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imm\Dropbox\MGTF402_Investments\FA24\Assignment1\Source Data\"/>
    </mc:Choice>
  </mc:AlternateContent>
  <xr:revisionPtr revIDLastSave="0" documentId="13_ncr:1_{D2CFB47C-DDCD-49E2-B3C9-A13DAA95F5E7}" xr6:coauthVersionLast="47" xr6:coauthVersionMax="47" xr10:uidLastSave="{00000000-0000-0000-0000-000000000000}"/>
  <bookViews>
    <workbookView xWindow="2160" yWindow="540" windowWidth="27795" windowHeight="19305" activeTab="1" xr2:uid="{CAFBC7DC-8A95-4F6E-B5E3-6121DBB11B93}"/>
  </bookViews>
  <sheets>
    <sheet name="Sources" sheetId="2" r:id="rId1"/>
    <sheet name="Data" sheetId="8" r:id="rId2"/>
    <sheet name="CRSP" sheetId="9" r:id="rId3"/>
    <sheet name="GW" sheetId="11" r:id="rId4"/>
    <sheet name="GOLD" sheetId="1" r:id="rId5"/>
    <sheet name="BTC-USD" sheetId="6" r:id="rId6"/>
    <sheet name="FF-12Ind" sheetId="7" r:id="rId7"/>
    <sheet name="FF-3Factor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2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539" i="8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2" i="8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A1" i="9"/>
  <c r="U4" i="9" l="1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301" i="9"/>
  <c r="U302" i="9"/>
  <c r="U303" i="9"/>
  <c r="U304" i="9"/>
  <c r="U305" i="9"/>
  <c r="U306" i="9"/>
  <c r="U307" i="9"/>
  <c r="U308" i="9"/>
  <c r="U309" i="9"/>
  <c r="U310" i="9"/>
  <c r="U311" i="9"/>
  <c r="U312" i="9"/>
  <c r="U313" i="9"/>
  <c r="U314" i="9"/>
  <c r="U315" i="9"/>
  <c r="U316" i="9"/>
  <c r="U317" i="9"/>
  <c r="U318" i="9"/>
  <c r="U319" i="9"/>
  <c r="U320" i="9"/>
  <c r="U321" i="9"/>
  <c r="U322" i="9"/>
  <c r="U323" i="9"/>
  <c r="U324" i="9"/>
  <c r="U325" i="9"/>
  <c r="U326" i="9"/>
  <c r="U327" i="9"/>
  <c r="U328" i="9"/>
  <c r="U329" i="9"/>
  <c r="U330" i="9"/>
  <c r="U331" i="9"/>
  <c r="U332" i="9"/>
  <c r="U333" i="9"/>
  <c r="U334" i="9"/>
  <c r="U335" i="9"/>
  <c r="U336" i="9"/>
  <c r="U337" i="9"/>
  <c r="U338" i="9"/>
  <c r="U339" i="9"/>
  <c r="U340" i="9"/>
  <c r="U341" i="9"/>
  <c r="U342" i="9"/>
  <c r="U343" i="9"/>
  <c r="U344" i="9"/>
  <c r="U345" i="9"/>
  <c r="U346" i="9"/>
  <c r="U347" i="9"/>
  <c r="U348" i="9"/>
  <c r="U349" i="9"/>
  <c r="U350" i="9"/>
  <c r="U351" i="9"/>
  <c r="U352" i="9"/>
  <c r="U353" i="9"/>
  <c r="U354" i="9"/>
  <c r="U355" i="9"/>
  <c r="U356" i="9"/>
  <c r="U357" i="9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2" i="9"/>
  <c r="U373" i="9"/>
  <c r="U374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436" i="9"/>
  <c r="U437" i="9"/>
  <c r="U438" i="9"/>
  <c r="U439" i="9"/>
  <c r="U440" i="9"/>
  <c r="U441" i="9"/>
  <c r="U442" i="9"/>
  <c r="U443" i="9"/>
  <c r="U444" i="9"/>
  <c r="U445" i="9"/>
  <c r="U446" i="9"/>
  <c r="U447" i="9"/>
  <c r="U448" i="9"/>
  <c r="U449" i="9"/>
  <c r="U450" i="9"/>
  <c r="U451" i="9"/>
  <c r="U452" i="9"/>
  <c r="U453" i="9"/>
  <c r="U454" i="9"/>
  <c r="U455" i="9"/>
  <c r="U456" i="9"/>
  <c r="U457" i="9"/>
  <c r="U458" i="9"/>
  <c r="U459" i="9"/>
  <c r="U460" i="9"/>
  <c r="U461" i="9"/>
  <c r="U462" i="9"/>
  <c r="U463" i="9"/>
  <c r="U464" i="9"/>
  <c r="U465" i="9"/>
  <c r="U466" i="9"/>
  <c r="U467" i="9"/>
  <c r="U468" i="9"/>
  <c r="U469" i="9"/>
  <c r="U470" i="9"/>
  <c r="U471" i="9"/>
  <c r="U472" i="9"/>
  <c r="U473" i="9"/>
  <c r="U474" i="9"/>
  <c r="U475" i="9"/>
  <c r="U476" i="9"/>
  <c r="U477" i="9"/>
  <c r="U478" i="9"/>
  <c r="U479" i="9"/>
  <c r="U480" i="9"/>
  <c r="U481" i="9"/>
  <c r="U482" i="9"/>
  <c r="U483" i="9"/>
  <c r="U484" i="9"/>
  <c r="U485" i="9"/>
  <c r="U486" i="9"/>
  <c r="U487" i="9"/>
  <c r="U488" i="9"/>
  <c r="U489" i="9"/>
  <c r="U490" i="9"/>
  <c r="U491" i="9"/>
  <c r="U492" i="9"/>
  <c r="U493" i="9"/>
  <c r="U494" i="9"/>
  <c r="U495" i="9"/>
  <c r="U496" i="9"/>
  <c r="U497" i="9"/>
  <c r="U498" i="9"/>
  <c r="U499" i="9"/>
  <c r="U500" i="9"/>
  <c r="U501" i="9"/>
  <c r="U502" i="9"/>
  <c r="U503" i="9"/>
  <c r="U504" i="9"/>
  <c r="U505" i="9"/>
  <c r="U506" i="9"/>
  <c r="U507" i="9"/>
  <c r="U508" i="9"/>
  <c r="U509" i="9"/>
  <c r="U510" i="9"/>
  <c r="U511" i="9"/>
  <c r="U512" i="9"/>
  <c r="U513" i="9"/>
  <c r="U514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U533" i="9"/>
  <c r="U534" i="9"/>
  <c r="U535" i="9"/>
  <c r="U536" i="9"/>
  <c r="U537" i="9"/>
  <c r="U538" i="9"/>
  <c r="U539" i="9"/>
  <c r="U540" i="9"/>
  <c r="U541" i="9"/>
  <c r="U542" i="9"/>
  <c r="U543" i="9"/>
  <c r="U544" i="9"/>
  <c r="U545" i="9"/>
  <c r="U546" i="9"/>
  <c r="U547" i="9"/>
  <c r="U548" i="9"/>
  <c r="U549" i="9"/>
  <c r="U550" i="9"/>
  <c r="U551" i="9"/>
  <c r="U552" i="9"/>
  <c r="U553" i="9"/>
  <c r="U554" i="9"/>
  <c r="U555" i="9"/>
  <c r="U556" i="9"/>
  <c r="U557" i="9"/>
  <c r="U558" i="9"/>
  <c r="U559" i="9"/>
  <c r="U560" i="9"/>
  <c r="U561" i="9"/>
  <c r="U562" i="9"/>
  <c r="U563" i="9"/>
  <c r="U564" i="9"/>
  <c r="U565" i="9"/>
  <c r="U566" i="9"/>
  <c r="U567" i="9"/>
  <c r="U568" i="9"/>
  <c r="U569" i="9"/>
  <c r="U570" i="9"/>
  <c r="U571" i="9"/>
  <c r="U572" i="9"/>
  <c r="U573" i="9"/>
  <c r="U574" i="9"/>
  <c r="U575" i="9"/>
  <c r="U576" i="9"/>
  <c r="U577" i="9"/>
  <c r="U578" i="9"/>
  <c r="U579" i="9"/>
  <c r="U580" i="9"/>
  <c r="U581" i="9"/>
  <c r="U582" i="9"/>
  <c r="U583" i="9"/>
  <c r="U584" i="9"/>
  <c r="U585" i="9"/>
  <c r="U586" i="9"/>
  <c r="U587" i="9"/>
  <c r="U588" i="9"/>
  <c r="U589" i="9"/>
  <c r="U590" i="9"/>
  <c r="U591" i="9"/>
  <c r="U592" i="9"/>
  <c r="U593" i="9"/>
  <c r="U594" i="9"/>
  <c r="U595" i="9"/>
  <c r="U596" i="9"/>
  <c r="U597" i="9"/>
  <c r="U598" i="9"/>
  <c r="U599" i="9"/>
  <c r="U600" i="9"/>
  <c r="U601" i="9"/>
  <c r="U602" i="9"/>
  <c r="U603" i="9"/>
  <c r="U604" i="9"/>
  <c r="U605" i="9"/>
  <c r="U606" i="9"/>
  <c r="U607" i="9"/>
  <c r="U608" i="9"/>
  <c r="U609" i="9"/>
  <c r="U610" i="9"/>
  <c r="U611" i="9"/>
  <c r="U612" i="9"/>
  <c r="U613" i="9"/>
  <c r="U614" i="9"/>
  <c r="U615" i="9"/>
  <c r="U616" i="9"/>
  <c r="U617" i="9"/>
  <c r="U618" i="9"/>
  <c r="U619" i="9"/>
  <c r="U620" i="9"/>
  <c r="U621" i="9"/>
  <c r="U622" i="9"/>
  <c r="U623" i="9"/>
  <c r="U624" i="9"/>
  <c r="U625" i="9"/>
  <c r="U626" i="9"/>
  <c r="U627" i="9"/>
  <c r="U628" i="9"/>
  <c r="U629" i="9"/>
  <c r="U630" i="9"/>
  <c r="U631" i="9"/>
  <c r="U632" i="9"/>
  <c r="U633" i="9"/>
  <c r="U634" i="9"/>
  <c r="U635" i="9"/>
  <c r="U636" i="9"/>
  <c r="U637" i="9"/>
  <c r="U638" i="9"/>
  <c r="U639" i="9"/>
  <c r="U640" i="9"/>
  <c r="U641" i="9"/>
  <c r="U642" i="9"/>
  <c r="U643" i="9"/>
  <c r="U644" i="9"/>
  <c r="U645" i="9"/>
  <c r="U646" i="9"/>
  <c r="U647" i="9"/>
  <c r="U648" i="9"/>
  <c r="U649" i="9"/>
  <c r="U650" i="9"/>
  <c r="U651" i="9"/>
  <c r="U652" i="9"/>
  <c r="U653" i="9"/>
  <c r="U654" i="9"/>
  <c r="U655" i="9"/>
  <c r="U656" i="9"/>
  <c r="U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647" i="9"/>
  <c r="R648" i="9"/>
  <c r="R649" i="9"/>
  <c r="R650" i="9"/>
  <c r="R651" i="9"/>
  <c r="R652" i="9"/>
  <c r="R653" i="9"/>
  <c r="R654" i="9"/>
  <c r="R655" i="9"/>
  <c r="R656" i="9"/>
  <c r="R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3" i="9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2" i="11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2" i="10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3" i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3" i="6"/>
</calcChain>
</file>

<file path=xl/sharedStrings.xml><?xml version="1.0" encoding="utf-8"?>
<sst xmlns="http://schemas.openxmlformats.org/spreadsheetml/2006/main" count="5073" uniqueCount="770">
  <si>
    <t>__XAU_D</t>
  </si>
  <si>
    <t>03/31/1970</t>
  </si>
  <si>
    <t>04/30/1970</t>
  </si>
  <si>
    <t>06/30/1970</t>
  </si>
  <si>
    <t>07/31/1970</t>
  </si>
  <si>
    <t>09/30/1970</t>
  </si>
  <si>
    <t>11/30/1970</t>
  </si>
  <si>
    <t>12/31/1970</t>
  </si>
  <si>
    <t>03/31/1971</t>
  </si>
  <si>
    <t>04/30/1971</t>
  </si>
  <si>
    <t>06/30/1971</t>
  </si>
  <si>
    <t>08/31/1971</t>
  </si>
  <si>
    <t>09/30/1971</t>
  </si>
  <si>
    <t>11/30/1971</t>
  </si>
  <si>
    <t>12/31/1971</t>
  </si>
  <si>
    <t>01/31/1972</t>
  </si>
  <si>
    <t>02/29/1972</t>
  </si>
  <si>
    <t>05/31/1972</t>
  </si>
  <si>
    <t>06/30/1972</t>
  </si>
  <si>
    <t>07/31/1972</t>
  </si>
  <si>
    <t>08/31/1972</t>
  </si>
  <si>
    <t>10/31/1972</t>
  </si>
  <si>
    <t>11/30/1972</t>
  </si>
  <si>
    <t>01/31/1973</t>
  </si>
  <si>
    <t>02/28/1973</t>
  </si>
  <si>
    <t>04/30/1973</t>
  </si>
  <si>
    <t>05/31/1973</t>
  </si>
  <si>
    <t>07/31/1973</t>
  </si>
  <si>
    <t>08/31/1973</t>
  </si>
  <si>
    <t>10/31/1973</t>
  </si>
  <si>
    <t>11/30/1973</t>
  </si>
  <si>
    <t>12/31/1973</t>
  </si>
  <si>
    <t>01/31/1974</t>
  </si>
  <si>
    <t>02/28/1974</t>
  </si>
  <si>
    <t>04/30/1974</t>
  </si>
  <si>
    <t>05/31/1974</t>
  </si>
  <si>
    <t>07/31/1974</t>
  </si>
  <si>
    <t>09/30/1974</t>
  </si>
  <si>
    <t>10/31/1974</t>
  </si>
  <si>
    <t>12/31/1974</t>
  </si>
  <si>
    <t>01/31/1975</t>
  </si>
  <si>
    <t>02/28/1975</t>
  </si>
  <si>
    <t>04/30/1975</t>
  </si>
  <si>
    <t>06/30/1975</t>
  </si>
  <si>
    <t>07/31/1975</t>
  </si>
  <si>
    <t>09/30/1975</t>
  </si>
  <si>
    <t>10/31/1975</t>
  </si>
  <si>
    <t>12/31/1975</t>
  </si>
  <si>
    <t>03/31/1976</t>
  </si>
  <si>
    <t>04/30/1976</t>
  </si>
  <si>
    <t>06/30/1976</t>
  </si>
  <si>
    <t>08/31/1976</t>
  </si>
  <si>
    <t>09/30/1976</t>
  </si>
  <si>
    <t>11/30/1976</t>
  </si>
  <si>
    <t>12/31/1976</t>
  </si>
  <si>
    <t>01/31/1977</t>
  </si>
  <si>
    <t>02/28/1977</t>
  </si>
  <si>
    <t>03/31/1977</t>
  </si>
  <si>
    <t>05/31/1977</t>
  </si>
  <si>
    <t>06/30/1977</t>
  </si>
  <si>
    <t>08/31/1977</t>
  </si>
  <si>
    <t>09/30/1977</t>
  </si>
  <si>
    <t>10/31/1977</t>
  </si>
  <si>
    <t>11/30/1977</t>
  </si>
  <si>
    <t>01/31/1978</t>
  </si>
  <si>
    <t>02/28/1978</t>
  </si>
  <si>
    <t>03/31/1978</t>
  </si>
  <si>
    <t>05/31/1978</t>
  </si>
  <si>
    <t>06/30/1978</t>
  </si>
  <si>
    <t>07/31/1978</t>
  </si>
  <si>
    <t>08/31/1978</t>
  </si>
  <si>
    <t>10/31/1978</t>
  </si>
  <si>
    <t>11/30/1978</t>
  </si>
  <si>
    <t>01/31/1979</t>
  </si>
  <si>
    <t>02/28/1979</t>
  </si>
  <si>
    <t>04/30/1979</t>
  </si>
  <si>
    <t>05/31/1979</t>
  </si>
  <si>
    <t>07/31/1979</t>
  </si>
  <si>
    <t>08/31/1979</t>
  </si>
  <si>
    <t>10/31/1979</t>
  </si>
  <si>
    <t>11/30/1979</t>
  </si>
  <si>
    <t>01/31/1980</t>
  </si>
  <si>
    <t>02/29/1980</t>
  </si>
  <si>
    <t>03/31/1980</t>
  </si>
  <si>
    <t>04/30/1980</t>
  </si>
  <si>
    <t>06/30/1980</t>
  </si>
  <si>
    <t>07/31/1980</t>
  </si>
  <si>
    <t>09/30/1980</t>
  </si>
  <si>
    <t>10/31/1980</t>
  </si>
  <si>
    <t>03/31/1981</t>
  </si>
  <si>
    <t>04/30/1981</t>
  </si>
  <si>
    <t>06/30/1981</t>
  </si>
  <si>
    <t>07/31/1981</t>
  </si>
  <si>
    <t>09/30/1981</t>
  </si>
  <si>
    <t>11/30/1981</t>
  </si>
  <si>
    <t>03/31/1982</t>
  </si>
  <si>
    <t>04/30/1982</t>
  </si>
  <si>
    <t>06/30/1982</t>
  </si>
  <si>
    <t>08/31/1982</t>
  </si>
  <si>
    <t>09/30/1982</t>
  </si>
  <si>
    <t>11/30/1982</t>
  </si>
  <si>
    <t>01/31/1983</t>
  </si>
  <si>
    <t>02/28/1983</t>
  </si>
  <si>
    <t>03/31/1983</t>
  </si>
  <si>
    <t>05/31/1983</t>
  </si>
  <si>
    <t>06/30/1983</t>
  </si>
  <si>
    <t>08/31/1983</t>
  </si>
  <si>
    <t>09/30/1983</t>
  </si>
  <si>
    <t>10/31/1983</t>
  </si>
  <si>
    <t>11/30/1983</t>
  </si>
  <si>
    <t>01/31/1984</t>
  </si>
  <si>
    <t>02/29/1984</t>
  </si>
  <si>
    <t>04/30/1984</t>
  </si>
  <si>
    <t>05/31/1984</t>
  </si>
  <si>
    <t>07/31/1984</t>
  </si>
  <si>
    <t>08/31/1984</t>
  </si>
  <si>
    <t>10/31/1984</t>
  </si>
  <si>
    <t>11/30/1984</t>
  </si>
  <si>
    <t>01/31/1985</t>
  </si>
  <si>
    <t>02/28/1985</t>
  </si>
  <si>
    <t>04/30/1985</t>
  </si>
  <si>
    <t>05/31/1985</t>
  </si>
  <si>
    <t>07/31/1985</t>
  </si>
  <si>
    <t>09/30/1985</t>
  </si>
  <si>
    <t>10/31/1985</t>
  </si>
  <si>
    <t>01/31/1986</t>
  </si>
  <si>
    <t>02/28/1986</t>
  </si>
  <si>
    <t>04/30/1986</t>
  </si>
  <si>
    <t>06/30/1986</t>
  </si>
  <si>
    <t>07/31/1986</t>
  </si>
  <si>
    <t>09/30/1986</t>
  </si>
  <si>
    <t>10/31/1986</t>
  </si>
  <si>
    <t>12/31/1986</t>
  </si>
  <si>
    <t>03/31/1987</t>
  </si>
  <si>
    <t>04/30/1987</t>
  </si>
  <si>
    <t>06/30/1987</t>
  </si>
  <si>
    <t>07/31/1987</t>
  </si>
  <si>
    <t>08/31/1987</t>
  </si>
  <si>
    <t>09/30/1987</t>
  </si>
  <si>
    <t>11/30/1987</t>
  </si>
  <si>
    <t>12/31/1987</t>
  </si>
  <si>
    <t>02/29/1988</t>
  </si>
  <si>
    <t>03/31/1988</t>
  </si>
  <si>
    <t>05/31/1988</t>
  </si>
  <si>
    <t>06/30/1988</t>
  </si>
  <si>
    <t>08/31/1988</t>
  </si>
  <si>
    <t>09/30/1988</t>
  </si>
  <si>
    <t>10/31/1988</t>
  </si>
  <si>
    <t>11/30/1988</t>
  </si>
  <si>
    <t>01/31/1989</t>
  </si>
  <si>
    <t>02/28/1989</t>
  </si>
  <si>
    <t>03/31/1989</t>
  </si>
  <si>
    <t>05/31/1989</t>
  </si>
  <si>
    <t>06/30/1989</t>
  </si>
  <si>
    <t>07/31/1989</t>
  </si>
  <si>
    <t>08/31/1989</t>
  </si>
  <si>
    <t>10/31/1989</t>
  </si>
  <si>
    <t>11/30/1989</t>
  </si>
  <si>
    <t>01/31/1990</t>
  </si>
  <si>
    <t>02/28/1990</t>
  </si>
  <si>
    <t>04/30/1990</t>
  </si>
  <si>
    <t>05/31/1990</t>
  </si>
  <si>
    <t>07/31/1990</t>
  </si>
  <si>
    <t>08/31/1990</t>
  </si>
  <si>
    <t>10/31/1990</t>
  </si>
  <si>
    <t>11/30/1990</t>
  </si>
  <si>
    <t>12/31/1990</t>
  </si>
  <si>
    <t>01/31/1991</t>
  </si>
  <si>
    <t>02/28/1991</t>
  </si>
  <si>
    <t>04/30/1991</t>
  </si>
  <si>
    <t>05/31/1991</t>
  </si>
  <si>
    <t>07/31/1991</t>
  </si>
  <si>
    <t>09/30/1991</t>
  </si>
  <si>
    <t>10/31/1991</t>
  </si>
  <si>
    <t>12/31/1991</t>
  </si>
  <si>
    <t>01/31/1992</t>
  </si>
  <si>
    <t>03/31/1992</t>
  </si>
  <si>
    <t>04/30/1992</t>
  </si>
  <si>
    <t>06/30/1992</t>
  </si>
  <si>
    <t>07/31/1992</t>
  </si>
  <si>
    <t>08/31/1992</t>
  </si>
  <si>
    <t>09/30/1992</t>
  </si>
  <si>
    <t>11/30/1992</t>
  </si>
  <si>
    <t>12/31/1992</t>
  </si>
  <si>
    <t>03/31/1993</t>
  </si>
  <si>
    <t>04/30/1993</t>
  </si>
  <si>
    <t>05/31/1993</t>
  </si>
  <si>
    <t>06/30/1993</t>
  </si>
  <si>
    <t>08/31/1993</t>
  </si>
  <si>
    <t>09/30/1993</t>
  </si>
  <si>
    <t>11/30/1993</t>
  </si>
  <si>
    <t>12/31/1993</t>
  </si>
  <si>
    <t>01/31/1994</t>
  </si>
  <si>
    <t>02/28/1994</t>
  </si>
  <si>
    <t>03/31/1994</t>
  </si>
  <si>
    <t>05/31/1994</t>
  </si>
  <si>
    <t>06/30/1994</t>
  </si>
  <si>
    <t>08/31/1994</t>
  </si>
  <si>
    <t>09/30/1994</t>
  </si>
  <si>
    <t>10/31/1994</t>
  </si>
  <si>
    <t>11/30/1994</t>
  </si>
  <si>
    <t>01/31/1995</t>
  </si>
  <si>
    <t>02/28/1995</t>
  </si>
  <si>
    <t>03/31/1995</t>
  </si>
  <si>
    <t>05/31/1995</t>
  </si>
  <si>
    <t>06/30/1995</t>
  </si>
  <si>
    <t>07/31/1995</t>
  </si>
  <si>
    <t>08/31/1995</t>
  </si>
  <si>
    <t>10/31/1995</t>
  </si>
  <si>
    <t>11/30/1995</t>
  </si>
  <si>
    <t>01/31/1996</t>
  </si>
  <si>
    <t>02/29/1996</t>
  </si>
  <si>
    <t>04/30/1996</t>
  </si>
  <si>
    <t>05/31/1996</t>
  </si>
  <si>
    <t>07/31/1996</t>
  </si>
  <si>
    <t>09/30/1996</t>
  </si>
  <si>
    <t>10/31/1996</t>
  </si>
  <si>
    <t>12/31/1996</t>
  </si>
  <si>
    <t>01/31/1997</t>
  </si>
  <si>
    <t>02/28/1997</t>
  </si>
  <si>
    <t>03/31/1997</t>
  </si>
  <si>
    <t>04/30/1997</t>
  </si>
  <si>
    <t>06/30/1997</t>
  </si>
  <si>
    <t>07/31/1997</t>
  </si>
  <si>
    <t>09/30/1997</t>
  </si>
  <si>
    <t>10/31/1997</t>
  </si>
  <si>
    <t>12/31/1997</t>
  </si>
  <si>
    <t>03/31/1998</t>
  </si>
  <si>
    <t>04/30/1998</t>
  </si>
  <si>
    <t>06/30/1998</t>
  </si>
  <si>
    <t>07/31/1998</t>
  </si>
  <si>
    <t>08/31/1998</t>
  </si>
  <si>
    <t>09/30/1998</t>
  </si>
  <si>
    <t>11/30/1998</t>
  </si>
  <si>
    <t>12/31/1998</t>
  </si>
  <si>
    <t>03/31/1999</t>
  </si>
  <si>
    <t>04/30/1999</t>
  </si>
  <si>
    <t>05/31/1999</t>
  </si>
  <si>
    <t>06/30/1999</t>
  </si>
  <si>
    <t>08/31/1999</t>
  </si>
  <si>
    <t>09/30/1999</t>
  </si>
  <si>
    <t>11/30/1999</t>
  </si>
  <si>
    <t>12/31/1999</t>
  </si>
  <si>
    <t>01/31/2000</t>
  </si>
  <si>
    <t>02/29/2000</t>
  </si>
  <si>
    <t>03/31/2000</t>
  </si>
  <si>
    <t>05/31/2000</t>
  </si>
  <si>
    <t>06/30/2000</t>
  </si>
  <si>
    <t>07/31/2000</t>
  </si>
  <si>
    <t>08/31/2000</t>
  </si>
  <si>
    <t>10/31/2000</t>
  </si>
  <si>
    <t>11/30/2000</t>
  </si>
  <si>
    <t>01/31/2001</t>
  </si>
  <si>
    <t>02/28/2001</t>
  </si>
  <si>
    <t>04/30/2001</t>
  </si>
  <si>
    <t>05/31/2001</t>
  </si>
  <si>
    <t>07/31/2001</t>
  </si>
  <si>
    <t>08/31/2001</t>
  </si>
  <si>
    <t>10/31/2001</t>
  </si>
  <si>
    <t>11/30/2001</t>
  </si>
  <si>
    <t>12/31/2001</t>
  </si>
  <si>
    <t>01/31/2002</t>
  </si>
  <si>
    <t>02/28/2002</t>
  </si>
  <si>
    <t>04/30/2002</t>
  </si>
  <si>
    <t>05/31/2002</t>
  </si>
  <si>
    <t>07/31/2002</t>
  </si>
  <si>
    <t>09/30/2002</t>
  </si>
  <si>
    <t>10/31/2002</t>
  </si>
  <si>
    <t>12/31/2002</t>
  </si>
  <si>
    <t>01/31/2003</t>
  </si>
  <si>
    <t>02/28/2003</t>
  </si>
  <si>
    <t>03/31/2003</t>
  </si>
  <si>
    <t>04/30/2003</t>
  </si>
  <si>
    <t>06/30/2003</t>
  </si>
  <si>
    <t>07/31/2003</t>
  </si>
  <si>
    <t>09/30/2003</t>
  </si>
  <si>
    <t>10/31/2003</t>
  </si>
  <si>
    <t>12/31/2003</t>
  </si>
  <si>
    <t>03/31/2004</t>
  </si>
  <si>
    <t>04/30/2004</t>
  </si>
  <si>
    <t>05/31/2004</t>
  </si>
  <si>
    <t>06/30/2004</t>
  </si>
  <si>
    <t>08/31/2004</t>
  </si>
  <si>
    <t>09/30/2004</t>
  </si>
  <si>
    <t>11/30/2004</t>
  </si>
  <si>
    <t>12/31/2004</t>
  </si>
  <si>
    <t>01/31/2005</t>
  </si>
  <si>
    <t>02/28/2005</t>
  </si>
  <si>
    <t>03/31/2005</t>
  </si>
  <si>
    <t>05/31/2005</t>
  </si>
  <si>
    <t>06/30/2005</t>
  </si>
  <si>
    <t>08/31/2005</t>
  </si>
  <si>
    <t>09/30/2005</t>
  </si>
  <si>
    <t>10/31/2005</t>
  </si>
  <si>
    <t>11/30/2005</t>
  </si>
  <si>
    <t>01/31/2006</t>
  </si>
  <si>
    <t>02/28/2006</t>
  </si>
  <si>
    <t>03/31/2006</t>
  </si>
  <si>
    <t>05/31/2006</t>
  </si>
  <si>
    <t>06/30/2006</t>
  </si>
  <si>
    <t>07/31/2006</t>
  </si>
  <si>
    <t>08/31/2006</t>
  </si>
  <si>
    <t>10/31/2006</t>
  </si>
  <si>
    <t>11/30/2006</t>
  </si>
  <si>
    <t>01/31/2007</t>
  </si>
  <si>
    <t>02/28/2007</t>
  </si>
  <si>
    <t>04/30/2007</t>
  </si>
  <si>
    <t>05/31/2007</t>
  </si>
  <si>
    <t>07/31/2007</t>
  </si>
  <si>
    <t>08/31/2007</t>
  </si>
  <si>
    <t>10/31/2007</t>
  </si>
  <si>
    <t>11/30/2007</t>
  </si>
  <si>
    <t>12/31/2007</t>
  </si>
  <si>
    <t>01/31/2008</t>
  </si>
  <si>
    <t>02/29/2008</t>
  </si>
  <si>
    <t>03/31/2008</t>
  </si>
  <si>
    <t>04/30/2008</t>
  </si>
  <si>
    <t>06/30/2008</t>
  </si>
  <si>
    <t>07/31/2008</t>
  </si>
  <si>
    <t>09/30/2008</t>
  </si>
  <si>
    <t>10/31/2008</t>
  </si>
  <si>
    <t>12/31/2008</t>
  </si>
  <si>
    <t>03/31/2009</t>
  </si>
  <si>
    <t>04/30/2009</t>
  </si>
  <si>
    <t>06/30/2009</t>
  </si>
  <si>
    <t>07/31/2009</t>
  </si>
  <si>
    <t>08/31/2009</t>
  </si>
  <si>
    <t>09/30/2009</t>
  </si>
  <si>
    <t>11/30/2009</t>
  </si>
  <si>
    <t>12/31/2009</t>
  </si>
  <si>
    <t>03/31/2010</t>
  </si>
  <si>
    <t>04/30/2010</t>
  </si>
  <si>
    <t>05/31/2010</t>
  </si>
  <si>
    <t>06/30/2010</t>
  </si>
  <si>
    <t>08/31/2010</t>
  </si>
  <si>
    <t>09/30/2010</t>
  </si>
  <si>
    <t>11/30/2010</t>
  </si>
  <si>
    <t>12/31/2010</t>
  </si>
  <si>
    <t>01/31/2011</t>
  </si>
  <si>
    <t>02/28/2011</t>
  </si>
  <si>
    <t>03/31/2011</t>
  </si>
  <si>
    <t>05/31/2011</t>
  </si>
  <si>
    <t>06/30/2011</t>
  </si>
  <si>
    <t>08/31/2011</t>
  </si>
  <si>
    <t>09/30/2011</t>
  </si>
  <si>
    <t>10/31/2011</t>
  </si>
  <si>
    <t>11/30/2011</t>
  </si>
  <si>
    <t>01/31/2012</t>
  </si>
  <si>
    <t>02/29/2012</t>
  </si>
  <si>
    <t>04/30/2012</t>
  </si>
  <si>
    <t>05/31/2012</t>
  </si>
  <si>
    <t>07/31/2012</t>
  </si>
  <si>
    <t>08/31/2012</t>
  </si>
  <si>
    <t>10/31/2012</t>
  </si>
  <si>
    <t>11/30/2012</t>
  </si>
  <si>
    <t>12/31/2012</t>
  </si>
  <si>
    <t>01/31/2013</t>
  </si>
  <si>
    <t>02/28/2013</t>
  </si>
  <si>
    <t>04/30/2013</t>
  </si>
  <si>
    <t>05/31/2013</t>
  </si>
  <si>
    <t>07/31/2013</t>
  </si>
  <si>
    <t>09/30/2013</t>
  </si>
  <si>
    <t>10/31/2013</t>
  </si>
  <si>
    <t>12/31/2013</t>
  </si>
  <si>
    <t>01/31/2014</t>
  </si>
  <si>
    <t>02/28/2014</t>
  </si>
  <si>
    <t>03/31/2014</t>
  </si>
  <si>
    <t>04/30/2014</t>
  </si>
  <si>
    <t>06/30/2014</t>
  </si>
  <si>
    <t>07/31/2014</t>
  </si>
  <si>
    <t>09/30/2014</t>
  </si>
  <si>
    <t>10/31/2014</t>
  </si>
  <si>
    <t>12/31/2014</t>
  </si>
  <si>
    <t>03/31/2015</t>
  </si>
  <si>
    <t>04/30/2015</t>
  </si>
  <si>
    <t>06/30/2015</t>
  </si>
  <si>
    <t>07/31/2015</t>
  </si>
  <si>
    <t>08/31/2015</t>
  </si>
  <si>
    <t>09/30/2015</t>
  </si>
  <si>
    <t>11/30/2015</t>
  </si>
  <si>
    <t>12/31/2015</t>
  </si>
  <si>
    <t>02/29/2016</t>
  </si>
  <si>
    <t>03/31/2016</t>
  </si>
  <si>
    <t>05/31/2016</t>
  </si>
  <si>
    <t>06/30/2016</t>
  </si>
  <si>
    <t>08/31/2016</t>
  </si>
  <si>
    <t>09/30/2016</t>
  </si>
  <si>
    <t>10/31/2016</t>
  </si>
  <si>
    <t>11/30/2016</t>
  </si>
  <si>
    <t>01/31/2017</t>
  </si>
  <si>
    <t>02/28/2017</t>
  </si>
  <si>
    <t>03/31/2017</t>
  </si>
  <si>
    <t>05/31/2017</t>
  </si>
  <si>
    <t>06/30/2017</t>
  </si>
  <si>
    <t>07/31/2017</t>
  </si>
  <si>
    <t>08/31/2017</t>
  </si>
  <si>
    <t>10/31/2017</t>
  </si>
  <si>
    <t>11/30/2017</t>
  </si>
  <si>
    <t>01/31/2018</t>
  </si>
  <si>
    <t>02/28/2018</t>
  </si>
  <si>
    <t>04/30/2018</t>
  </si>
  <si>
    <t>05/31/2018</t>
  </si>
  <si>
    <t>07/31/2018</t>
  </si>
  <si>
    <t>08/31/2018</t>
  </si>
  <si>
    <t>10/31/2018</t>
  </si>
  <si>
    <t>11/30/2018</t>
  </si>
  <si>
    <t>12/31/2018</t>
  </si>
  <si>
    <t>01/31/2019</t>
  </si>
  <si>
    <t>02/28/2019</t>
  </si>
  <si>
    <t>04/30/2019</t>
  </si>
  <si>
    <t>05/31/2019</t>
  </si>
  <si>
    <t>07/31/2019</t>
  </si>
  <si>
    <t>09/30/2019</t>
  </si>
  <si>
    <t>10/31/2019</t>
  </si>
  <si>
    <t>12/31/2019</t>
  </si>
  <si>
    <t>01/31/2020</t>
  </si>
  <si>
    <t>03/31/2020</t>
  </si>
  <si>
    <t>04/30/2020</t>
  </si>
  <si>
    <t>06/30/2020</t>
  </si>
  <si>
    <t>07/31/2020</t>
  </si>
  <si>
    <t>08/31/2020</t>
  </si>
  <si>
    <t>09/30/2020</t>
  </si>
  <si>
    <t>11/30/2020</t>
  </si>
  <si>
    <t>12/31/2020</t>
  </si>
  <si>
    <t>03/31/2021</t>
  </si>
  <si>
    <t>04/30/2021</t>
  </si>
  <si>
    <t>05/31/2021</t>
  </si>
  <si>
    <t>06/30/2021</t>
  </si>
  <si>
    <t>08/31/2021</t>
  </si>
  <si>
    <t>09/30/2021</t>
  </si>
  <si>
    <t>11/30/2021</t>
  </si>
  <si>
    <t>12/31/2021</t>
  </si>
  <si>
    <t>01/31/2022</t>
  </si>
  <si>
    <t>02/28/2022</t>
  </si>
  <si>
    <t>03/31/2022</t>
  </si>
  <si>
    <t>05/31/2022</t>
  </si>
  <si>
    <t>06/30/2022</t>
  </si>
  <si>
    <t>08/31/2022</t>
  </si>
  <si>
    <t>09/30/2022</t>
  </si>
  <si>
    <t>10/31/2022</t>
  </si>
  <si>
    <t>11/30/2022</t>
  </si>
  <si>
    <t>01/31/2023</t>
  </si>
  <si>
    <t>02/28/2023</t>
  </si>
  <si>
    <t>03/31/2023</t>
  </si>
  <si>
    <t>05/31/2023</t>
  </si>
  <si>
    <t>06/30/2023</t>
  </si>
  <si>
    <t>07/31/2023</t>
  </si>
  <si>
    <t>08/31/2023</t>
  </si>
  <si>
    <t>10/31/2023</t>
  </si>
  <si>
    <t>11/30/2023</t>
  </si>
  <si>
    <t>01/31/2024</t>
  </si>
  <si>
    <t>02/29/2024</t>
  </si>
  <si>
    <t>04/30/2024</t>
  </si>
  <si>
    <t>05/31/2024</t>
  </si>
  <si>
    <t>07/31/2024</t>
  </si>
  <si>
    <t>Date</t>
  </si>
  <si>
    <t>Ticker</t>
  </si>
  <si>
    <t>Open</t>
  </si>
  <si>
    <t>High</t>
  </si>
  <si>
    <t>Low</t>
  </si>
  <si>
    <t>Close</t>
  </si>
  <si>
    <t>01/31/1970</t>
  </si>
  <si>
    <t>02/28/1970</t>
  </si>
  <si>
    <t>05/31/1970</t>
  </si>
  <si>
    <t>08/31/1970</t>
  </si>
  <si>
    <t>10/31/1970</t>
  </si>
  <si>
    <t>01/31/1971</t>
  </si>
  <si>
    <t>02/28/1971</t>
  </si>
  <si>
    <t>05/31/1971</t>
  </si>
  <si>
    <t>07/31/1971</t>
  </si>
  <si>
    <t>10/31/1971</t>
  </si>
  <si>
    <t>03/31/1972</t>
  </si>
  <si>
    <t>04/30/1972</t>
  </si>
  <si>
    <t>09/30/1972</t>
  </si>
  <si>
    <t>12/31/1972</t>
  </si>
  <si>
    <t>03/31/1973</t>
  </si>
  <si>
    <t>06/30/1973</t>
  </si>
  <si>
    <t>09/30/1973</t>
  </si>
  <si>
    <t>03/31/1974</t>
  </si>
  <si>
    <t>06/30/1974</t>
  </si>
  <si>
    <t>08/31/1974</t>
  </si>
  <si>
    <t>11/30/1974</t>
  </si>
  <si>
    <t>03/31/1975</t>
  </si>
  <si>
    <t>05/31/1975</t>
  </si>
  <si>
    <t>08/31/1975</t>
  </si>
  <si>
    <t>11/30/1975</t>
  </si>
  <si>
    <t>01/31/1976</t>
  </si>
  <si>
    <t>02/29/1976</t>
  </si>
  <si>
    <t>05/31/1976</t>
  </si>
  <si>
    <t>07/31/1976</t>
  </si>
  <si>
    <t>10/31/1976</t>
  </si>
  <si>
    <t>04/30/1977</t>
  </si>
  <si>
    <t>07/31/1977</t>
  </si>
  <si>
    <t>12/31/1977</t>
  </si>
  <si>
    <t>04/30/1978</t>
  </si>
  <si>
    <t>09/30/1978</t>
  </si>
  <si>
    <t>12/31/1978</t>
  </si>
  <si>
    <t>03/31/1979</t>
  </si>
  <si>
    <t>06/30/1979</t>
  </si>
  <si>
    <t>09/30/1979</t>
  </si>
  <si>
    <t>12/31/1979</t>
  </si>
  <si>
    <t>05/31/1980</t>
  </si>
  <si>
    <t>08/31/1980</t>
  </si>
  <si>
    <t>11/30/1980</t>
  </si>
  <si>
    <t>12/31/1980</t>
  </si>
  <si>
    <t>01/31/1981</t>
  </si>
  <si>
    <t>02/28/1981</t>
  </si>
  <si>
    <t>05/31/1981</t>
  </si>
  <si>
    <t>08/31/1981</t>
  </si>
  <si>
    <t>10/31/1981</t>
  </si>
  <si>
    <t>12/31/1981</t>
  </si>
  <si>
    <t>01/31/1982</t>
  </si>
  <si>
    <t>02/28/1982</t>
  </si>
  <si>
    <t>05/31/1982</t>
  </si>
  <si>
    <t>07/31/1982</t>
  </si>
  <si>
    <t>10/31/1982</t>
  </si>
  <si>
    <t>12/31/1982</t>
  </si>
  <si>
    <t>04/30/1983</t>
  </si>
  <si>
    <t>07/31/1983</t>
  </si>
  <si>
    <t>12/31/1983</t>
  </si>
  <si>
    <t>03/31/1984</t>
  </si>
  <si>
    <t>06/30/1984</t>
  </si>
  <si>
    <t>09/30/1984</t>
  </si>
  <si>
    <t>12/31/1984</t>
  </si>
  <si>
    <t>03/31/1985</t>
  </si>
  <si>
    <t>06/30/1985</t>
  </si>
  <si>
    <t>08/31/1985</t>
  </si>
  <si>
    <t>11/30/1985</t>
  </si>
  <si>
    <t>12/31/1985</t>
  </si>
  <si>
    <t>03/31/1986</t>
  </si>
  <si>
    <t>05/31/1986</t>
  </si>
  <si>
    <t>08/31/1986</t>
  </si>
  <si>
    <t>11/30/1986</t>
  </si>
  <si>
    <t>01/31/1987</t>
  </si>
  <si>
    <t>02/28/1987</t>
  </si>
  <si>
    <t>05/31/1987</t>
  </si>
  <si>
    <t>10/31/1987</t>
  </si>
  <si>
    <t>01/31/1988</t>
  </si>
  <si>
    <t>04/30/1988</t>
  </si>
  <si>
    <t>07/31/1988</t>
  </si>
  <si>
    <t>12/31/1988</t>
  </si>
  <si>
    <t>04/30/1989</t>
  </si>
  <si>
    <t>09/30/1989</t>
  </si>
  <si>
    <t>12/31/1989</t>
  </si>
  <si>
    <t>03/31/1990</t>
  </si>
  <si>
    <t>06/30/1990</t>
  </si>
  <si>
    <t>09/30/1990</t>
  </si>
  <si>
    <t>03/31/1991</t>
  </si>
  <si>
    <t>06/30/1991</t>
  </si>
  <si>
    <t>08/31/1991</t>
  </si>
  <si>
    <t>11/30/1991</t>
  </si>
  <si>
    <t>02/29/1992</t>
  </si>
  <si>
    <t>05/31/1992</t>
  </si>
  <si>
    <t>10/31/1992</t>
  </si>
  <si>
    <t>01/31/1993</t>
  </si>
  <si>
    <t>02/28/1993</t>
  </si>
  <si>
    <t>07/31/1993</t>
  </si>
  <si>
    <t>10/31/1993</t>
  </si>
  <si>
    <t>04/30/1994</t>
  </si>
  <si>
    <t>07/31/1994</t>
  </si>
  <si>
    <t>12/31/1994</t>
  </si>
  <si>
    <t>04/30/1995</t>
  </si>
  <si>
    <t>09/30/1995</t>
  </si>
  <si>
    <t>12/31/1995</t>
  </si>
  <si>
    <t>03/31/1996</t>
  </si>
  <si>
    <t>06/30/1996</t>
  </si>
  <si>
    <t>08/31/1996</t>
  </si>
  <si>
    <t>11/30/1996</t>
  </si>
  <si>
    <t>05/31/1997</t>
  </si>
  <si>
    <t>08/31/1997</t>
  </si>
  <si>
    <t>11/30/1997</t>
  </si>
  <si>
    <t>01/31/1998</t>
  </si>
  <si>
    <t>02/28/1998</t>
  </si>
  <si>
    <t>05/31/1998</t>
  </si>
  <si>
    <t>10/31/1998</t>
  </si>
  <si>
    <t>01/31/1999</t>
  </si>
  <si>
    <t>02/28/1999</t>
  </si>
  <si>
    <t>07/31/1999</t>
  </si>
  <si>
    <t>10/31/1999</t>
  </si>
  <si>
    <t>04/30/2000</t>
  </si>
  <si>
    <t>09/30/2000</t>
  </si>
  <si>
    <t>12/31/2000</t>
  </si>
  <si>
    <t>03/31/2001</t>
  </si>
  <si>
    <t>06/30/2001</t>
  </si>
  <si>
    <t>09/30/2001</t>
  </si>
  <si>
    <t>03/31/2002</t>
  </si>
  <si>
    <t>06/30/2002</t>
  </si>
  <si>
    <t>08/31/2002</t>
  </si>
  <si>
    <t>11/30/2002</t>
  </si>
  <si>
    <t>05/31/2003</t>
  </si>
  <si>
    <t>08/31/2003</t>
  </si>
  <si>
    <t>11/30/2003</t>
  </si>
  <si>
    <t>01/31/2004</t>
  </si>
  <si>
    <t>02/29/2004</t>
  </si>
  <si>
    <t>07/31/2004</t>
  </si>
  <si>
    <t>10/31/2004</t>
  </si>
  <si>
    <t>04/30/2005</t>
  </si>
  <si>
    <t>07/31/2005</t>
  </si>
  <si>
    <t>12/31/2005</t>
  </si>
  <si>
    <t>04/30/2006</t>
  </si>
  <si>
    <t>09/30/2006</t>
  </si>
  <si>
    <t>12/31/2006</t>
  </si>
  <si>
    <t>03/31/2007</t>
  </si>
  <si>
    <t>06/30/2007</t>
  </si>
  <si>
    <t>09/30/2007</t>
  </si>
  <si>
    <t>05/31/2008</t>
  </si>
  <si>
    <t>08/31/2008</t>
  </si>
  <si>
    <t>11/30/2008</t>
  </si>
  <si>
    <t>01/31/2009</t>
  </si>
  <si>
    <t>02/28/2009</t>
  </si>
  <si>
    <t>05/31/2009</t>
  </si>
  <si>
    <t>10/31/2009</t>
  </si>
  <si>
    <t>01/31/2010</t>
  </si>
  <si>
    <t>02/28/2010</t>
  </si>
  <si>
    <t>07/31/2010</t>
  </si>
  <si>
    <t>10/31/2010</t>
  </si>
  <si>
    <t>04/30/2011</t>
  </si>
  <si>
    <t>07/31/2011</t>
  </si>
  <si>
    <t>12/31/2011</t>
  </si>
  <si>
    <t>03/31/2012</t>
  </si>
  <si>
    <t>06/30/2012</t>
  </si>
  <si>
    <t>09/30/2012</t>
  </si>
  <si>
    <t>03/31/2013</t>
  </si>
  <si>
    <t>06/30/2013</t>
  </si>
  <si>
    <t>08/31/2013</t>
  </si>
  <si>
    <t>11/30/2013</t>
  </si>
  <si>
    <t>05/31/2014</t>
  </si>
  <si>
    <t>08/31/2014</t>
  </si>
  <si>
    <t>11/30/2014</t>
  </si>
  <si>
    <t>01/31/2015</t>
  </si>
  <si>
    <t>02/28/2015</t>
  </si>
  <si>
    <t>05/31/2015</t>
  </si>
  <si>
    <t>10/31/2015</t>
  </si>
  <si>
    <t>01/31/2016</t>
  </si>
  <si>
    <t>04/30/2016</t>
  </si>
  <si>
    <t>07/31/2016</t>
  </si>
  <si>
    <t>12/31/2016</t>
  </si>
  <si>
    <t>04/30/2017</t>
  </si>
  <si>
    <t>09/30/2017</t>
  </si>
  <si>
    <t>12/31/2017</t>
  </si>
  <si>
    <t>03/31/2018</t>
  </si>
  <si>
    <t>06/30/2018</t>
  </si>
  <si>
    <t>09/30/2018</t>
  </si>
  <si>
    <t>03/31/2019</t>
  </si>
  <si>
    <t>06/30/2019</t>
  </si>
  <si>
    <t>08/31/2019</t>
  </si>
  <si>
    <t>11/30/2019</t>
  </si>
  <si>
    <t>02/29/2020</t>
  </si>
  <si>
    <t>05/31/2020</t>
  </si>
  <si>
    <t>10/31/2020</t>
  </si>
  <si>
    <t>01/31/2021</t>
  </si>
  <si>
    <t>02/28/2021</t>
  </si>
  <si>
    <t>07/31/2021</t>
  </si>
  <si>
    <t>10/31/2021</t>
  </si>
  <si>
    <t>04/30/2022</t>
  </si>
  <si>
    <t>07/31/2022</t>
  </si>
  <si>
    <t>12/31/2022</t>
  </si>
  <si>
    <t>04/30/2023</t>
  </si>
  <si>
    <t>09/30/2023</t>
  </si>
  <si>
    <t>12/31/2023</t>
  </si>
  <si>
    <t>03/31/2024</t>
  </si>
  <si>
    <t>06/30/2024</t>
  </si>
  <si>
    <t>08/31/2024</t>
  </si>
  <si>
    <t>Yahoo Finance</t>
  </si>
  <si>
    <t>BTC-USD</t>
  </si>
  <si>
    <t>Adj Close</t>
  </si>
  <si>
    <t>Volume</t>
  </si>
  <si>
    <t>Return</t>
  </si>
  <si>
    <t>NoDur</t>
  </si>
  <si>
    <t>Durbl</t>
  </si>
  <si>
    <t>Manuf</t>
  </si>
  <si>
    <t>Enrgy</t>
  </si>
  <si>
    <t>Chems</t>
  </si>
  <si>
    <t>BusEq</t>
  </si>
  <si>
    <t>Telcm</t>
  </si>
  <si>
    <t>Utils</t>
  </si>
  <si>
    <t>Shops</t>
  </si>
  <si>
    <t xml:space="preserve">Hlth </t>
  </si>
  <si>
    <t>Money</t>
  </si>
  <si>
    <t>Other</t>
  </si>
  <si>
    <t>Kenneth French Website</t>
  </si>
  <si>
    <t>12 Industry Portfolio</t>
  </si>
  <si>
    <t>10y</t>
  </si>
  <si>
    <t>3m</t>
  </si>
  <si>
    <t>cpi</t>
  </si>
  <si>
    <t>The "Clean" tab contains the merged data</t>
  </si>
  <si>
    <t>Index</t>
  </si>
  <si>
    <t>caldt</t>
  </si>
  <si>
    <t>vwretd</t>
  </si>
  <si>
    <t>vwretx</t>
  </si>
  <si>
    <t>ewretd</t>
  </si>
  <si>
    <t>ewretx</t>
  </si>
  <si>
    <t>totval</t>
  </si>
  <si>
    <t>totcnt</t>
  </si>
  <si>
    <t>usdval</t>
  </si>
  <si>
    <t>usdcnt</t>
  </si>
  <si>
    <t>spindx</t>
  </si>
  <si>
    <t>sprtrn</t>
  </si>
  <si>
    <t>vwret</t>
  </si>
  <si>
    <t>Mkt-RF</t>
  </si>
  <si>
    <t>SMB</t>
  </si>
  <si>
    <t>HML</t>
  </si>
  <si>
    <t>RF</t>
  </si>
  <si>
    <t>Mkt</t>
  </si>
  <si>
    <t>yyyymm</t>
  </si>
  <si>
    <t>D12</t>
  </si>
  <si>
    <t>E12</t>
  </si>
  <si>
    <t>b/m</t>
  </si>
  <si>
    <t>tbl</t>
  </si>
  <si>
    <t>AAA</t>
  </si>
  <si>
    <t>BAA</t>
  </si>
  <si>
    <t>lty</t>
  </si>
  <si>
    <t>ntis</t>
  </si>
  <si>
    <t>Rfree</t>
  </si>
  <si>
    <t>infl</t>
  </si>
  <si>
    <t>ltr</t>
  </si>
  <si>
    <t>corpr</t>
  </si>
  <si>
    <t>svar</t>
  </si>
  <si>
    <t>csp</t>
  </si>
  <si>
    <t>CRSP_SPvw</t>
  </si>
  <si>
    <t>CRSP_SPvwx</t>
  </si>
  <si>
    <t>NaN</t>
  </si>
  <si>
    <t>DP</t>
  </si>
  <si>
    <t>btc_p</t>
  </si>
  <si>
    <t>b10ret</t>
  </si>
  <si>
    <t>b10ind</t>
  </si>
  <si>
    <t>t90ret</t>
  </si>
  <si>
    <t>t90ind</t>
  </si>
  <si>
    <t>cpiret</t>
  </si>
  <si>
    <t>cpiind</t>
  </si>
  <si>
    <t>b10idx</t>
  </si>
  <si>
    <t>t90idx</t>
  </si>
  <si>
    <t>cpi_idx</t>
  </si>
  <si>
    <t>btc_ret</t>
  </si>
  <si>
    <t>btc_idx</t>
  </si>
  <si>
    <t>CRSP</t>
  </si>
  <si>
    <t>Goyal Welch</t>
  </si>
  <si>
    <t>Market Returns</t>
  </si>
  <si>
    <t>Market Index</t>
  </si>
  <si>
    <t>10 year bond returns</t>
  </si>
  <si>
    <t>10 year bond index</t>
  </si>
  <si>
    <t>3M tbill returns</t>
  </si>
  <si>
    <t>CPI</t>
  </si>
  <si>
    <t>CPI-Index</t>
  </si>
  <si>
    <t>Dividend Yield</t>
  </si>
  <si>
    <t>Global Financial Database</t>
  </si>
  <si>
    <t>Gold Price</t>
  </si>
  <si>
    <t>dp</t>
  </si>
  <si>
    <t>gold_p</t>
  </si>
  <si>
    <t>gold_idx</t>
  </si>
  <si>
    <t>gold_ret</t>
  </si>
  <si>
    <t>nodur</t>
  </si>
  <si>
    <t>durbl</t>
  </si>
  <si>
    <t>manuf</t>
  </si>
  <si>
    <t>energy</t>
  </si>
  <si>
    <t>chems</t>
  </si>
  <si>
    <t>buseq</t>
  </si>
  <si>
    <t>telcm</t>
  </si>
  <si>
    <t>utils</t>
  </si>
  <si>
    <t>shops</t>
  </si>
  <si>
    <t>health</t>
  </si>
  <si>
    <t>money</t>
  </si>
  <si>
    <t>other</t>
  </si>
  <si>
    <t>Fama-French</t>
  </si>
  <si>
    <t>12 Industry Portfolios</t>
  </si>
  <si>
    <t>3M tbill index</t>
  </si>
  <si>
    <t>mkt_index</t>
  </si>
  <si>
    <t>10y_index</t>
  </si>
  <si>
    <t>3m_index</t>
  </si>
  <si>
    <t>cpi_index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</si>
</sst>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0.0000"/>
    <numFmt numFmtId="166" formatCode="0.0000000"/>
    <numFmt numFmtId="167" formatCode="0.0000000000"/>
    <numFmt numFmtId="168" formatCode="0.000000"/>
  </numFmts>
  <fonts count="10" x14ac:knownFonts="1"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Segoe UI"/>
      <family val="2"/>
    </font>
    <font>
      <b/>
      <sz val="10"/>
      <name val="Book Antiqua"/>
      <family val="1"/>
    </font>
    <font>
      <sz val="10"/>
      <name val="Book Antiqua"/>
      <family val="1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9" fontId="5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2" fillId="0" borderId="0" xfId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7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7" fontId="7" fillId="0" borderId="0" xfId="5" applyNumberFormat="1" applyFont="1"/>
    <xf numFmtId="167" fontId="0" fillId="0" borderId="0" xfId="0" applyNumberFormat="1"/>
    <xf numFmtId="165" fontId="0" fillId="0" borderId="0" xfId="0" applyNumberFormat="1"/>
    <xf numFmtId="167" fontId="0" fillId="0" borderId="0" xfId="4" applyNumberFormat="1" applyFont="1"/>
    <xf numFmtId="165" fontId="7" fillId="0" borderId="0" xfId="0" applyNumberFormat="1" applyFont="1"/>
    <xf numFmtId="4" fontId="0" fillId="0" borderId="0" xfId="0" applyNumberFormat="1"/>
    <xf numFmtId="4" fontId="7" fillId="0" borderId="0" xfId="0" applyNumberFormat="1" applyFont="1"/>
    <xf numFmtId="167" fontId="7" fillId="0" borderId="0" xfId="0" applyNumberFormat="1" applyFont="1" applyAlignment="1">
      <alignment horizontal="right"/>
    </xf>
    <xf numFmtId="167" fontId="7" fillId="0" borderId="0" xfId="4" applyNumberFormat="1" applyFont="1"/>
    <xf numFmtId="167" fontId="7" fillId="0" borderId="0" xfId="0" applyNumberFormat="1" applyFont="1"/>
    <xf numFmtId="0" fontId="7" fillId="0" borderId="0" xfId="0" applyFont="1"/>
    <xf numFmtId="165" fontId="4" fillId="0" borderId="0" xfId="3" applyNumberFormat="1"/>
    <xf numFmtId="2" fontId="8" fillId="0" borderId="0" xfId="0" applyNumberFormat="1" applyFont="1"/>
    <xf numFmtId="2" fontId="8" fillId="0" borderId="0" xfId="0" applyNumberFormat="1" applyFont="1" applyAlignment="1">
      <alignment horizontal="center" wrapText="1"/>
    </xf>
    <xf numFmtId="2" fontId="9" fillId="0" borderId="0" xfId="1" applyNumberFormat="1" applyFont="1"/>
  </cellXfs>
  <cellStyles count="6">
    <cellStyle name="Normal" xfId="0" builtinId="0"/>
    <cellStyle name="Normal 2" xfId="1" xr:uid="{AF643DD3-5494-40C2-BA92-DD8249B60DD5}"/>
    <cellStyle name="Normal 3" xfId="2" xr:uid="{5E1D8278-500E-4C73-B41F-92B45A998499}"/>
    <cellStyle name="Normal 4" xfId="3" xr:uid="{9700E2B4-613D-457B-94EF-736C9B35E172}"/>
    <cellStyle name="Normal_Daily Stock Data" xfId="5" xr:uid="{D4675592-9DB3-4EF9-AE04-1F5F2CDC36EE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739F-F5C7-47FD-A0D6-94142D3D5AE7}">
  <dimension ref="A1:A20"/>
  <sheetViews>
    <sheetView workbookViewId="0">
      <selection activeCell="H19" sqref="H19"/>
    </sheetView>
  </sheetViews>
  <sheetFormatPr defaultRowHeight="16.5" x14ac:dyDescent="0.3"/>
  <sheetData>
    <row r="1" spans="1:1" x14ac:dyDescent="0.3">
      <c r="A1" s="2" t="s">
        <v>663</v>
      </c>
    </row>
    <row r="2" spans="1:1" x14ac:dyDescent="0.3">
      <c r="A2" t="s">
        <v>664</v>
      </c>
    </row>
    <row r="3" spans="1:1" x14ac:dyDescent="0.3">
      <c r="A3" s="2" t="s">
        <v>680</v>
      </c>
    </row>
    <row r="4" spans="1:1" x14ac:dyDescent="0.3">
      <c r="A4" t="s">
        <v>681</v>
      </c>
    </row>
    <row r="5" spans="1:1" x14ac:dyDescent="0.3">
      <c r="A5" s="2" t="s">
        <v>735</v>
      </c>
    </row>
    <row r="6" spans="1:1" x14ac:dyDescent="0.3">
      <c r="A6" t="s">
        <v>737</v>
      </c>
    </row>
    <row r="7" spans="1:1" x14ac:dyDescent="0.3">
      <c r="A7" t="s">
        <v>738</v>
      </c>
    </row>
    <row r="8" spans="1:1" x14ac:dyDescent="0.3">
      <c r="A8" t="s">
        <v>739</v>
      </c>
    </row>
    <row r="9" spans="1:1" x14ac:dyDescent="0.3">
      <c r="A9" t="s">
        <v>740</v>
      </c>
    </row>
    <row r="10" spans="1:1" x14ac:dyDescent="0.3">
      <c r="A10" t="s">
        <v>741</v>
      </c>
    </row>
    <row r="11" spans="1:1" x14ac:dyDescent="0.3">
      <c r="A11" t="s">
        <v>765</v>
      </c>
    </row>
    <row r="12" spans="1:1" x14ac:dyDescent="0.3">
      <c r="A12" t="s">
        <v>742</v>
      </c>
    </row>
    <row r="13" spans="1:1" x14ac:dyDescent="0.3">
      <c r="A13" t="s">
        <v>743</v>
      </c>
    </row>
    <row r="14" spans="1:1" x14ac:dyDescent="0.3">
      <c r="A14" s="2" t="s">
        <v>736</v>
      </c>
    </row>
    <row r="15" spans="1:1" x14ac:dyDescent="0.3">
      <c r="A15" t="s">
        <v>744</v>
      </c>
    </row>
    <row r="16" spans="1:1" x14ac:dyDescent="0.3">
      <c r="A16" s="2" t="s">
        <v>745</v>
      </c>
    </row>
    <row r="17" spans="1:1" x14ac:dyDescent="0.3">
      <c r="A17" t="s">
        <v>746</v>
      </c>
    </row>
    <row r="18" spans="1:1" x14ac:dyDescent="0.3">
      <c r="A18" s="2" t="s">
        <v>763</v>
      </c>
    </row>
    <row r="19" spans="1:1" x14ac:dyDescent="0.3">
      <c r="A19" t="s">
        <v>764</v>
      </c>
    </row>
    <row r="20" spans="1:1" x14ac:dyDescent="0.3">
      <c r="A20" s="2" t="s">
        <v>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B09E-C201-479F-B3A5-342274F8B43B}">
  <dimension ref="A1:AB649"/>
  <sheetViews>
    <sheetView tabSelected="1" workbookViewId="0">
      <pane xSplit="1" ySplit="1" topLeftCell="B499" activePane="bottomRight" state="frozen"/>
      <selection pane="topRight" activeCell="B1" sqref="B1"/>
      <selection pane="bottomLeft" activeCell="A2" sqref="A2"/>
      <selection pane="bottomRight" activeCell="C537" sqref="C537"/>
    </sheetView>
  </sheetViews>
  <sheetFormatPr defaultRowHeight="16.5" x14ac:dyDescent="0.3"/>
  <cols>
    <col min="1" max="1" width="10.125" bestFit="1" customWidth="1"/>
    <col min="2" max="2" width="9.125" bestFit="1" customWidth="1"/>
    <col min="3" max="3" width="13.375" bestFit="1" customWidth="1"/>
    <col min="4" max="5" width="9.125" bestFit="1" customWidth="1"/>
    <col min="6" max="6" width="11.25" bestFit="1" customWidth="1"/>
    <col min="7" max="7" width="9.125" bestFit="1" customWidth="1"/>
    <col min="8" max="8" width="11.25" bestFit="1" customWidth="1"/>
    <col min="9" max="9" width="9.125" bestFit="1" customWidth="1"/>
    <col min="10" max="10" width="10.25" bestFit="1" customWidth="1"/>
    <col min="11" max="12" width="12.25" bestFit="1" customWidth="1"/>
    <col min="13" max="13" width="10" bestFit="1" customWidth="1"/>
    <col min="14" max="15" width="11.25" bestFit="1" customWidth="1"/>
    <col min="16" max="28" width="10" bestFit="1" customWidth="1"/>
  </cols>
  <sheetData>
    <row r="1" spans="1:28" x14ac:dyDescent="0.3">
      <c r="A1" s="25" t="s">
        <v>455</v>
      </c>
      <c r="B1" s="26" t="s">
        <v>698</v>
      </c>
      <c r="C1" s="25" t="s">
        <v>766</v>
      </c>
      <c r="D1" s="25" t="s">
        <v>747</v>
      </c>
      <c r="E1" s="25" t="s">
        <v>682</v>
      </c>
      <c r="F1" s="25" t="s">
        <v>767</v>
      </c>
      <c r="G1" s="25" t="s">
        <v>683</v>
      </c>
      <c r="H1" s="25" t="s">
        <v>768</v>
      </c>
      <c r="I1" s="25" t="s">
        <v>684</v>
      </c>
      <c r="J1" s="25" t="s">
        <v>769</v>
      </c>
      <c r="K1" s="25" t="s">
        <v>723</v>
      </c>
      <c r="L1" s="25" t="s">
        <v>734</v>
      </c>
      <c r="M1" s="25" t="s">
        <v>733</v>
      </c>
      <c r="N1" s="25" t="s">
        <v>748</v>
      </c>
      <c r="O1" s="25" t="s">
        <v>749</v>
      </c>
      <c r="P1" s="25" t="s">
        <v>750</v>
      </c>
      <c r="Q1" s="25" t="s">
        <v>751</v>
      </c>
      <c r="R1" s="25" t="s">
        <v>752</v>
      </c>
      <c r="S1" s="25" t="s">
        <v>753</v>
      </c>
      <c r="T1" s="25" t="s">
        <v>754</v>
      </c>
      <c r="U1" s="25" t="s">
        <v>755</v>
      </c>
      <c r="V1" s="25" t="s">
        <v>756</v>
      </c>
      <c r="W1" s="25" t="s">
        <v>757</v>
      </c>
      <c r="X1" s="25" t="s">
        <v>758</v>
      </c>
      <c r="Y1" s="25" t="s">
        <v>759</v>
      </c>
      <c r="Z1" s="25" t="s">
        <v>760</v>
      </c>
      <c r="AA1" s="25" t="s">
        <v>761</v>
      </c>
      <c r="AB1" s="25" t="s">
        <v>762</v>
      </c>
    </row>
    <row r="2" spans="1:28" x14ac:dyDescent="0.3">
      <c r="A2" s="27" t="s">
        <v>461</v>
      </c>
      <c r="B2" s="27">
        <f>VLOOKUP($A2,CRSP!$A$3:$U$650,2,0)</f>
        <v>-7.5398000000000007E-2</v>
      </c>
      <c r="C2" s="27">
        <f>VLOOKUP($A2,CRSP!$A$3:$U$650,12,0)</f>
        <v>100</v>
      </c>
      <c r="D2" s="27">
        <f>VLOOKUP(A2,GW!$A$2:$D$655,4,0)</f>
        <v>3.7206892495883326E-2</v>
      </c>
      <c r="E2" s="25">
        <f>VLOOKUP($A2,CRSP!$A$3:$U$656,13,0)</f>
        <v>2.8826999999999998E-2</v>
      </c>
      <c r="F2" s="25">
        <f>VLOOKUP($A2,CRSP!$A$3:$U$656,15,0)</f>
        <v>100</v>
      </c>
      <c r="G2" s="25">
        <f>VLOOKUP($A2,CRSP!$A$3:$U$656,16,0)</f>
        <v>7.1580000000000003E-3</v>
      </c>
      <c r="H2" s="25">
        <f>VLOOKUP($A2,CRSP!$A$3:$U$656,18,0)</f>
        <v>100</v>
      </c>
      <c r="I2" s="25">
        <f>VLOOKUP($A2,CRSP!$A$3:$U$656,19,0)</f>
        <v>2.653E-3</v>
      </c>
      <c r="J2" s="25">
        <f>VLOOKUP($A2,CRSP!$A$3:$U$656,21,0)</f>
        <v>100</v>
      </c>
      <c r="K2" s="25"/>
      <c r="L2" s="25"/>
      <c r="M2" s="25"/>
      <c r="N2" s="25">
        <f>VLOOKUP($A2,GOLD!$A$2:$H$657,6,0)</f>
        <v>34.99</v>
      </c>
      <c r="O2" s="25">
        <f>VLOOKUP($A2,GOLD!$A$2:$H$657,8,0)</f>
        <v>100</v>
      </c>
      <c r="P2" s="25"/>
      <c r="Q2" s="25">
        <v>-4.24</v>
      </c>
      <c r="R2" s="25">
        <v>-8.25</v>
      </c>
      <c r="S2" s="25">
        <v>-7.82</v>
      </c>
      <c r="T2" s="25">
        <v>-11.45</v>
      </c>
      <c r="U2" s="25">
        <v>-5.44</v>
      </c>
      <c r="V2" s="25">
        <v>-9.17</v>
      </c>
      <c r="W2" s="25">
        <v>-2.57</v>
      </c>
      <c r="X2" s="25">
        <v>-4.2300000000000004</v>
      </c>
      <c r="Y2" s="25">
        <v>-5.88</v>
      </c>
      <c r="Z2" s="25">
        <v>-7.12</v>
      </c>
      <c r="AA2" s="25">
        <v>-9.18</v>
      </c>
      <c r="AB2" s="25">
        <v>-8.5299999999999994</v>
      </c>
    </row>
    <row r="3" spans="1:28" x14ac:dyDescent="0.3">
      <c r="A3" s="27" t="s">
        <v>462</v>
      </c>
      <c r="B3" s="27">
        <f>VLOOKUP($A3,CRSP!$A$3:$U$650,2,0)</f>
        <v>5.9520999999999998E-2</v>
      </c>
      <c r="C3" s="27">
        <f>VLOOKUP($A3,CRSP!$A$3:$U$650,12,0)</f>
        <v>105.26934838861446</v>
      </c>
      <c r="D3" s="27">
        <f>VLOOKUP(A3,GW!$A$2:$D$655,4,0)</f>
        <v>3.5381787709497202E-2</v>
      </c>
      <c r="E3" s="25">
        <f>VLOOKUP($A3,CRSP!$A$3:$U$656,13,0)</f>
        <v>6.7886000000000002E-2</v>
      </c>
      <c r="F3" s="25">
        <f>VLOOKUP($A3,CRSP!$A$3:$U$656,15,0)</f>
        <v>106.78859496702309</v>
      </c>
      <c r="G3" s="25">
        <f>VLOOKUP($A3,CRSP!$A$3:$U$656,16,0)</f>
        <v>7.986E-3</v>
      </c>
      <c r="H3" s="25">
        <f>VLOOKUP($A3,CRSP!$A$3:$U$656,18,0)</f>
        <v>100.7985841662846</v>
      </c>
      <c r="I3" s="25">
        <f>VLOOKUP($A3,CRSP!$A$3:$U$656,19,0)</f>
        <v>5.2909999999999997E-3</v>
      </c>
      <c r="J3" s="25">
        <f>VLOOKUP($A3,CRSP!$A$3:$U$656,21,0)</f>
        <v>100.56242969628796</v>
      </c>
      <c r="K3" s="25"/>
      <c r="L3" s="25"/>
      <c r="M3" s="25"/>
      <c r="N3" s="25">
        <f>VLOOKUP($A3,GOLD!$A$2:$H$657,6,0)</f>
        <v>35.020000000000003</v>
      </c>
      <c r="O3" s="25">
        <f>VLOOKUP($A3,GOLD!$A$2:$H$657,8,0)</f>
        <v>100.08573878250928</v>
      </c>
      <c r="P3" s="25">
        <f>VLOOKUP($A3,GOLD!$A$2:$H$657,7,0)</f>
        <v>8.5702047810906484E-2</v>
      </c>
      <c r="Q3" s="25">
        <v>4.68</v>
      </c>
      <c r="R3" s="25">
        <v>5.57</v>
      </c>
      <c r="S3" s="25">
        <v>5.68</v>
      </c>
      <c r="T3" s="25">
        <v>5.38</v>
      </c>
      <c r="U3" s="25">
        <v>3.36</v>
      </c>
      <c r="V3" s="25">
        <v>2.94</v>
      </c>
      <c r="W3" s="25">
        <v>7.96</v>
      </c>
      <c r="X3" s="25">
        <v>8.36</v>
      </c>
      <c r="Y3" s="25">
        <v>5.23</v>
      </c>
      <c r="Z3" s="25">
        <v>5.6</v>
      </c>
      <c r="AA3" s="25">
        <v>11.44</v>
      </c>
      <c r="AB3" s="25">
        <v>7.86</v>
      </c>
    </row>
    <row r="4" spans="1:28" x14ac:dyDescent="0.3">
      <c r="A4" s="27" t="s">
        <v>1</v>
      </c>
      <c r="B4" s="27">
        <f>VLOOKUP($A4,CRSP!$A$3:$U$650,2,0)</f>
        <v>2.8059999999999999E-3</v>
      </c>
      <c r="C4" s="27">
        <f>VLOOKUP($A4,CRSP!$A$3:$U$650,12,0)</f>
        <v>105.42225358739121</v>
      </c>
      <c r="D4" s="27">
        <f>VLOOKUP(A4,GW!$A$2:$D$655,4,0)</f>
        <v>3.5367622447841127E-2</v>
      </c>
      <c r="E4" s="25">
        <f>VLOOKUP($A4,CRSP!$A$3:$U$656,13,0)</f>
        <v>-2.6899999999999998E-4</v>
      </c>
      <c r="F4" s="25">
        <f>VLOOKUP($A4,CRSP!$A$3:$U$656,15,0)</f>
        <v>106.75988235798386</v>
      </c>
      <c r="G4" s="25">
        <f>VLOOKUP($A4,CRSP!$A$3:$U$656,16,0)</f>
        <v>7.0780000000000001E-3</v>
      </c>
      <c r="H4" s="25">
        <f>VLOOKUP($A4,CRSP!$A$3:$U$656,18,0)</f>
        <v>101.51202723391184</v>
      </c>
      <c r="I4" s="25">
        <f>VLOOKUP($A4,CRSP!$A$3:$U$656,19,0)</f>
        <v>5.2630000000000003E-3</v>
      </c>
      <c r="J4" s="25">
        <f>VLOOKUP($A4,CRSP!$A$3:$U$656,21,0)</f>
        <v>101.12485939257594</v>
      </c>
      <c r="K4" s="25"/>
      <c r="L4" s="25"/>
      <c r="M4" s="25"/>
      <c r="N4" s="25">
        <f>VLOOKUP($A4,GOLD!$A$2:$H$657,6,0)</f>
        <v>35.299999999999997</v>
      </c>
      <c r="O4" s="25">
        <f>VLOOKUP($A4,GOLD!$A$2:$H$657,8,0)</f>
        <v>100.88596741926264</v>
      </c>
      <c r="P4" s="25">
        <f>VLOOKUP($A4,GOLD!$A$2:$H$657,7,0)</f>
        <v>0.79636370815451707</v>
      </c>
      <c r="Q4" s="25">
        <v>-0.78</v>
      </c>
      <c r="R4" s="25">
        <v>4.87</v>
      </c>
      <c r="S4" s="25">
        <v>-0.27</v>
      </c>
      <c r="T4" s="25">
        <v>-0.45</v>
      </c>
      <c r="U4" s="25">
        <v>-0.38</v>
      </c>
      <c r="V4" s="25">
        <v>-2.59</v>
      </c>
      <c r="W4" s="25">
        <v>2.29</v>
      </c>
      <c r="X4" s="25">
        <v>2.91</v>
      </c>
      <c r="Y4" s="25">
        <v>-1.69</v>
      </c>
      <c r="Z4" s="25">
        <v>-5.08</v>
      </c>
      <c r="AA4" s="25">
        <v>-0.77</v>
      </c>
      <c r="AB4" s="25">
        <v>-2.91</v>
      </c>
    </row>
    <row r="5" spans="1:28" x14ac:dyDescent="0.3">
      <c r="A5" s="27" t="s">
        <v>2</v>
      </c>
      <c r="B5" s="27">
        <f>VLOOKUP($A5,CRSP!$A$3:$U$650,2,0)</f>
        <v>-8.8830999999999993E-2</v>
      </c>
      <c r="C5" s="27">
        <f>VLOOKUP($A5,CRSP!$A$3:$U$650,12,0)</f>
        <v>95.883321571394958</v>
      </c>
      <c r="D5" s="27">
        <f>VLOOKUP(A5,GW!$A$2:$D$655,4,0)</f>
        <v>3.8927011776251227E-2</v>
      </c>
      <c r="E5" s="25">
        <f>VLOOKUP($A5,CRSP!$A$3:$U$656,13,0)</f>
        <v>-5.0871E-2</v>
      </c>
      <c r="F5" s="25">
        <f>VLOOKUP($A5,CRSP!$A$3:$U$656,15,0)</f>
        <v>101.32891296535034</v>
      </c>
      <c r="G5" s="25">
        <f>VLOOKUP($A5,CRSP!$A$3:$U$656,16,0)</f>
        <v>5.4939999999999998E-3</v>
      </c>
      <c r="H5" s="25">
        <f>VLOOKUP($A5,CRSP!$A$3:$U$656,18,0)</f>
        <v>102.06975294563381</v>
      </c>
      <c r="I5" s="25">
        <f>VLOOKUP($A5,CRSP!$A$3:$U$656,19,0)</f>
        <v>7.8530000000000006E-3</v>
      </c>
      <c r="J5" s="25">
        <f>VLOOKUP($A5,CRSP!$A$3:$U$656,21,0)</f>
        <v>101.91226096737907</v>
      </c>
      <c r="K5" s="25"/>
      <c r="L5" s="25"/>
      <c r="M5" s="25"/>
      <c r="N5" s="25">
        <f>VLOOKUP($A5,GOLD!$A$2:$H$657,6,0)</f>
        <v>35.85</v>
      </c>
      <c r="O5" s="25">
        <f>VLOOKUP($A5,GOLD!$A$2:$H$657,8,0)</f>
        <v>102.45784509859961</v>
      </c>
      <c r="P5" s="25">
        <f>VLOOKUP($A5,GOLD!$A$2:$H$657,7,0)</f>
        <v>1.5460603106378499</v>
      </c>
      <c r="Q5" s="25">
        <v>-10.119999999999999</v>
      </c>
      <c r="R5" s="25">
        <v>-8.86</v>
      </c>
      <c r="S5" s="25">
        <v>-9.7799999999999994</v>
      </c>
      <c r="T5" s="25">
        <v>-9.17</v>
      </c>
      <c r="U5" s="25">
        <v>-6.24</v>
      </c>
      <c r="V5" s="25">
        <v>-14.45</v>
      </c>
      <c r="W5" s="25">
        <v>-8.7899999999999991</v>
      </c>
      <c r="X5" s="25">
        <v>-8.0500000000000007</v>
      </c>
      <c r="Y5" s="25">
        <v>-11.08</v>
      </c>
      <c r="Z5" s="25">
        <v>-10.11</v>
      </c>
      <c r="AA5" s="25">
        <v>-12.78</v>
      </c>
      <c r="AB5" s="25">
        <v>-14.51</v>
      </c>
    </row>
    <row r="6" spans="1:28" x14ac:dyDescent="0.3">
      <c r="A6" s="27" t="s">
        <v>463</v>
      </c>
      <c r="B6" s="27">
        <f>VLOOKUP($A6,CRSP!$A$3:$U$650,2,0)</f>
        <v>-5.4689000000000002E-2</v>
      </c>
      <c r="C6" s="27">
        <f>VLOOKUP($A6,CRSP!$A$3:$U$650,12,0)</f>
        <v>90.03763820277581</v>
      </c>
      <c r="D6" s="27">
        <f>VLOOKUP(A6,GW!$A$2:$D$655,4,0)</f>
        <v>4.1497975179621165E-2</v>
      </c>
      <c r="E6" s="25">
        <f>VLOOKUP($A6,CRSP!$A$3:$U$656,13,0)</f>
        <v>-6.522E-3</v>
      </c>
      <c r="F6" s="25">
        <f>VLOOKUP($A6,CRSP!$A$3:$U$656,15,0)</f>
        <v>100.66801464810158</v>
      </c>
      <c r="G6" s="25">
        <f>VLOOKUP($A6,CRSP!$A$3:$U$656,16,0)</f>
        <v>6.2370000000000004E-3</v>
      </c>
      <c r="H6" s="25">
        <f>VLOOKUP($A6,CRSP!$A$3:$U$656,18,0)</f>
        <v>102.70636764563321</v>
      </c>
      <c r="I6" s="25">
        <f>VLOOKUP($A6,CRSP!$A$3:$U$656,19,0)</f>
        <v>2.5969999999999999E-3</v>
      </c>
      <c r="J6" s="25">
        <f>VLOOKUP($A6,CRSP!$A$3:$U$656,21,0)</f>
        <v>102.13723284589425</v>
      </c>
      <c r="K6" s="25"/>
      <c r="L6" s="25"/>
      <c r="M6" s="25"/>
      <c r="N6" s="25">
        <f>VLOOKUP($A6,GOLD!$A$2:$H$657,6,0)</f>
        <v>35.450000000000003</v>
      </c>
      <c r="O6" s="25">
        <f>VLOOKUP($A6,GOLD!$A$2:$H$657,8,0)</f>
        <v>101.31466133180909</v>
      </c>
      <c r="P6" s="25">
        <f>VLOOKUP($A6,GOLD!$A$2:$H$657,7,0)</f>
        <v>-1.1220314067492776</v>
      </c>
      <c r="Q6" s="25">
        <v>-7.45</v>
      </c>
      <c r="R6" s="25">
        <v>-6.45</v>
      </c>
      <c r="S6" s="25">
        <v>-9.01</v>
      </c>
      <c r="T6" s="25">
        <v>2.61</v>
      </c>
      <c r="U6" s="25">
        <v>-2.97</v>
      </c>
      <c r="V6" s="25">
        <v>-9.5</v>
      </c>
      <c r="W6" s="25">
        <v>-3.75</v>
      </c>
      <c r="X6" s="25">
        <v>-5.36</v>
      </c>
      <c r="Y6" s="25">
        <v>-9.4499999999999993</v>
      </c>
      <c r="Z6" s="25">
        <v>-7.78</v>
      </c>
      <c r="AA6" s="25">
        <v>-8.3699999999999992</v>
      </c>
      <c r="AB6" s="25">
        <v>-8.14</v>
      </c>
    </row>
    <row r="7" spans="1:28" x14ac:dyDescent="0.3">
      <c r="A7" s="27" t="s">
        <v>3</v>
      </c>
      <c r="B7" s="27">
        <f>VLOOKUP($A7,CRSP!$A$3:$U$650,2,0)</f>
        <v>-4.9031999999999999E-2</v>
      </c>
      <c r="C7" s="27">
        <f>VLOOKUP($A7,CRSP!$A$3:$U$650,12,0)</f>
        <v>85.532815808045171</v>
      </c>
      <c r="D7" s="27">
        <f>VLOOKUP(A7,GW!$A$2:$D$655,4,0)</f>
        <v>4.3729372937293731E-2</v>
      </c>
      <c r="E7" s="25">
        <f>VLOOKUP($A7,CRSP!$A$3:$U$656,13,0)</f>
        <v>2.1395000000000001E-2</v>
      </c>
      <c r="F7" s="25">
        <f>VLOOKUP($A7,CRSP!$A$3:$U$656,15,0)</f>
        <v>102.82180377830458</v>
      </c>
      <c r="G7" s="25">
        <f>VLOOKUP($A7,CRSP!$A$3:$U$656,16,0)</f>
        <v>7.4549999999999998E-3</v>
      </c>
      <c r="H7" s="25">
        <f>VLOOKUP($A7,CRSP!$A$3:$U$656,18,0)</f>
        <v>103.47202871381211</v>
      </c>
      <c r="I7" s="25">
        <f>VLOOKUP($A7,CRSP!$A$3:$U$656,19,0)</f>
        <v>5.1809999999999998E-3</v>
      </c>
      <c r="J7" s="25">
        <f>VLOOKUP($A7,CRSP!$A$3:$U$656,21,0)</f>
        <v>102.69966254218221</v>
      </c>
      <c r="K7" s="25"/>
      <c r="L7" s="25"/>
      <c r="M7" s="25"/>
      <c r="N7" s="25">
        <f>VLOOKUP($A7,GOLD!$A$2:$H$657,6,0)</f>
        <v>35.49</v>
      </c>
      <c r="O7" s="25">
        <f>VLOOKUP($A7,GOLD!$A$2:$H$657,8,0)</f>
        <v>101.42897970848814</v>
      </c>
      <c r="P7" s="25">
        <f>VLOOKUP($A7,GOLD!$A$2:$H$657,7,0)</f>
        <v>0.11277136802686374</v>
      </c>
      <c r="Q7" s="25">
        <v>-1.47</v>
      </c>
      <c r="R7" s="25">
        <v>-4.1500000000000004</v>
      </c>
      <c r="S7" s="25">
        <v>-5.61</v>
      </c>
      <c r="T7" s="25">
        <v>-2.4700000000000002</v>
      </c>
      <c r="U7" s="25">
        <v>-2.4500000000000002</v>
      </c>
      <c r="V7" s="25">
        <v>-11.89</v>
      </c>
      <c r="W7" s="25">
        <v>-8.48</v>
      </c>
      <c r="X7" s="25">
        <v>-4.7</v>
      </c>
      <c r="Y7" s="25">
        <v>-4.0199999999999996</v>
      </c>
      <c r="Z7" s="25">
        <v>-0.51</v>
      </c>
      <c r="AA7" s="25">
        <v>-4.55</v>
      </c>
      <c r="AB7" s="25">
        <v>-8.9499999999999993</v>
      </c>
    </row>
    <row r="8" spans="1:28" x14ac:dyDescent="0.3">
      <c r="A8" s="27" t="s">
        <v>4</v>
      </c>
      <c r="B8" s="27">
        <f>VLOOKUP($A8,CRSP!$A$3:$U$650,2,0)</f>
        <v>7.5523000000000007E-2</v>
      </c>
      <c r="C8" s="27">
        <f>VLOOKUP($A8,CRSP!$A$3:$U$650,12,0)</f>
        <v>91.801928957892258</v>
      </c>
      <c r="D8" s="27">
        <f>VLOOKUP(A8,GW!$A$2:$D$655,4,0)</f>
        <v>4.0785778347213329E-2</v>
      </c>
      <c r="E8" s="25">
        <f>VLOOKUP($A8,CRSP!$A$3:$U$656,13,0)</f>
        <v>2.9294000000000001E-2</v>
      </c>
      <c r="F8" s="25">
        <f>VLOOKUP($A8,CRSP!$A$3:$U$656,15,0)</f>
        <v>105.83386637124279</v>
      </c>
      <c r="G8" s="25">
        <f>VLOOKUP($A8,CRSP!$A$3:$U$656,16,0)</f>
        <v>5.7930000000000004E-3</v>
      </c>
      <c r="H8" s="25">
        <f>VLOOKUP($A8,CRSP!$A$3:$U$656,18,0)</f>
        <v>104.07143516140047</v>
      </c>
      <c r="I8" s="25">
        <f>VLOOKUP($A8,CRSP!$A$3:$U$656,19,0)</f>
        <v>5.1549999999999999E-3</v>
      </c>
      <c r="J8" s="25">
        <f>VLOOKUP($A8,CRSP!$A$3:$U$656,21,0)</f>
        <v>103.26209223847019</v>
      </c>
      <c r="K8" s="25"/>
      <c r="L8" s="25"/>
      <c r="M8" s="25"/>
      <c r="N8" s="25">
        <f>VLOOKUP($A8,GOLD!$A$2:$H$657,6,0)</f>
        <v>35.299999999999997</v>
      </c>
      <c r="O8" s="25">
        <f>VLOOKUP($A8,GOLD!$A$2:$H$657,8,0)</f>
        <v>100.88596741926264</v>
      </c>
      <c r="P8" s="25">
        <f>VLOOKUP($A8,GOLD!$A$2:$H$657,7,0)</f>
        <v>-0.53680027191542046</v>
      </c>
      <c r="Q8" s="25">
        <v>6.68</v>
      </c>
      <c r="R8" s="25">
        <v>10.6</v>
      </c>
      <c r="S8" s="25">
        <v>4.51</v>
      </c>
      <c r="T8" s="25">
        <v>12.76</v>
      </c>
      <c r="U8" s="25">
        <v>6.77</v>
      </c>
      <c r="V8" s="25">
        <v>2.36</v>
      </c>
      <c r="W8" s="25">
        <v>10.26</v>
      </c>
      <c r="X8" s="25">
        <v>8.6999999999999993</v>
      </c>
      <c r="Y8" s="25">
        <v>10.38</v>
      </c>
      <c r="Z8" s="25">
        <v>2.16</v>
      </c>
      <c r="AA8" s="25">
        <v>8.86</v>
      </c>
      <c r="AB8" s="25">
        <v>7.2</v>
      </c>
    </row>
    <row r="9" spans="1:28" x14ac:dyDescent="0.3">
      <c r="A9" s="27" t="s">
        <v>464</v>
      </c>
      <c r="B9" s="27">
        <f>VLOOKUP($A9,CRSP!$A$3:$U$650,2,0)</f>
        <v>4.9778000000000003E-2</v>
      </c>
      <c r="C9" s="27">
        <f>VLOOKUP($A9,CRSP!$A$3:$U$650,12,0)</f>
        <v>95.883321571394958</v>
      </c>
      <c r="D9" s="27">
        <f>VLOOKUP(A9,GW!$A$2:$D$655,4,0)</f>
        <v>3.9090652600588811E-2</v>
      </c>
      <c r="E9" s="25">
        <f>VLOOKUP($A9,CRSP!$A$3:$U$656,13,0)</f>
        <v>-9.5230000000000002E-3</v>
      </c>
      <c r="F9" s="25">
        <f>VLOOKUP($A9,CRSP!$A$3:$U$656,15,0)</f>
        <v>104.82601257969468</v>
      </c>
      <c r="G9" s="25">
        <f>VLOOKUP($A9,CRSP!$A$3:$U$656,16,0)</f>
        <v>5.4419999999999998E-3</v>
      </c>
      <c r="H9" s="25">
        <f>VLOOKUP($A9,CRSP!$A$3:$U$656,18,0)</f>
        <v>104.63781313823628</v>
      </c>
      <c r="I9" s="25">
        <f>VLOOKUP($A9,CRSP!$A$3:$U$656,19,0)</f>
        <v>0</v>
      </c>
      <c r="J9" s="25">
        <f>VLOOKUP($A9,CRSP!$A$3:$U$656,21,0)</f>
        <v>103.26209223847019</v>
      </c>
      <c r="K9" s="25"/>
      <c r="L9" s="25"/>
      <c r="M9" s="25"/>
      <c r="N9" s="25">
        <f>VLOOKUP($A9,GOLD!$A$2:$H$657,6,0)</f>
        <v>35.799999999999997</v>
      </c>
      <c r="O9" s="25">
        <f>VLOOKUP($A9,GOLD!$A$2:$H$657,8,0)</f>
        <v>102.31494712775077</v>
      </c>
      <c r="P9" s="25">
        <f>VLOOKUP($A9,GOLD!$A$2:$H$657,7,0)</f>
        <v>1.4064929467403458</v>
      </c>
      <c r="Q9" s="25">
        <v>1.45</v>
      </c>
      <c r="R9" s="25">
        <v>8.2200000000000006</v>
      </c>
      <c r="S9" s="25">
        <v>4.8600000000000003</v>
      </c>
      <c r="T9" s="25">
        <v>6.54</v>
      </c>
      <c r="U9" s="25">
        <v>3.94</v>
      </c>
      <c r="V9" s="25">
        <v>8.06</v>
      </c>
      <c r="W9" s="25">
        <v>2.5099999999999998</v>
      </c>
      <c r="X9" s="25">
        <v>4.67</v>
      </c>
      <c r="Y9" s="25">
        <v>5.34</v>
      </c>
      <c r="Z9" s="25">
        <v>1.8</v>
      </c>
      <c r="AA9" s="25">
        <v>5.01</v>
      </c>
      <c r="AB9" s="25">
        <v>5.24</v>
      </c>
    </row>
    <row r="10" spans="1:28" x14ac:dyDescent="0.3">
      <c r="A10" s="27" t="s">
        <v>5</v>
      </c>
      <c r="B10" s="27">
        <f>VLOOKUP($A10,CRSP!$A$3:$U$650,2,0)</f>
        <v>3.4701999999999997E-2</v>
      </c>
      <c r="C10" s="27">
        <f>VLOOKUP($A10,CRSP!$A$3:$U$650,12,0)</f>
        <v>99.047282992237115</v>
      </c>
      <c r="D10" s="27">
        <f>VLOOKUP(A10,GW!$A$2:$D$655,4,0)</f>
        <v>3.7881486759292246E-2</v>
      </c>
      <c r="E10" s="25">
        <f>VLOOKUP($A10,CRSP!$A$3:$U$656,13,0)</f>
        <v>2.1787000000000001E-2</v>
      </c>
      <c r="F10" s="25">
        <f>VLOOKUP($A10,CRSP!$A$3:$U$656,15,0)</f>
        <v>107.10986021218207</v>
      </c>
      <c r="G10" s="25">
        <f>VLOOKUP($A10,CRSP!$A$3:$U$656,16,0)</f>
        <v>6.2300000000000003E-3</v>
      </c>
      <c r="H10" s="25">
        <f>VLOOKUP($A10,CRSP!$A$3:$U$656,18,0)</f>
        <v>105.28971858010125</v>
      </c>
      <c r="I10" s="25">
        <f>VLOOKUP($A10,CRSP!$A$3:$U$656,19,0)</f>
        <v>5.1279999999999997E-3</v>
      </c>
      <c r="J10" s="25">
        <f>VLOOKUP($A10,CRSP!$A$3:$U$656,21,0)</f>
        <v>103.71203599550056</v>
      </c>
      <c r="K10" s="25"/>
      <c r="L10" s="25"/>
      <c r="M10" s="25"/>
      <c r="N10" s="25">
        <f>VLOOKUP($A10,GOLD!$A$2:$H$657,6,0)</f>
        <v>36.4</v>
      </c>
      <c r="O10" s="25">
        <f>VLOOKUP($A10,GOLD!$A$2:$H$657,8,0)</f>
        <v>104.02972277793654</v>
      </c>
      <c r="P10" s="25">
        <f>VLOOKUP($A10,GOLD!$A$2:$H$657,7,0)</f>
        <v>1.6620881236040501</v>
      </c>
      <c r="Q10" s="25">
        <v>5.51</v>
      </c>
      <c r="R10" s="25">
        <v>2.68</v>
      </c>
      <c r="S10" s="25">
        <v>4.8499999999999996</v>
      </c>
      <c r="T10" s="25">
        <v>3.19</v>
      </c>
      <c r="U10" s="25">
        <v>1.53</v>
      </c>
      <c r="V10" s="25">
        <v>10.210000000000001</v>
      </c>
      <c r="W10" s="25">
        <v>-0.95</v>
      </c>
      <c r="X10" s="25">
        <v>-0.52</v>
      </c>
      <c r="Y10" s="25">
        <v>7.94</v>
      </c>
      <c r="Z10" s="25">
        <v>8.0299999999999994</v>
      </c>
      <c r="AA10" s="25">
        <v>5.23</v>
      </c>
      <c r="AB10" s="25">
        <v>10.06</v>
      </c>
    </row>
    <row r="11" spans="1:28" x14ac:dyDescent="0.3">
      <c r="A11" s="27" t="s">
        <v>465</v>
      </c>
      <c r="B11" s="27">
        <f>VLOOKUP($A11,CRSP!$A$3:$U$650,2,0)</f>
        <v>-9.0320000000000001E-3</v>
      </c>
      <c r="C11" s="27">
        <f>VLOOKUP($A11,CRSP!$A$3:$U$650,12,0)</f>
        <v>97.918136908962609</v>
      </c>
      <c r="D11" s="27">
        <f>VLOOKUP(A11,GW!$A$2:$D$655,4,0)</f>
        <v>3.8118078078078078E-2</v>
      </c>
      <c r="E11" s="25">
        <f>VLOOKUP($A11,CRSP!$A$3:$U$656,13,0)</f>
        <v>2.1389999999999998E-3</v>
      </c>
      <c r="F11" s="25">
        <f>VLOOKUP($A11,CRSP!$A$3:$U$656,15,0)</f>
        <v>107.33895660851609</v>
      </c>
      <c r="G11" s="25">
        <f>VLOOKUP($A11,CRSP!$A$3:$U$656,16,0)</f>
        <v>5.4479999999999997E-3</v>
      </c>
      <c r="H11" s="25">
        <f>VLOOKUP($A11,CRSP!$A$3:$U$656,18,0)</f>
        <v>105.86330872921057</v>
      </c>
      <c r="I11" s="25">
        <f>VLOOKUP($A11,CRSP!$A$3:$U$656,19,0)</f>
        <v>5.1019999999999998E-3</v>
      </c>
      <c r="J11" s="25">
        <f>VLOOKUP($A11,CRSP!$A$3:$U$656,21,0)</f>
        <v>104.27446569178854</v>
      </c>
      <c r="K11" s="25"/>
      <c r="L11" s="25"/>
      <c r="M11" s="25"/>
      <c r="N11" s="25">
        <f>VLOOKUP($A11,GOLD!$A$2:$H$657,6,0)</f>
        <v>37.25</v>
      </c>
      <c r="O11" s="25">
        <f>VLOOKUP($A11,GOLD!$A$2:$H$657,8,0)</f>
        <v>106.45898828236638</v>
      </c>
      <c r="P11" s="25">
        <f>VLOOKUP($A11,GOLD!$A$2:$H$657,7,0)</f>
        <v>2.3083170182873682</v>
      </c>
      <c r="Q11" s="25">
        <v>0.7</v>
      </c>
      <c r="R11" s="25">
        <v>-2</v>
      </c>
      <c r="S11" s="25">
        <v>-3.67</v>
      </c>
      <c r="T11" s="25">
        <v>2.96</v>
      </c>
      <c r="U11" s="25">
        <v>-1.63</v>
      </c>
      <c r="V11" s="25">
        <v>-3.5</v>
      </c>
      <c r="W11" s="25">
        <v>-3.75</v>
      </c>
      <c r="X11" s="25">
        <v>-0.82</v>
      </c>
      <c r="Y11" s="25">
        <v>-1.68</v>
      </c>
      <c r="Z11" s="25">
        <v>0.26</v>
      </c>
      <c r="AA11" s="25">
        <v>-7.24</v>
      </c>
      <c r="AB11" s="25">
        <v>-4.57</v>
      </c>
    </row>
    <row r="12" spans="1:28" x14ac:dyDescent="0.3">
      <c r="A12" s="27" t="s">
        <v>6</v>
      </c>
      <c r="B12" s="27">
        <f>VLOOKUP($A12,CRSP!$A$3:$U$650,2,0)</f>
        <v>5.4386999999999998E-2</v>
      </c>
      <c r="C12" s="27">
        <f>VLOOKUP($A12,CRSP!$A$3:$U$650,12,0)</f>
        <v>102.56410256410258</v>
      </c>
      <c r="D12" s="27">
        <f>VLOOKUP(A12,GW!$A$2:$D$655,4,0)</f>
        <v>3.6200344036697245E-2</v>
      </c>
      <c r="E12" s="25">
        <f>VLOOKUP($A12,CRSP!$A$3:$U$656,13,0)</f>
        <v>7.3034000000000002E-2</v>
      </c>
      <c r="F12" s="25">
        <f>VLOOKUP($A12,CRSP!$A$3:$U$656,15,0)</f>
        <v>115.17837811401297</v>
      </c>
      <c r="G12" s="25">
        <f>VLOOKUP($A12,CRSP!$A$3:$U$656,16,0)</f>
        <v>6.6649999999999999E-3</v>
      </c>
      <c r="H12" s="25">
        <f>VLOOKUP($A12,CRSP!$A$3:$U$656,18,0)</f>
        <v>106.56888397253942</v>
      </c>
      <c r="I12" s="25">
        <f>VLOOKUP($A12,CRSP!$A$3:$U$656,19,0)</f>
        <v>5.0759999999999998E-3</v>
      </c>
      <c r="J12" s="25">
        <f>VLOOKUP($A12,CRSP!$A$3:$U$656,21,0)</f>
        <v>104.83689538807648</v>
      </c>
      <c r="K12" s="25"/>
      <c r="L12" s="25"/>
      <c r="M12" s="25"/>
      <c r="N12" s="25">
        <f>VLOOKUP($A12,GOLD!$A$2:$H$657,6,0)</f>
        <v>37.54</v>
      </c>
      <c r="O12" s="25">
        <f>VLOOKUP($A12,GOLD!$A$2:$H$657,8,0)</f>
        <v>107.28779651328951</v>
      </c>
      <c r="P12" s="25">
        <f>VLOOKUP($A12,GOLD!$A$2:$H$657,7,0)</f>
        <v>0.77550863327941877</v>
      </c>
      <c r="Q12" s="25">
        <v>4.84</v>
      </c>
      <c r="R12" s="25">
        <v>6.96</v>
      </c>
      <c r="S12" s="25">
        <v>3.55</v>
      </c>
      <c r="T12" s="25">
        <v>4.93</v>
      </c>
      <c r="U12" s="25">
        <v>4.88</v>
      </c>
      <c r="V12" s="25">
        <v>4.09</v>
      </c>
      <c r="W12" s="25">
        <v>6.12</v>
      </c>
      <c r="X12" s="25">
        <v>9.39</v>
      </c>
      <c r="Y12" s="25">
        <v>6.87</v>
      </c>
      <c r="Z12" s="25">
        <v>2.96</v>
      </c>
      <c r="AA12" s="25">
        <v>5.95</v>
      </c>
      <c r="AB12" s="25">
        <v>1.88</v>
      </c>
    </row>
    <row r="13" spans="1:28" x14ac:dyDescent="0.3">
      <c r="A13" s="27" t="s">
        <v>7</v>
      </c>
      <c r="B13" s="27">
        <f>VLOOKUP($A13,CRSP!$A$3:$U$650,2,0)</f>
        <v>5.8684E-2</v>
      </c>
      <c r="C13" s="27">
        <f>VLOOKUP($A13,CRSP!$A$3:$U$650,12,0)</f>
        <v>108.38626205598685</v>
      </c>
      <c r="D13" s="27">
        <f>VLOOKUP(A13,GW!$A$2:$D$655,4,0)</f>
        <v>3.4074877916440587E-2</v>
      </c>
      <c r="E13" s="25">
        <f>VLOOKUP($A13,CRSP!$A$3:$U$656,13,0)</f>
        <v>3.009E-3</v>
      </c>
      <c r="F13" s="25">
        <f>VLOOKUP($A13,CRSP!$A$3:$U$656,15,0)</f>
        <v>115.52493518368927</v>
      </c>
      <c r="G13" s="25">
        <f>VLOOKUP($A13,CRSP!$A$3:$U$656,16,0)</f>
        <v>4.6020000000000002E-3</v>
      </c>
      <c r="H13" s="25">
        <f>VLOOKUP($A13,CRSP!$A$3:$U$656,18,0)</f>
        <v>107.05931168713785</v>
      </c>
      <c r="I13" s="25">
        <f>VLOOKUP($A13,CRSP!$A$3:$U$656,19,0)</f>
        <v>5.0509999999999999E-3</v>
      </c>
      <c r="J13" s="25">
        <f>VLOOKUP($A13,CRSP!$A$3:$U$656,21,0)</f>
        <v>105.28683914510685</v>
      </c>
      <c r="K13" s="25"/>
      <c r="L13" s="25"/>
      <c r="M13" s="25"/>
      <c r="N13" s="25">
        <f>VLOOKUP($A13,GOLD!$A$2:$H$657,6,0)</f>
        <v>37.375</v>
      </c>
      <c r="O13" s="25">
        <f>VLOOKUP($A13,GOLD!$A$2:$H$657,8,0)</f>
        <v>106.81623320948842</v>
      </c>
      <c r="P13" s="25">
        <f>VLOOKUP($A13,GOLD!$A$2:$H$657,7,0)</f>
        <v>-0.44049994475122328</v>
      </c>
      <c r="Q13" s="25">
        <v>7.43</v>
      </c>
      <c r="R13" s="25">
        <v>6.16</v>
      </c>
      <c r="S13" s="25">
        <v>8</v>
      </c>
      <c r="T13" s="25">
        <v>2.2599999999999998</v>
      </c>
      <c r="U13" s="25">
        <v>8.06</v>
      </c>
      <c r="V13" s="25">
        <v>4.32</v>
      </c>
      <c r="W13" s="25">
        <v>6.85</v>
      </c>
      <c r="X13" s="25">
        <v>7.17</v>
      </c>
      <c r="Y13" s="25">
        <v>5.4</v>
      </c>
      <c r="Z13" s="25">
        <v>5.37</v>
      </c>
      <c r="AA13" s="25">
        <v>9.56</v>
      </c>
      <c r="AB13" s="25">
        <v>7.17</v>
      </c>
    </row>
    <row r="14" spans="1:28" x14ac:dyDescent="0.3">
      <c r="A14" s="27" t="s">
        <v>466</v>
      </c>
      <c r="B14" s="27">
        <f>VLOOKUP($A14,CRSP!$A$3:$U$650,2,0)</f>
        <v>4.2827999999999998E-2</v>
      </c>
      <c r="C14" s="27">
        <f>VLOOKUP($A14,CRSP!$A$3:$U$650,12,0)</f>
        <v>112.77346506704305</v>
      </c>
      <c r="D14" s="27">
        <f>VLOOKUP(A14,GW!$A$2:$D$655,4,0)</f>
        <v>3.2644972882770129E-2</v>
      </c>
      <c r="E14" s="25">
        <f>VLOOKUP($A14,CRSP!$A$3:$U$656,13,0)</f>
        <v>4.4649000000000001E-2</v>
      </c>
      <c r="F14" s="25">
        <f>VLOOKUP($A14,CRSP!$A$3:$U$656,15,0)</f>
        <v>120.68303862381701</v>
      </c>
      <c r="G14" s="25">
        <f>VLOOKUP($A14,CRSP!$A$3:$U$656,16,0)</f>
        <v>5.1910000000000003E-3</v>
      </c>
      <c r="H14" s="25">
        <f>VLOOKUP($A14,CRSP!$A$3:$U$656,18,0)</f>
        <v>107.61508215085711</v>
      </c>
      <c r="I14" s="25">
        <f>VLOOKUP($A14,CRSP!$A$3:$U$656,19,0)</f>
        <v>0</v>
      </c>
      <c r="J14" s="25">
        <f>VLOOKUP($A14,CRSP!$A$3:$U$656,21,0)</f>
        <v>105.28683914510685</v>
      </c>
      <c r="K14" s="25"/>
      <c r="L14" s="25"/>
      <c r="M14" s="25"/>
      <c r="N14" s="25">
        <f>VLOOKUP($A14,GOLD!$A$2:$H$657,6,0)</f>
        <v>38.049999999999997</v>
      </c>
      <c r="O14" s="25">
        <f>VLOOKUP($A14,GOLD!$A$2:$H$657,8,0)</f>
        <v>108.74535581594739</v>
      </c>
      <c r="P14" s="25">
        <f>VLOOKUP($A14,GOLD!$A$2:$H$657,7,0)</f>
        <v>1.7899052596844374</v>
      </c>
      <c r="Q14" s="25">
        <v>4.8600000000000003</v>
      </c>
      <c r="R14" s="25">
        <v>3.87</v>
      </c>
      <c r="S14" s="25">
        <v>6.08</v>
      </c>
      <c r="T14" s="25">
        <v>0.34</v>
      </c>
      <c r="U14" s="25">
        <v>5.23</v>
      </c>
      <c r="V14" s="25">
        <v>5.37</v>
      </c>
      <c r="W14" s="25">
        <v>9.77</v>
      </c>
      <c r="X14" s="25">
        <v>2.93</v>
      </c>
      <c r="Y14" s="25">
        <v>8.3000000000000007</v>
      </c>
      <c r="Z14" s="25">
        <v>4.9400000000000004</v>
      </c>
      <c r="AA14" s="25">
        <v>5.2</v>
      </c>
      <c r="AB14" s="25">
        <v>10.47</v>
      </c>
    </row>
    <row r="15" spans="1:28" x14ac:dyDescent="0.3">
      <c r="A15" s="27" t="s">
        <v>467</v>
      </c>
      <c r="B15" s="27">
        <f>VLOOKUP($A15,CRSP!$A$3:$U$650,2,0)</f>
        <v>1.3317000000000001E-2</v>
      </c>
      <c r="C15" s="27">
        <f>VLOOKUP($A15,CRSP!$A$3:$U$650,12,0)</f>
        <v>113.79675370501059</v>
      </c>
      <c r="D15" s="27">
        <f>VLOOKUP(A15,GW!$A$2:$D$655,4,0)</f>
        <v>3.2248062015503877E-2</v>
      </c>
      <c r="E15" s="25">
        <f>VLOOKUP($A15,CRSP!$A$3:$U$656,13,0)</f>
        <v>-5.0600000000000005E-4</v>
      </c>
      <c r="F15" s="25">
        <f>VLOOKUP($A15,CRSP!$A$3:$U$656,15,0)</f>
        <v>120.62193159749815</v>
      </c>
      <c r="G15" s="25">
        <f>VLOOKUP($A15,CRSP!$A$3:$U$656,16,0)</f>
        <v>4.6350000000000002E-3</v>
      </c>
      <c r="H15" s="25">
        <f>VLOOKUP($A15,CRSP!$A$3:$U$656,18,0)</f>
        <v>108.11386942877255</v>
      </c>
      <c r="I15" s="25">
        <f>VLOOKUP($A15,CRSP!$A$3:$U$656,19,0)</f>
        <v>2.513E-3</v>
      </c>
      <c r="J15" s="25">
        <f>VLOOKUP($A15,CRSP!$A$3:$U$656,21,0)</f>
        <v>105.62429696287965</v>
      </c>
      <c r="K15" s="25"/>
      <c r="L15" s="25"/>
      <c r="M15" s="25"/>
      <c r="N15" s="25">
        <f>VLOOKUP($A15,GOLD!$A$2:$H$657,6,0)</f>
        <v>38.799999999999997</v>
      </c>
      <c r="O15" s="25">
        <f>VLOOKUP($A15,GOLD!$A$2:$H$657,8,0)</f>
        <v>110.88882537867961</v>
      </c>
      <c r="P15" s="25">
        <f>VLOOKUP($A15,GOLD!$A$2:$H$657,7,0)</f>
        <v>1.951916232153291</v>
      </c>
      <c r="Q15" s="25">
        <v>3.77</v>
      </c>
      <c r="R15" s="25">
        <v>2.2400000000000002</v>
      </c>
      <c r="S15" s="25">
        <v>1.1100000000000001</v>
      </c>
      <c r="T15" s="25">
        <v>4.79</v>
      </c>
      <c r="U15" s="25">
        <v>1.6</v>
      </c>
      <c r="V15" s="25">
        <v>2.84</v>
      </c>
      <c r="W15" s="25">
        <v>-5.3</v>
      </c>
      <c r="X15" s="25">
        <v>-2.59</v>
      </c>
      <c r="Y15" s="25">
        <v>3.64</v>
      </c>
      <c r="Z15" s="25">
        <v>1.39</v>
      </c>
      <c r="AA15" s="25">
        <v>1.91</v>
      </c>
      <c r="AB15" s="25">
        <v>2.81</v>
      </c>
    </row>
    <row r="16" spans="1:28" x14ac:dyDescent="0.3">
      <c r="A16" s="27" t="s">
        <v>8</v>
      </c>
      <c r="B16" s="27">
        <f>VLOOKUP($A16,CRSP!$A$3:$U$650,2,0)</f>
        <v>3.9067999999999999E-2</v>
      </c>
      <c r="C16" s="27">
        <f>VLOOKUP($A16,CRSP!$A$3:$U$650,12,0)</f>
        <v>117.98400376382028</v>
      </c>
      <c r="D16" s="27">
        <f>VLOOKUP(A16,GW!$A$2:$D$655,4,0)</f>
        <v>3.1003887947363171E-2</v>
      </c>
      <c r="E16" s="25">
        <f>VLOOKUP($A16,CRSP!$A$3:$U$656,13,0)</f>
        <v>5.9129000000000001E-2</v>
      </c>
      <c r="F16" s="25">
        <f>VLOOKUP($A16,CRSP!$A$3:$U$656,15,0)</f>
        <v>127.75417115902226</v>
      </c>
      <c r="G16" s="25">
        <f>VLOOKUP($A16,CRSP!$A$3:$U$656,16,0)</f>
        <v>3.0040000000000002E-3</v>
      </c>
      <c r="H16" s="25">
        <f>VLOOKUP($A16,CRSP!$A$3:$U$656,18,0)</f>
        <v>108.43866305058964</v>
      </c>
      <c r="I16" s="25">
        <f>VLOOKUP($A16,CRSP!$A$3:$U$656,19,0)</f>
        <v>2.506E-3</v>
      </c>
      <c r="J16" s="25">
        <f>VLOOKUP($A16,CRSP!$A$3:$U$656,21,0)</f>
        <v>105.8492688413948</v>
      </c>
      <c r="K16" s="25"/>
      <c r="L16" s="25"/>
      <c r="M16" s="25"/>
      <c r="N16" s="25">
        <f>VLOOKUP($A16,GOLD!$A$2:$H$657,6,0)</f>
        <v>38.875</v>
      </c>
      <c r="O16" s="25">
        <f>VLOOKUP($A16,GOLD!$A$2:$H$657,8,0)</f>
        <v>111.10317233495283</v>
      </c>
      <c r="P16" s="25">
        <f>VLOOKUP($A16,GOLD!$A$2:$H$657,7,0)</f>
        <v>0.1931123870170442</v>
      </c>
      <c r="Q16" s="25">
        <v>4.4400000000000004</v>
      </c>
      <c r="R16" s="25">
        <v>3.43</v>
      </c>
      <c r="S16" s="25">
        <v>4.24</v>
      </c>
      <c r="T16" s="25">
        <v>2.76</v>
      </c>
      <c r="U16" s="25">
        <v>3.8</v>
      </c>
      <c r="V16" s="25">
        <v>8.0299999999999994</v>
      </c>
      <c r="W16" s="25">
        <v>0.71</v>
      </c>
      <c r="X16" s="25">
        <v>2.41</v>
      </c>
      <c r="Y16" s="25">
        <v>6.83</v>
      </c>
      <c r="Z16" s="25">
        <v>3.68</v>
      </c>
      <c r="AA16" s="25">
        <v>7.17</v>
      </c>
      <c r="AB16" s="25">
        <v>4.8099999999999996</v>
      </c>
    </row>
    <row r="17" spans="1:28" x14ac:dyDescent="0.3">
      <c r="A17" s="27" t="s">
        <v>9</v>
      </c>
      <c r="B17" s="27">
        <f>VLOOKUP($A17,CRSP!$A$3:$U$650,2,0)</f>
        <v>3.6964999999999998E-2</v>
      </c>
      <c r="C17" s="27">
        <f>VLOOKUP($A17,CRSP!$A$3:$U$650,12,0)</f>
        <v>122.26534932956952</v>
      </c>
      <c r="D17" s="27">
        <f>VLOOKUP(A17,GW!$A$2:$D$655,4,0)</f>
        <v>2.9886195286195284E-2</v>
      </c>
      <c r="E17" s="25">
        <f>VLOOKUP($A17,CRSP!$A$3:$U$656,13,0)</f>
        <v>-3.7425E-2</v>
      </c>
      <c r="F17" s="25">
        <f>VLOOKUP($A17,CRSP!$A$3:$U$656,15,0)</f>
        <v>122.97301344464483</v>
      </c>
      <c r="G17" s="25">
        <f>VLOOKUP($A17,CRSP!$A$3:$U$656,16,0)</f>
        <v>2.3110000000000001E-3</v>
      </c>
      <c r="H17" s="25">
        <f>VLOOKUP($A17,CRSP!$A$3:$U$656,18,0)</f>
        <v>108.68925091287838</v>
      </c>
      <c r="I17" s="25">
        <f>VLOOKUP($A17,CRSP!$A$3:$U$656,19,0)</f>
        <v>2.5000000000000001E-3</v>
      </c>
      <c r="J17" s="25">
        <f>VLOOKUP($A17,CRSP!$A$3:$U$656,21,0)</f>
        <v>106.18672665916759</v>
      </c>
      <c r="K17" s="25"/>
      <c r="L17" s="25"/>
      <c r="M17" s="25"/>
      <c r="N17" s="25">
        <f>VLOOKUP($A17,GOLD!$A$2:$H$657,6,0)</f>
        <v>39.700000000000003</v>
      </c>
      <c r="O17" s="25">
        <f>VLOOKUP($A17,GOLD!$A$2:$H$657,8,0)</f>
        <v>113.46098885395828</v>
      </c>
      <c r="P17" s="25">
        <f>VLOOKUP($A17,GOLD!$A$2:$H$657,7,0)</f>
        <v>2.0999817193746622</v>
      </c>
      <c r="Q17" s="25">
        <v>2.17</v>
      </c>
      <c r="R17" s="25">
        <v>8.49</v>
      </c>
      <c r="S17" s="25">
        <v>4.21</v>
      </c>
      <c r="T17" s="25">
        <v>4.3099999999999996</v>
      </c>
      <c r="U17" s="25">
        <v>4.33</v>
      </c>
      <c r="V17" s="25">
        <v>2.33</v>
      </c>
      <c r="W17" s="25">
        <v>0.82</v>
      </c>
      <c r="X17" s="25">
        <v>-3.54</v>
      </c>
      <c r="Y17" s="25">
        <v>4.96</v>
      </c>
      <c r="Z17" s="25">
        <v>4.2300000000000004</v>
      </c>
      <c r="AA17" s="25">
        <v>2.3199999999999998</v>
      </c>
      <c r="AB17" s="25">
        <v>6.36</v>
      </c>
    </row>
    <row r="18" spans="1:28" x14ac:dyDescent="0.3">
      <c r="A18" s="27" t="s">
        <v>468</v>
      </c>
      <c r="B18" s="27">
        <f>VLOOKUP($A18,CRSP!$A$3:$U$650,2,0)</f>
        <v>-3.7150000000000002E-2</v>
      </c>
      <c r="C18" s="27">
        <f>VLOOKUP($A18,CRSP!$A$3:$U$650,12,0)</f>
        <v>117.18419195483416</v>
      </c>
      <c r="D18" s="27">
        <f>VLOOKUP(A18,GW!$A$2:$D$655,4,0)</f>
        <v>3.1148549633644489E-2</v>
      </c>
      <c r="E18" s="25">
        <f>VLOOKUP($A18,CRSP!$A$3:$U$656,13,0)</f>
        <v>-2.1312999999999999E-2</v>
      </c>
      <c r="F18" s="25">
        <f>VLOOKUP($A18,CRSP!$A$3:$U$656,15,0)</f>
        <v>120.35210176298168</v>
      </c>
      <c r="G18" s="25">
        <f>VLOOKUP($A18,CRSP!$A$3:$U$656,16,0)</f>
        <v>2.4220000000000001E-3</v>
      </c>
      <c r="H18" s="25">
        <f>VLOOKUP($A18,CRSP!$A$3:$U$656,18,0)</f>
        <v>108.95249520086135</v>
      </c>
      <c r="I18" s="25">
        <f>VLOOKUP($A18,CRSP!$A$3:$U$656,19,0)</f>
        <v>4.9880000000000002E-3</v>
      </c>
      <c r="J18" s="25">
        <f>VLOOKUP($A18,CRSP!$A$3:$U$656,21,0)</f>
        <v>106.63667041619797</v>
      </c>
      <c r="K18" s="25"/>
      <c r="L18" s="25"/>
      <c r="M18" s="25"/>
      <c r="N18" s="25">
        <f>VLOOKUP($A18,GOLD!$A$2:$H$657,6,0)</f>
        <v>40.840000000000003</v>
      </c>
      <c r="O18" s="25">
        <f>VLOOKUP($A18,GOLD!$A$2:$H$657,8,0)</f>
        <v>116.71906258931124</v>
      </c>
      <c r="P18" s="25">
        <f>VLOOKUP($A18,GOLD!$A$2:$H$657,7,0)</f>
        <v>2.8310805603320004</v>
      </c>
      <c r="Q18" s="25">
        <v>-3.02</v>
      </c>
      <c r="R18" s="25">
        <v>-4.26</v>
      </c>
      <c r="S18" s="25">
        <v>-2.72</v>
      </c>
      <c r="T18" s="25">
        <v>-4.74</v>
      </c>
      <c r="U18" s="25">
        <v>-0.92</v>
      </c>
      <c r="V18" s="25">
        <v>-6.18</v>
      </c>
      <c r="W18" s="25">
        <v>-5.21</v>
      </c>
      <c r="X18" s="25">
        <v>-3.7</v>
      </c>
      <c r="Y18" s="25">
        <v>-1.78</v>
      </c>
      <c r="Z18" s="25">
        <v>-2.1</v>
      </c>
      <c r="AA18" s="25">
        <v>-5.4</v>
      </c>
      <c r="AB18" s="25">
        <v>-3.5</v>
      </c>
    </row>
    <row r="19" spans="1:28" x14ac:dyDescent="0.3">
      <c r="A19" s="27" t="s">
        <v>10</v>
      </c>
      <c r="B19" s="27">
        <f>VLOOKUP($A19,CRSP!$A$3:$U$650,2,0)</f>
        <v>2.4390000000000002E-3</v>
      </c>
      <c r="C19" s="27">
        <f>VLOOKUP($A19,CRSP!$A$3:$U$650,12,0)</f>
        <v>117.26652552340626</v>
      </c>
      <c r="D19" s="27">
        <f>VLOOKUP(A19,GW!$A$2:$D$655,4,0)</f>
        <v>3.1093279839518557E-2</v>
      </c>
      <c r="E19" s="25">
        <f>VLOOKUP($A19,CRSP!$A$3:$U$656,13,0)</f>
        <v>-1.2385999999999999E-2</v>
      </c>
      <c r="F19" s="25">
        <f>VLOOKUP($A19,CRSP!$A$3:$U$656,15,0)</f>
        <v>118.86140904449934</v>
      </c>
      <c r="G19" s="25">
        <f>VLOOKUP($A19,CRSP!$A$3:$U$656,16,0)</f>
        <v>3.0109999999999998E-3</v>
      </c>
      <c r="H19" s="25">
        <f>VLOOKUP($A19,CRSP!$A$3:$U$656,18,0)</f>
        <v>109.28055537473089</v>
      </c>
      <c r="I19" s="25">
        <f>VLOOKUP($A19,CRSP!$A$3:$U$656,19,0)</f>
        <v>7.4440000000000001E-3</v>
      </c>
      <c r="J19" s="25">
        <f>VLOOKUP($A19,CRSP!$A$3:$U$656,21,0)</f>
        <v>107.42407199100113</v>
      </c>
      <c r="K19" s="25"/>
      <c r="L19" s="25"/>
      <c r="M19" s="25"/>
      <c r="N19" s="25">
        <f>VLOOKUP($A19,GOLD!$A$2:$H$657,6,0)</f>
        <v>40.1</v>
      </c>
      <c r="O19" s="25">
        <f>VLOOKUP($A19,GOLD!$A$2:$H$657,8,0)</f>
        <v>114.60417262074878</v>
      </c>
      <c r="P19" s="25">
        <f>VLOOKUP($A19,GOLD!$A$2:$H$657,7,0)</f>
        <v>-1.8285658983941393</v>
      </c>
      <c r="Q19" s="25">
        <v>-0.13</v>
      </c>
      <c r="R19" s="25">
        <v>-0.66</v>
      </c>
      <c r="S19" s="25">
        <v>-0.33</v>
      </c>
      <c r="T19" s="25">
        <v>1.03</v>
      </c>
      <c r="U19" s="25">
        <v>2.33</v>
      </c>
      <c r="V19" s="25">
        <v>-2.15</v>
      </c>
      <c r="W19" s="25">
        <v>1.04</v>
      </c>
      <c r="X19" s="25">
        <v>4.3</v>
      </c>
      <c r="Y19" s="25">
        <v>0.35</v>
      </c>
      <c r="Z19" s="25">
        <v>2.02</v>
      </c>
      <c r="AA19" s="25">
        <v>0.06</v>
      </c>
      <c r="AB19" s="25">
        <v>-2.46</v>
      </c>
    </row>
    <row r="20" spans="1:28" x14ac:dyDescent="0.3">
      <c r="A20" s="27" t="s">
        <v>469</v>
      </c>
      <c r="B20" s="27">
        <f>VLOOKUP($A20,CRSP!$A$3:$U$650,2,0)</f>
        <v>-4.0827000000000002E-2</v>
      </c>
      <c r="C20" s="27">
        <f>VLOOKUP($A20,CRSP!$A$3:$U$650,12,0)</f>
        <v>112.42060691601976</v>
      </c>
      <c r="D20" s="27">
        <f>VLOOKUP(A20,GW!$A$2:$D$655,4,0)</f>
        <v>3.2398723582339403E-2</v>
      </c>
      <c r="E20" s="25">
        <f>VLOOKUP($A20,CRSP!$A$3:$U$656,13,0)</f>
        <v>8.7329999999999994E-3</v>
      </c>
      <c r="F20" s="25">
        <f>VLOOKUP($A20,CRSP!$A$3:$U$656,15,0)</f>
        <v>119.89939046840294</v>
      </c>
      <c r="G20" s="25">
        <f>VLOOKUP($A20,CRSP!$A$3:$U$656,16,0)</f>
        <v>4.3400000000000001E-3</v>
      </c>
      <c r="H20" s="25">
        <f>VLOOKUP($A20,CRSP!$A$3:$U$656,18,0)</f>
        <v>109.75482595014516</v>
      </c>
      <c r="I20" s="25">
        <f>VLOOKUP($A20,CRSP!$A$3:$U$656,19,0)</f>
        <v>2.4629999999999999E-3</v>
      </c>
      <c r="J20" s="25">
        <f>VLOOKUP($A20,CRSP!$A$3:$U$656,21,0)</f>
        <v>107.76152980877389</v>
      </c>
      <c r="K20" s="25"/>
      <c r="L20" s="25"/>
      <c r="M20" s="25"/>
      <c r="N20" s="25">
        <f>VLOOKUP($A20,GOLD!$A$2:$H$657,6,0)</f>
        <v>42.4</v>
      </c>
      <c r="O20" s="25">
        <f>VLOOKUP($A20,GOLD!$A$2:$H$657,8,0)</f>
        <v>121.17747927979421</v>
      </c>
      <c r="P20" s="25">
        <f>VLOOKUP($A20,GOLD!$A$2:$H$657,7,0)</f>
        <v>5.5772027925388459</v>
      </c>
      <c r="Q20" s="25">
        <v>-2.13</v>
      </c>
      <c r="R20" s="25">
        <v>-5.55</v>
      </c>
      <c r="S20" s="25">
        <v>-5.01</v>
      </c>
      <c r="T20" s="25">
        <v>-2.13</v>
      </c>
      <c r="U20" s="25">
        <v>-4.3899999999999997</v>
      </c>
      <c r="V20" s="25">
        <v>-8.7100000000000009</v>
      </c>
      <c r="W20" s="25">
        <v>-3.61</v>
      </c>
      <c r="X20" s="25">
        <v>-2.13</v>
      </c>
      <c r="Y20" s="25">
        <v>-3.5</v>
      </c>
      <c r="Z20" s="25">
        <v>-2.25</v>
      </c>
      <c r="AA20" s="25">
        <v>-1.85</v>
      </c>
      <c r="AB20" s="25">
        <v>-5.97</v>
      </c>
    </row>
    <row r="21" spans="1:28" x14ac:dyDescent="0.3">
      <c r="A21" s="27" t="s">
        <v>11</v>
      </c>
      <c r="B21" s="27">
        <f>VLOOKUP($A21,CRSP!$A$3:$U$650,2,0)</f>
        <v>4.2035999999999997E-2</v>
      </c>
      <c r="C21" s="27">
        <f>VLOOKUP($A21,CRSP!$A$3:$U$650,12,0)</f>
        <v>116.47847565278759</v>
      </c>
      <c r="D21" s="27">
        <f>VLOOKUP(A21,GW!$A$2:$D$655,4,0)</f>
        <v>3.1236292032717355E-2</v>
      </c>
      <c r="E21" s="25">
        <f>VLOOKUP($A21,CRSP!$A$3:$U$656,13,0)</f>
        <v>4.6098E-2</v>
      </c>
      <c r="F21" s="25">
        <f>VLOOKUP($A21,CRSP!$A$3:$U$656,15,0)</f>
        <v>125.42651275609175</v>
      </c>
      <c r="G21" s="25">
        <f>VLOOKUP($A21,CRSP!$A$3:$U$656,16,0)</f>
        <v>6.234E-3</v>
      </c>
      <c r="H21" s="25">
        <f>VLOOKUP($A21,CRSP!$A$3:$U$656,18,0)</f>
        <v>110.43903396230657</v>
      </c>
      <c r="I21" s="25">
        <f>VLOOKUP($A21,CRSP!$A$3:$U$656,19,0)</f>
        <v>2.457E-3</v>
      </c>
      <c r="J21" s="25">
        <f>VLOOKUP($A21,CRSP!$A$3:$U$656,21,0)</f>
        <v>107.98650168728908</v>
      </c>
      <c r="K21" s="25"/>
      <c r="L21" s="25"/>
      <c r="M21" s="25"/>
      <c r="N21" s="25">
        <f>VLOOKUP($A21,GOLD!$A$2:$H$657,6,0)</f>
        <v>40.65</v>
      </c>
      <c r="O21" s="25">
        <f>VLOOKUP($A21,GOLD!$A$2:$H$657,8,0)</f>
        <v>116.17605030008573</v>
      </c>
      <c r="P21" s="25">
        <f>VLOOKUP($A21,GOLD!$A$2:$H$657,7,0)</f>
        <v>-4.2149526244092455</v>
      </c>
      <c r="Q21" s="25">
        <v>3.1</v>
      </c>
      <c r="R21" s="25">
        <v>10.56</v>
      </c>
      <c r="S21" s="25">
        <v>6.43</v>
      </c>
      <c r="T21" s="25">
        <v>-1.2</v>
      </c>
      <c r="U21" s="25">
        <v>6.21</v>
      </c>
      <c r="V21" s="25">
        <v>5.65</v>
      </c>
      <c r="W21" s="25">
        <v>-0.32</v>
      </c>
      <c r="X21" s="25">
        <v>-2.3199999999999998</v>
      </c>
      <c r="Y21" s="25">
        <v>6.19</v>
      </c>
      <c r="Z21" s="25">
        <v>3.27</v>
      </c>
      <c r="AA21" s="25">
        <v>6.69</v>
      </c>
      <c r="AB21" s="25">
        <v>7.39</v>
      </c>
    </row>
    <row r="22" spans="1:28" x14ac:dyDescent="0.3">
      <c r="A22" s="27" t="s">
        <v>12</v>
      </c>
      <c r="B22" s="27">
        <f>VLOOKUP($A22,CRSP!$A$3:$U$650,2,0)</f>
        <v>-5.0379999999999999E-3</v>
      </c>
      <c r="C22" s="27">
        <f>VLOOKUP($A22,CRSP!$A$3:$U$650,12,0)</f>
        <v>115.66690190543403</v>
      </c>
      <c r="D22" s="27">
        <f>VLOOKUP(A22,GW!$A$2:$D$655,4,0)</f>
        <v>3.1421598535692492E-2</v>
      </c>
      <c r="E22" s="25">
        <f>VLOOKUP($A22,CRSP!$A$3:$U$656,13,0)</f>
        <v>2.794E-2</v>
      </c>
      <c r="F22" s="25">
        <f>VLOOKUP($A22,CRSP!$A$3:$U$656,15,0)</f>
        <v>128.93097598691696</v>
      </c>
      <c r="G22" s="25">
        <f>VLOOKUP($A22,CRSP!$A$3:$U$656,16,0)</f>
        <v>3.5850000000000001E-3</v>
      </c>
      <c r="H22" s="25">
        <f>VLOOKUP($A22,CRSP!$A$3:$U$656,18,0)</f>
        <v>110.83495412074957</v>
      </c>
      <c r="I22" s="25">
        <f>VLOOKUP($A22,CRSP!$A$3:$U$656,19,0)</f>
        <v>0</v>
      </c>
      <c r="J22" s="25">
        <f>VLOOKUP($A22,CRSP!$A$3:$U$656,21,0)</f>
        <v>107.98650168728908</v>
      </c>
      <c r="K22" s="25"/>
      <c r="L22" s="25"/>
      <c r="M22" s="25"/>
      <c r="N22" s="25">
        <f>VLOOKUP($A22,GOLD!$A$2:$H$657,6,0)</f>
        <v>42.6</v>
      </c>
      <c r="O22" s="25">
        <f>VLOOKUP($A22,GOLD!$A$2:$H$657,8,0)</f>
        <v>121.74907116318947</v>
      </c>
      <c r="P22" s="25">
        <f>VLOOKUP($A22,GOLD!$A$2:$H$657,7,0)</f>
        <v>4.6855417281505156</v>
      </c>
      <c r="Q22" s="25">
        <v>-7.0000000000000007E-2</v>
      </c>
      <c r="R22" s="25">
        <v>-7.0000000000000007E-2</v>
      </c>
      <c r="S22" s="25">
        <v>-0.66</v>
      </c>
      <c r="T22" s="25">
        <v>-1.64</v>
      </c>
      <c r="U22" s="25">
        <v>0.61</v>
      </c>
      <c r="V22" s="25">
        <v>-1.56</v>
      </c>
      <c r="W22" s="25">
        <v>0.23</v>
      </c>
      <c r="X22" s="25">
        <v>-1.5</v>
      </c>
      <c r="Y22" s="25">
        <v>0.73</v>
      </c>
      <c r="Z22" s="25">
        <v>0.66</v>
      </c>
      <c r="AA22" s="25">
        <v>-0.28000000000000003</v>
      </c>
      <c r="AB22" s="25">
        <v>-0.57999999999999996</v>
      </c>
    </row>
    <row r="23" spans="1:28" x14ac:dyDescent="0.3">
      <c r="A23" s="27" t="s">
        <v>470</v>
      </c>
      <c r="B23" s="27">
        <f>VLOOKUP($A23,CRSP!$A$3:$U$650,2,0)</f>
        <v>-4.0128999999999998E-2</v>
      </c>
      <c r="C23" s="27">
        <f>VLOOKUP($A23,CRSP!$A$3:$U$650,12,0)</f>
        <v>110.83274523641498</v>
      </c>
      <c r="D23" s="27">
        <f>VLOOKUP(A23,GW!$A$2:$D$655,4,0)</f>
        <v>3.2721320174042237E-2</v>
      </c>
      <c r="E23" s="25">
        <f>VLOOKUP($A23,CRSP!$A$3:$U$656,13,0)</f>
        <v>1.4893999999999999E-2</v>
      </c>
      <c r="F23" s="25">
        <f>VLOOKUP($A23,CRSP!$A$3:$U$656,15,0)</f>
        <v>130.85123131757081</v>
      </c>
      <c r="G23" s="25">
        <f>VLOOKUP($A23,CRSP!$A$3:$U$656,16,0)</f>
        <v>4.444E-3</v>
      </c>
      <c r="H23" s="25">
        <f>VLOOKUP($A23,CRSP!$A$3:$U$656,18,0)</f>
        <v>111.32750099635693</v>
      </c>
      <c r="I23" s="25">
        <f>VLOOKUP($A23,CRSP!$A$3:$U$656,19,0)</f>
        <v>2.4510000000000001E-3</v>
      </c>
      <c r="J23" s="25">
        <f>VLOOKUP($A23,CRSP!$A$3:$U$656,21,0)</f>
        <v>108.21147356580427</v>
      </c>
      <c r="K23" s="25"/>
      <c r="L23" s="25"/>
      <c r="M23" s="25"/>
      <c r="N23" s="25">
        <f>VLOOKUP($A23,GOLD!$A$2:$H$657,6,0)</f>
        <v>42.4</v>
      </c>
      <c r="O23" s="25">
        <f>VLOOKUP($A23,GOLD!$A$2:$H$657,8,0)</f>
        <v>121.17747927979421</v>
      </c>
      <c r="P23" s="25">
        <f>VLOOKUP($A23,GOLD!$A$2:$H$657,7,0)</f>
        <v>-0.47058910374127277</v>
      </c>
      <c r="Q23" s="25">
        <v>-4.32</v>
      </c>
      <c r="R23" s="25">
        <v>-5.2</v>
      </c>
      <c r="S23" s="25">
        <v>-6.52</v>
      </c>
      <c r="T23" s="25">
        <v>-4.28</v>
      </c>
      <c r="U23" s="25">
        <v>-4.7</v>
      </c>
      <c r="V23" s="25">
        <v>-4.32</v>
      </c>
      <c r="W23" s="25">
        <v>-1.74</v>
      </c>
      <c r="X23" s="25">
        <v>2.0499999999999998</v>
      </c>
      <c r="Y23" s="25">
        <v>-3.44</v>
      </c>
      <c r="Z23" s="25">
        <v>-2.5</v>
      </c>
      <c r="AA23" s="25">
        <v>-2.2999999999999998</v>
      </c>
      <c r="AB23" s="25">
        <v>-6.29</v>
      </c>
    </row>
    <row r="24" spans="1:28" x14ac:dyDescent="0.3">
      <c r="A24" s="27" t="s">
        <v>13</v>
      </c>
      <c r="B24" s="27">
        <f>VLOOKUP($A24,CRSP!$A$3:$U$650,2,0)</f>
        <v>2.898E-3</v>
      </c>
      <c r="C24" s="27">
        <f>VLOOKUP($A24,CRSP!$A$3:$U$650,12,0)</f>
        <v>110.55045871559632</v>
      </c>
      <c r="D24" s="27">
        <f>VLOOKUP(A24,GW!$A$2:$D$655,4,0)</f>
        <v>3.2734014256835836E-2</v>
      </c>
      <c r="E24" s="25">
        <f>VLOOKUP($A24,CRSP!$A$3:$U$656,13,0)</f>
        <v>1.008E-2</v>
      </c>
      <c r="F24" s="25">
        <f>VLOOKUP($A24,CRSP!$A$3:$U$656,15,0)</f>
        <v>132.17026659588805</v>
      </c>
      <c r="G24" s="25">
        <f>VLOOKUP($A24,CRSP!$A$3:$U$656,16,0)</f>
        <v>3.9740000000000001E-3</v>
      </c>
      <c r="H24" s="25">
        <f>VLOOKUP($A24,CRSP!$A$3:$U$656,18,0)</f>
        <v>111.76992561627779</v>
      </c>
      <c r="I24" s="25">
        <f>VLOOKUP($A24,CRSP!$A$3:$U$656,19,0)</f>
        <v>0</v>
      </c>
      <c r="J24" s="25">
        <f>VLOOKUP($A24,CRSP!$A$3:$U$656,21,0)</f>
        <v>108.21147356580427</v>
      </c>
      <c r="K24" s="25"/>
      <c r="L24" s="25"/>
      <c r="M24" s="25"/>
      <c r="N24" s="25">
        <f>VLOOKUP($A24,GOLD!$A$2:$H$657,6,0)</f>
        <v>43.6</v>
      </c>
      <c r="O24" s="25">
        <f>VLOOKUP($A24,GOLD!$A$2:$H$657,8,0)</f>
        <v>124.60703058016576</v>
      </c>
      <c r="P24" s="25">
        <f>VLOOKUP($A24,GOLD!$A$2:$H$657,7,0)</f>
        <v>2.7908788117076657</v>
      </c>
      <c r="Q24" s="25">
        <v>-0.35</v>
      </c>
      <c r="R24" s="25">
        <v>0.33</v>
      </c>
      <c r="S24" s="25">
        <v>-1.02</v>
      </c>
      <c r="T24" s="25">
        <v>0.06</v>
      </c>
      <c r="U24" s="25">
        <v>-0.91</v>
      </c>
      <c r="V24" s="25">
        <v>1.84</v>
      </c>
      <c r="W24" s="25">
        <v>0.38</v>
      </c>
      <c r="X24" s="25">
        <v>-1.21</v>
      </c>
      <c r="Y24" s="25">
        <v>0.24</v>
      </c>
      <c r="Z24" s="25">
        <v>0.57999999999999996</v>
      </c>
      <c r="AA24" s="25">
        <v>1.17</v>
      </c>
      <c r="AB24" s="25">
        <v>-1.83</v>
      </c>
    </row>
    <row r="25" spans="1:28" x14ac:dyDescent="0.3">
      <c r="A25" s="27" t="s">
        <v>14</v>
      </c>
      <c r="B25" s="27">
        <f>VLOOKUP($A25,CRSP!$A$3:$U$650,2,0)</f>
        <v>8.788E-2</v>
      </c>
      <c r="C25" s="27">
        <f>VLOOKUP($A25,CRSP!$A$3:$U$650,12,0)</f>
        <v>120.07762879322514</v>
      </c>
      <c r="D25" s="27">
        <f>VLOOKUP(A25,GW!$A$2:$D$655,4,0)</f>
        <v>3.0071505534332448E-2</v>
      </c>
      <c r="E25" s="25">
        <f>VLOOKUP($A25,CRSP!$A$3:$U$656,13,0)</f>
        <v>2.4499999999999999E-4</v>
      </c>
      <c r="F25" s="25">
        <f>VLOOKUP($A25,CRSP!$A$3:$U$656,15,0)</f>
        <v>132.20259232271545</v>
      </c>
      <c r="G25" s="25">
        <f>VLOOKUP($A25,CRSP!$A$3:$U$656,16,0)</f>
        <v>5.1809999999999998E-3</v>
      </c>
      <c r="H25" s="25">
        <f>VLOOKUP($A25,CRSP!$A$3:$U$656,18,0)</f>
        <v>112.34901855916721</v>
      </c>
      <c r="I25" s="25">
        <f>VLOOKUP($A25,CRSP!$A$3:$U$656,19,0)</f>
        <v>4.8900000000000002E-3</v>
      </c>
      <c r="J25" s="25">
        <f>VLOOKUP($A25,CRSP!$A$3:$U$656,21,0)</f>
        <v>108.77390326209225</v>
      </c>
      <c r="K25" s="25"/>
      <c r="L25" s="25"/>
      <c r="M25" s="25"/>
      <c r="N25" s="25">
        <f>VLOOKUP($A25,GOLD!$A$2:$H$657,6,0)</f>
        <v>43.625</v>
      </c>
      <c r="O25" s="25">
        <f>VLOOKUP($A25,GOLD!$A$2:$H$657,8,0)</f>
        <v>124.67847956559017</v>
      </c>
      <c r="P25" s="25">
        <f>VLOOKUP($A25,GOLD!$A$2:$H$657,7,0)</f>
        <v>5.7323016760247147E-2</v>
      </c>
      <c r="Q25" s="25">
        <v>10.53</v>
      </c>
      <c r="R25" s="25">
        <v>6.13</v>
      </c>
      <c r="S25" s="25">
        <v>10.88</v>
      </c>
      <c r="T25" s="25">
        <v>8.84</v>
      </c>
      <c r="U25" s="25">
        <v>7.28</v>
      </c>
      <c r="V25" s="25">
        <v>11.21</v>
      </c>
      <c r="W25" s="25">
        <v>7.36</v>
      </c>
      <c r="X25" s="25">
        <v>8.1</v>
      </c>
      <c r="Y25" s="25">
        <v>10.16</v>
      </c>
      <c r="Z25" s="25">
        <v>7.9</v>
      </c>
      <c r="AA25" s="25">
        <v>5.85</v>
      </c>
      <c r="AB25" s="25">
        <v>10.92</v>
      </c>
    </row>
    <row r="26" spans="1:28" x14ac:dyDescent="0.3">
      <c r="A26" s="27" t="s">
        <v>15</v>
      </c>
      <c r="B26" s="27">
        <f>VLOOKUP($A26,CRSP!$A$3:$U$650,2,0)</f>
        <v>1.9088000000000001E-2</v>
      </c>
      <c r="C26" s="27">
        <f>VLOOKUP($A26,CRSP!$A$3:$U$650,12,0)</f>
        <v>122.25358739120207</v>
      </c>
      <c r="D26" s="27">
        <f>VLOOKUP(A26,GW!$A$2:$D$655,4,0)</f>
        <v>2.9536270925533962E-2</v>
      </c>
      <c r="E26" s="25">
        <f>VLOOKUP($A26,CRSP!$A$3:$U$656,13,0)</f>
        <v>-9.8790000000000006E-3</v>
      </c>
      <c r="F26" s="25">
        <f>VLOOKUP($A26,CRSP!$A$3:$U$656,15,0)</f>
        <v>130.8965944922347</v>
      </c>
      <c r="G26" s="25">
        <f>VLOOKUP($A26,CRSP!$A$3:$U$656,16,0)</f>
        <v>4.0220000000000004E-3</v>
      </c>
      <c r="H26" s="25">
        <f>VLOOKUP($A26,CRSP!$A$3:$U$656,18,0)</f>
        <v>112.8008681769455</v>
      </c>
      <c r="I26" s="25">
        <f>VLOOKUP($A26,CRSP!$A$3:$U$656,19,0)</f>
        <v>0</v>
      </c>
      <c r="J26" s="25">
        <f>VLOOKUP($A26,CRSP!$A$3:$U$656,21,0)</f>
        <v>108.77390326209225</v>
      </c>
      <c r="K26" s="25"/>
      <c r="L26" s="25"/>
      <c r="M26" s="25"/>
      <c r="N26" s="25">
        <f>VLOOKUP($A26,GOLD!$A$2:$H$657,6,0)</f>
        <v>47.15</v>
      </c>
      <c r="O26" s="25">
        <f>VLOOKUP($A26,GOLD!$A$2:$H$657,8,0)</f>
        <v>134.75278651043155</v>
      </c>
      <c r="P26" s="25">
        <f>VLOOKUP($A26,GOLD!$A$2:$H$657,7,0)</f>
        <v>7.7703628556875195</v>
      </c>
      <c r="Q26" s="25">
        <v>2.5</v>
      </c>
      <c r="R26" s="25">
        <v>3.23</v>
      </c>
      <c r="S26" s="25">
        <v>3.06</v>
      </c>
      <c r="T26" s="25">
        <v>0.16</v>
      </c>
      <c r="U26" s="25">
        <v>3.7</v>
      </c>
      <c r="V26" s="25">
        <v>8.41</v>
      </c>
      <c r="W26" s="25">
        <v>0.94</v>
      </c>
      <c r="X26" s="25">
        <v>-0.3</v>
      </c>
      <c r="Y26" s="25">
        <v>0.44</v>
      </c>
      <c r="Z26" s="25">
        <v>2.6</v>
      </c>
      <c r="AA26" s="25">
        <v>0.77</v>
      </c>
      <c r="AB26" s="25">
        <v>6.19</v>
      </c>
    </row>
    <row r="27" spans="1:28" x14ac:dyDescent="0.3">
      <c r="A27" s="27" t="s">
        <v>16</v>
      </c>
      <c r="B27" s="27">
        <f>VLOOKUP($A27,CRSP!$A$3:$U$650,2,0)</f>
        <v>3.0221000000000001E-2</v>
      </c>
      <c r="C27" s="27">
        <f>VLOOKUP($A27,CRSP!$A$3:$U$650,12,0)</f>
        <v>125.34697718183956</v>
      </c>
      <c r="D27" s="27">
        <f>VLOOKUP(A27,GW!$A$2:$D$655,4,0)</f>
        <v>2.880735666697945E-2</v>
      </c>
      <c r="E27" s="25">
        <f>VLOOKUP($A27,CRSP!$A$3:$U$656,13,0)</f>
        <v>2.7680000000000001E-3</v>
      </c>
      <c r="F27" s="25">
        <f>VLOOKUP($A27,CRSP!$A$3:$U$656,15,0)</f>
        <v>131.25889541356599</v>
      </c>
      <c r="G27" s="25">
        <f>VLOOKUP($A27,CRSP!$A$3:$U$656,16,0)</f>
        <v>2.784E-3</v>
      </c>
      <c r="H27" s="25">
        <f>VLOOKUP($A27,CRSP!$A$3:$U$656,18,0)</f>
        <v>113.11492549685545</v>
      </c>
      <c r="I27" s="25">
        <f>VLOOKUP($A27,CRSP!$A$3:$U$656,19,0)</f>
        <v>4.8659999999999997E-3</v>
      </c>
      <c r="J27" s="25">
        <f>VLOOKUP($A27,CRSP!$A$3:$U$656,21,0)</f>
        <v>109.33633295838018</v>
      </c>
      <c r="K27" s="25"/>
      <c r="L27" s="25"/>
      <c r="M27" s="25"/>
      <c r="N27" s="25">
        <f>VLOOKUP($A27,GOLD!$A$2:$H$657,6,0)</f>
        <v>48.2</v>
      </c>
      <c r="O27" s="25">
        <f>VLOOKUP($A27,GOLD!$A$2:$H$657,8,0)</f>
        <v>137.75364389825663</v>
      </c>
      <c r="P27" s="25">
        <f>VLOOKUP($A27,GOLD!$A$2:$H$657,7,0)</f>
        <v>2.2025011977088242</v>
      </c>
      <c r="Q27" s="25">
        <v>4.6399999999999997</v>
      </c>
      <c r="R27" s="25">
        <v>0.84</v>
      </c>
      <c r="S27" s="25">
        <v>5.0999999999999996</v>
      </c>
      <c r="T27" s="25">
        <v>2.61</v>
      </c>
      <c r="U27" s="25">
        <v>4.84</v>
      </c>
      <c r="V27" s="25">
        <v>1.72</v>
      </c>
      <c r="W27" s="25">
        <v>0.16</v>
      </c>
      <c r="X27" s="25">
        <v>-2.5</v>
      </c>
      <c r="Y27" s="25">
        <v>5.65</v>
      </c>
      <c r="Z27" s="25">
        <v>7.13</v>
      </c>
      <c r="AA27" s="25">
        <v>0.02</v>
      </c>
      <c r="AB27" s="25">
        <v>4.59</v>
      </c>
    </row>
    <row r="28" spans="1:28" x14ac:dyDescent="0.3">
      <c r="A28" s="27" t="s">
        <v>471</v>
      </c>
      <c r="B28" s="27">
        <f>VLOOKUP($A28,CRSP!$A$3:$U$650,2,0)</f>
        <v>7.3150000000000003E-3</v>
      </c>
      <c r="C28" s="27">
        <f>VLOOKUP($A28,CRSP!$A$3:$U$650,12,0)</f>
        <v>126.08797929898847</v>
      </c>
      <c r="D28" s="27">
        <f>VLOOKUP(A28,GW!$A$2:$D$655,4,0)</f>
        <v>2.8638059701492535E-2</v>
      </c>
      <c r="E28" s="25">
        <f>VLOOKUP($A28,CRSP!$A$3:$U$656,13,0)</f>
        <v>5.5900000000000004E-4</v>
      </c>
      <c r="F28" s="25">
        <f>VLOOKUP($A28,CRSP!$A$3:$U$656,15,0)</f>
        <v>131.33227055465616</v>
      </c>
      <c r="G28" s="25">
        <f>VLOOKUP($A28,CRSP!$A$3:$U$656,16,0)</f>
        <v>2.3570000000000002E-3</v>
      </c>
      <c r="H28" s="25">
        <f>VLOOKUP($A28,CRSP!$A$3:$U$656,18,0)</f>
        <v>113.38150658532211</v>
      </c>
      <c r="I28" s="25">
        <f>VLOOKUP($A28,CRSP!$A$3:$U$656,19,0)</f>
        <v>2.421E-3</v>
      </c>
      <c r="J28" s="25">
        <f>VLOOKUP($A28,CRSP!$A$3:$U$656,21,0)</f>
        <v>109.56130483689539</v>
      </c>
      <c r="K28" s="25"/>
      <c r="L28" s="25"/>
      <c r="M28" s="25"/>
      <c r="N28" s="25">
        <f>VLOOKUP($A28,GOLD!$A$2:$H$657,6,0)</f>
        <v>48.38</v>
      </c>
      <c r="O28" s="25">
        <f>VLOOKUP($A28,GOLD!$A$2:$H$657,8,0)</f>
        <v>138.26807659331237</v>
      </c>
      <c r="P28" s="25">
        <f>VLOOKUP($A28,GOLD!$A$2:$H$657,7,0)</f>
        <v>0.37274841253265617</v>
      </c>
      <c r="Q28" s="25">
        <v>0.09</v>
      </c>
      <c r="R28" s="25">
        <v>4.2300000000000004</v>
      </c>
      <c r="S28" s="25">
        <v>2.65</v>
      </c>
      <c r="T28" s="25">
        <v>-5.46</v>
      </c>
      <c r="U28" s="25">
        <v>2.14</v>
      </c>
      <c r="V28" s="25">
        <v>1.03</v>
      </c>
      <c r="W28" s="25">
        <v>-0.32</v>
      </c>
      <c r="X28" s="25">
        <v>-0.15</v>
      </c>
      <c r="Y28" s="25">
        <v>1.98</v>
      </c>
      <c r="Z28" s="25">
        <v>0.46</v>
      </c>
      <c r="AA28" s="25">
        <v>5.19</v>
      </c>
      <c r="AB28" s="25">
        <v>-0.54</v>
      </c>
    </row>
    <row r="29" spans="1:28" x14ac:dyDescent="0.3">
      <c r="A29" s="27" t="s">
        <v>472</v>
      </c>
      <c r="B29" s="27">
        <f>VLOOKUP($A29,CRSP!$A$3:$U$650,2,0)</f>
        <v>5.476E-3</v>
      </c>
      <c r="C29" s="27">
        <f>VLOOKUP($A29,CRSP!$A$3:$U$650,12,0)</f>
        <v>126.6407904022583</v>
      </c>
      <c r="D29" s="27">
        <f>VLOOKUP(A29,GW!$A$2:$D$655,4,0)</f>
        <v>2.8513049131605829E-2</v>
      </c>
      <c r="E29" s="25">
        <f>VLOOKUP($A29,CRSP!$A$3:$U$656,13,0)</f>
        <v>9.3240000000000007E-3</v>
      </c>
      <c r="F29" s="25">
        <f>VLOOKUP($A29,CRSP!$A$3:$U$656,15,0)</f>
        <v>132.55682898495294</v>
      </c>
      <c r="G29" s="25">
        <f>VLOOKUP($A29,CRSP!$A$3:$U$656,16,0)</f>
        <v>3.784E-3</v>
      </c>
      <c r="H29" s="25">
        <f>VLOOKUP($A29,CRSP!$A$3:$U$656,18,0)</f>
        <v>113.81054887909261</v>
      </c>
      <c r="I29" s="25">
        <f>VLOOKUP($A29,CRSP!$A$3:$U$656,19,0)</f>
        <v>2.415E-3</v>
      </c>
      <c r="J29" s="25">
        <f>VLOOKUP($A29,CRSP!$A$3:$U$656,21,0)</f>
        <v>109.78627671541057</v>
      </c>
      <c r="K29" s="25"/>
      <c r="L29" s="25"/>
      <c r="M29" s="25"/>
      <c r="N29" s="25">
        <f>VLOOKUP($A29,GOLD!$A$2:$H$657,6,0)</f>
        <v>49.6</v>
      </c>
      <c r="O29" s="25">
        <f>VLOOKUP($A29,GOLD!$A$2:$H$657,8,0)</f>
        <v>141.75478708202343</v>
      </c>
      <c r="P29" s="25">
        <f>VLOOKUP($A29,GOLD!$A$2:$H$657,7,0)</f>
        <v>2.490432854900051</v>
      </c>
      <c r="Q29" s="25">
        <v>1.92</v>
      </c>
      <c r="R29" s="25">
        <v>-0.53</v>
      </c>
      <c r="S29" s="25">
        <v>1.96</v>
      </c>
      <c r="T29" s="25">
        <v>-0.69</v>
      </c>
      <c r="U29" s="25">
        <v>1.99</v>
      </c>
      <c r="V29" s="25">
        <v>0.76</v>
      </c>
      <c r="W29" s="25">
        <v>-1.05</v>
      </c>
      <c r="X29" s="25">
        <v>-2.81</v>
      </c>
      <c r="Y29" s="25">
        <v>-0.56000000000000005</v>
      </c>
      <c r="Z29" s="25">
        <v>1.08</v>
      </c>
      <c r="AA29" s="25">
        <v>2.59</v>
      </c>
      <c r="AB29" s="25">
        <v>1</v>
      </c>
    </row>
    <row r="30" spans="1:28" x14ac:dyDescent="0.3">
      <c r="A30" s="27" t="s">
        <v>17</v>
      </c>
      <c r="B30" s="27">
        <f>VLOOKUP($A30,CRSP!$A$3:$U$650,2,0)</f>
        <v>2.2019E-2</v>
      </c>
      <c r="C30" s="27">
        <f>VLOOKUP($A30,CRSP!$A$3:$U$650,12,0)</f>
        <v>128.82851093860268</v>
      </c>
      <c r="D30" s="27">
        <f>VLOOKUP(A30,GW!$A$2:$D$655,4,0)</f>
        <v>2.8028850543230163E-2</v>
      </c>
      <c r="E30" s="25">
        <f>VLOOKUP($A30,CRSP!$A$3:$U$656,13,0)</f>
        <v>6.2579999999999997E-3</v>
      </c>
      <c r="F30" s="25">
        <f>VLOOKUP($A30,CRSP!$A$3:$U$656,15,0)</f>
        <v>133.38636236246799</v>
      </c>
      <c r="G30" s="25">
        <f>VLOOKUP($A30,CRSP!$A$3:$U$656,16,0)</f>
        <v>3.2239999999999999E-3</v>
      </c>
      <c r="H30" s="25">
        <f>VLOOKUP($A30,CRSP!$A$3:$U$656,18,0)</f>
        <v>114.17747985157911</v>
      </c>
      <c r="I30" s="25">
        <f>VLOOKUP($A30,CRSP!$A$3:$U$656,19,0)</f>
        <v>2.4099999999999998E-3</v>
      </c>
      <c r="J30" s="25">
        <f>VLOOKUP($A30,CRSP!$A$3:$U$656,21,0)</f>
        <v>110.12373453318335</v>
      </c>
      <c r="K30" s="25"/>
      <c r="L30" s="25"/>
      <c r="M30" s="25"/>
      <c r="N30" s="25">
        <f>VLOOKUP($A30,GOLD!$A$2:$H$657,6,0)</f>
        <v>59.45</v>
      </c>
      <c r="O30" s="25">
        <f>VLOOKUP($A30,GOLD!$A$2:$H$657,8,0)</f>
        <v>169.90568733923979</v>
      </c>
      <c r="P30" s="25">
        <f>VLOOKUP($A30,GOLD!$A$2:$H$657,7,0)</f>
        <v>18.114478940590914</v>
      </c>
      <c r="Q30" s="25">
        <v>0.41</v>
      </c>
      <c r="R30" s="25">
        <v>-1</v>
      </c>
      <c r="S30" s="25">
        <v>1.63</v>
      </c>
      <c r="T30" s="25">
        <v>3.65</v>
      </c>
      <c r="U30" s="25">
        <v>2.65</v>
      </c>
      <c r="V30" s="25">
        <v>3.75</v>
      </c>
      <c r="W30" s="25">
        <v>1.19</v>
      </c>
      <c r="X30" s="25">
        <v>-0.17</v>
      </c>
      <c r="Y30" s="25">
        <v>1.58</v>
      </c>
      <c r="Z30" s="25">
        <v>3.52</v>
      </c>
      <c r="AA30" s="25">
        <v>-1.88</v>
      </c>
      <c r="AB30" s="25">
        <v>0.71</v>
      </c>
    </row>
    <row r="31" spans="1:28" x14ac:dyDescent="0.3">
      <c r="A31" s="27" t="s">
        <v>18</v>
      </c>
      <c r="B31" s="27">
        <f>VLOOKUP($A31,CRSP!$A$3:$U$650,2,0)</f>
        <v>-2.0156E-2</v>
      </c>
      <c r="C31" s="27">
        <f>VLOOKUP($A31,CRSP!$A$3:$U$650,12,0)</f>
        <v>126.01740766878382</v>
      </c>
      <c r="D31" s="27">
        <f>VLOOKUP(A31,GW!$A$2:$D$655,4,0)</f>
        <v>2.8654097442598468E-2</v>
      </c>
      <c r="E31" s="25">
        <f>VLOOKUP($A31,CRSP!$A$3:$U$656,13,0)</f>
        <v>-1.2700000000000001E-3</v>
      </c>
      <c r="F31" s="25">
        <f>VLOOKUP($A31,CRSP!$A$3:$U$656,15,0)</f>
        <v>133.21695796913656</v>
      </c>
      <c r="G31" s="25">
        <f>VLOOKUP($A31,CRSP!$A$3:$U$656,16,0)</f>
        <v>3.0850000000000001E-3</v>
      </c>
      <c r="H31" s="25">
        <f>VLOOKUP($A31,CRSP!$A$3:$U$656,18,0)</f>
        <v>114.52971719386555</v>
      </c>
      <c r="I31" s="25">
        <f>VLOOKUP($A31,CRSP!$A$3:$U$656,19,0)</f>
        <v>2.4039999999999999E-3</v>
      </c>
      <c r="J31" s="25">
        <f>VLOOKUP($A31,CRSP!$A$3:$U$656,21,0)</f>
        <v>110.34870641169852</v>
      </c>
      <c r="K31" s="25"/>
      <c r="L31" s="25"/>
      <c r="M31" s="25"/>
      <c r="N31" s="25">
        <f>VLOOKUP($A31,GOLD!$A$2:$H$657,6,0)</f>
        <v>64.650000000000006</v>
      </c>
      <c r="O31" s="25">
        <f>VLOOKUP($A31,GOLD!$A$2:$H$657,8,0)</f>
        <v>184.76707630751642</v>
      </c>
      <c r="P31" s="25">
        <f>VLOOKUP($A31,GOLD!$A$2:$H$657,7,0)</f>
        <v>8.3852482081075674</v>
      </c>
      <c r="Q31" s="25">
        <v>-1.1399999999999999</v>
      </c>
      <c r="R31" s="25">
        <v>-2.88</v>
      </c>
      <c r="S31" s="25">
        <v>-1.81</v>
      </c>
      <c r="T31" s="25">
        <v>-0.91</v>
      </c>
      <c r="U31" s="25">
        <v>-3.43</v>
      </c>
      <c r="V31" s="25">
        <v>-2.5499999999999998</v>
      </c>
      <c r="W31" s="25">
        <v>-2.74</v>
      </c>
      <c r="X31" s="25">
        <v>-1.55</v>
      </c>
      <c r="Y31" s="25">
        <v>-4.03</v>
      </c>
      <c r="Z31" s="25">
        <v>2.5099999999999998</v>
      </c>
      <c r="AA31" s="25">
        <v>-3.82</v>
      </c>
      <c r="AB31" s="25">
        <v>-5.27</v>
      </c>
    </row>
    <row r="32" spans="1:28" x14ac:dyDescent="0.3">
      <c r="A32" s="27" t="s">
        <v>19</v>
      </c>
      <c r="B32" s="27">
        <f>VLOOKUP($A32,CRSP!$A$3:$U$650,2,0)</f>
        <v>3.2450000000000001E-3</v>
      </c>
      <c r="C32" s="27">
        <f>VLOOKUP($A32,CRSP!$A$3:$U$650,12,0)</f>
        <v>126.3114561279699</v>
      </c>
      <c r="D32" s="27">
        <f>VLOOKUP(A32,GW!$A$2:$D$655,4,0)</f>
        <v>2.8618400223484493E-2</v>
      </c>
      <c r="E32" s="25">
        <f>VLOOKUP($A32,CRSP!$A$3:$U$656,13,0)</f>
        <v>3.7599999999999999E-3</v>
      </c>
      <c r="F32" s="25">
        <f>VLOOKUP($A32,CRSP!$A$3:$U$656,15,0)</f>
        <v>133.71787622310219</v>
      </c>
      <c r="G32" s="25">
        <f>VLOOKUP($A32,CRSP!$A$3:$U$656,16,0)</f>
        <v>4.2329999999999998E-3</v>
      </c>
      <c r="H32" s="25">
        <f>VLOOKUP($A32,CRSP!$A$3:$U$656,18,0)</f>
        <v>115.01451332589325</v>
      </c>
      <c r="I32" s="25">
        <f>VLOOKUP($A32,CRSP!$A$3:$U$656,19,0)</f>
        <v>4.7959999999999999E-3</v>
      </c>
      <c r="J32" s="25">
        <f>VLOOKUP($A32,CRSP!$A$3:$U$656,21,0)</f>
        <v>110.91113610798648</v>
      </c>
      <c r="K32" s="25"/>
      <c r="L32" s="25"/>
      <c r="M32" s="25"/>
      <c r="N32" s="25">
        <f>VLOOKUP($A32,GOLD!$A$2:$H$657,6,0)</f>
        <v>68.3</v>
      </c>
      <c r="O32" s="25">
        <f>VLOOKUP($A32,GOLD!$A$2:$H$657,8,0)</f>
        <v>195.19862817947984</v>
      </c>
      <c r="P32" s="25">
        <f>VLOOKUP($A32,GOLD!$A$2:$H$657,7,0)</f>
        <v>5.4921661358877838</v>
      </c>
      <c r="Q32" s="25">
        <v>-1.58</v>
      </c>
      <c r="R32" s="25">
        <v>-2.13</v>
      </c>
      <c r="S32" s="25">
        <v>0.26</v>
      </c>
      <c r="T32" s="25">
        <v>-1.07</v>
      </c>
      <c r="U32" s="25">
        <v>1.1000000000000001</v>
      </c>
      <c r="V32" s="25">
        <v>0.98</v>
      </c>
      <c r="W32" s="25">
        <v>0.75</v>
      </c>
      <c r="X32" s="25">
        <v>0.04</v>
      </c>
      <c r="Y32" s="25">
        <v>-2.46</v>
      </c>
      <c r="Z32" s="25">
        <v>3.13</v>
      </c>
      <c r="AA32" s="25">
        <v>-1.07</v>
      </c>
      <c r="AB32" s="25">
        <v>-5.0599999999999996</v>
      </c>
    </row>
    <row r="33" spans="1:28" x14ac:dyDescent="0.3">
      <c r="A33" s="27" t="s">
        <v>20</v>
      </c>
      <c r="B33" s="27">
        <f>VLOOKUP($A33,CRSP!$A$3:$U$650,2,0)</f>
        <v>3.9425000000000002E-2</v>
      </c>
      <c r="C33" s="27">
        <f>VLOOKUP($A33,CRSP!$A$3:$U$650,12,0)</f>
        <v>130.66337332392379</v>
      </c>
      <c r="D33" s="27">
        <f>VLOOKUP(A33,GW!$A$2:$D$655,4,0)</f>
        <v>2.7695292105500046E-2</v>
      </c>
      <c r="E33" s="25">
        <f>VLOOKUP($A33,CRSP!$A$3:$U$656,13,0)</f>
        <v>-4.457E-3</v>
      </c>
      <c r="F33" s="25">
        <f>VLOOKUP($A33,CRSP!$A$3:$U$656,15,0)</f>
        <v>133.12190412131724</v>
      </c>
      <c r="G33" s="25">
        <f>VLOOKUP($A33,CRSP!$A$3:$U$656,16,0)</f>
        <v>2.4130000000000002E-3</v>
      </c>
      <c r="H33" s="25">
        <f>VLOOKUP($A33,CRSP!$A$3:$U$656,18,0)</f>
        <v>115.29207658577639</v>
      </c>
      <c r="I33" s="25">
        <f>VLOOKUP($A33,CRSP!$A$3:$U$656,19,0)</f>
        <v>2.3869999999999998E-3</v>
      </c>
      <c r="J33" s="25">
        <f>VLOOKUP($A33,CRSP!$A$3:$U$656,21,0)</f>
        <v>111.13610798650168</v>
      </c>
      <c r="K33" s="25"/>
      <c r="L33" s="25"/>
      <c r="M33" s="25"/>
      <c r="N33" s="25">
        <f>VLOOKUP($A33,GOLD!$A$2:$H$657,6,0)</f>
        <v>66.875</v>
      </c>
      <c r="O33" s="25">
        <f>VLOOKUP($A33,GOLD!$A$2:$H$657,8,0)</f>
        <v>191.12603601028863</v>
      </c>
      <c r="P33" s="25">
        <f>VLOOKUP($A33,GOLD!$A$2:$H$657,7,0)</f>
        <v>-2.1084561360573684</v>
      </c>
      <c r="Q33" s="25">
        <v>-0.11</v>
      </c>
      <c r="R33" s="25">
        <v>3.78</v>
      </c>
      <c r="S33" s="25">
        <v>1.26</v>
      </c>
      <c r="T33" s="25">
        <v>12.38</v>
      </c>
      <c r="U33" s="25">
        <v>4.9800000000000004</v>
      </c>
      <c r="V33" s="25">
        <v>2.89</v>
      </c>
      <c r="W33" s="25">
        <v>5.16</v>
      </c>
      <c r="X33" s="25">
        <v>5.96</v>
      </c>
      <c r="Y33" s="25">
        <v>-0.41</v>
      </c>
      <c r="Z33" s="25">
        <v>1.05</v>
      </c>
      <c r="AA33" s="25">
        <v>6.09</v>
      </c>
      <c r="AB33" s="25">
        <v>0.67</v>
      </c>
    </row>
    <row r="34" spans="1:28" x14ac:dyDescent="0.3">
      <c r="A34" s="27" t="s">
        <v>473</v>
      </c>
      <c r="B34" s="27">
        <f>VLOOKUP($A34,CRSP!$A$3:$U$650,2,0)</f>
        <v>-3.277E-3</v>
      </c>
      <c r="C34" s="27">
        <f>VLOOKUP($A34,CRSP!$A$3:$U$650,12,0)</f>
        <v>130.02822865208185</v>
      </c>
      <c r="D34" s="27">
        <f>VLOOKUP(A34,GW!$A$2:$D$655,4,0)</f>
        <v>2.7860696517412936E-2</v>
      </c>
      <c r="E34" s="25">
        <f>VLOOKUP($A34,CRSP!$A$3:$U$656,13,0)</f>
        <v>6.5099999999999999E-4</v>
      </c>
      <c r="F34" s="25">
        <f>VLOOKUP($A34,CRSP!$A$3:$U$656,15,0)</f>
        <v>133.208563995872</v>
      </c>
      <c r="G34" s="25">
        <f>VLOOKUP($A34,CRSP!$A$3:$U$656,16,0)</f>
        <v>3.705E-3</v>
      </c>
      <c r="H34" s="25">
        <f>VLOOKUP($A34,CRSP!$A$3:$U$656,18,0)</f>
        <v>115.71919875575978</v>
      </c>
      <c r="I34" s="25">
        <f>VLOOKUP($A34,CRSP!$A$3:$U$656,19,0)</f>
        <v>2.3809999999999999E-3</v>
      </c>
      <c r="J34" s="25">
        <f>VLOOKUP($A34,CRSP!$A$3:$U$656,21,0)</f>
        <v>111.47356580427446</v>
      </c>
      <c r="K34" s="25"/>
      <c r="L34" s="25"/>
      <c r="M34" s="25"/>
      <c r="N34" s="25">
        <f>VLOOKUP($A34,GOLD!$A$2:$H$657,6,0)</f>
        <v>64.2</v>
      </c>
      <c r="O34" s="25">
        <f>VLOOKUP($A34,GOLD!$A$2:$H$657,8,0)</f>
        <v>183.48099456987711</v>
      </c>
      <c r="P34" s="25">
        <f>VLOOKUP($A34,GOLD!$A$2:$H$657,7,0)</f>
        <v>-4.0821994520255052</v>
      </c>
      <c r="Q34" s="25">
        <v>-2.62</v>
      </c>
      <c r="R34" s="25">
        <v>-0.89</v>
      </c>
      <c r="S34" s="25">
        <v>-0.86</v>
      </c>
      <c r="T34" s="25">
        <v>-0.24</v>
      </c>
      <c r="U34" s="25">
        <v>-2.1800000000000002</v>
      </c>
      <c r="V34" s="25">
        <v>-1.1299999999999999</v>
      </c>
      <c r="W34" s="25">
        <v>4.3099999999999996</v>
      </c>
      <c r="X34" s="25">
        <v>0.19</v>
      </c>
      <c r="Y34" s="25">
        <v>-0.5</v>
      </c>
      <c r="Z34" s="25">
        <v>-0.44</v>
      </c>
      <c r="AA34" s="25">
        <v>-0.2</v>
      </c>
      <c r="AB34" s="25">
        <v>-3.63</v>
      </c>
    </row>
    <row r="35" spans="1:28" x14ac:dyDescent="0.3">
      <c r="A35" s="27" t="s">
        <v>21</v>
      </c>
      <c r="B35" s="27">
        <f>VLOOKUP($A35,CRSP!$A$3:$U$650,2,0)</f>
        <v>1.0878000000000001E-2</v>
      </c>
      <c r="C35" s="27">
        <f>VLOOKUP($A35,CRSP!$A$3:$U$650,12,0)</f>
        <v>131.2397083039285</v>
      </c>
      <c r="D35" s="27">
        <f>VLOOKUP(A35,GW!$A$2:$D$655,4,0)</f>
        <v>2.7812600824520525E-2</v>
      </c>
      <c r="E35" s="25">
        <f>VLOOKUP($A35,CRSP!$A$3:$U$656,13,0)</f>
        <v>1.8053E-2</v>
      </c>
      <c r="F35" s="25">
        <f>VLOOKUP($A35,CRSP!$A$3:$U$656,15,0)</f>
        <v>135.61334803858534</v>
      </c>
      <c r="G35" s="25">
        <f>VLOOKUP($A35,CRSP!$A$3:$U$656,16,0)</f>
        <v>4.1050000000000001E-3</v>
      </c>
      <c r="H35" s="25">
        <f>VLOOKUP($A35,CRSP!$A$3:$U$656,18,0)</f>
        <v>116.19424206391767</v>
      </c>
      <c r="I35" s="25">
        <f>VLOOKUP($A35,CRSP!$A$3:$U$656,19,0)</f>
        <v>4.751E-3</v>
      </c>
      <c r="J35" s="25">
        <f>VLOOKUP($A35,CRSP!$A$3:$U$656,21,0)</f>
        <v>111.92350956130484</v>
      </c>
      <c r="K35" s="25"/>
      <c r="L35" s="25"/>
      <c r="M35" s="25"/>
      <c r="N35" s="25">
        <f>VLOOKUP($A35,GOLD!$A$2:$H$657,6,0)</f>
        <v>64.39</v>
      </c>
      <c r="O35" s="25">
        <f>VLOOKUP($A35,GOLD!$A$2:$H$657,8,0)</f>
        <v>184.0240068591026</v>
      </c>
      <c r="P35" s="25">
        <f>VLOOKUP($A35,GOLD!$A$2:$H$657,7,0)</f>
        <v>0.29551308541767163</v>
      </c>
      <c r="Q35" s="25">
        <v>0</v>
      </c>
      <c r="R35" s="25">
        <v>-2.44</v>
      </c>
      <c r="S35" s="25">
        <v>0.69</v>
      </c>
      <c r="T35" s="25">
        <v>3.1</v>
      </c>
      <c r="U35" s="25">
        <v>2.2200000000000002</v>
      </c>
      <c r="V35" s="25">
        <v>-3.34</v>
      </c>
      <c r="W35" s="25">
        <v>2.2999999999999998</v>
      </c>
      <c r="X35" s="25">
        <v>6.75</v>
      </c>
      <c r="Y35" s="25">
        <v>0.88</v>
      </c>
      <c r="Z35" s="25">
        <v>1.51</v>
      </c>
      <c r="AA35" s="25">
        <v>1.64</v>
      </c>
      <c r="AB35" s="25">
        <v>0.48</v>
      </c>
    </row>
    <row r="36" spans="1:28" x14ac:dyDescent="0.3">
      <c r="A36" s="27" t="s">
        <v>22</v>
      </c>
      <c r="B36" s="27">
        <f>VLOOKUP($A36,CRSP!$A$3:$U$650,2,0)</f>
        <v>5.0297000000000001E-2</v>
      </c>
      <c r="C36" s="27">
        <f>VLOOKUP($A36,CRSP!$A$3:$U$650,12,0)</f>
        <v>137.22653493295695</v>
      </c>
      <c r="D36" s="27">
        <f>VLOOKUP(A36,GW!$A$2:$D$655,4,0)</f>
        <v>2.6799262878203479E-2</v>
      </c>
      <c r="E36" s="25">
        <f>VLOOKUP($A36,CRSP!$A$3:$U$656,13,0)</f>
        <v>1.4572999999999999E-2</v>
      </c>
      <c r="F36" s="25">
        <f>VLOOKUP($A36,CRSP!$A$3:$U$656,15,0)</f>
        <v>137.58972346872497</v>
      </c>
      <c r="G36" s="25">
        <f>VLOOKUP($A36,CRSP!$A$3:$U$656,16,0)</f>
        <v>3.9560000000000003E-3</v>
      </c>
      <c r="H36" s="25">
        <f>VLOOKUP($A36,CRSP!$A$3:$U$656,18,0)</f>
        <v>116.65392438177868</v>
      </c>
      <c r="I36" s="25">
        <f>VLOOKUP($A36,CRSP!$A$3:$U$656,19,0)</f>
        <v>2.3640000000000002E-3</v>
      </c>
      <c r="J36" s="25">
        <f>VLOOKUP($A36,CRSP!$A$3:$U$656,21,0)</f>
        <v>112.2609673790776</v>
      </c>
      <c r="K36" s="25"/>
      <c r="L36" s="25"/>
      <c r="M36" s="25"/>
      <c r="N36" s="25">
        <f>VLOOKUP($A36,GOLD!$A$2:$H$657,6,0)</f>
        <v>63.6</v>
      </c>
      <c r="O36" s="25">
        <f>VLOOKUP($A36,GOLD!$A$2:$H$657,8,0)</f>
        <v>181.76621891969134</v>
      </c>
      <c r="P36" s="25">
        <f>VLOOKUP($A36,GOLD!$A$2:$H$657,7,0)</f>
        <v>-1.2344871204015648</v>
      </c>
      <c r="Q36" s="25">
        <v>6.88</v>
      </c>
      <c r="R36" s="25">
        <v>7.93</v>
      </c>
      <c r="S36" s="25">
        <v>4.26</v>
      </c>
      <c r="T36" s="25">
        <v>6.19</v>
      </c>
      <c r="U36" s="25">
        <v>3.93</v>
      </c>
      <c r="V36" s="25">
        <v>2.5299999999999998</v>
      </c>
      <c r="W36" s="25">
        <v>7.1</v>
      </c>
      <c r="X36" s="25">
        <v>6.4</v>
      </c>
      <c r="Y36" s="25">
        <v>6.02</v>
      </c>
      <c r="Z36" s="25">
        <v>-0.56000000000000005</v>
      </c>
      <c r="AA36" s="25">
        <v>4.71</v>
      </c>
      <c r="AB36" s="25">
        <v>5.7</v>
      </c>
    </row>
    <row r="37" spans="1:28" x14ac:dyDescent="0.3">
      <c r="A37" s="27" t="s">
        <v>474</v>
      </c>
      <c r="B37" s="27">
        <f>VLOOKUP($A37,CRSP!$A$3:$U$650,2,0)</f>
        <v>1.3663E-2</v>
      </c>
      <c r="C37" s="27">
        <f>VLOOKUP($A37,CRSP!$A$3:$U$650,12,0)</f>
        <v>138.84968242766408</v>
      </c>
      <c r="D37" s="27">
        <f>VLOOKUP(A37,GW!$A$2:$D$655,4,0)</f>
        <v>2.6683608640406607E-2</v>
      </c>
      <c r="E37" s="25">
        <f>VLOOKUP($A37,CRSP!$A$3:$U$656,13,0)</f>
        <v>-1.5169999999999999E-3</v>
      </c>
      <c r="F37" s="25">
        <f>VLOOKUP($A37,CRSP!$A$3:$U$656,15,0)</f>
        <v>137.38090449389426</v>
      </c>
      <c r="G37" s="25">
        <f>VLOOKUP($A37,CRSP!$A$3:$U$656,16,0)</f>
        <v>3.6589999999999999E-3</v>
      </c>
      <c r="H37" s="25">
        <f>VLOOKUP($A37,CRSP!$A$3:$U$656,18,0)</f>
        <v>117.08071872574965</v>
      </c>
      <c r="I37" s="25">
        <f>VLOOKUP($A37,CRSP!$A$3:$U$656,19,0)</f>
        <v>2.3579999999999999E-3</v>
      </c>
      <c r="J37" s="25">
        <f>VLOOKUP($A37,CRSP!$A$3:$U$656,21,0)</f>
        <v>112.4859392575928</v>
      </c>
      <c r="K37" s="25"/>
      <c r="L37" s="25"/>
      <c r="M37" s="25"/>
      <c r="N37" s="25">
        <f>VLOOKUP($A37,GOLD!$A$2:$H$657,6,0)</f>
        <v>64.900000000000006</v>
      </c>
      <c r="O37" s="25">
        <f>VLOOKUP($A37,GOLD!$A$2:$H$657,8,0)</f>
        <v>185.4815661617605</v>
      </c>
      <c r="P37" s="25">
        <f>VLOOKUP($A37,GOLD!$A$2:$H$657,7,0)</f>
        <v>2.023415336396801</v>
      </c>
      <c r="Q37" s="25">
        <v>0.53</v>
      </c>
      <c r="R37" s="25">
        <v>1.64</v>
      </c>
      <c r="S37" s="25">
        <v>0.28999999999999998</v>
      </c>
      <c r="T37" s="25">
        <v>1.05</v>
      </c>
      <c r="U37" s="25">
        <v>2.54</v>
      </c>
      <c r="V37" s="25">
        <v>2.0099999999999998</v>
      </c>
      <c r="W37" s="25">
        <v>1.45</v>
      </c>
      <c r="X37" s="25">
        <v>-1.54</v>
      </c>
      <c r="Y37" s="25">
        <v>1.73</v>
      </c>
      <c r="Z37" s="25">
        <v>3.74</v>
      </c>
      <c r="AA37" s="25">
        <v>-0.78</v>
      </c>
      <c r="AB37" s="25">
        <v>-0.64</v>
      </c>
    </row>
    <row r="38" spans="1:28" x14ac:dyDescent="0.3">
      <c r="A38" s="27" t="s">
        <v>23</v>
      </c>
      <c r="B38" s="27">
        <f>VLOOKUP($A38,CRSP!$A$3:$U$650,2,0)</f>
        <v>-1.6752E-2</v>
      </c>
      <c r="C38" s="27">
        <f>VLOOKUP($A38,CRSP!$A$3:$U$650,12,0)</f>
        <v>136.47377087744061</v>
      </c>
      <c r="D38" s="27">
        <f>VLOOKUP(A38,GW!$A$2:$D$655,4,0)</f>
        <v>2.7205636473325863E-2</v>
      </c>
      <c r="E38" s="25">
        <f>VLOOKUP($A38,CRSP!$A$3:$U$656,13,0)</f>
        <v>-4.8459999999999996E-3</v>
      </c>
      <c r="F38" s="25">
        <f>VLOOKUP($A38,CRSP!$A$3:$U$656,15,0)</f>
        <v>136.71515663071685</v>
      </c>
      <c r="G38" s="25">
        <f>VLOOKUP($A38,CRSP!$A$3:$U$656,16,0)</f>
        <v>3.9849999999999998E-3</v>
      </c>
      <c r="H38" s="25">
        <f>VLOOKUP($A38,CRSP!$A$3:$U$656,18,0)</f>
        <v>117.54728538987177</v>
      </c>
      <c r="I38" s="25">
        <f>VLOOKUP($A38,CRSP!$A$3:$U$656,19,0)</f>
        <v>2.3530000000000001E-3</v>
      </c>
      <c r="J38" s="25">
        <f>VLOOKUP($A38,CRSP!$A$3:$U$656,21,0)</f>
        <v>112.71091113610798</v>
      </c>
      <c r="K38" s="25"/>
      <c r="L38" s="25"/>
      <c r="M38" s="25"/>
      <c r="N38" s="25">
        <f>VLOOKUP($A38,GOLD!$A$2:$H$657,6,0)</f>
        <v>66</v>
      </c>
      <c r="O38" s="25">
        <f>VLOOKUP($A38,GOLD!$A$2:$H$657,8,0)</f>
        <v>188.6253215204344</v>
      </c>
      <c r="P38" s="25">
        <f>VLOOKUP($A38,GOLD!$A$2:$H$657,7,0)</f>
        <v>1.6807118316381191</v>
      </c>
      <c r="Q38" s="25">
        <v>-4.75</v>
      </c>
      <c r="R38" s="25">
        <v>-6.7</v>
      </c>
      <c r="S38" s="25">
        <v>-4.1500000000000004</v>
      </c>
      <c r="T38" s="25">
        <v>5.03</v>
      </c>
      <c r="U38" s="25">
        <v>-2.62</v>
      </c>
      <c r="V38" s="25">
        <v>2.11</v>
      </c>
      <c r="W38" s="25">
        <v>-2.12</v>
      </c>
      <c r="X38" s="25">
        <v>-4.28</v>
      </c>
      <c r="Y38" s="25">
        <v>-4.09</v>
      </c>
      <c r="Z38" s="25">
        <v>-1.19</v>
      </c>
      <c r="AA38" s="25">
        <v>-7.5</v>
      </c>
      <c r="AB38" s="25">
        <v>-7.37</v>
      </c>
    </row>
    <row r="39" spans="1:28" x14ac:dyDescent="0.3">
      <c r="A39" s="27" t="s">
        <v>24</v>
      </c>
      <c r="B39" s="27">
        <f>VLOOKUP($A39,CRSP!$A$3:$U$650,2,0)</f>
        <v>-3.3818000000000001E-2</v>
      </c>
      <c r="C39" s="27">
        <f>VLOOKUP($A39,CRSP!$A$3:$U$650,12,0)</f>
        <v>131.35732768760292</v>
      </c>
      <c r="D39" s="27">
        <f>VLOOKUP(A39,GW!$A$2:$D$655,4,0)</f>
        <v>2.8324946275071632E-2</v>
      </c>
      <c r="E39" s="25">
        <f>VLOOKUP($A39,CRSP!$A$3:$U$656,13,0)</f>
        <v>-4.4510000000000001E-3</v>
      </c>
      <c r="F39" s="25">
        <f>VLOOKUP($A39,CRSP!$A$3:$U$656,15,0)</f>
        <v>136.10665539044203</v>
      </c>
      <c r="G39" s="25">
        <f>VLOOKUP($A39,CRSP!$A$3:$U$656,16,0)</f>
        <v>4.4229999999999998E-3</v>
      </c>
      <c r="H39" s="25">
        <f>VLOOKUP($A39,CRSP!$A$3:$U$656,18,0)</f>
        <v>118.06724086173284</v>
      </c>
      <c r="I39" s="25">
        <f>VLOOKUP($A39,CRSP!$A$3:$U$656,19,0)</f>
        <v>7.0419999999999996E-3</v>
      </c>
      <c r="J39" s="25">
        <f>VLOOKUP($A39,CRSP!$A$3:$U$656,21,0)</f>
        <v>113.49831271091114</v>
      </c>
      <c r="K39" s="25"/>
      <c r="L39" s="25"/>
      <c r="M39" s="25"/>
      <c r="N39" s="25">
        <f>VLOOKUP($A39,GOLD!$A$2:$H$657,6,0)</f>
        <v>85</v>
      </c>
      <c r="O39" s="25">
        <f>VLOOKUP($A39,GOLD!$A$2:$H$657,8,0)</f>
        <v>242.92655044298371</v>
      </c>
      <c r="P39" s="25">
        <f>VLOOKUP($A39,GOLD!$A$2:$H$657,7,0)</f>
        <v>25.299651446389088</v>
      </c>
      <c r="Q39" s="25">
        <v>-4.3600000000000003</v>
      </c>
      <c r="R39" s="25">
        <v>-5.85</v>
      </c>
      <c r="S39" s="25">
        <v>-2.78</v>
      </c>
      <c r="T39" s="25">
        <v>-7.35</v>
      </c>
      <c r="U39" s="25">
        <v>-1.08</v>
      </c>
      <c r="V39" s="25">
        <v>-2.99</v>
      </c>
      <c r="W39" s="25">
        <v>-4.62</v>
      </c>
      <c r="X39" s="25">
        <v>-1.97</v>
      </c>
      <c r="Y39" s="25">
        <v>-6.45</v>
      </c>
      <c r="Z39" s="25">
        <v>-0.71</v>
      </c>
      <c r="AA39" s="25">
        <v>-6.12</v>
      </c>
      <c r="AB39" s="25">
        <v>-5.98</v>
      </c>
    </row>
    <row r="40" spans="1:28" x14ac:dyDescent="0.3">
      <c r="A40" s="27" t="s">
        <v>475</v>
      </c>
      <c r="B40" s="27">
        <f>VLOOKUP($A40,CRSP!$A$3:$U$650,2,0)</f>
        <v>-1.093E-3</v>
      </c>
      <c r="C40" s="27">
        <f>VLOOKUP($A40,CRSP!$A$3:$U$650,12,0)</f>
        <v>131.16913667372384</v>
      </c>
      <c r="D40" s="27">
        <f>VLOOKUP(A40,GW!$A$2:$D$655,4,0)</f>
        <v>2.8425394548063129E-2</v>
      </c>
      <c r="E40" s="25">
        <f>VLOOKUP($A40,CRSP!$A$3:$U$656,13,0)</f>
        <v>6.7239999999999999E-3</v>
      </c>
      <c r="F40" s="25">
        <f>VLOOKUP($A40,CRSP!$A$3:$U$656,15,0)</f>
        <v>137.02183202381858</v>
      </c>
      <c r="G40" s="25">
        <f>VLOOKUP($A40,CRSP!$A$3:$U$656,16,0)</f>
        <v>4.189E-3</v>
      </c>
      <c r="H40" s="25">
        <f>VLOOKUP($A40,CRSP!$A$3:$U$656,18,0)</f>
        <v>118.5617898176304</v>
      </c>
      <c r="I40" s="25">
        <f>VLOOKUP($A40,CRSP!$A$3:$U$656,19,0)</f>
        <v>9.3240000000000007E-3</v>
      </c>
      <c r="J40" s="25">
        <f>VLOOKUP($A40,CRSP!$A$3:$U$656,21,0)</f>
        <v>114.62317210348706</v>
      </c>
      <c r="K40" s="25"/>
      <c r="L40" s="25"/>
      <c r="M40" s="25"/>
      <c r="N40" s="25">
        <f>VLOOKUP($A40,GOLD!$A$2:$H$657,6,0)</f>
        <v>90</v>
      </c>
      <c r="O40" s="25">
        <f>VLOOKUP($A40,GOLD!$A$2:$H$657,8,0)</f>
        <v>257.21634752786508</v>
      </c>
      <c r="P40" s="25">
        <f>VLOOKUP($A40,GOLD!$A$2:$H$657,7,0)</f>
        <v>5.7158413839948619</v>
      </c>
      <c r="Q40" s="25">
        <v>-1.06</v>
      </c>
      <c r="R40" s="25">
        <v>-2.82</v>
      </c>
      <c r="S40" s="25">
        <v>-0.31</v>
      </c>
      <c r="T40" s="25">
        <v>3.05</v>
      </c>
      <c r="U40" s="25">
        <v>-7.0000000000000007E-2</v>
      </c>
      <c r="V40" s="25">
        <v>-1.1499999999999999</v>
      </c>
      <c r="W40" s="25">
        <v>0.54</v>
      </c>
      <c r="X40" s="25">
        <v>-2.15</v>
      </c>
      <c r="Y40" s="25">
        <v>-5.64</v>
      </c>
      <c r="Z40" s="25">
        <v>0.78</v>
      </c>
      <c r="AA40" s="25">
        <v>-0.38</v>
      </c>
      <c r="AB40" s="25">
        <v>-0.1</v>
      </c>
    </row>
    <row r="41" spans="1:28" x14ac:dyDescent="0.3">
      <c r="A41" s="27" t="s">
        <v>25</v>
      </c>
      <c r="B41" s="27">
        <f>VLOOKUP($A41,CRSP!$A$3:$U$650,2,0)</f>
        <v>-4.0064000000000002E-2</v>
      </c>
      <c r="C41" s="27">
        <f>VLOOKUP($A41,CRSP!$A$3:$U$650,12,0)</f>
        <v>125.8174547165373</v>
      </c>
      <c r="D41" s="27">
        <f>VLOOKUP(A41,GW!$A$2:$D$655,4,0)</f>
        <v>2.9790315041600447E-2</v>
      </c>
      <c r="E41" s="25">
        <f>VLOOKUP($A41,CRSP!$A$3:$U$656,13,0)</f>
        <v>8.7760000000000008E-3</v>
      </c>
      <c r="F41" s="25">
        <f>VLOOKUP($A41,CRSP!$A$3:$U$656,15,0)</f>
        <v>138.22428586658225</v>
      </c>
      <c r="G41" s="25">
        <f>VLOOKUP($A41,CRSP!$A$3:$U$656,16,0)</f>
        <v>6.0150000000000004E-3</v>
      </c>
      <c r="H41" s="25">
        <f>VLOOKUP($A41,CRSP!$A$3:$U$656,18,0)</f>
        <v>119.27492847538895</v>
      </c>
      <c r="I41" s="25">
        <f>VLOOKUP($A41,CRSP!$A$3:$U$656,19,0)</f>
        <v>6.9280000000000001E-3</v>
      </c>
      <c r="J41" s="25">
        <f>VLOOKUP($A41,CRSP!$A$3:$U$656,21,0)</f>
        <v>115.41057367829019</v>
      </c>
      <c r="K41" s="25"/>
      <c r="L41" s="25"/>
      <c r="M41" s="25"/>
      <c r="N41" s="25">
        <f>VLOOKUP($A41,GOLD!$A$2:$H$657,6,0)</f>
        <v>90.724999999999994</v>
      </c>
      <c r="O41" s="25">
        <f>VLOOKUP($A41,GOLD!$A$2:$H$657,8,0)</f>
        <v>259.28836810517288</v>
      </c>
      <c r="P41" s="25">
        <f>VLOOKUP($A41,GOLD!$A$2:$H$657,7,0)</f>
        <v>0.80232827688688901</v>
      </c>
      <c r="Q41" s="25">
        <v>-6.19</v>
      </c>
      <c r="R41" s="25">
        <v>-5.19</v>
      </c>
      <c r="S41" s="25">
        <v>-4.97</v>
      </c>
      <c r="T41" s="25">
        <v>-0.98</v>
      </c>
      <c r="U41" s="25">
        <v>-3.33</v>
      </c>
      <c r="V41" s="25">
        <v>-6.48</v>
      </c>
      <c r="W41" s="25">
        <v>0.88</v>
      </c>
      <c r="X41" s="25">
        <v>-0.6</v>
      </c>
      <c r="Y41" s="25">
        <v>-8.5</v>
      </c>
      <c r="Z41" s="25">
        <v>-5.49</v>
      </c>
      <c r="AA41" s="25">
        <v>-8</v>
      </c>
      <c r="AB41" s="25">
        <v>-7.42</v>
      </c>
    </row>
    <row r="42" spans="1:28" x14ac:dyDescent="0.3">
      <c r="A42" s="27" t="s">
        <v>26</v>
      </c>
      <c r="B42" s="27">
        <f>VLOOKUP($A42,CRSP!$A$3:$U$650,2,0)</f>
        <v>-1.3950000000000001E-2</v>
      </c>
      <c r="C42" s="27">
        <f>VLOOKUP($A42,CRSP!$A$3:$U$650,12,0)</f>
        <v>123.44154316631382</v>
      </c>
      <c r="D42" s="27">
        <f>VLOOKUP(A42,GW!$A$2:$D$655,4,0)</f>
        <v>3.0522439256788943E-2</v>
      </c>
      <c r="E42" s="25">
        <f>VLOOKUP($A42,CRSP!$A$3:$U$656,13,0)</f>
        <v>-1.0302E-2</v>
      </c>
      <c r="F42" s="25">
        <f>VLOOKUP($A42,CRSP!$A$3:$U$656,15,0)</f>
        <v>136.8003465295935</v>
      </c>
      <c r="G42" s="25">
        <f>VLOOKUP($A42,CRSP!$A$3:$U$656,16,0)</f>
        <v>4.8390000000000004E-3</v>
      </c>
      <c r="H42" s="25">
        <f>VLOOKUP($A42,CRSP!$A$3:$U$656,18,0)</f>
        <v>119.85213641870686</v>
      </c>
      <c r="I42" s="25">
        <f>VLOOKUP($A42,CRSP!$A$3:$U$656,19,0)</f>
        <v>6.881E-3</v>
      </c>
      <c r="J42" s="25">
        <f>VLOOKUP($A42,CRSP!$A$3:$U$656,21,0)</f>
        <v>116.19797525309335</v>
      </c>
      <c r="K42" s="25"/>
      <c r="L42" s="25"/>
      <c r="M42" s="25"/>
      <c r="N42" s="25">
        <f>VLOOKUP($A42,GOLD!$A$2:$H$657,6,0)</f>
        <v>114.75</v>
      </c>
      <c r="O42" s="25">
        <f>VLOOKUP($A42,GOLD!$A$2:$H$657,8,0)</f>
        <v>327.95084309802797</v>
      </c>
      <c r="P42" s="25">
        <f>VLOOKUP($A42,GOLD!$A$2:$H$657,7,0)</f>
        <v>23.492289584152061</v>
      </c>
      <c r="Q42" s="25">
        <v>-2.12</v>
      </c>
      <c r="R42" s="25">
        <v>-4.1900000000000004</v>
      </c>
      <c r="S42" s="25">
        <v>-0.83</v>
      </c>
      <c r="T42" s="25">
        <v>-3.53</v>
      </c>
      <c r="U42" s="25">
        <v>-1.81</v>
      </c>
      <c r="V42" s="25">
        <v>-2.66</v>
      </c>
      <c r="W42" s="25">
        <v>-0.82</v>
      </c>
      <c r="X42" s="25">
        <v>0.36</v>
      </c>
      <c r="Y42" s="25">
        <v>-2.21</v>
      </c>
      <c r="Z42" s="25">
        <v>1.07</v>
      </c>
      <c r="AA42" s="25">
        <v>-3.24</v>
      </c>
      <c r="AB42" s="25">
        <v>-7.2</v>
      </c>
    </row>
    <row r="43" spans="1:28" x14ac:dyDescent="0.3">
      <c r="A43" s="27" t="s">
        <v>476</v>
      </c>
      <c r="B43" s="27">
        <f>VLOOKUP($A43,CRSP!$A$3:$U$650,2,0)</f>
        <v>-5.1780000000000003E-3</v>
      </c>
      <c r="C43" s="27">
        <f>VLOOKUP($A43,CRSP!$A$3:$U$650,12,0)</f>
        <v>122.62996941896024</v>
      </c>
      <c r="D43" s="27">
        <f>VLOOKUP(A43,GW!$A$2:$D$655,4,0)</f>
        <v>3.0884327642432381E-2</v>
      </c>
      <c r="E43" s="25">
        <f>VLOOKUP($A43,CRSP!$A$3:$U$656,13,0)</f>
        <v>4.5890000000000002E-3</v>
      </c>
      <c r="F43" s="25">
        <f>VLOOKUP($A43,CRSP!$A$3:$U$656,15,0)</f>
        <v>137.42816352504016</v>
      </c>
      <c r="G43" s="25">
        <f>VLOOKUP($A43,CRSP!$A$3:$U$656,16,0)</f>
        <v>4.79E-3</v>
      </c>
      <c r="H43" s="25">
        <f>VLOOKUP($A43,CRSP!$A$3:$U$656,18,0)</f>
        <v>120.42618318261924</v>
      </c>
      <c r="I43" s="25">
        <f>VLOOKUP($A43,CRSP!$A$3:$U$656,19,0)</f>
        <v>6.8339999999999998E-3</v>
      </c>
      <c r="J43" s="25">
        <f>VLOOKUP($A43,CRSP!$A$3:$U$656,21,0)</f>
        <v>116.98537682789652</v>
      </c>
      <c r="K43" s="25"/>
      <c r="L43" s="25"/>
      <c r="M43" s="25"/>
      <c r="N43" s="25">
        <f>VLOOKUP($A43,GOLD!$A$2:$H$657,6,0)</f>
        <v>123.25</v>
      </c>
      <c r="O43" s="25">
        <f>VLOOKUP($A43,GOLD!$A$2:$H$657,8,0)</f>
        <v>352.24349814232636</v>
      </c>
      <c r="P43" s="25">
        <f>VLOOKUP($A43,GOLD!$A$2:$H$657,7,0)</f>
        <v>7.1458963982145045</v>
      </c>
      <c r="Q43" s="25">
        <v>-3.43</v>
      </c>
      <c r="R43" s="25">
        <v>-2.5299999999999998</v>
      </c>
      <c r="S43" s="25">
        <v>-0.18</v>
      </c>
      <c r="T43" s="25">
        <v>1.63</v>
      </c>
      <c r="U43" s="25">
        <v>-0.71</v>
      </c>
      <c r="V43" s="25">
        <v>-0.09</v>
      </c>
      <c r="W43" s="25">
        <v>-0.32</v>
      </c>
      <c r="X43" s="25">
        <v>-2.4900000000000002</v>
      </c>
      <c r="Y43" s="25">
        <v>-5.75</v>
      </c>
      <c r="Z43" s="25">
        <v>0</v>
      </c>
      <c r="AA43" s="25">
        <v>2.5299999999999998</v>
      </c>
      <c r="AB43" s="25">
        <v>-3.96</v>
      </c>
    </row>
    <row r="44" spans="1:28" x14ac:dyDescent="0.3">
      <c r="A44" s="27" t="s">
        <v>27</v>
      </c>
      <c r="B44" s="27">
        <f>VLOOKUP($A44,CRSP!$A$3:$U$650,2,0)</f>
        <v>3.9128000000000003E-2</v>
      </c>
      <c r="C44" s="27">
        <f>VLOOKUP($A44,CRSP!$A$3:$U$650,12,0)</f>
        <v>127.28769701246765</v>
      </c>
      <c r="D44" s="27">
        <f>VLOOKUP(A44,GW!$A$2:$D$655,4,0)</f>
        <v>2.9908242469044541E-2</v>
      </c>
      <c r="E44" s="25">
        <f>VLOOKUP($A44,CRSP!$A$3:$U$656,13,0)</f>
        <v>-3.0567E-2</v>
      </c>
      <c r="F44" s="25">
        <f>VLOOKUP($A44,CRSP!$A$3:$U$656,15,0)</f>
        <v>133.2273439655163</v>
      </c>
      <c r="G44" s="25">
        <f>VLOOKUP($A44,CRSP!$A$3:$U$656,16,0)</f>
        <v>5.5989999999999998E-3</v>
      </c>
      <c r="H44" s="25">
        <f>VLOOKUP($A44,CRSP!$A$3:$U$656,18,0)</f>
        <v>121.10045104176083</v>
      </c>
      <c r="I44" s="25">
        <f>VLOOKUP($A44,CRSP!$A$3:$U$656,19,0)</f>
        <v>2.2620000000000001E-3</v>
      </c>
      <c r="J44" s="25">
        <f>VLOOKUP($A44,CRSP!$A$3:$U$656,21,0)</f>
        <v>117.21034870641169</v>
      </c>
      <c r="K44" s="25"/>
      <c r="L44" s="25"/>
      <c r="M44" s="25"/>
      <c r="N44" s="25">
        <f>VLOOKUP($A44,GOLD!$A$2:$H$657,6,0)</f>
        <v>115.6</v>
      </c>
      <c r="O44" s="25">
        <f>VLOOKUP($A44,GOLD!$A$2:$H$657,8,0)</f>
        <v>330.38010860245782</v>
      </c>
      <c r="P44" s="25">
        <f>VLOOKUP($A44,GOLD!$A$2:$H$657,7,0)</f>
        <v>-6.4078856684522396</v>
      </c>
      <c r="Q44" s="25">
        <v>7.44</v>
      </c>
      <c r="R44" s="25">
        <v>7.27</v>
      </c>
      <c r="S44" s="25">
        <v>6.72</v>
      </c>
      <c r="T44" s="25">
        <v>0.3</v>
      </c>
      <c r="U44" s="25">
        <v>6.49</v>
      </c>
      <c r="V44" s="25">
        <v>4.84</v>
      </c>
      <c r="W44" s="25">
        <v>-0.32</v>
      </c>
      <c r="X44" s="25">
        <v>-2.39</v>
      </c>
      <c r="Y44" s="25">
        <v>11.16</v>
      </c>
      <c r="Z44" s="25">
        <v>6.87</v>
      </c>
      <c r="AA44" s="25">
        <v>9.0299999999999994</v>
      </c>
      <c r="AB44" s="25">
        <v>10.15</v>
      </c>
    </row>
    <row r="45" spans="1:28" x14ac:dyDescent="0.3">
      <c r="A45" s="27" t="s">
        <v>28</v>
      </c>
      <c r="B45" s="27">
        <f>VLOOKUP($A45,CRSP!$A$3:$U$650,2,0)</f>
        <v>-3.1544000000000003E-2</v>
      </c>
      <c r="C45" s="27">
        <f>VLOOKUP($A45,CRSP!$A$3:$U$650,12,0)</f>
        <v>122.6182074805928</v>
      </c>
      <c r="D45" s="27">
        <f>VLOOKUP(A45,GW!$A$2:$D$655,4,0)</f>
        <v>3.1207002398081534E-2</v>
      </c>
      <c r="E45" s="25">
        <f>VLOOKUP($A45,CRSP!$A$3:$U$656,13,0)</f>
        <v>2.6062999999999999E-2</v>
      </c>
      <c r="F45" s="25">
        <f>VLOOKUP($A45,CRSP!$A$3:$U$656,15,0)</f>
        <v>136.69967380278038</v>
      </c>
      <c r="G45" s="25">
        <f>VLOOKUP($A45,CRSP!$A$3:$U$656,16,0)</f>
        <v>6.9870000000000002E-3</v>
      </c>
      <c r="H45" s="25">
        <f>VLOOKUP($A45,CRSP!$A$3:$U$656,18,0)</f>
        <v>121.94659339599183</v>
      </c>
      <c r="I45" s="25">
        <f>VLOOKUP($A45,CRSP!$A$3:$U$656,19,0)</f>
        <v>1.8058999999999999E-2</v>
      </c>
      <c r="J45" s="25">
        <f>VLOOKUP($A45,CRSP!$A$3:$U$656,21,0)</f>
        <v>119.34758155230594</v>
      </c>
      <c r="K45" s="25"/>
      <c r="L45" s="25"/>
      <c r="M45" s="25"/>
      <c r="N45" s="25">
        <f>VLOOKUP($A45,GOLD!$A$2:$H$657,6,0)</f>
        <v>103.5</v>
      </c>
      <c r="O45" s="25">
        <f>VLOOKUP($A45,GOLD!$A$2:$H$657,8,0)</f>
        <v>295.79879965704487</v>
      </c>
      <c r="P45" s="25">
        <f>VLOOKUP($A45,GOLD!$A$2:$H$657,7,0)</f>
        <v>-11.056434353285333</v>
      </c>
      <c r="Q45" s="25">
        <v>-3.33</v>
      </c>
      <c r="R45" s="25">
        <v>-3.95</v>
      </c>
      <c r="S45" s="25">
        <v>-0.41</v>
      </c>
      <c r="T45" s="25">
        <v>-3.79</v>
      </c>
      <c r="U45" s="25">
        <v>-4.04</v>
      </c>
      <c r="V45" s="25">
        <v>-3.76</v>
      </c>
      <c r="W45" s="25">
        <v>-3.91</v>
      </c>
      <c r="X45" s="25">
        <v>-2.1</v>
      </c>
      <c r="Y45" s="25">
        <v>-4.16</v>
      </c>
      <c r="Z45" s="25">
        <v>-6.89</v>
      </c>
      <c r="AA45" s="25">
        <v>-2.3199999999999998</v>
      </c>
      <c r="AB45" s="25">
        <v>-2.29</v>
      </c>
    </row>
    <row r="46" spans="1:28" x14ac:dyDescent="0.3">
      <c r="A46" s="27" t="s">
        <v>477</v>
      </c>
      <c r="B46" s="27">
        <f>VLOOKUP($A46,CRSP!$A$3:$U$650,2,0)</f>
        <v>4.2219E-2</v>
      </c>
      <c r="C46" s="27">
        <f>VLOOKUP($A46,CRSP!$A$3:$U$650,12,0)</f>
        <v>127.53469771818398</v>
      </c>
      <c r="D46" s="27">
        <f>VLOOKUP(A46,GW!$A$2:$D$655,4,0)</f>
        <v>3.0157705432075993E-2</v>
      </c>
      <c r="E46" s="25">
        <f>VLOOKUP($A46,CRSP!$A$3:$U$656,13,0)</f>
        <v>3.2945000000000002E-2</v>
      </c>
      <c r="F46" s="25">
        <f>VLOOKUP($A46,CRSP!$A$3:$U$656,15,0)</f>
        <v>141.2032533996279</v>
      </c>
      <c r="G46" s="25">
        <f>VLOOKUP($A46,CRSP!$A$3:$U$656,16,0)</f>
        <v>9.4490000000000008E-3</v>
      </c>
      <c r="H46" s="25">
        <f>VLOOKUP($A46,CRSP!$A$3:$U$656,18,0)</f>
        <v>123.09890182969063</v>
      </c>
      <c r="I46" s="25">
        <f>VLOOKUP($A46,CRSP!$A$3:$U$656,19,0)</f>
        <v>2.2169999999999998E-3</v>
      </c>
      <c r="J46" s="25">
        <f>VLOOKUP($A46,CRSP!$A$3:$U$656,21,0)</f>
        <v>119.68503937007875</v>
      </c>
      <c r="K46" s="25"/>
      <c r="L46" s="25"/>
      <c r="M46" s="25"/>
      <c r="N46" s="25">
        <f>VLOOKUP($A46,GOLD!$A$2:$H$657,6,0)</f>
        <v>100</v>
      </c>
      <c r="O46" s="25">
        <f>VLOOKUP($A46,GOLD!$A$2:$H$657,8,0)</f>
        <v>285.79594169762788</v>
      </c>
      <c r="P46" s="25">
        <f>VLOOKUP($A46,GOLD!$A$2:$H$657,7,0)</f>
        <v>-3.4401426717332435</v>
      </c>
      <c r="Q46" s="25">
        <v>5.9</v>
      </c>
      <c r="R46" s="25">
        <v>7.81</v>
      </c>
      <c r="S46" s="25">
        <v>4.42</v>
      </c>
      <c r="T46" s="25">
        <v>9.2100000000000009</v>
      </c>
      <c r="U46" s="25">
        <v>5.18</v>
      </c>
      <c r="V46" s="25">
        <v>-3.17</v>
      </c>
      <c r="W46" s="25">
        <v>7.65</v>
      </c>
      <c r="X46" s="25">
        <v>7.9</v>
      </c>
      <c r="Y46" s="25">
        <v>7.2</v>
      </c>
      <c r="Z46" s="25">
        <v>0.78</v>
      </c>
      <c r="AA46" s="25">
        <v>7.37</v>
      </c>
      <c r="AB46" s="25">
        <v>7.1</v>
      </c>
    </row>
    <row r="47" spans="1:28" x14ac:dyDescent="0.3">
      <c r="A47" s="27" t="s">
        <v>29</v>
      </c>
      <c r="B47" s="27">
        <f>VLOOKUP($A47,CRSP!$A$3:$U$650,2,0)</f>
        <v>3.1199999999999999E-4</v>
      </c>
      <c r="C47" s="27">
        <f>VLOOKUP($A47,CRSP!$A$3:$U$650,12,0)</f>
        <v>127.37003058103977</v>
      </c>
      <c r="D47" s="27">
        <f>VLOOKUP(A47,GW!$A$2:$D$655,4,0)</f>
        <v>3.0535321821036104E-2</v>
      </c>
      <c r="E47" s="25">
        <f>VLOOKUP($A47,CRSP!$A$3:$U$656,13,0)</f>
        <v>1.1631000000000001E-2</v>
      </c>
      <c r="F47" s="25">
        <f>VLOOKUP($A47,CRSP!$A$3:$U$656,15,0)</f>
        <v>142.84550473194787</v>
      </c>
      <c r="G47" s="25">
        <f>VLOOKUP($A47,CRSP!$A$3:$U$656,16,0)</f>
        <v>6.6670000000000002E-3</v>
      </c>
      <c r="H47" s="25">
        <f>VLOOKUP($A47,CRSP!$A$3:$U$656,18,0)</f>
        <v>123.91952058723943</v>
      </c>
      <c r="I47" s="25">
        <f>VLOOKUP($A47,CRSP!$A$3:$U$656,19,0)</f>
        <v>8.8500000000000002E-3</v>
      </c>
      <c r="J47" s="25">
        <f>VLOOKUP($A47,CRSP!$A$3:$U$656,21,0)</f>
        <v>120.69741282339706</v>
      </c>
      <c r="K47" s="25"/>
      <c r="L47" s="25"/>
      <c r="M47" s="25"/>
      <c r="N47" s="25">
        <f>VLOOKUP($A47,GOLD!$A$2:$H$657,6,0)</f>
        <v>98</v>
      </c>
      <c r="O47" s="25">
        <f>VLOOKUP($A47,GOLD!$A$2:$H$657,8,0)</f>
        <v>280.08002286367531</v>
      </c>
      <c r="P47" s="25">
        <f>VLOOKUP($A47,GOLD!$A$2:$H$657,7,0)</f>
        <v>-2.0202707317519466</v>
      </c>
      <c r="Q47" s="25">
        <v>-2.25</v>
      </c>
      <c r="R47" s="25">
        <v>-4.34</v>
      </c>
      <c r="S47" s="25">
        <v>0.33</v>
      </c>
      <c r="T47" s="25">
        <v>5.17</v>
      </c>
      <c r="U47" s="25">
        <v>0.45</v>
      </c>
      <c r="V47" s="25">
        <v>4.1900000000000004</v>
      </c>
      <c r="W47" s="25">
        <v>-5.54</v>
      </c>
      <c r="X47" s="25">
        <v>-3.39</v>
      </c>
      <c r="Y47" s="25">
        <v>-3.66</v>
      </c>
      <c r="Z47" s="25">
        <v>1.83</v>
      </c>
      <c r="AA47" s="25">
        <v>-1.78</v>
      </c>
      <c r="AB47" s="25">
        <v>-0.21</v>
      </c>
    </row>
    <row r="48" spans="1:28" x14ac:dyDescent="0.3">
      <c r="A48" s="27" t="s">
        <v>30</v>
      </c>
      <c r="B48" s="27">
        <f>VLOOKUP($A48,CRSP!$A$3:$U$650,2,0)</f>
        <v>-0.10722</v>
      </c>
      <c r="C48" s="27">
        <f>VLOOKUP($A48,CRSP!$A$3:$U$650,12,0)</f>
        <v>112.8675605739826</v>
      </c>
      <c r="D48" s="27">
        <f>VLOOKUP(A48,GW!$A$2:$D$655,4,0)</f>
        <v>3.4840871196331807E-2</v>
      </c>
      <c r="E48" s="25">
        <f>VLOOKUP($A48,CRSP!$A$3:$U$656,13,0)</f>
        <v>5.9020000000000001E-3</v>
      </c>
      <c r="F48" s="25">
        <f>VLOOKUP($A48,CRSP!$A$3:$U$656,15,0)</f>
        <v>143.6886113428269</v>
      </c>
      <c r="G48" s="25">
        <f>VLOOKUP($A48,CRSP!$A$3:$U$656,16,0)</f>
        <v>6.1289999999999999E-3</v>
      </c>
      <c r="H48" s="25">
        <f>VLOOKUP($A48,CRSP!$A$3:$U$656,18,0)</f>
        <v>124.67902320961338</v>
      </c>
      <c r="I48" s="25">
        <f>VLOOKUP($A48,CRSP!$A$3:$U$656,19,0)</f>
        <v>6.5789999999999998E-3</v>
      </c>
      <c r="J48" s="25">
        <f>VLOOKUP($A48,CRSP!$A$3:$U$656,21,0)</f>
        <v>121.48481439820023</v>
      </c>
      <c r="K48" s="25"/>
      <c r="L48" s="25"/>
      <c r="M48" s="25"/>
      <c r="N48" s="25">
        <f>VLOOKUP($A48,GOLD!$A$2:$H$657,6,0)</f>
        <v>101</v>
      </c>
      <c r="O48" s="25">
        <f>VLOOKUP($A48,GOLD!$A$2:$H$657,8,0)</f>
        <v>288.65390111460414</v>
      </c>
      <c r="P48" s="25">
        <f>VLOOKUP($A48,GOLD!$A$2:$H$657,7,0)</f>
        <v>3.0153038170687458</v>
      </c>
      <c r="Q48" s="25">
        <v>-14.31</v>
      </c>
      <c r="R48" s="25">
        <v>-16.100000000000001</v>
      </c>
      <c r="S48" s="25">
        <v>-13.93</v>
      </c>
      <c r="T48" s="25">
        <v>-6.19</v>
      </c>
      <c r="U48" s="25">
        <v>-15.01</v>
      </c>
      <c r="V48" s="25">
        <v>-11.42</v>
      </c>
      <c r="W48" s="25">
        <v>-1.9</v>
      </c>
      <c r="X48" s="25">
        <v>-11.6</v>
      </c>
      <c r="Y48" s="25">
        <v>-18.920000000000002</v>
      </c>
      <c r="Z48" s="25">
        <v>-7.75</v>
      </c>
      <c r="AA48" s="25">
        <v>-12.35</v>
      </c>
      <c r="AB48" s="25">
        <v>-14.58</v>
      </c>
    </row>
    <row r="49" spans="1:28" x14ac:dyDescent="0.3">
      <c r="A49" s="27" t="s">
        <v>31</v>
      </c>
      <c r="B49" s="27">
        <f>VLOOKUP($A49,CRSP!$A$3:$U$650,2,0)</f>
        <v>1.7971000000000001E-2</v>
      </c>
      <c r="C49" s="27">
        <f>VLOOKUP($A49,CRSP!$A$3:$U$650,12,0)</f>
        <v>114.73770877440603</v>
      </c>
      <c r="D49" s="27">
        <f>VLOOKUP(A49,GW!$A$2:$D$655,4,0)</f>
        <v>3.4648898001025115E-2</v>
      </c>
      <c r="E49" s="25">
        <f>VLOOKUP($A49,CRSP!$A$3:$U$656,13,0)</f>
        <v>-4.666E-3</v>
      </c>
      <c r="F49" s="25">
        <f>VLOOKUP($A49,CRSP!$A$3:$U$656,15,0)</f>
        <v>143.01819252889669</v>
      </c>
      <c r="G49" s="25">
        <f>VLOOKUP($A49,CRSP!$A$3:$U$656,16,0)</f>
        <v>6.234E-3</v>
      </c>
      <c r="H49" s="25">
        <f>VLOOKUP($A49,CRSP!$A$3:$U$656,18,0)</f>
        <v>125.45632210123361</v>
      </c>
      <c r="I49" s="25">
        <f>VLOOKUP($A49,CRSP!$A$3:$U$656,19,0)</f>
        <v>6.5360000000000001E-3</v>
      </c>
      <c r="J49" s="25">
        <f>VLOOKUP($A49,CRSP!$A$3:$U$656,21,0)</f>
        <v>122.27221597300337</v>
      </c>
      <c r="K49" s="25"/>
      <c r="L49" s="25"/>
      <c r="M49" s="25"/>
      <c r="N49" s="25">
        <f>VLOOKUP($A49,GOLD!$A$2:$H$657,6,0)</f>
        <v>112.25</v>
      </c>
      <c r="O49" s="25">
        <f>VLOOKUP($A49,GOLD!$A$2:$H$657,8,0)</f>
        <v>320.8059445555873</v>
      </c>
      <c r="P49" s="25">
        <f>VLOOKUP($A49,GOLD!$A$2:$H$657,7,0)</f>
        <v>10.56080097811043</v>
      </c>
      <c r="Q49" s="25">
        <v>-1.55</v>
      </c>
      <c r="R49" s="25">
        <v>-3.76</v>
      </c>
      <c r="S49" s="25">
        <v>1.7</v>
      </c>
      <c r="T49" s="25">
        <v>8.67</v>
      </c>
      <c r="U49" s="25">
        <v>0.24</v>
      </c>
      <c r="V49" s="25">
        <v>-4.4400000000000004</v>
      </c>
      <c r="W49" s="25">
        <v>4.55</v>
      </c>
      <c r="X49" s="25">
        <v>3.42</v>
      </c>
      <c r="Y49" s="25">
        <v>-0.22</v>
      </c>
      <c r="Z49" s="25">
        <v>-4.47</v>
      </c>
      <c r="AA49" s="25">
        <v>2.16</v>
      </c>
      <c r="AB49" s="25">
        <v>2.82</v>
      </c>
    </row>
    <row r="50" spans="1:28" x14ac:dyDescent="0.3">
      <c r="A50" s="27" t="s">
        <v>32</v>
      </c>
      <c r="B50" s="27">
        <f>VLOOKUP($A50,CRSP!$A$3:$U$650,2,0)</f>
        <v>-8.1200000000000005E-3</v>
      </c>
      <c r="C50" s="27">
        <f>VLOOKUP($A50,CRSP!$A$3:$U$650,12,0)</f>
        <v>113.58503881439661</v>
      </c>
      <c r="D50" s="27">
        <f>VLOOKUP(A50,GW!$A$2:$D$655,4,0)</f>
        <v>3.520762141451797E-2</v>
      </c>
      <c r="E50" s="25">
        <f>VLOOKUP($A50,CRSP!$A$3:$U$656,13,0)</f>
        <v>-3.4220000000000001E-3</v>
      </c>
      <c r="F50" s="25">
        <f>VLOOKUP($A50,CRSP!$A$3:$U$656,15,0)</f>
        <v>142.52884174708947</v>
      </c>
      <c r="G50" s="25">
        <f>VLOOKUP($A50,CRSP!$A$3:$U$656,16,0)</f>
        <v>6.5160000000000001E-3</v>
      </c>
      <c r="H50" s="25">
        <f>VLOOKUP($A50,CRSP!$A$3:$U$656,18,0)</f>
        <v>126.2737796793768</v>
      </c>
      <c r="I50" s="25">
        <f>VLOOKUP($A50,CRSP!$A$3:$U$656,19,0)</f>
        <v>8.6580000000000008E-3</v>
      </c>
      <c r="J50" s="25">
        <f>VLOOKUP($A50,CRSP!$A$3:$U$656,21,0)</f>
        <v>123.2845894263217</v>
      </c>
      <c r="K50" s="25"/>
      <c r="L50" s="25"/>
      <c r="M50" s="25"/>
      <c r="N50" s="25">
        <f>VLOOKUP($A50,GOLD!$A$2:$H$657,6,0)</f>
        <v>132.5</v>
      </c>
      <c r="O50" s="25">
        <f>VLOOKUP($A50,GOLD!$A$2:$H$657,8,0)</f>
        <v>378.67962274935695</v>
      </c>
      <c r="P50" s="25">
        <f>VLOOKUP($A50,GOLD!$A$2:$H$657,7,0)</f>
        <v>16.585411880391316</v>
      </c>
      <c r="Q50" s="25">
        <v>2.4300000000000002</v>
      </c>
      <c r="R50" s="25">
        <v>6.09</v>
      </c>
      <c r="S50" s="25">
        <v>0.41</v>
      </c>
      <c r="T50" s="25">
        <v>-7.46</v>
      </c>
      <c r="U50" s="25">
        <v>0.56999999999999995</v>
      </c>
      <c r="V50" s="25">
        <v>1.1000000000000001</v>
      </c>
      <c r="W50" s="25">
        <v>2</v>
      </c>
      <c r="X50" s="25">
        <v>4.55</v>
      </c>
      <c r="Y50" s="25">
        <v>6.71</v>
      </c>
      <c r="Z50" s="25">
        <v>-2.56</v>
      </c>
      <c r="AA50" s="25">
        <v>0.3</v>
      </c>
      <c r="AB50" s="25">
        <v>2.04</v>
      </c>
    </row>
    <row r="51" spans="1:28" x14ac:dyDescent="0.3">
      <c r="A51" s="27" t="s">
        <v>33</v>
      </c>
      <c r="B51" s="27">
        <f>VLOOKUP($A51,CRSP!$A$3:$U$650,2,0)</f>
        <v>1.9919999999999998E-3</v>
      </c>
      <c r="C51" s="27">
        <f>VLOOKUP($A51,CRSP!$A$3:$U$650,12,0)</f>
        <v>113.1733709715361</v>
      </c>
      <c r="D51" s="27">
        <f>VLOOKUP(A51,GW!$A$2:$D$655,4,0)</f>
        <v>3.5543546040324253E-2</v>
      </c>
      <c r="E51" s="25">
        <f>VLOOKUP($A51,CRSP!$A$3:$U$656,13,0)</f>
        <v>1.3221E-2</v>
      </c>
      <c r="F51" s="25">
        <f>VLOOKUP($A51,CRSP!$A$3:$U$656,15,0)</f>
        <v>144.41315823312772</v>
      </c>
      <c r="G51" s="25">
        <f>VLOOKUP($A51,CRSP!$A$3:$U$656,16,0)</f>
        <v>6.084E-3</v>
      </c>
      <c r="H51" s="25">
        <f>VLOOKUP($A51,CRSP!$A$3:$U$656,18,0)</f>
        <v>127.04206335565517</v>
      </c>
      <c r="I51" s="25">
        <f>VLOOKUP($A51,CRSP!$A$3:$U$656,19,0)</f>
        <v>1.2876E-2</v>
      </c>
      <c r="J51" s="25">
        <f>VLOOKUP($A51,CRSP!$A$3:$U$656,21,0)</f>
        <v>124.97187851518558</v>
      </c>
      <c r="K51" s="25"/>
      <c r="L51" s="25"/>
      <c r="M51" s="25"/>
      <c r="N51" s="25">
        <f>VLOOKUP($A51,GOLD!$A$2:$H$657,6,0)</f>
        <v>162.5</v>
      </c>
      <c r="O51" s="25">
        <f>VLOOKUP($A51,GOLD!$A$2:$H$657,8,0)</f>
        <v>464.41840525864524</v>
      </c>
      <c r="P51" s="25">
        <f>VLOOKUP($A51,GOLD!$A$2:$H$657,7,0)</f>
        <v>20.409535634351521</v>
      </c>
      <c r="Q51" s="25">
        <v>7.0000000000000007E-2</v>
      </c>
      <c r="R51" s="25">
        <v>-1.08</v>
      </c>
      <c r="S51" s="25">
        <v>0.21</v>
      </c>
      <c r="T51" s="25">
        <v>-1.55</v>
      </c>
      <c r="U51" s="25">
        <v>-0.42</v>
      </c>
      <c r="V51" s="25">
        <v>-0.66</v>
      </c>
      <c r="W51" s="25">
        <v>4.75</v>
      </c>
      <c r="X51" s="25">
        <v>0.28999999999999998</v>
      </c>
      <c r="Y51" s="25">
        <v>0.8</v>
      </c>
      <c r="Z51" s="25">
        <v>-1.23</v>
      </c>
      <c r="AA51" s="25">
        <v>0.59</v>
      </c>
      <c r="AB51" s="25">
        <v>1.44</v>
      </c>
    </row>
    <row r="52" spans="1:28" x14ac:dyDescent="0.3">
      <c r="A52" s="27" t="s">
        <v>478</v>
      </c>
      <c r="B52" s="27">
        <f>VLOOKUP($A52,CRSP!$A$3:$U$650,2,0)</f>
        <v>-2.1818000000000001E-2</v>
      </c>
      <c r="C52" s="27">
        <f>VLOOKUP($A52,CRSP!$A$3:$U$650,12,0)</f>
        <v>110.53869677722889</v>
      </c>
      <c r="D52" s="27">
        <f>VLOOKUP(A52,GW!$A$2:$D$655,4,0)</f>
        <v>3.6603532666524788E-2</v>
      </c>
      <c r="E52" s="25">
        <f>VLOOKUP($A52,CRSP!$A$3:$U$656,13,0)</f>
        <v>-1.6721E-2</v>
      </c>
      <c r="F52" s="25">
        <f>VLOOKUP($A52,CRSP!$A$3:$U$656,15,0)</f>
        <v>141.99841407483854</v>
      </c>
      <c r="G52" s="25">
        <f>VLOOKUP($A52,CRSP!$A$3:$U$656,16,0)</f>
        <v>4.529E-3</v>
      </c>
      <c r="H52" s="25">
        <f>VLOOKUP($A52,CRSP!$A$3:$U$656,18,0)</f>
        <v>127.6173980074735</v>
      </c>
      <c r="I52" s="25">
        <f>VLOOKUP($A52,CRSP!$A$3:$U$656,19,0)</f>
        <v>1.2711999999999999E-2</v>
      </c>
      <c r="J52" s="25">
        <f>VLOOKUP($A52,CRSP!$A$3:$U$656,21,0)</f>
        <v>126.54668166479188</v>
      </c>
      <c r="K52" s="25"/>
      <c r="L52" s="25"/>
      <c r="M52" s="25"/>
      <c r="N52" s="25">
        <f>VLOOKUP($A52,GOLD!$A$2:$H$657,6,0)</f>
        <v>173</v>
      </c>
      <c r="O52" s="25">
        <f>VLOOKUP($A52,GOLD!$A$2:$H$657,8,0)</f>
        <v>494.42697913689625</v>
      </c>
      <c r="P52" s="25">
        <f>VLOOKUP($A52,GOLD!$A$2:$H$657,7,0)</f>
        <v>6.2613592727986678</v>
      </c>
      <c r="Q52" s="25">
        <v>-1.89</v>
      </c>
      <c r="R52" s="25">
        <v>-0.09</v>
      </c>
      <c r="S52" s="25">
        <v>-1.75</v>
      </c>
      <c r="T52" s="25">
        <v>-3.24</v>
      </c>
      <c r="U52" s="25">
        <v>1.77</v>
      </c>
      <c r="V52" s="25">
        <v>-2.69</v>
      </c>
      <c r="W52" s="25">
        <v>-4.59</v>
      </c>
      <c r="X52" s="25">
        <v>-3.64</v>
      </c>
      <c r="Y52" s="25">
        <v>-3.12</v>
      </c>
      <c r="Z52" s="25">
        <v>1.22</v>
      </c>
      <c r="AA52" s="25">
        <v>-4.12</v>
      </c>
      <c r="AB52" s="25">
        <v>-3.13</v>
      </c>
    </row>
    <row r="53" spans="1:28" x14ac:dyDescent="0.3">
      <c r="A53" s="27" t="s">
        <v>34</v>
      </c>
      <c r="B53" s="27">
        <f>VLOOKUP($A53,CRSP!$A$3:$U$650,2,0)</f>
        <v>-3.7649000000000002E-2</v>
      </c>
      <c r="C53" s="27">
        <f>VLOOKUP($A53,CRSP!$A$3:$U$650,12,0)</f>
        <v>106.22206539637733</v>
      </c>
      <c r="D53" s="27">
        <f>VLOOKUP(A53,GW!$A$2:$D$655,4,0)</f>
        <v>3.8312479238179604E-2</v>
      </c>
      <c r="E53" s="25">
        <f>VLOOKUP($A53,CRSP!$A$3:$U$656,13,0)</f>
        <v>-2.1058E-2</v>
      </c>
      <c r="F53" s="25">
        <f>VLOOKUP($A53,CRSP!$A$3:$U$656,15,0)</f>
        <v>139.00818130762443</v>
      </c>
      <c r="G53" s="25">
        <f>VLOOKUP($A53,CRSP!$A$3:$U$656,16,0)</f>
        <v>6.7679999999999997E-3</v>
      </c>
      <c r="H53" s="25">
        <f>VLOOKUP($A53,CRSP!$A$3:$U$656,18,0)</f>
        <v>128.48110246951336</v>
      </c>
      <c r="I53" s="25">
        <f>VLOOKUP($A53,CRSP!$A$3:$U$656,19,0)</f>
        <v>4.1840000000000002E-3</v>
      </c>
      <c r="J53" s="25">
        <f>VLOOKUP($A53,CRSP!$A$3:$U$656,21,0)</f>
        <v>126.99662542182226</v>
      </c>
      <c r="K53" s="25"/>
      <c r="L53" s="25"/>
      <c r="M53" s="25"/>
      <c r="N53" s="25">
        <f>VLOOKUP($A53,GOLD!$A$2:$H$657,6,0)</f>
        <v>169.25</v>
      </c>
      <c r="O53" s="25">
        <f>VLOOKUP($A53,GOLD!$A$2:$H$657,8,0)</f>
        <v>483.70963132323521</v>
      </c>
      <c r="P53" s="25">
        <f>VLOOKUP($A53,GOLD!$A$2:$H$657,7,0)</f>
        <v>-2.1914682705394606</v>
      </c>
      <c r="Q53" s="25">
        <v>-3.69</v>
      </c>
      <c r="R53" s="25">
        <v>-4.09</v>
      </c>
      <c r="S53" s="25">
        <v>-2.89</v>
      </c>
      <c r="T53" s="25">
        <v>-6.31</v>
      </c>
      <c r="U53" s="25">
        <v>0.13</v>
      </c>
      <c r="V53" s="25">
        <v>-3.62</v>
      </c>
      <c r="W53" s="25">
        <v>-5.31</v>
      </c>
      <c r="X53" s="25">
        <v>-12.19</v>
      </c>
      <c r="Y53" s="25">
        <v>-1.97</v>
      </c>
      <c r="Z53" s="25">
        <v>-1.48</v>
      </c>
      <c r="AA53" s="25">
        <v>-6.84</v>
      </c>
      <c r="AB53" s="25">
        <v>-5.91</v>
      </c>
    </row>
    <row r="54" spans="1:28" x14ac:dyDescent="0.3">
      <c r="A54" s="27" t="s">
        <v>35</v>
      </c>
      <c r="B54" s="27">
        <f>VLOOKUP($A54,CRSP!$A$3:$U$650,2,0)</f>
        <v>-2.6896E-2</v>
      </c>
      <c r="C54" s="27">
        <f>VLOOKUP($A54,CRSP!$A$3:$U$650,12,0)</f>
        <v>102.65819807104211</v>
      </c>
      <c r="D54" s="27">
        <f>VLOOKUP(A54,GW!$A$2:$D$655,4,0)</f>
        <v>3.987167736021998E-2</v>
      </c>
      <c r="E54" s="25">
        <f>VLOOKUP($A54,CRSP!$A$3:$U$656,13,0)</f>
        <v>1.3945000000000001E-2</v>
      </c>
      <c r="F54" s="25">
        <f>VLOOKUP($A54,CRSP!$A$3:$U$656,15,0)</f>
        <v>140.94662587003327</v>
      </c>
      <c r="G54" s="25">
        <f>VLOOKUP($A54,CRSP!$A$3:$U$656,16,0)</f>
        <v>9.6769999999999998E-3</v>
      </c>
      <c r="H54" s="25">
        <f>VLOOKUP($A54,CRSP!$A$3:$U$656,18,0)</f>
        <v>129.72449970238083</v>
      </c>
      <c r="I54" s="25">
        <f>VLOOKUP($A54,CRSP!$A$3:$U$656,19,0)</f>
        <v>1.2500000000000001E-2</v>
      </c>
      <c r="J54" s="25">
        <f>VLOOKUP($A54,CRSP!$A$3:$U$656,21,0)</f>
        <v>128.68391451068618</v>
      </c>
      <c r="K54" s="25"/>
      <c r="L54" s="25"/>
      <c r="M54" s="25"/>
      <c r="N54" s="25">
        <f>VLOOKUP($A54,GOLD!$A$2:$H$657,6,0)</f>
        <v>156.75</v>
      </c>
      <c r="O54" s="25">
        <f>VLOOKUP($A54,GOLD!$A$2:$H$657,8,0)</f>
        <v>447.98513861103169</v>
      </c>
      <c r="P54" s="25">
        <f>VLOOKUP($A54,GOLD!$A$2:$H$657,7,0)</f>
        <v>-7.6724732279354235</v>
      </c>
      <c r="Q54" s="25">
        <v>-2.88</v>
      </c>
      <c r="R54" s="25">
        <v>0.42</v>
      </c>
      <c r="S54" s="25">
        <v>-4.2300000000000004</v>
      </c>
      <c r="T54" s="25">
        <v>-7.47</v>
      </c>
      <c r="U54" s="25">
        <v>1.28</v>
      </c>
      <c r="V54" s="25">
        <v>-3.89</v>
      </c>
      <c r="W54" s="25">
        <v>-1.52</v>
      </c>
      <c r="X54" s="25">
        <v>-4.9000000000000004</v>
      </c>
      <c r="Y54" s="25">
        <v>1.21</v>
      </c>
      <c r="Z54" s="25">
        <v>-0.11</v>
      </c>
      <c r="AA54" s="25">
        <v>-10.08</v>
      </c>
      <c r="AB54" s="25">
        <v>-6.83</v>
      </c>
    </row>
    <row r="55" spans="1:28" x14ac:dyDescent="0.3">
      <c r="A55" s="27" t="s">
        <v>479</v>
      </c>
      <c r="B55" s="27">
        <f>VLOOKUP($A55,CRSP!$A$3:$U$650,2,0)</f>
        <v>-1.2815999999999999E-2</v>
      </c>
      <c r="C55" s="27">
        <f>VLOOKUP($A55,CRSP!$A$3:$U$650,12,0)</f>
        <v>101.15266996000942</v>
      </c>
      <c r="D55" s="27">
        <f>VLOOKUP(A55,GW!$A$2:$D$655,4,0)</f>
        <v>4.0697674418604654E-2</v>
      </c>
      <c r="E55" s="25">
        <f>VLOOKUP($A55,CRSP!$A$3:$U$656,13,0)</f>
        <v>-4.0530000000000002E-3</v>
      </c>
      <c r="F55" s="25">
        <f>VLOOKUP($A55,CRSP!$A$3:$U$656,15,0)</f>
        <v>140.37553345005216</v>
      </c>
      <c r="G55" s="25">
        <f>VLOOKUP($A55,CRSP!$A$3:$U$656,16,0)</f>
        <v>7.1019999999999998E-3</v>
      </c>
      <c r="H55" s="25">
        <f>VLOOKUP($A55,CRSP!$A$3:$U$656,18,0)</f>
        <v>130.64580787803374</v>
      </c>
      <c r="I55" s="25">
        <f>VLOOKUP($A55,CRSP!$A$3:$U$656,19,0)</f>
        <v>8.2299999999999995E-3</v>
      </c>
      <c r="J55" s="25">
        <f>VLOOKUP($A55,CRSP!$A$3:$U$656,21,0)</f>
        <v>129.69628796400451</v>
      </c>
      <c r="K55" s="25"/>
      <c r="L55" s="25"/>
      <c r="M55" s="25"/>
      <c r="N55" s="25">
        <f>VLOOKUP($A55,GOLD!$A$2:$H$657,6,0)</f>
        <v>144.25</v>
      </c>
      <c r="O55" s="25">
        <f>VLOOKUP($A55,GOLD!$A$2:$H$657,8,0)</f>
        <v>412.26064589882822</v>
      </c>
      <c r="P55" s="25">
        <f>VLOOKUP($A55,GOLD!$A$2:$H$657,7,0)</f>
        <v>-8.3104274124821185</v>
      </c>
      <c r="Q55" s="25">
        <v>-0.56000000000000005</v>
      </c>
      <c r="R55" s="25">
        <v>-2.63</v>
      </c>
      <c r="S55" s="25">
        <v>-1.01</v>
      </c>
      <c r="T55" s="25">
        <v>-0.3</v>
      </c>
      <c r="U55" s="25">
        <v>0.91</v>
      </c>
      <c r="V55" s="25">
        <v>-2.91</v>
      </c>
      <c r="W55" s="25">
        <v>0.3</v>
      </c>
      <c r="X55" s="25">
        <v>-6.18</v>
      </c>
      <c r="Y55" s="25">
        <v>-2.72</v>
      </c>
      <c r="Z55" s="25">
        <v>-1.61</v>
      </c>
      <c r="AA55" s="25">
        <v>-6.81</v>
      </c>
      <c r="AB55" s="25">
        <v>-4.2699999999999996</v>
      </c>
    </row>
    <row r="56" spans="1:28" x14ac:dyDescent="0.3">
      <c r="A56" s="27" t="s">
        <v>36</v>
      </c>
      <c r="B56" s="27">
        <f>VLOOKUP($A56,CRSP!$A$3:$U$650,2,0)</f>
        <v>-7.6698000000000002E-2</v>
      </c>
      <c r="C56" s="27">
        <f>VLOOKUP($A56,CRSP!$A$3:$U$650,12,0)</f>
        <v>93.283933192190077</v>
      </c>
      <c r="D56" s="27">
        <f>VLOOKUP(A56,GW!$A$2:$D$655,4,0)</f>
        <v>4.450888916908334E-2</v>
      </c>
      <c r="E56" s="25">
        <f>VLOOKUP($A56,CRSP!$A$3:$U$656,13,0)</f>
        <v>-1.3122E-2</v>
      </c>
      <c r="F56" s="25">
        <f>VLOOKUP($A56,CRSP!$A$3:$U$656,15,0)</f>
        <v>138.53339290169353</v>
      </c>
      <c r="G56" s="25">
        <f>VLOOKUP($A56,CRSP!$A$3:$U$656,16,0)</f>
        <v>6.365E-3</v>
      </c>
      <c r="H56" s="25">
        <f>VLOOKUP($A56,CRSP!$A$3:$U$656,18,0)</f>
        <v>131.47731514242403</v>
      </c>
      <c r="I56" s="25">
        <f>VLOOKUP($A56,CRSP!$A$3:$U$656,19,0)</f>
        <v>8.1630000000000001E-3</v>
      </c>
      <c r="J56" s="25">
        <f>VLOOKUP($A56,CRSP!$A$3:$U$656,21,0)</f>
        <v>130.70866141732282</v>
      </c>
      <c r="K56" s="25"/>
      <c r="L56" s="25"/>
      <c r="M56" s="25"/>
      <c r="N56" s="25">
        <f>VLOOKUP($A56,GOLD!$A$2:$H$657,6,0)</f>
        <v>156</v>
      </c>
      <c r="O56" s="25">
        <f>VLOOKUP($A56,GOLD!$A$2:$H$657,8,0)</f>
        <v>445.84166904829948</v>
      </c>
      <c r="P56" s="25">
        <f>VLOOKUP($A56,GOLD!$A$2:$H$657,7,0)</f>
        <v>7.8308101861328083</v>
      </c>
      <c r="Q56" s="25">
        <v>-10.15</v>
      </c>
      <c r="R56" s="25">
        <v>-11.86</v>
      </c>
      <c r="S56" s="25">
        <v>-7.36</v>
      </c>
      <c r="T56" s="25">
        <v>-0.52</v>
      </c>
      <c r="U56" s="25">
        <v>-6.75</v>
      </c>
      <c r="V56" s="25">
        <v>-8.2200000000000006</v>
      </c>
      <c r="W56" s="25">
        <v>-7.63</v>
      </c>
      <c r="X56" s="25">
        <v>0.77</v>
      </c>
      <c r="Y56" s="25">
        <v>-12.81</v>
      </c>
      <c r="Z56" s="25">
        <v>-14.15</v>
      </c>
      <c r="AA56" s="25">
        <v>-7.2</v>
      </c>
      <c r="AB56" s="25">
        <v>-6.03</v>
      </c>
    </row>
    <row r="57" spans="1:28" x14ac:dyDescent="0.3">
      <c r="A57" s="27" t="s">
        <v>480</v>
      </c>
      <c r="B57" s="27">
        <f>VLOOKUP($A57,CRSP!$A$3:$U$650,2,0)</f>
        <v>-8.2177E-2</v>
      </c>
      <c r="C57" s="27">
        <f>VLOOKUP($A57,CRSP!$A$3:$U$650,12,0)</f>
        <v>84.86238532110093</v>
      </c>
      <c r="D57" s="27">
        <f>VLOOKUP(A57,GW!$A$2:$D$655,4,0)</f>
        <v>4.9341649341649335E-2</v>
      </c>
      <c r="E57" s="25">
        <f>VLOOKUP($A57,CRSP!$A$3:$U$656,13,0)</f>
        <v>-9.8639999999999995E-3</v>
      </c>
      <c r="F57" s="25">
        <f>VLOOKUP($A57,CRSP!$A$3:$U$656,15,0)</f>
        <v>137.16697494941636</v>
      </c>
      <c r="G57" s="25">
        <f>VLOOKUP($A57,CRSP!$A$3:$U$656,16,0)</f>
        <v>4.0429999999999997E-3</v>
      </c>
      <c r="H57" s="25">
        <f>VLOOKUP($A57,CRSP!$A$3:$U$656,18,0)</f>
        <v>132.00886160543891</v>
      </c>
      <c r="I57" s="25">
        <f>VLOOKUP($A57,CRSP!$A$3:$U$656,19,0)</f>
        <v>1.2146000000000001E-2</v>
      </c>
      <c r="J57" s="25">
        <f>VLOOKUP($A57,CRSP!$A$3:$U$656,21,0)</f>
        <v>132.28346456692913</v>
      </c>
      <c r="K57" s="25"/>
      <c r="L57" s="25"/>
      <c r="M57" s="25"/>
      <c r="N57" s="25">
        <f>VLOOKUP($A57,GOLD!$A$2:$H$657,6,0)</f>
        <v>156</v>
      </c>
      <c r="O57" s="25">
        <f>VLOOKUP($A57,GOLD!$A$2:$H$657,8,0)</f>
        <v>445.84166904829948</v>
      </c>
      <c r="P57" s="25">
        <f>VLOOKUP($A57,GOLD!$A$2:$H$657,7,0)</f>
        <v>0</v>
      </c>
      <c r="Q57" s="25">
        <v>-10.16</v>
      </c>
      <c r="R57" s="25">
        <v>-6.62</v>
      </c>
      <c r="S57" s="25">
        <v>-9.51</v>
      </c>
      <c r="T57" s="25">
        <v>-8.56</v>
      </c>
      <c r="U57" s="25">
        <v>-11.6</v>
      </c>
      <c r="V57" s="25">
        <v>-4.71</v>
      </c>
      <c r="W57" s="25">
        <v>-0.01</v>
      </c>
      <c r="X57" s="25">
        <v>-8.6199999999999992</v>
      </c>
      <c r="Y57" s="25">
        <v>-13.05</v>
      </c>
      <c r="Z57" s="25">
        <v>-8.0399999999999991</v>
      </c>
      <c r="AA57" s="25">
        <v>-11.75</v>
      </c>
      <c r="AB57" s="25">
        <v>-9.56</v>
      </c>
    </row>
    <row r="58" spans="1:28" x14ac:dyDescent="0.3">
      <c r="A58" s="27" t="s">
        <v>37</v>
      </c>
      <c r="B58" s="27">
        <f>VLOOKUP($A58,CRSP!$A$3:$U$650,2,0)</f>
        <v>-0.117511</v>
      </c>
      <c r="C58" s="27">
        <f>VLOOKUP($A58,CRSP!$A$3:$U$650,12,0)</f>
        <v>74.735356386732533</v>
      </c>
      <c r="D58" s="27">
        <f>VLOOKUP(A58,GW!$A$2:$D$655,4,0)</f>
        <v>5.6499842618822786E-2</v>
      </c>
      <c r="E58" s="25">
        <f>VLOOKUP($A58,CRSP!$A$3:$U$656,13,0)</f>
        <v>3.0075999999999999E-2</v>
      </c>
      <c r="F58" s="25">
        <f>VLOOKUP($A58,CRSP!$A$3:$U$656,15,0)</f>
        <v>141.29241360664443</v>
      </c>
      <c r="G58" s="25">
        <f>VLOOKUP($A58,CRSP!$A$3:$U$656,16,0)</f>
        <v>1.2255E-2</v>
      </c>
      <c r="H58" s="25">
        <f>VLOOKUP($A58,CRSP!$A$3:$U$656,18,0)</f>
        <v>133.62668297679133</v>
      </c>
      <c r="I58" s="25">
        <f>VLOOKUP($A58,CRSP!$A$3:$U$656,19,0)</f>
        <v>1.2E-2</v>
      </c>
      <c r="J58" s="25">
        <f>VLOOKUP($A58,CRSP!$A$3:$U$656,21,0)</f>
        <v>133.970753655793</v>
      </c>
      <c r="K58" s="25"/>
      <c r="L58" s="25"/>
      <c r="M58" s="25"/>
      <c r="N58" s="25">
        <f>VLOOKUP($A58,GOLD!$A$2:$H$657,6,0)</f>
        <v>151.25</v>
      </c>
      <c r="O58" s="25">
        <f>VLOOKUP($A58,GOLD!$A$2:$H$657,8,0)</f>
        <v>432.26636181766213</v>
      </c>
      <c r="P58" s="25">
        <f>VLOOKUP($A58,GOLD!$A$2:$H$657,7,0)</f>
        <v>-3.0921910338586205</v>
      </c>
      <c r="Q58" s="25">
        <v>-12.18</v>
      </c>
      <c r="R58" s="25">
        <v>-12.92</v>
      </c>
      <c r="S58" s="25">
        <v>-13.41</v>
      </c>
      <c r="T58" s="25">
        <v>-7.95</v>
      </c>
      <c r="U58" s="25">
        <v>-11.58</v>
      </c>
      <c r="V58" s="25">
        <v>-16.97</v>
      </c>
      <c r="W58" s="25">
        <v>-3.8</v>
      </c>
      <c r="X58" s="25">
        <v>-1.31</v>
      </c>
      <c r="Y58" s="25">
        <v>-12.28</v>
      </c>
      <c r="Z58" s="25">
        <v>-15.56</v>
      </c>
      <c r="AA58" s="25">
        <v>-7.12</v>
      </c>
      <c r="AB58" s="25">
        <v>-11.95</v>
      </c>
    </row>
    <row r="59" spans="1:28" x14ac:dyDescent="0.3">
      <c r="A59" s="27" t="s">
        <v>38</v>
      </c>
      <c r="B59" s="27">
        <f>VLOOKUP($A59,CRSP!$A$3:$U$650,2,0)</f>
        <v>0.16811300000000001</v>
      </c>
      <c r="C59" s="27">
        <f>VLOOKUP($A59,CRSP!$A$3:$U$650,12,0)</f>
        <v>86.920724535403451</v>
      </c>
      <c r="D59" s="27">
        <f>VLOOKUP(A59,GW!$A$2:$D$655,4,0)</f>
        <v>4.8624221921515554E-2</v>
      </c>
      <c r="E59" s="25">
        <f>VLOOKUP($A59,CRSP!$A$3:$U$656,13,0)</f>
        <v>3.4681999999999998E-2</v>
      </c>
      <c r="F59" s="25">
        <f>VLOOKUP($A59,CRSP!$A$3:$U$656,15,0)</f>
        <v>146.19265308903712</v>
      </c>
      <c r="G59" s="25">
        <f>VLOOKUP($A59,CRSP!$A$3:$U$656,16,0)</f>
        <v>3.6210000000000001E-3</v>
      </c>
      <c r="H59" s="25">
        <f>VLOOKUP($A59,CRSP!$A$3:$U$656,18,0)</f>
        <v>134.11057758728487</v>
      </c>
      <c r="I59" s="25">
        <f>VLOOKUP($A59,CRSP!$A$3:$U$656,19,0)</f>
        <v>9.8809999999999992E-3</v>
      </c>
      <c r="J59" s="25">
        <f>VLOOKUP($A59,CRSP!$A$3:$U$656,21,0)</f>
        <v>135.20809898762653</v>
      </c>
      <c r="K59" s="25"/>
      <c r="L59" s="25"/>
      <c r="M59" s="25"/>
      <c r="N59" s="25">
        <f>VLOOKUP($A59,GOLD!$A$2:$H$657,6,0)</f>
        <v>167</v>
      </c>
      <c r="O59" s="25">
        <f>VLOOKUP($A59,GOLD!$A$2:$H$657,8,0)</f>
        <v>477.27922263503854</v>
      </c>
      <c r="P59" s="25">
        <f>VLOOKUP($A59,GOLD!$A$2:$H$657,7,0)</f>
        <v>9.9059715505804231</v>
      </c>
      <c r="Q59" s="25">
        <v>15.66</v>
      </c>
      <c r="R59" s="25">
        <v>4.4800000000000004</v>
      </c>
      <c r="S59" s="25">
        <v>14.23</v>
      </c>
      <c r="T59" s="25">
        <v>20.78</v>
      </c>
      <c r="U59" s="25">
        <v>20.190000000000001</v>
      </c>
      <c r="V59" s="25">
        <v>14.71</v>
      </c>
      <c r="W59" s="25">
        <v>10.85</v>
      </c>
      <c r="X59" s="25">
        <v>13.01</v>
      </c>
      <c r="Y59" s="25">
        <v>10.01</v>
      </c>
      <c r="Z59" s="25">
        <v>29.58</v>
      </c>
      <c r="AA59" s="25">
        <v>21.01</v>
      </c>
      <c r="AB59" s="25">
        <v>19.37</v>
      </c>
    </row>
    <row r="60" spans="1:28" x14ac:dyDescent="0.3">
      <c r="A60" s="27" t="s">
        <v>481</v>
      </c>
      <c r="B60" s="27">
        <f>VLOOKUP($A60,CRSP!$A$3:$U$650,2,0)</f>
        <v>-4.5687999999999999E-2</v>
      </c>
      <c r="C60" s="27">
        <f>VLOOKUP($A60,CRSP!$A$3:$U$650,12,0)</f>
        <v>82.298282756998347</v>
      </c>
      <c r="D60" s="27">
        <f>VLOOKUP(A60,GW!$A$2:$D$655,4,0)</f>
        <v>5.1403029869944265E-2</v>
      </c>
      <c r="E60" s="25">
        <f>VLOOKUP($A60,CRSP!$A$3:$U$656,13,0)</f>
        <v>2.3213999999999999E-2</v>
      </c>
      <c r="F60" s="25">
        <f>VLOOKUP($A60,CRSP!$A$3:$U$656,15,0)</f>
        <v>149.58637357274981</v>
      </c>
      <c r="G60" s="25">
        <f>VLOOKUP($A60,CRSP!$A$3:$U$656,16,0)</f>
        <v>7.0609999999999996E-3</v>
      </c>
      <c r="H60" s="25">
        <f>VLOOKUP($A60,CRSP!$A$3:$U$656,18,0)</f>
        <v>135.05752644033873</v>
      </c>
      <c r="I60" s="25">
        <f>VLOOKUP($A60,CRSP!$A$3:$U$656,19,0)</f>
        <v>7.8279999999999999E-3</v>
      </c>
      <c r="J60" s="25">
        <f>VLOOKUP($A60,CRSP!$A$3:$U$656,21,0)</f>
        <v>136.33295838020248</v>
      </c>
      <c r="K60" s="25"/>
      <c r="L60" s="25"/>
      <c r="M60" s="25"/>
      <c r="N60" s="25">
        <f>VLOOKUP($A60,GOLD!$A$2:$H$657,6,0)</f>
        <v>184</v>
      </c>
      <c r="O60" s="25">
        <f>VLOOKUP($A60,GOLD!$A$2:$H$657,8,0)</f>
        <v>525.86453272363531</v>
      </c>
      <c r="P60" s="25">
        <f>VLOOKUP($A60,GOLD!$A$2:$H$657,7,0)</f>
        <v>9.6941945192230534</v>
      </c>
      <c r="Q60" s="25">
        <v>-3.85</v>
      </c>
      <c r="R60" s="25">
        <v>-4.6900000000000004</v>
      </c>
      <c r="S60" s="25">
        <v>-5.5</v>
      </c>
      <c r="T60" s="25">
        <v>-4.24</v>
      </c>
      <c r="U60" s="25">
        <v>-6.67</v>
      </c>
      <c r="V60" s="25">
        <v>-5.0599999999999996</v>
      </c>
      <c r="W60" s="25">
        <v>-3.09</v>
      </c>
      <c r="X60" s="25">
        <v>-0.13</v>
      </c>
      <c r="Y60" s="25">
        <v>-5.74</v>
      </c>
      <c r="Z60" s="25">
        <v>-1.22</v>
      </c>
      <c r="AA60" s="25">
        <v>-2.11</v>
      </c>
      <c r="AB60" s="25">
        <v>-3.44</v>
      </c>
    </row>
    <row r="61" spans="1:28" x14ac:dyDescent="0.3">
      <c r="A61" s="27" t="s">
        <v>39</v>
      </c>
      <c r="B61" s="27">
        <f>VLOOKUP($A61,CRSP!$A$3:$U$650,2,0)</f>
        <v>-1.8020999999999999E-2</v>
      </c>
      <c r="C61" s="27">
        <f>VLOOKUP($A61,CRSP!$A$3:$U$650,12,0)</f>
        <v>80.639849447188908</v>
      </c>
      <c r="D61" s="27">
        <f>VLOOKUP(A61,GW!$A$2:$D$655,4,0)</f>
        <v>5.2508751458576426E-2</v>
      </c>
      <c r="E61" s="25">
        <f>VLOOKUP($A61,CRSP!$A$3:$U$656,13,0)</f>
        <v>1.2866000000000001E-2</v>
      </c>
      <c r="F61" s="25">
        <f>VLOOKUP($A61,CRSP!$A$3:$U$656,15,0)</f>
        <v>151.51094266380477</v>
      </c>
      <c r="G61" s="25">
        <f>VLOOKUP($A61,CRSP!$A$3:$U$656,16,0)</f>
        <v>7.9769999999999997E-3</v>
      </c>
      <c r="H61" s="25">
        <f>VLOOKUP($A61,CRSP!$A$3:$U$656,18,0)</f>
        <v>136.13478613333433</v>
      </c>
      <c r="I61" s="25">
        <f>VLOOKUP($A61,CRSP!$A$3:$U$656,19,0)</f>
        <v>7.7669999999999996E-3</v>
      </c>
      <c r="J61" s="25">
        <f>VLOOKUP($A61,CRSP!$A$3:$U$656,21,0)</f>
        <v>137.34533183352079</v>
      </c>
      <c r="K61" s="25"/>
      <c r="L61" s="25"/>
      <c r="M61" s="25"/>
      <c r="N61" s="25">
        <f>VLOOKUP($A61,GOLD!$A$2:$H$657,6,0)</f>
        <v>186.5</v>
      </c>
      <c r="O61" s="25">
        <f>VLOOKUP($A61,GOLD!$A$2:$H$657,8,0)</f>
        <v>533.00943126607604</v>
      </c>
      <c r="P61" s="25">
        <f>VLOOKUP($A61,GOLD!$A$2:$H$657,7,0)</f>
        <v>1.3495481474884508</v>
      </c>
      <c r="Q61" s="25">
        <v>-0.56000000000000005</v>
      </c>
      <c r="R61" s="25">
        <v>-4.08</v>
      </c>
      <c r="S61" s="25">
        <v>-5.01</v>
      </c>
      <c r="T61" s="25">
        <v>0.83</v>
      </c>
      <c r="U61" s="25">
        <v>-3.25</v>
      </c>
      <c r="V61" s="25">
        <v>-5.22</v>
      </c>
      <c r="W61" s="25">
        <v>1.57</v>
      </c>
      <c r="X61" s="25">
        <v>-0.81</v>
      </c>
      <c r="Y61" s="25">
        <v>-3.36</v>
      </c>
      <c r="Z61" s="25">
        <v>-3.32</v>
      </c>
      <c r="AA61" s="25">
        <v>-2.68</v>
      </c>
      <c r="AB61" s="25">
        <v>-6.05</v>
      </c>
    </row>
    <row r="62" spans="1:28" x14ac:dyDescent="0.3">
      <c r="A62" s="27" t="s">
        <v>40</v>
      </c>
      <c r="B62" s="27">
        <f>VLOOKUP($A62,CRSP!$A$3:$U$650,2,0)</f>
        <v>0.12361</v>
      </c>
      <c r="C62" s="27">
        <f>VLOOKUP($A62,CRSP!$A$3:$U$650,12,0)</f>
        <v>90.543401552575872</v>
      </c>
      <c r="D62" s="27">
        <f>VLOOKUP(A62,GW!$A$2:$D$655,4,0)</f>
        <v>4.7068459340088332E-2</v>
      </c>
      <c r="E62" s="25">
        <f>VLOOKUP($A62,CRSP!$A$3:$U$656,13,0)</f>
        <v>8.6890000000000005E-3</v>
      </c>
      <c r="F62" s="25">
        <f>VLOOKUP($A62,CRSP!$A$3:$U$656,15,0)</f>
        <v>152.82746387156976</v>
      </c>
      <c r="G62" s="25">
        <f>VLOOKUP($A62,CRSP!$A$3:$U$656,16,0)</f>
        <v>8.6999999999999994E-3</v>
      </c>
      <c r="H62" s="25">
        <f>VLOOKUP($A62,CRSP!$A$3:$U$656,18,0)</f>
        <v>137.31917468396401</v>
      </c>
      <c r="I62" s="25">
        <f>VLOOKUP($A62,CRSP!$A$3:$U$656,19,0)</f>
        <v>3.8539999999999998E-3</v>
      </c>
      <c r="J62" s="25">
        <f>VLOOKUP($A62,CRSP!$A$3:$U$656,21,0)</f>
        <v>137.90776152980874</v>
      </c>
      <c r="K62" s="25"/>
      <c r="L62" s="25"/>
      <c r="M62" s="25"/>
      <c r="N62" s="25">
        <f>VLOOKUP($A62,GOLD!$A$2:$H$657,6,0)</f>
        <v>175.8</v>
      </c>
      <c r="O62" s="25">
        <f>VLOOKUP($A62,GOLD!$A$2:$H$657,8,0)</f>
        <v>502.42926550442985</v>
      </c>
      <c r="P62" s="25">
        <f>VLOOKUP($A62,GOLD!$A$2:$H$657,7,0)</f>
        <v>-5.9084253832793605</v>
      </c>
      <c r="Q62" s="25">
        <v>18.71</v>
      </c>
      <c r="R62" s="25">
        <v>21.5</v>
      </c>
      <c r="S62" s="25">
        <v>16.239999999999998</v>
      </c>
      <c r="T62" s="25">
        <v>6.77</v>
      </c>
      <c r="U62" s="25">
        <v>10.93</v>
      </c>
      <c r="V62" s="25">
        <v>15.2</v>
      </c>
      <c r="W62" s="25">
        <v>11.09</v>
      </c>
      <c r="X62" s="25">
        <v>18.8</v>
      </c>
      <c r="Y62" s="25">
        <v>25.92</v>
      </c>
      <c r="Z62" s="25">
        <v>-0.74</v>
      </c>
      <c r="AA62" s="25">
        <v>17.27</v>
      </c>
      <c r="AB62" s="25">
        <v>18.54</v>
      </c>
    </row>
    <row r="63" spans="1:28" x14ac:dyDescent="0.3">
      <c r="A63" s="27" t="s">
        <v>41</v>
      </c>
      <c r="B63" s="27">
        <f>VLOOKUP($A63,CRSP!$A$3:$U$650,2,0)</f>
        <v>6.7460000000000006E-2</v>
      </c>
      <c r="C63" s="27">
        <f>VLOOKUP($A63,CRSP!$A$3:$U$650,12,0)</f>
        <v>95.965655139967083</v>
      </c>
      <c r="D63" s="27">
        <f>VLOOKUP(A63,GW!$A$2:$D$655,4,0)</f>
        <v>4.4695060669199656E-2</v>
      </c>
      <c r="E63" s="25">
        <f>VLOOKUP($A63,CRSP!$A$3:$U$656,13,0)</f>
        <v>1.0026999999999999E-2</v>
      </c>
      <c r="F63" s="25">
        <f>VLOOKUP($A63,CRSP!$A$3:$U$656,15,0)</f>
        <v>154.35994786119915</v>
      </c>
      <c r="G63" s="25">
        <f>VLOOKUP($A63,CRSP!$A$3:$U$656,16,0)</f>
        <v>5.2880000000000002E-3</v>
      </c>
      <c r="H63" s="25">
        <f>VLOOKUP($A63,CRSP!$A$3:$U$656,18,0)</f>
        <v>138.04530930150111</v>
      </c>
      <c r="I63" s="25">
        <f>VLOOKUP($A63,CRSP!$A$3:$U$656,19,0)</f>
        <v>7.6779999999999999E-3</v>
      </c>
      <c r="J63" s="25">
        <f>VLOOKUP($A63,CRSP!$A$3:$U$656,21,0)</f>
        <v>138.9201349831271</v>
      </c>
      <c r="K63" s="25"/>
      <c r="L63" s="25"/>
      <c r="M63" s="25"/>
      <c r="N63" s="25">
        <f>VLOOKUP($A63,GOLD!$A$2:$H$657,6,0)</f>
        <v>181.75</v>
      </c>
      <c r="O63" s="25">
        <f>VLOOKUP($A63,GOLD!$A$2:$H$657,8,0)</f>
        <v>519.43412403543869</v>
      </c>
      <c r="P63" s="25">
        <f>VLOOKUP($A63,GOLD!$A$2:$H$657,7,0)</f>
        <v>3.3285131162552091</v>
      </c>
      <c r="Q63" s="25">
        <v>4.04</v>
      </c>
      <c r="R63" s="25">
        <v>4.93</v>
      </c>
      <c r="S63" s="25">
        <v>7.9</v>
      </c>
      <c r="T63" s="25">
        <v>2.2599999999999998</v>
      </c>
      <c r="U63" s="25">
        <v>8.23</v>
      </c>
      <c r="V63" s="25">
        <v>13.21</v>
      </c>
      <c r="W63" s="25">
        <v>5.16</v>
      </c>
      <c r="X63" s="25">
        <v>0.9</v>
      </c>
      <c r="Y63" s="25">
        <v>5.16</v>
      </c>
      <c r="Z63" s="25">
        <v>16.04</v>
      </c>
      <c r="AA63" s="25">
        <v>0.27</v>
      </c>
      <c r="AB63" s="25">
        <v>5.61</v>
      </c>
    </row>
    <row r="64" spans="1:28" x14ac:dyDescent="0.3">
      <c r="A64" s="27" t="s">
        <v>482</v>
      </c>
      <c r="B64" s="27">
        <f>VLOOKUP($A64,CRSP!$A$3:$U$650,2,0)</f>
        <v>2.4014000000000001E-2</v>
      </c>
      <c r="C64" s="27">
        <f>VLOOKUP($A64,CRSP!$A$3:$U$650,12,0)</f>
        <v>98.047518231004474</v>
      </c>
      <c r="D64" s="27">
        <f>VLOOKUP(A64,GW!$A$2:$D$655,4,0)</f>
        <v>4.402591170825336E-2</v>
      </c>
      <c r="E64" s="25">
        <f>VLOOKUP($A64,CRSP!$A$3:$U$656,13,0)</f>
        <v>-3.4129999999999998E-3</v>
      </c>
      <c r="F64" s="25">
        <f>VLOOKUP($A64,CRSP!$A$3:$U$656,15,0)</f>
        <v>153.83295471156055</v>
      </c>
      <c r="G64" s="25">
        <f>VLOOKUP($A64,CRSP!$A$3:$U$656,16,0)</f>
        <v>4.6449999999999998E-3</v>
      </c>
      <c r="H64" s="25">
        <f>VLOOKUP($A64,CRSP!$A$3:$U$656,18,0)</f>
        <v>138.68656039796207</v>
      </c>
      <c r="I64" s="25">
        <f>VLOOKUP($A64,CRSP!$A$3:$U$656,19,0)</f>
        <v>3.81E-3</v>
      </c>
      <c r="J64" s="25">
        <f>VLOOKUP($A64,CRSP!$A$3:$U$656,21,0)</f>
        <v>139.48256467941508</v>
      </c>
      <c r="K64" s="25"/>
      <c r="L64" s="25"/>
      <c r="M64" s="25"/>
      <c r="N64" s="25">
        <f>VLOOKUP($A64,GOLD!$A$2:$H$657,6,0)</f>
        <v>177.25</v>
      </c>
      <c r="O64" s="25">
        <f>VLOOKUP($A64,GOLD!$A$2:$H$657,8,0)</f>
        <v>506.57330665904539</v>
      </c>
      <c r="P64" s="25">
        <f>VLOOKUP($A64,GOLD!$A$2:$H$657,7,0)</f>
        <v>-2.5070951001391917</v>
      </c>
      <c r="Q64" s="25">
        <v>7.14</v>
      </c>
      <c r="R64" s="25">
        <v>6.62</v>
      </c>
      <c r="S64" s="25">
        <v>5.2</v>
      </c>
      <c r="T64" s="25">
        <v>-2.3199999999999998</v>
      </c>
      <c r="U64" s="25">
        <v>4.6500000000000004</v>
      </c>
      <c r="V64" s="25">
        <v>1.02</v>
      </c>
      <c r="W64" s="25">
        <v>-0.86</v>
      </c>
      <c r="X64" s="25">
        <v>-1.32</v>
      </c>
      <c r="Y64" s="25">
        <v>10.76</v>
      </c>
      <c r="Z64" s="25">
        <v>1.29</v>
      </c>
      <c r="AA64" s="25">
        <v>2.5299999999999998</v>
      </c>
      <c r="AB64" s="25">
        <v>5.7</v>
      </c>
    </row>
    <row r="65" spans="1:28" x14ac:dyDescent="0.3">
      <c r="A65" s="27" t="s">
        <v>42</v>
      </c>
      <c r="B65" s="27">
        <f>VLOOKUP($A65,CRSP!$A$3:$U$650,2,0)</f>
        <v>4.9424000000000003E-2</v>
      </c>
      <c r="C65" s="27">
        <f>VLOOKUP($A65,CRSP!$A$3:$U$650,12,0)</f>
        <v>102.68172194777701</v>
      </c>
      <c r="D65" s="27">
        <f>VLOOKUP(A65,GW!$A$2:$D$655,4,0)</f>
        <v>4.2191638029782361E-2</v>
      </c>
      <c r="E65" s="25">
        <f>VLOOKUP($A65,CRSP!$A$3:$U$656,13,0)</f>
        <v>-9.1800000000000007E-3</v>
      </c>
      <c r="F65" s="25">
        <f>VLOOKUP($A65,CRSP!$A$3:$U$656,15,0)</f>
        <v>152.4208163942678</v>
      </c>
      <c r="G65" s="25">
        <f>VLOOKUP($A65,CRSP!$A$3:$U$656,16,0)</f>
        <v>5.0330000000000001E-3</v>
      </c>
      <c r="H65" s="25">
        <f>VLOOKUP($A65,CRSP!$A$3:$U$656,18,0)</f>
        <v>139.38459564300496</v>
      </c>
      <c r="I65" s="25">
        <f>VLOOKUP($A65,CRSP!$A$3:$U$656,19,0)</f>
        <v>3.7950000000000002E-3</v>
      </c>
      <c r="J65" s="25">
        <f>VLOOKUP($A65,CRSP!$A$3:$U$656,21,0)</f>
        <v>140.04499437570303</v>
      </c>
      <c r="K65" s="25"/>
      <c r="L65" s="25"/>
      <c r="M65" s="25"/>
      <c r="N65" s="25">
        <f>VLOOKUP($A65,GOLD!$A$2:$H$657,6,0)</f>
        <v>167</v>
      </c>
      <c r="O65" s="25">
        <f>VLOOKUP($A65,GOLD!$A$2:$H$657,8,0)</f>
        <v>477.27922263503854</v>
      </c>
      <c r="P65" s="25">
        <f>VLOOKUP($A65,GOLD!$A$2:$H$657,7,0)</f>
        <v>-5.9567352995481802</v>
      </c>
      <c r="Q65" s="25">
        <v>3.01</v>
      </c>
      <c r="R65" s="25">
        <v>4.12</v>
      </c>
      <c r="S65" s="25">
        <v>8.59</v>
      </c>
      <c r="T65" s="25">
        <v>7.25</v>
      </c>
      <c r="U65" s="25">
        <v>11.61</v>
      </c>
      <c r="V65" s="25">
        <v>5.61</v>
      </c>
      <c r="W65" s="25">
        <v>-0.96</v>
      </c>
      <c r="X65" s="25">
        <v>-1.61</v>
      </c>
      <c r="Y65" s="25">
        <v>2.59</v>
      </c>
      <c r="Z65" s="25">
        <v>0.65</v>
      </c>
      <c r="AA65" s="25">
        <v>1.34</v>
      </c>
      <c r="AB65" s="25">
        <v>5.09</v>
      </c>
    </row>
    <row r="66" spans="1:28" x14ac:dyDescent="0.3">
      <c r="A66" s="27" t="s">
        <v>483</v>
      </c>
      <c r="B66" s="27">
        <f>VLOOKUP($A66,CRSP!$A$3:$U$650,2,0)</f>
        <v>5.1193000000000002E-2</v>
      </c>
      <c r="C66" s="27">
        <f>VLOOKUP($A66,CRSP!$A$3:$U$650,12,0)</f>
        <v>107.21006821924254</v>
      </c>
      <c r="D66" s="27">
        <f>VLOOKUP(A66,GW!$A$2:$D$655,4,0)</f>
        <v>4.0555896873285792E-2</v>
      </c>
      <c r="E66" s="25">
        <f>VLOOKUP($A66,CRSP!$A$3:$U$656,13,0)</f>
        <v>6.045E-3</v>
      </c>
      <c r="F66" s="25">
        <f>VLOOKUP($A66,CRSP!$A$3:$U$656,15,0)</f>
        <v>153.34223012070836</v>
      </c>
      <c r="G66" s="25">
        <f>VLOOKUP($A66,CRSP!$A$3:$U$656,16,0)</f>
        <v>5.365E-3</v>
      </c>
      <c r="H66" s="25">
        <f>VLOOKUP($A66,CRSP!$A$3:$U$656,18,0)</f>
        <v>140.13239019350635</v>
      </c>
      <c r="I66" s="25">
        <f>VLOOKUP($A66,CRSP!$A$3:$U$656,19,0)</f>
        <v>5.6709999999999998E-3</v>
      </c>
      <c r="J66" s="25">
        <f>VLOOKUP($A66,CRSP!$A$3:$U$656,21,0)</f>
        <v>140.8323959505062</v>
      </c>
      <c r="K66" s="25"/>
      <c r="L66" s="25"/>
      <c r="M66" s="25"/>
      <c r="N66" s="25">
        <f>VLOOKUP($A66,GOLD!$A$2:$H$657,6,0)</f>
        <v>167</v>
      </c>
      <c r="O66" s="25">
        <f>VLOOKUP($A66,GOLD!$A$2:$H$657,8,0)</f>
        <v>477.27922263503854</v>
      </c>
      <c r="P66" s="25">
        <f>VLOOKUP($A66,GOLD!$A$2:$H$657,7,0)</f>
        <v>0</v>
      </c>
      <c r="Q66" s="25">
        <v>5.22</v>
      </c>
      <c r="R66" s="25">
        <v>2.57</v>
      </c>
      <c r="S66" s="25">
        <v>3.04</v>
      </c>
      <c r="T66" s="25">
        <v>12.35</v>
      </c>
      <c r="U66" s="25">
        <v>2.1</v>
      </c>
      <c r="V66" s="25">
        <v>6.06</v>
      </c>
      <c r="W66" s="25">
        <v>3.52</v>
      </c>
      <c r="X66" s="25">
        <v>8.52</v>
      </c>
      <c r="Y66" s="25">
        <v>4</v>
      </c>
      <c r="Z66" s="25">
        <v>6.52</v>
      </c>
      <c r="AA66" s="25">
        <v>6.4</v>
      </c>
      <c r="AB66" s="25">
        <v>5.0999999999999996</v>
      </c>
    </row>
    <row r="67" spans="1:28" x14ac:dyDescent="0.3">
      <c r="A67" s="27" t="s">
        <v>43</v>
      </c>
      <c r="B67" s="27">
        <f>VLOOKUP($A67,CRSP!$A$3:$U$650,2,0)</f>
        <v>4.6219999999999997E-2</v>
      </c>
      <c r="C67" s="27">
        <f>VLOOKUP($A67,CRSP!$A$3:$U$650,12,0)</f>
        <v>111.96189131968947</v>
      </c>
      <c r="D67" s="27">
        <f>VLOOKUP(A67,GW!$A$2:$D$655,4,0)</f>
        <v>3.897468221451833E-2</v>
      </c>
      <c r="E67" s="25">
        <f>VLOOKUP($A67,CRSP!$A$3:$U$656,13,0)</f>
        <v>1.547E-3</v>
      </c>
      <c r="F67" s="25">
        <f>VLOOKUP($A67,CRSP!$A$3:$U$656,15,0)</f>
        <v>153.57948694276934</v>
      </c>
      <c r="G67" s="25">
        <f>VLOOKUP($A67,CRSP!$A$3:$U$656,16,0)</f>
        <v>3.5720000000000001E-3</v>
      </c>
      <c r="H67" s="25">
        <f>VLOOKUP($A67,CRSP!$A$3:$U$656,18,0)</f>
        <v>140.63291026605893</v>
      </c>
      <c r="I67" s="25">
        <f>VLOOKUP($A67,CRSP!$A$3:$U$656,19,0)</f>
        <v>7.5189999999999996E-3</v>
      </c>
      <c r="J67" s="25">
        <f>VLOOKUP($A67,CRSP!$A$3:$U$656,21,0)</f>
        <v>141.8447694038245</v>
      </c>
      <c r="K67" s="25"/>
      <c r="L67" s="25"/>
      <c r="M67" s="25"/>
      <c r="N67" s="25">
        <f>VLOOKUP($A67,GOLD!$A$2:$H$657,6,0)</f>
        <v>166.25</v>
      </c>
      <c r="O67" s="25">
        <f>VLOOKUP($A67,GOLD!$A$2:$H$657,8,0)</f>
        <v>475.13575307230633</v>
      </c>
      <c r="P67" s="25">
        <f>VLOOKUP($A67,GOLD!$A$2:$H$657,7,0)</f>
        <v>-0.45011328807915385</v>
      </c>
      <c r="Q67" s="25">
        <v>5.25</v>
      </c>
      <c r="R67" s="25">
        <v>10.23</v>
      </c>
      <c r="S67" s="25">
        <v>3.72</v>
      </c>
      <c r="T67" s="25">
        <v>6.25</v>
      </c>
      <c r="U67" s="25">
        <v>3.43</v>
      </c>
      <c r="V67" s="25">
        <v>2.0499999999999998</v>
      </c>
      <c r="W67" s="25">
        <v>4.04</v>
      </c>
      <c r="X67" s="25">
        <v>10.71</v>
      </c>
      <c r="Y67" s="25">
        <v>7.45</v>
      </c>
      <c r="Z67" s="25">
        <v>0.95</v>
      </c>
      <c r="AA67" s="25">
        <v>6.35</v>
      </c>
      <c r="AB67" s="25">
        <v>5.61</v>
      </c>
    </row>
    <row r="68" spans="1:28" x14ac:dyDescent="0.3">
      <c r="A68" s="27" t="s">
        <v>44</v>
      </c>
      <c r="B68" s="27">
        <f>VLOOKUP($A68,CRSP!$A$3:$U$650,2,0)</f>
        <v>-6.5504000000000007E-2</v>
      </c>
      <c r="C68" s="27">
        <f>VLOOKUP($A68,CRSP!$A$3:$U$650,12,0)</f>
        <v>104.38720301105622</v>
      </c>
      <c r="D68" s="27">
        <f>VLOOKUP(A68,GW!$A$2:$D$655,4,0)</f>
        <v>4.1802816901408447E-2</v>
      </c>
      <c r="E68" s="25">
        <f>VLOOKUP($A68,CRSP!$A$3:$U$656,13,0)</f>
        <v>-1.8799999999999999E-3</v>
      </c>
      <c r="F68" s="25">
        <f>VLOOKUP($A68,CRSP!$A$3:$U$656,15,0)</f>
        <v>153.29071228152316</v>
      </c>
      <c r="G68" s="25">
        <f>VLOOKUP($A68,CRSP!$A$3:$U$656,16,0)</f>
        <v>5.0619999999999997E-3</v>
      </c>
      <c r="H68" s="25">
        <f>VLOOKUP($A68,CRSP!$A$3:$U$656,18,0)</f>
        <v>141.34476103591146</v>
      </c>
      <c r="I68" s="25">
        <f>VLOOKUP($A68,CRSP!$A$3:$U$656,19,0)</f>
        <v>1.1194000000000001E-2</v>
      </c>
      <c r="J68" s="25">
        <f>VLOOKUP($A68,CRSP!$A$3:$U$656,21,0)</f>
        <v>143.41957255343081</v>
      </c>
      <c r="K68" s="25"/>
      <c r="L68" s="25"/>
      <c r="M68" s="25"/>
      <c r="N68" s="25">
        <f>VLOOKUP($A68,GOLD!$A$2:$H$657,6,0)</f>
        <v>166.7</v>
      </c>
      <c r="O68" s="25">
        <f>VLOOKUP($A68,GOLD!$A$2:$H$657,8,0)</f>
        <v>476.42183480994566</v>
      </c>
      <c r="P68" s="25">
        <f>VLOOKUP($A68,GOLD!$A$2:$H$657,7,0)</f>
        <v>0.27031102207846663</v>
      </c>
      <c r="Q68" s="25">
        <v>-5.38</v>
      </c>
      <c r="R68" s="25">
        <v>-2.0299999999999998</v>
      </c>
      <c r="S68" s="25">
        <v>-6.07</v>
      </c>
      <c r="T68" s="25">
        <v>-4.24</v>
      </c>
      <c r="U68" s="25">
        <v>-5.58</v>
      </c>
      <c r="V68" s="25">
        <v>-9.4600000000000009</v>
      </c>
      <c r="W68" s="25">
        <v>-4.21</v>
      </c>
      <c r="X68" s="25">
        <v>-4.78</v>
      </c>
      <c r="Y68" s="25">
        <v>-7.46</v>
      </c>
      <c r="Z68" s="25">
        <v>-12.03</v>
      </c>
      <c r="AA68" s="25">
        <v>-7.33</v>
      </c>
      <c r="AB68" s="25">
        <v>-5.0199999999999996</v>
      </c>
    </row>
    <row r="69" spans="1:28" x14ac:dyDescent="0.3">
      <c r="A69" s="27" t="s">
        <v>484</v>
      </c>
      <c r="B69" s="27">
        <f>VLOOKUP($A69,CRSP!$A$3:$U$650,2,0)</f>
        <v>-1.5663E-2</v>
      </c>
      <c r="C69" s="27">
        <f>VLOOKUP($A69,CRSP!$A$3:$U$650,12,0)</f>
        <v>102.1877205363444</v>
      </c>
      <c r="D69" s="27">
        <f>VLOOKUP(A69,GW!$A$2:$D$655,4,0)</f>
        <v>4.2702578268876613E-2</v>
      </c>
      <c r="E69" s="25">
        <f>VLOOKUP($A69,CRSP!$A$3:$U$656,13,0)</f>
        <v>-6.365E-3</v>
      </c>
      <c r="F69" s="25">
        <f>VLOOKUP($A69,CRSP!$A$3:$U$656,15,0)</f>
        <v>152.31503309780751</v>
      </c>
      <c r="G69" s="25">
        <f>VLOOKUP($A69,CRSP!$A$3:$U$656,16,0)</f>
        <v>5.117E-3</v>
      </c>
      <c r="H69" s="25">
        <f>VLOOKUP($A69,CRSP!$A$3:$U$656,18,0)</f>
        <v>142.06808571619916</v>
      </c>
      <c r="I69" s="25">
        <f>VLOOKUP($A69,CRSP!$A$3:$U$656,19,0)</f>
        <v>1.8450000000000001E-3</v>
      </c>
      <c r="J69" s="25">
        <f>VLOOKUP($A69,CRSP!$A$3:$U$656,21,0)</f>
        <v>143.7570303712036</v>
      </c>
      <c r="K69" s="25"/>
      <c r="L69" s="25"/>
      <c r="M69" s="25"/>
      <c r="N69" s="25">
        <f>VLOOKUP($A69,GOLD!$A$2:$H$657,6,0)</f>
        <v>159.80000000000001</v>
      </c>
      <c r="O69" s="25">
        <f>VLOOKUP($A69,GOLD!$A$2:$H$657,8,0)</f>
        <v>456.70191483280939</v>
      </c>
      <c r="P69" s="25">
        <f>VLOOKUP($A69,GOLD!$A$2:$H$657,7,0)</f>
        <v>-4.2272756424573883</v>
      </c>
      <c r="Q69" s="25">
        <v>-3.14</v>
      </c>
      <c r="R69" s="25">
        <v>-3.47</v>
      </c>
      <c r="S69" s="25">
        <v>-0.9</v>
      </c>
      <c r="T69" s="25">
        <v>-0.89</v>
      </c>
      <c r="U69" s="25">
        <v>-0.72</v>
      </c>
      <c r="V69" s="25">
        <v>-2.86</v>
      </c>
      <c r="W69" s="25">
        <v>-3.56</v>
      </c>
      <c r="X69" s="25">
        <v>-1.24</v>
      </c>
      <c r="Y69" s="25">
        <v>-0.39</v>
      </c>
      <c r="Z69" s="25">
        <v>-3.32</v>
      </c>
      <c r="AA69" s="25">
        <v>-6.14</v>
      </c>
      <c r="AB69" s="25">
        <v>-4.24</v>
      </c>
    </row>
    <row r="70" spans="1:28" x14ac:dyDescent="0.3">
      <c r="A70" s="27" t="s">
        <v>45</v>
      </c>
      <c r="B70" s="27">
        <f>VLOOKUP($A70,CRSP!$A$3:$U$650,2,0)</f>
        <v>-3.2250000000000001E-2</v>
      </c>
      <c r="C70" s="27">
        <f>VLOOKUP($A70,CRSP!$A$3:$U$650,12,0)</f>
        <v>98.647377087744076</v>
      </c>
      <c r="D70" s="27">
        <f>VLOOKUP(A70,GW!$A$2:$D$655,4,0)</f>
        <v>4.4235125789912955E-2</v>
      </c>
      <c r="E70" s="25">
        <f>VLOOKUP($A70,CRSP!$A$3:$U$656,13,0)</f>
        <v>-2.726E-2</v>
      </c>
      <c r="F70" s="25">
        <f>VLOOKUP($A70,CRSP!$A$3:$U$656,15,0)</f>
        <v>148.16283264038407</v>
      </c>
      <c r="G70" s="25">
        <f>VLOOKUP($A70,CRSP!$A$3:$U$656,16,0)</f>
        <v>5.6350000000000003E-3</v>
      </c>
      <c r="H70" s="25">
        <f>VLOOKUP($A70,CRSP!$A$3:$U$656,18,0)</f>
        <v>142.86868367084585</v>
      </c>
      <c r="I70" s="25">
        <f>VLOOKUP($A70,CRSP!$A$3:$U$656,19,0)</f>
        <v>5.5250000000000004E-3</v>
      </c>
      <c r="J70" s="25">
        <f>VLOOKUP($A70,CRSP!$A$3:$U$656,21,0)</f>
        <v>144.54443194600674</v>
      </c>
      <c r="K70" s="25"/>
      <c r="L70" s="25"/>
      <c r="M70" s="25"/>
      <c r="N70" s="25">
        <f>VLOOKUP($A70,GOLD!$A$2:$H$657,6,0)</f>
        <v>141.25</v>
      </c>
      <c r="O70" s="25">
        <f>VLOOKUP($A70,GOLD!$A$2:$H$657,8,0)</f>
        <v>403.68676764789939</v>
      </c>
      <c r="P70" s="25">
        <f>VLOOKUP($A70,GOLD!$A$2:$H$657,7,0)</f>
        <v>-12.339166330562399</v>
      </c>
      <c r="Q70" s="25">
        <v>-2.44</v>
      </c>
      <c r="R70" s="25">
        <v>-2.46</v>
      </c>
      <c r="S70" s="25">
        <v>-5.18</v>
      </c>
      <c r="T70" s="25">
        <v>-1.1599999999999999</v>
      </c>
      <c r="U70" s="25">
        <v>-7.09</v>
      </c>
      <c r="V70" s="25">
        <v>-0.8</v>
      </c>
      <c r="W70" s="25">
        <v>-1.26</v>
      </c>
      <c r="X70" s="25">
        <v>-0.99</v>
      </c>
      <c r="Y70" s="25">
        <v>-3.49</v>
      </c>
      <c r="Z70" s="25">
        <v>-6.53</v>
      </c>
      <c r="AA70" s="25">
        <v>-7.51</v>
      </c>
      <c r="AB70" s="25">
        <v>-5.19</v>
      </c>
    </row>
    <row r="71" spans="1:28" x14ac:dyDescent="0.3">
      <c r="A71" s="27" t="s">
        <v>46</v>
      </c>
      <c r="B71" s="27">
        <f>VLOOKUP($A71,CRSP!$A$3:$U$650,2,0)</f>
        <v>6.4854999999999996E-2</v>
      </c>
      <c r="C71" s="27">
        <f>VLOOKUP($A71,CRSP!$A$3:$U$650,12,0)</f>
        <v>104.72829922371207</v>
      </c>
      <c r="D71" s="27">
        <f>VLOOKUP(A71,GW!$A$2:$D$655,4,0)</f>
        <v>4.1554357592093437E-2</v>
      </c>
      <c r="E71" s="25">
        <f>VLOOKUP($A71,CRSP!$A$3:$U$656,13,0)</f>
        <v>1.7218000000000001E-2</v>
      </c>
      <c r="F71" s="25">
        <f>VLOOKUP($A71,CRSP!$A$3:$U$656,15,0)</f>
        <v>150.71399603683568</v>
      </c>
      <c r="G71" s="25">
        <f>VLOOKUP($A71,CRSP!$A$3:$U$656,16,0)</f>
        <v>7.7320000000000002E-3</v>
      </c>
      <c r="H71" s="25">
        <f>VLOOKUP($A71,CRSP!$A$3:$U$656,18,0)</f>
        <v>143.97322317130457</v>
      </c>
      <c r="I71" s="25">
        <f>VLOOKUP($A71,CRSP!$A$3:$U$656,19,0)</f>
        <v>5.4949999999999999E-3</v>
      </c>
      <c r="J71" s="25">
        <f>VLOOKUP($A71,CRSP!$A$3:$U$656,21,0)</f>
        <v>145.33183352080988</v>
      </c>
      <c r="K71" s="25"/>
      <c r="L71" s="25"/>
      <c r="M71" s="25"/>
      <c r="N71" s="25">
        <f>VLOOKUP($A71,GOLD!$A$2:$H$657,6,0)</f>
        <v>142.9</v>
      </c>
      <c r="O71" s="25">
        <f>VLOOKUP($A71,GOLD!$A$2:$H$657,8,0)</f>
        <v>408.40240068591027</v>
      </c>
      <c r="P71" s="25">
        <f>VLOOKUP($A71,GOLD!$A$2:$H$657,7,0)</f>
        <v>1.1613714909271433</v>
      </c>
      <c r="Q71" s="25">
        <v>10.59</v>
      </c>
      <c r="R71" s="25">
        <v>8.82</v>
      </c>
      <c r="S71" s="25">
        <v>4.83</v>
      </c>
      <c r="T71" s="25">
        <v>-1.33</v>
      </c>
      <c r="U71" s="25">
        <v>7.51</v>
      </c>
      <c r="V71" s="25">
        <v>8.5</v>
      </c>
      <c r="W71" s="25">
        <v>6.82</v>
      </c>
      <c r="X71" s="25">
        <v>6.58</v>
      </c>
      <c r="Y71" s="25">
        <v>9.92</v>
      </c>
      <c r="Z71" s="25">
        <v>10.68</v>
      </c>
      <c r="AA71" s="25">
        <v>5.03</v>
      </c>
      <c r="AB71" s="25">
        <v>2.91</v>
      </c>
    </row>
    <row r="72" spans="1:28" x14ac:dyDescent="0.3">
      <c r="A72" s="27" t="s">
        <v>485</v>
      </c>
      <c r="B72" s="27">
        <f>VLOOKUP($A72,CRSP!$A$3:$U$650,2,0)</f>
        <v>3.0089000000000001E-2</v>
      </c>
      <c r="C72" s="27">
        <f>VLOOKUP($A72,CRSP!$A$3:$U$650,12,0)</f>
        <v>107.31592566454952</v>
      </c>
      <c r="D72" s="27">
        <f>VLOOKUP(A72,GW!$A$2:$D$655,4,0)</f>
        <v>4.0442788250767206E-2</v>
      </c>
      <c r="E72" s="25">
        <f>VLOOKUP($A72,CRSP!$A$3:$U$656,13,0)</f>
        <v>1.1509999999999999E-2</v>
      </c>
      <c r="F72" s="25">
        <f>VLOOKUP($A72,CRSP!$A$3:$U$656,15,0)</f>
        <v>152.44870471788008</v>
      </c>
      <c r="G72" s="25">
        <f>VLOOKUP($A72,CRSP!$A$3:$U$656,16,0)</f>
        <v>4.5630000000000002E-3</v>
      </c>
      <c r="H72" s="25">
        <f>VLOOKUP($A72,CRSP!$A$3:$U$656,18,0)</f>
        <v>144.63028016479348</v>
      </c>
      <c r="I72" s="25">
        <f>VLOOKUP($A72,CRSP!$A$3:$U$656,19,0)</f>
        <v>7.2859999999999999E-3</v>
      </c>
      <c r="J72" s="25">
        <f>VLOOKUP($A72,CRSP!$A$3:$U$656,21,0)</f>
        <v>146.34420697412821</v>
      </c>
      <c r="K72" s="25"/>
      <c r="L72" s="25"/>
      <c r="M72" s="25"/>
      <c r="N72" s="25">
        <f>VLOOKUP($A72,GOLD!$A$2:$H$657,6,0)</f>
        <v>138.15</v>
      </c>
      <c r="O72" s="25">
        <f>VLOOKUP($A72,GOLD!$A$2:$H$657,8,0)</f>
        <v>394.82709345527292</v>
      </c>
      <c r="P72" s="25">
        <f>VLOOKUP($A72,GOLD!$A$2:$H$657,7,0)</f>
        <v>-3.3805033566396183</v>
      </c>
      <c r="Q72" s="25">
        <v>4.09</v>
      </c>
      <c r="R72" s="25">
        <v>3.35</v>
      </c>
      <c r="S72" s="25">
        <v>3.06</v>
      </c>
      <c r="T72" s="25">
        <v>-1.64</v>
      </c>
      <c r="U72" s="25">
        <v>2.98</v>
      </c>
      <c r="V72" s="25">
        <v>5.03</v>
      </c>
      <c r="W72" s="25">
        <v>4.26</v>
      </c>
      <c r="X72" s="25">
        <v>3.15</v>
      </c>
      <c r="Y72" s="25">
        <v>4.66</v>
      </c>
      <c r="Z72" s="25">
        <v>5.13</v>
      </c>
      <c r="AA72" s="25">
        <v>4.8499999999999996</v>
      </c>
      <c r="AB72" s="25">
        <v>2.4</v>
      </c>
    </row>
    <row r="73" spans="1:28" x14ac:dyDescent="0.3">
      <c r="A73" s="27" t="s">
        <v>47</v>
      </c>
      <c r="B73" s="27">
        <f>VLOOKUP($A73,CRSP!$A$3:$U$650,2,0)</f>
        <v>-1.0485E-2</v>
      </c>
      <c r="C73" s="27">
        <f>VLOOKUP($A73,CRSP!$A$3:$U$650,12,0)</f>
        <v>106.08092213596801</v>
      </c>
      <c r="D73" s="27">
        <f>VLOOKUP(A73,GW!$A$2:$D$655,4,0)</f>
        <v>4.0802749750526668E-2</v>
      </c>
      <c r="E73" s="25">
        <f>VLOOKUP($A73,CRSP!$A$3:$U$656,13,0)</f>
        <v>3.2763E-2</v>
      </c>
      <c r="F73" s="25">
        <f>VLOOKUP($A73,CRSP!$A$3:$U$656,15,0)</f>
        <v>157.44332488166012</v>
      </c>
      <c r="G73" s="25">
        <f>VLOOKUP($A73,CRSP!$A$3:$U$656,16,0)</f>
        <v>5.8760000000000001E-3</v>
      </c>
      <c r="H73" s="25">
        <f>VLOOKUP($A73,CRSP!$A$3:$U$656,18,0)</f>
        <v>145.48005202130497</v>
      </c>
      <c r="I73" s="25">
        <f>VLOOKUP($A73,CRSP!$A$3:$U$656,19,0)</f>
        <v>3.617E-3</v>
      </c>
      <c r="J73" s="25">
        <f>VLOOKUP($A73,CRSP!$A$3:$U$656,21,0)</f>
        <v>146.90663667041619</v>
      </c>
      <c r="K73" s="25"/>
      <c r="L73" s="25"/>
      <c r="M73" s="25"/>
      <c r="N73" s="25">
        <f>VLOOKUP($A73,GOLD!$A$2:$H$657,6,0)</f>
        <v>140.25</v>
      </c>
      <c r="O73" s="25">
        <f>VLOOKUP($A73,GOLD!$A$2:$H$657,8,0)</f>
        <v>400.82880823092307</v>
      </c>
      <c r="P73" s="25">
        <f>VLOOKUP($A73,GOLD!$A$2:$H$657,7,0)</f>
        <v>1.5086493033380162</v>
      </c>
      <c r="Q73" s="25">
        <v>-1.51</v>
      </c>
      <c r="R73" s="25">
        <v>-0.44</v>
      </c>
      <c r="S73" s="25">
        <v>-1.07</v>
      </c>
      <c r="T73" s="25">
        <v>0.09</v>
      </c>
      <c r="U73" s="25">
        <v>-1.92</v>
      </c>
      <c r="V73" s="25">
        <v>-1.2</v>
      </c>
      <c r="W73" s="25">
        <v>-0.11</v>
      </c>
      <c r="X73" s="25">
        <v>1.34</v>
      </c>
      <c r="Y73" s="25">
        <v>-3.04</v>
      </c>
      <c r="Z73" s="25">
        <v>-6.36</v>
      </c>
      <c r="AA73" s="25">
        <v>-0.43</v>
      </c>
      <c r="AB73" s="25">
        <v>-0.11</v>
      </c>
    </row>
    <row r="74" spans="1:28" x14ac:dyDescent="0.3">
      <c r="A74" s="27" t="s">
        <v>486</v>
      </c>
      <c r="B74" s="27">
        <f>VLOOKUP($A74,CRSP!$A$3:$U$650,2,0)</f>
        <v>0.120143</v>
      </c>
      <c r="C74" s="27">
        <f>VLOOKUP($A74,CRSP!$A$3:$U$650,12,0)</f>
        <v>118.63091037402964</v>
      </c>
      <c r="D74" s="27">
        <f>VLOOKUP(A74,GW!$A$2:$D$655,4,0)</f>
        <v>3.6519234582589731E-2</v>
      </c>
      <c r="E74" s="25">
        <f>VLOOKUP($A74,CRSP!$A$3:$U$656,13,0)</f>
        <v>3.5313999999999998E-2</v>
      </c>
      <c r="F74" s="25">
        <f>VLOOKUP($A74,CRSP!$A$3:$U$656,15,0)</f>
        <v>163.003404848337</v>
      </c>
      <c r="G74" s="25">
        <f>VLOOKUP($A74,CRSP!$A$3:$U$656,16,0)</f>
        <v>5.4739999999999997E-3</v>
      </c>
      <c r="H74" s="25">
        <f>VLOOKUP($A74,CRSP!$A$3:$U$656,18,0)</f>
        <v>146.2764350700775</v>
      </c>
      <c r="I74" s="25">
        <f>VLOOKUP($A74,CRSP!$A$3:$U$656,19,0)</f>
        <v>1.802E-3</v>
      </c>
      <c r="J74" s="25">
        <f>VLOOKUP($A74,CRSP!$A$3:$U$656,21,0)</f>
        <v>147.13160854893138</v>
      </c>
      <c r="K74" s="25"/>
      <c r="L74" s="25"/>
      <c r="M74" s="25"/>
      <c r="N74" s="25">
        <f>VLOOKUP($A74,GOLD!$A$2:$H$657,6,0)</f>
        <v>128.15</v>
      </c>
      <c r="O74" s="25">
        <f>VLOOKUP($A74,GOLD!$A$2:$H$657,8,0)</f>
        <v>366.24749928551012</v>
      </c>
      <c r="P74" s="25">
        <f>VLOOKUP($A74,GOLD!$A$2:$H$657,7,0)</f>
        <v>-9.0225091592725484</v>
      </c>
      <c r="Q74" s="25">
        <v>10.92</v>
      </c>
      <c r="R74" s="25">
        <v>15.62</v>
      </c>
      <c r="S74" s="25">
        <v>17.28</v>
      </c>
      <c r="T74" s="25">
        <v>8.4600000000000009</v>
      </c>
      <c r="U74" s="25">
        <v>16.059999999999999</v>
      </c>
      <c r="V74" s="25">
        <v>18.149999999999999</v>
      </c>
      <c r="W74" s="25">
        <v>9.49</v>
      </c>
      <c r="X74" s="25">
        <v>8.3000000000000007</v>
      </c>
      <c r="Y74" s="25">
        <v>8.98</v>
      </c>
      <c r="Z74" s="25">
        <v>7.73</v>
      </c>
      <c r="AA74" s="25">
        <v>12.21</v>
      </c>
      <c r="AB74" s="25">
        <v>13.66</v>
      </c>
    </row>
    <row r="75" spans="1:28" x14ac:dyDescent="0.3">
      <c r="A75" s="27" t="s">
        <v>487</v>
      </c>
      <c r="B75" s="27">
        <f>VLOOKUP($A75,CRSP!$A$3:$U$650,2,0)</f>
        <v>-5.7559999999999998E-3</v>
      </c>
      <c r="C75" s="27">
        <f>VLOOKUP($A75,CRSP!$A$3:$U$650,12,0)</f>
        <v>117.27828746177369</v>
      </c>
      <c r="D75" s="27">
        <f>VLOOKUP(A75,GW!$A$2:$D$655,4,0)</f>
        <v>3.6973924380704043E-2</v>
      </c>
      <c r="E75" s="25">
        <f>VLOOKUP($A75,CRSP!$A$3:$U$656,13,0)</f>
        <v>-3.0800000000000001E-4</v>
      </c>
      <c r="F75" s="25">
        <f>VLOOKUP($A75,CRSP!$A$3:$U$656,15,0)</f>
        <v>162.95312343729222</v>
      </c>
      <c r="G75" s="25">
        <f>VLOOKUP($A75,CRSP!$A$3:$U$656,16,0)</f>
        <v>3.49E-3</v>
      </c>
      <c r="H75" s="25">
        <f>VLOOKUP($A75,CRSP!$A$3:$U$656,18,0)</f>
        <v>146.78690700372178</v>
      </c>
      <c r="I75" s="25">
        <f>VLOOKUP($A75,CRSP!$A$3:$U$656,19,0)</f>
        <v>3.5969999999999999E-3</v>
      </c>
      <c r="J75" s="25">
        <f>VLOOKUP($A75,CRSP!$A$3:$U$656,21,0)</f>
        <v>147.69403824521936</v>
      </c>
      <c r="K75" s="25"/>
      <c r="L75" s="25"/>
      <c r="M75" s="25"/>
      <c r="N75" s="25">
        <f>VLOOKUP($A75,GOLD!$A$2:$H$657,6,0)</f>
        <v>132.30000000000001</v>
      </c>
      <c r="O75" s="25">
        <f>VLOOKUP($A75,GOLD!$A$2:$H$657,8,0)</f>
        <v>378.10803086596172</v>
      </c>
      <c r="P75" s="25">
        <f>VLOOKUP($A75,GOLD!$A$2:$H$657,7,0)</f>
        <v>3.1870618310829895</v>
      </c>
      <c r="Q75" s="25">
        <v>-1.07</v>
      </c>
      <c r="R75" s="25">
        <v>3.88</v>
      </c>
      <c r="S75" s="25">
        <v>2.42</v>
      </c>
      <c r="T75" s="25">
        <v>-3.11</v>
      </c>
      <c r="U75" s="25">
        <v>0.28999999999999998</v>
      </c>
      <c r="V75" s="25">
        <v>1.08</v>
      </c>
      <c r="W75" s="25">
        <v>3.57</v>
      </c>
      <c r="X75" s="25">
        <v>-3.52</v>
      </c>
      <c r="Y75" s="25">
        <v>4.68</v>
      </c>
      <c r="Z75" s="25">
        <v>-6.53</v>
      </c>
      <c r="AA75" s="25">
        <v>1.91</v>
      </c>
      <c r="AB75" s="25">
        <v>4.24</v>
      </c>
    </row>
    <row r="76" spans="1:28" x14ac:dyDescent="0.3">
      <c r="A76" s="27" t="s">
        <v>48</v>
      </c>
      <c r="B76" s="27">
        <f>VLOOKUP($A76,CRSP!$A$3:$U$650,2,0)</f>
        <v>3.2640000000000002E-2</v>
      </c>
      <c r="C76" s="27">
        <f>VLOOKUP($A76,CRSP!$A$3:$U$650,12,0)</f>
        <v>120.87744060221124</v>
      </c>
      <c r="D76" s="27">
        <f>VLOOKUP(A76,GW!$A$2:$D$655,4,0)</f>
        <v>3.5905419869611759E-2</v>
      </c>
      <c r="E76" s="25">
        <f>VLOOKUP($A76,CRSP!$A$3:$U$656,13,0)</f>
        <v>3.9309999999999996E-3</v>
      </c>
      <c r="F76" s="25">
        <f>VLOOKUP($A76,CRSP!$A$3:$U$656,15,0)</f>
        <v>163.59373059494723</v>
      </c>
      <c r="G76" s="25">
        <f>VLOOKUP($A76,CRSP!$A$3:$U$656,16,0)</f>
        <v>4.927E-3</v>
      </c>
      <c r="H76" s="25">
        <f>VLOOKUP($A76,CRSP!$A$3:$U$656,18,0)</f>
        <v>147.51011460329073</v>
      </c>
      <c r="I76" s="25">
        <f>VLOOKUP($A76,CRSP!$A$3:$U$656,19,0)</f>
        <v>1.792E-3</v>
      </c>
      <c r="J76" s="25">
        <f>VLOOKUP($A76,CRSP!$A$3:$U$656,21,0)</f>
        <v>147.91901012373452</v>
      </c>
      <c r="K76" s="25"/>
      <c r="L76" s="25"/>
      <c r="M76" s="25"/>
      <c r="N76" s="25">
        <f>VLOOKUP($A76,GOLD!$A$2:$H$657,6,0)</f>
        <v>129.6</v>
      </c>
      <c r="O76" s="25">
        <f>VLOOKUP($A76,GOLD!$A$2:$H$657,8,0)</f>
        <v>370.39154044012571</v>
      </c>
      <c r="P76" s="25">
        <f>VLOOKUP($A76,GOLD!$A$2:$H$657,7,0)</f>
        <v>-2.0619287202735816</v>
      </c>
      <c r="Q76" s="25">
        <v>0.73</v>
      </c>
      <c r="R76" s="25">
        <v>3.53</v>
      </c>
      <c r="S76" s="25">
        <v>2.27</v>
      </c>
      <c r="T76" s="25">
        <v>7.22</v>
      </c>
      <c r="U76" s="25">
        <v>-1.46</v>
      </c>
      <c r="V76" s="25">
        <v>3.05</v>
      </c>
      <c r="W76" s="25">
        <v>0.57999999999999996</v>
      </c>
      <c r="X76" s="25">
        <v>1.44</v>
      </c>
      <c r="Y76" s="25">
        <v>3.46</v>
      </c>
      <c r="Z76" s="25">
        <v>6.53</v>
      </c>
      <c r="AA76" s="25">
        <v>3.26</v>
      </c>
      <c r="AB76" s="25">
        <v>0.82</v>
      </c>
    </row>
    <row r="77" spans="1:28" x14ac:dyDescent="0.3">
      <c r="A77" s="27" t="s">
        <v>49</v>
      </c>
      <c r="B77" s="27">
        <f>VLOOKUP($A77,CRSP!$A$3:$U$650,2,0)</f>
        <v>-9.6100000000000005E-3</v>
      </c>
      <c r="C77" s="27">
        <f>VLOOKUP($A77,CRSP!$A$3:$U$650,12,0)</f>
        <v>119.54834156669018</v>
      </c>
      <c r="D77" s="27">
        <f>VLOOKUP(A77,GW!$A$2:$D$655,4,0)</f>
        <v>3.6534140102321921E-2</v>
      </c>
      <c r="E77" s="25">
        <f>VLOOKUP($A77,CRSP!$A$3:$U$656,13,0)</f>
        <v>-2.6099999999999999E-3</v>
      </c>
      <c r="F77" s="25">
        <f>VLOOKUP($A77,CRSP!$A$3:$U$656,15,0)</f>
        <v>163.16675074378023</v>
      </c>
      <c r="G77" s="25">
        <f>VLOOKUP($A77,CRSP!$A$3:$U$656,16,0)</f>
        <v>4.5960000000000003E-3</v>
      </c>
      <c r="H77" s="25">
        <f>VLOOKUP($A77,CRSP!$A$3:$U$656,18,0)</f>
        <v>148.18812904543154</v>
      </c>
      <c r="I77" s="25">
        <f>VLOOKUP($A77,CRSP!$A$3:$U$656,19,0)</f>
        <v>3.578E-3</v>
      </c>
      <c r="J77" s="25">
        <f>VLOOKUP($A77,CRSP!$A$3:$U$656,21,0)</f>
        <v>148.4814398200225</v>
      </c>
      <c r="K77" s="25"/>
      <c r="L77" s="25"/>
      <c r="M77" s="25"/>
      <c r="N77" s="25">
        <f>VLOOKUP($A77,GOLD!$A$2:$H$657,6,0)</f>
        <v>128.4</v>
      </c>
      <c r="O77" s="25">
        <f>VLOOKUP($A77,GOLD!$A$2:$H$657,8,0)</f>
        <v>366.96198913975422</v>
      </c>
      <c r="P77" s="25">
        <f>VLOOKUP($A77,GOLD!$A$2:$H$657,7,0)</f>
        <v>-0.9302392662313449</v>
      </c>
      <c r="Q77" s="25">
        <v>-1.67</v>
      </c>
      <c r="R77" s="25">
        <v>1.84</v>
      </c>
      <c r="S77" s="25">
        <v>-1.81</v>
      </c>
      <c r="T77" s="25">
        <v>2.15</v>
      </c>
      <c r="U77" s="25">
        <v>-0.49</v>
      </c>
      <c r="V77" s="25">
        <v>-3.47</v>
      </c>
      <c r="W77" s="25">
        <v>1.72</v>
      </c>
      <c r="X77" s="25">
        <v>0.63</v>
      </c>
      <c r="Y77" s="25">
        <v>-4.67</v>
      </c>
      <c r="Z77" s="25">
        <v>-4.3</v>
      </c>
      <c r="AA77" s="25">
        <v>-2.62</v>
      </c>
      <c r="AB77" s="25">
        <v>-0.57999999999999996</v>
      </c>
    </row>
    <row r="78" spans="1:28" x14ac:dyDescent="0.3">
      <c r="A78" s="27" t="s">
        <v>488</v>
      </c>
      <c r="B78" s="27">
        <f>VLOOKUP($A78,CRSP!$A$3:$U$650,2,0)</f>
        <v>-8.116E-3</v>
      </c>
      <c r="C78" s="27">
        <f>VLOOKUP($A78,CRSP!$A$3:$U$650,12,0)</f>
        <v>117.83109856504352</v>
      </c>
      <c r="D78" s="27">
        <f>VLOOKUP(A78,GW!$A$2:$D$655,4,0)</f>
        <v>3.7299560790576961E-2</v>
      </c>
      <c r="E78" s="25">
        <f>VLOOKUP($A78,CRSP!$A$3:$U$656,13,0)</f>
        <v>-3.3300000000000002E-4</v>
      </c>
      <c r="F78" s="25">
        <f>VLOOKUP($A78,CRSP!$A$3:$U$656,15,0)</f>
        <v>163.11234790560064</v>
      </c>
      <c r="G78" s="25">
        <f>VLOOKUP($A78,CRSP!$A$3:$U$656,16,0)</f>
        <v>2.996E-3</v>
      </c>
      <c r="H78" s="25">
        <f>VLOOKUP($A78,CRSP!$A$3:$U$656,18,0)</f>
        <v>148.63209913083958</v>
      </c>
      <c r="I78" s="25">
        <f>VLOOKUP($A78,CRSP!$A$3:$U$656,19,0)</f>
        <v>7.1300000000000001E-3</v>
      </c>
      <c r="J78" s="25">
        <f>VLOOKUP($A78,CRSP!$A$3:$U$656,21,0)</f>
        <v>149.49381327334083</v>
      </c>
      <c r="K78" s="25"/>
      <c r="L78" s="25"/>
      <c r="M78" s="25"/>
      <c r="N78" s="25">
        <f>VLOOKUP($A78,GOLD!$A$2:$H$657,6,0)</f>
        <v>125.5</v>
      </c>
      <c r="O78" s="25">
        <f>VLOOKUP($A78,GOLD!$A$2:$H$657,8,0)</f>
        <v>358.67390683052298</v>
      </c>
      <c r="P78" s="25">
        <f>VLOOKUP($A78,GOLD!$A$2:$H$657,7,0)</f>
        <v>-2.2844632684022312</v>
      </c>
      <c r="Q78" s="25">
        <v>-2.15</v>
      </c>
      <c r="R78" s="25">
        <v>-3.11</v>
      </c>
      <c r="S78" s="25">
        <v>-0.81</v>
      </c>
      <c r="T78" s="25">
        <v>5.51</v>
      </c>
      <c r="U78" s="25">
        <v>-2.14</v>
      </c>
      <c r="V78" s="25">
        <v>0.49</v>
      </c>
      <c r="W78" s="25">
        <v>-2.94</v>
      </c>
      <c r="X78" s="25">
        <v>-1.46</v>
      </c>
      <c r="Y78" s="25">
        <v>-5.77</v>
      </c>
      <c r="Z78" s="25">
        <v>-2.81</v>
      </c>
      <c r="AA78" s="25">
        <v>-2.17</v>
      </c>
      <c r="AB78" s="25">
        <v>-1.31</v>
      </c>
    </row>
    <row r="79" spans="1:28" x14ac:dyDescent="0.3">
      <c r="A79" s="27" t="s">
        <v>50</v>
      </c>
      <c r="B79" s="27">
        <f>VLOOKUP($A79,CRSP!$A$3:$U$650,2,0)</f>
        <v>4.3958999999999998E-2</v>
      </c>
      <c r="C79" s="27">
        <f>VLOOKUP($A79,CRSP!$A$3:$U$650,12,0)</f>
        <v>122.65349329569514</v>
      </c>
      <c r="D79" s="27">
        <f>VLOOKUP(A79,GW!$A$2:$D$655,4,0)</f>
        <v>3.6056770233985423E-2</v>
      </c>
      <c r="E79" s="25">
        <f>VLOOKUP($A79,CRSP!$A$3:$U$656,13,0)</f>
        <v>1.4614E-2</v>
      </c>
      <c r="F79" s="25">
        <f>VLOOKUP($A79,CRSP!$A$3:$U$656,15,0)</f>
        <v>165.49604397947422</v>
      </c>
      <c r="G79" s="25">
        <f>VLOOKUP($A79,CRSP!$A$3:$U$656,16,0)</f>
        <v>5.4530000000000004E-3</v>
      </c>
      <c r="H79" s="25">
        <f>VLOOKUP($A79,CRSP!$A$3:$U$656,18,0)</f>
        <v>149.44253186585922</v>
      </c>
      <c r="I79" s="25">
        <f>VLOOKUP($A79,CRSP!$A$3:$U$656,19,0)</f>
        <v>5.3099999999999996E-3</v>
      </c>
      <c r="J79" s="25">
        <f>VLOOKUP($A79,CRSP!$A$3:$U$656,21,0)</f>
        <v>150.28121484814397</v>
      </c>
      <c r="K79" s="25"/>
      <c r="L79" s="25"/>
      <c r="M79" s="25"/>
      <c r="N79" s="25">
        <f>VLOOKUP($A79,GOLD!$A$2:$H$657,6,0)</f>
        <v>123.8</v>
      </c>
      <c r="O79" s="25">
        <f>VLOOKUP($A79,GOLD!$A$2:$H$657,8,0)</f>
        <v>353.81537582166328</v>
      </c>
      <c r="P79" s="25">
        <f>VLOOKUP($A79,GOLD!$A$2:$H$657,7,0)</f>
        <v>-1.3638398321342882</v>
      </c>
      <c r="Q79" s="25">
        <v>3.62</v>
      </c>
      <c r="R79" s="25">
        <v>4.22</v>
      </c>
      <c r="S79" s="25">
        <v>4.43</v>
      </c>
      <c r="T79" s="25">
        <v>5.09</v>
      </c>
      <c r="U79" s="25">
        <v>2.0699999999999998</v>
      </c>
      <c r="V79" s="25">
        <v>8.2200000000000006</v>
      </c>
      <c r="W79" s="25">
        <v>3.58</v>
      </c>
      <c r="X79" s="25">
        <v>4.25</v>
      </c>
      <c r="Y79" s="25">
        <v>1.52</v>
      </c>
      <c r="Z79" s="25">
        <v>3.67</v>
      </c>
      <c r="AA79" s="25">
        <v>6.47</v>
      </c>
      <c r="AB79" s="25">
        <v>4.46</v>
      </c>
    </row>
    <row r="80" spans="1:28" x14ac:dyDescent="0.3">
      <c r="A80" s="27" t="s">
        <v>489</v>
      </c>
      <c r="B80" s="27">
        <f>VLOOKUP($A80,CRSP!$A$3:$U$650,2,0)</f>
        <v>-7.2020000000000001E-3</v>
      </c>
      <c r="C80" s="27">
        <f>VLOOKUP($A80,CRSP!$A$3:$U$650,12,0)</f>
        <v>121.66549047282993</v>
      </c>
      <c r="D80" s="27">
        <f>VLOOKUP(A80,GW!$A$2:$D$655,4,0)</f>
        <v>3.6639597834493429E-2</v>
      </c>
      <c r="E80" s="25">
        <f>VLOOKUP($A80,CRSP!$A$3:$U$656,13,0)</f>
        <v>6.0410000000000004E-3</v>
      </c>
      <c r="F80" s="25">
        <f>VLOOKUP($A80,CRSP!$A$3:$U$656,15,0)</f>
        <v>166.49590220238076</v>
      </c>
      <c r="G80" s="25">
        <f>VLOOKUP($A80,CRSP!$A$3:$U$656,16,0)</f>
        <v>5.1139999999999996E-3</v>
      </c>
      <c r="H80" s="25">
        <f>VLOOKUP($A80,CRSP!$A$3:$U$656,18,0)</f>
        <v>150.20683479770091</v>
      </c>
      <c r="I80" s="25">
        <f>VLOOKUP($A80,CRSP!$A$3:$U$656,19,0)</f>
        <v>5.2820000000000002E-3</v>
      </c>
      <c r="J80" s="25">
        <f>VLOOKUP($A80,CRSP!$A$3:$U$656,21,0)</f>
        <v>151.18110236220471</v>
      </c>
      <c r="K80" s="25"/>
      <c r="L80" s="25"/>
      <c r="M80" s="25"/>
      <c r="N80" s="25">
        <f>VLOOKUP($A80,GOLD!$A$2:$H$657,6,0)</f>
        <v>112.5</v>
      </c>
      <c r="O80" s="25">
        <f>VLOOKUP($A80,GOLD!$A$2:$H$657,8,0)</f>
        <v>321.52043440983135</v>
      </c>
      <c r="P80" s="25">
        <f>VLOOKUP($A80,GOLD!$A$2:$H$657,7,0)</f>
        <v>-9.5714138606020853</v>
      </c>
      <c r="Q80" s="25">
        <v>1.48</v>
      </c>
      <c r="R80" s="25">
        <v>-1.06</v>
      </c>
      <c r="S80" s="25">
        <v>-2.02</v>
      </c>
      <c r="T80" s="25">
        <v>-0.62</v>
      </c>
      <c r="U80" s="25">
        <v>-1.43</v>
      </c>
      <c r="V80" s="25">
        <v>-2.23</v>
      </c>
      <c r="W80" s="25">
        <v>1.25</v>
      </c>
      <c r="X80" s="25">
        <v>2.82</v>
      </c>
      <c r="Y80" s="25">
        <v>-2.33</v>
      </c>
      <c r="Z80" s="25">
        <v>-0.38</v>
      </c>
      <c r="AA80" s="25">
        <v>1.17</v>
      </c>
      <c r="AB80" s="25">
        <v>-1.32</v>
      </c>
    </row>
    <row r="81" spans="1:28" x14ac:dyDescent="0.3">
      <c r="A81" s="27" t="s">
        <v>51</v>
      </c>
      <c r="B81" s="27">
        <f>VLOOKUP($A81,CRSP!$A$3:$U$650,2,0)</f>
        <v>1.5989999999999999E-3</v>
      </c>
      <c r="C81" s="27">
        <f>VLOOKUP($A81,CRSP!$A$3:$U$650,12,0)</f>
        <v>121.04210773935544</v>
      </c>
      <c r="D81" s="27">
        <f>VLOOKUP(A81,GW!$A$2:$D$655,4,0)</f>
        <v>3.7119813429209988E-2</v>
      </c>
      <c r="E81" s="25">
        <f>VLOOKUP($A81,CRSP!$A$3:$U$656,13,0)</f>
        <v>9.1660000000000005E-3</v>
      </c>
      <c r="F81" s="25">
        <f>VLOOKUP($A81,CRSP!$A$3:$U$656,15,0)</f>
        <v>168.02192928949896</v>
      </c>
      <c r="G81" s="25">
        <f>VLOOKUP($A81,CRSP!$A$3:$U$656,16,0)</f>
        <v>4.8910000000000004E-3</v>
      </c>
      <c r="H81" s="25">
        <f>VLOOKUP($A81,CRSP!$A$3:$U$656,18,0)</f>
        <v>150.94151630770497</v>
      </c>
      <c r="I81" s="25">
        <f>VLOOKUP($A81,CRSP!$A$3:$U$656,19,0)</f>
        <v>5.254E-3</v>
      </c>
      <c r="J81" s="25">
        <f>VLOOKUP($A81,CRSP!$A$3:$U$656,21,0)</f>
        <v>151.96850393700785</v>
      </c>
      <c r="K81" s="25"/>
      <c r="L81" s="25"/>
      <c r="M81" s="25"/>
      <c r="N81" s="25">
        <f>VLOOKUP($A81,GOLD!$A$2:$H$657,6,0)</f>
        <v>104</v>
      </c>
      <c r="O81" s="25">
        <f>VLOOKUP($A81,GOLD!$A$2:$H$657,8,0)</f>
        <v>297.22777936553302</v>
      </c>
      <c r="P81" s="25">
        <f>VLOOKUP($A81,GOLD!$A$2:$H$657,7,0)</f>
        <v>-7.85623225031022</v>
      </c>
      <c r="Q81" s="25">
        <v>-0.31</v>
      </c>
      <c r="R81" s="25">
        <v>-1.44</v>
      </c>
      <c r="S81" s="25">
        <v>-1.38</v>
      </c>
      <c r="T81" s="25">
        <v>-0.86</v>
      </c>
      <c r="U81" s="25">
        <v>-2.35</v>
      </c>
      <c r="V81" s="25">
        <v>-0.84</v>
      </c>
      <c r="W81" s="25">
        <v>4.74</v>
      </c>
      <c r="X81" s="25">
        <v>2.96</v>
      </c>
      <c r="Y81" s="25">
        <v>2.89</v>
      </c>
      <c r="Z81" s="25">
        <v>2.17</v>
      </c>
      <c r="AA81" s="25">
        <v>-0.14000000000000001</v>
      </c>
      <c r="AB81" s="25">
        <v>-2.19</v>
      </c>
    </row>
    <row r="82" spans="1:28" x14ac:dyDescent="0.3">
      <c r="A82" s="27" t="s">
        <v>52</v>
      </c>
      <c r="B82" s="27">
        <f>VLOOKUP($A82,CRSP!$A$3:$U$650,2,0)</f>
        <v>2.4421000000000002E-2</v>
      </c>
      <c r="C82" s="27">
        <f>VLOOKUP($A82,CRSP!$A$3:$U$650,12,0)</f>
        <v>123.78263937896965</v>
      </c>
      <c r="D82" s="27">
        <f>VLOOKUP(A82,GW!$A$2:$D$655,4,0)</f>
        <v>3.6583048270619541E-2</v>
      </c>
      <c r="E82" s="25">
        <f>VLOOKUP($A82,CRSP!$A$3:$U$656,13,0)</f>
        <v>2.1486999999999999E-2</v>
      </c>
      <c r="F82" s="25">
        <f>VLOOKUP($A82,CRSP!$A$3:$U$656,15,0)</f>
        <v>171.6322994595985</v>
      </c>
      <c r="G82" s="25">
        <f>VLOOKUP($A82,CRSP!$A$3:$U$656,16,0)</f>
        <v>4.4050000000000001E-3</v>
      </c>
      <c r="H82" s="25">
        <f>VLOOKUP($A82,CRSP!$A$3:$U$656,18,0)</f>
        <v>151.60641770934853</v>
      </c>
      <c r="I82" s="25">
        <f>VLOOKUP($A82,CRSP!$A$3:$U$656,19,0)</f>
        <v>3.4840000000000001E-3</v>
      </c>
      <c r="J82" s="25">
        <f>VLOOKUP($A82,CRSP!$A$3:$U$656,21,0)</f>
        <v>152.41844769403824</v>
      </c>
      <c r="K82" s="25"/>
      <c r="L82" s="25"/>
      <c r="M82" s="25"/>
      <c r="N82" s="25">
        <f>VLOOKUP($A82,GOLD!$A$2:$H$657,6,0)</f>
        <v>116</v>
      </c>
      <c r="O82" s="25">
        <f>VLOOKUP($A82,GOLD!$A$2:$H$657,8,0)</f>
        <v>331.52329236924834</v>
      </c>
      <c r="P82" s="25">
        <f>VLOOKUP($A82,GOLD!$A$2:$H$657,7,0)</f>
        <v>10.919929196499201</v>
      </c>
      <c r="Q82" s="25">
        <v>1.55</v>
      </c>
      <c r="R82" s="25">
        <v>4.49</v>
      </c>
      <c r="S82" s="25">
        <v>1.37</v>
      </c>
      <c r="T82" s="25">
        <v>5.91</v>
      </c>
      <c r="U82" s="25">
        <v>0.45</v>
      </c>
      <c r="V82" s="25">
        <v>2.9</v>
      </c>
      <c r="W82" s="25">
        <v>1.59</v>
      </c>
      <c r="X82" s="25">
        <v>4.08</v>
      </c>
      <c r="Y82" s="25">
        <v>0.43</v>
      </c>
      <c r="Z82" s="25">
        <v>3.62</v>
      </c>
      <c r="AA82" s="25">
        <v>0.53</v>
      </c>
      <c r="AB82" s="25">
        <v>1.3</v>
      </c>
    </row>
    <row r="83" spans="1:28" x14ac:dyDescent="0.3">
      <c r="A83" s="27" t="s">
        <v>490</v>
      </c>
      <c r="B83" s="27">
        <f>VLOOKUP($A83,CRSP!$A$3:$U$650,2,0)</f>
        <v>-2.0211E-2</v>
      </c>
      <c r="C83" s="27">
        <f>VLOOKUP($A83,CRSP!$A$3:$U$650,12,0)</f>
        <v>121.03034580098802</v>
      </c>
      <c r="D83" s="27">
        <f>VLOOKUP(A83,GW!$A$2:$D$655,4,0)</f>
        <v>3.8062876579203105E-2</v>
      </c>
      <c r="E83" s="25">
        <f>VLOOKUP($A83,CRSP!$A$3:$U$656,13,0)</f>
        <v>1.823E-2</v>
      </c>
      <c r="F83" s="25">
        <f>VLOOKUP($A83,CRSP!$A$3:$U$656,15,0)</f>
        <v>174.76114955944692</v>
      </c>
      <c r="G83" s="25">
        <f>VLOOKUP($A83,CRSP!$A$3:$U$656,16,0)</f>
        <v>4.7489999999999997E-3</v>
      </c>
      <c r="H83" s="25">
        <f>VLOOKUP($A83,CRSP!$A$3:$U$656,18,0)</f>
        <v>152.32634704879317</v>
      </c>
      <c r="I83" s="25">
        <f>VLOOKUP($A83,CRSP!$A$3:$U$656,19,0)</f>
        <v>5.208E-3</v>
      </c>
      <c r="J83" s="25">
        <f>VLOOKUP($A83,CRSP!$A$3:$U$656,21,0)</f>
        <v>153.20584926884138</v>
      </c>
      <c r="K83" s="25"/>
      <c r="L83" s="25"/>
      <c r="M83" s="25"/>
      <c r="N83" s="25">
        <f>VLOOKUP($A83,GOLD!$A$2:$H$657,6,0)</f>
        <v>123.15</v>
      </c>
      <c r="O83" s="25">
        <f>VLOOKUP($A83,GOLD!$A$2:$H$657,8,0)</f>
        <v>351.95770220062872</v>
      </c>
      <c r="P83" s="25">
        <f>VLOOKUP($A83,GOLD!$A$2:$H$657,7,0)</f>
        <v>5.98129334601823</v>
      </c>
      <c r="Q83" s="25">
        <v>-1.62</v>
      </c>
      <c r="R83" s="25">
        <v>-1.1499999999999999</v>
      </c>
      <c r="S83" s="25">
        <v>-3.67</v>
      </c>
      <c r="T83" s="25">
        <v>-2.42</v>
      </c>
      <c r="U83" s="25">
        <v>-2.4</v>
      </c>
      <c r="V83" s="25">
        <v>-4.46</v>
      </c>
      <c r="W83" s="25">
        <v>1.29</v>
      </c>
      <c r="X83" s="25">
        <v>-0.81</v>
      </c>
      <c r="Y83" s="25">
        <v>-0.89</v>
      </c>
      <c r="Z83" s="25">
        <v>-3.74</v>
      </c>
      <c r="AA83" s="25">
        <v>0.63</v>
      </c>
      <c r="AB83" s="25">
        <v>-1.57</v>
      </c>
    </row>
    <row r="84" spans="1:28" x14ac:dyDescent="0.3">
      <c r="A84" s="27" t="s">
        <v>53</v>
      </c>
      <c r="B84" s="27">
        <f>VLOOKUP($A84,CRSP!$A$3:$U$650,2,0)</f>
        <v>-1.041E-3</v>
      </c>
      <c r="C84" s="27">
        <f>VLOOKUP($A84,CRSP!$A$3:$U$650,12,0)</f>
        <v>120.08939073159257</v>
      </c>
      <c r="D84" s="27">
        <f>VLOOKUP(A84,GW!$A$2:$D$655,4,0)</f>
        <v>3.9014005876591581E-2</v>
      </c>
      <c r="E84" s="25">
        <f>VLOOKUP($A84,CRSP!$A$3:$U$656,13,0)</f>
        <v>2.4274E-2</v>
      </c>
      <c r="F84" s="25">
        <f>VLOOKUP($A84,CRSP!$A$3:$U$656,15,0)</f>
        <v>179.0031971284094</v>
      </c>
      <c r="G84" s="25">
        <f>VLOOKUP($A84,CRSP!$A$3:$U$656,16,0)</f>
        <v>5.1910000000000003E-3</v>
      </c>
      <c r="H84" s="25">
        <f>VLOOKUP($A84,CRSP!$A$3:$U$656,18,0)</f>
        <v>153.11711022306687</v>
      </c>
      <c r="I84" s="25">
        <f>VLOOKUP($A84,CRSP!$A$3:$U$656,19,0)</f>
        <v>1.727E-3</v>
      </c>
      <c r="J84" s="25">
        <f>VLOOKUP($A84,CRSP!$A$3:$U$656,21,0)</f>
        <v>153.54330708661416</v>
      </c>
      <c r="K84" s="25"/>
      <c r="L84" s="25"/>
      <c r="M84" s="25"/>
      <c r="N84" s="25">
        <f>VLOOKUP($A84,GOLD!$A$2:$H$657,6,0)</f>
        <v>130.25</v>
      </c>
      <c r="O84" s="25">
        <f>VLOOKUP($A84,GOLD!$A$2:$H$657,8,0)</f>
        <v>372.24921406116033</v>
      </c>
      <c r="P84" s="25">
        <f>VLOOKUP($A84,GOLD!$A$2:$H$657,7,0)</f>
        <v>5.60525560669294</v>
      </c>
      <c r="Q84" s="25">
        <v>1.74</v>
      </c>
      <c r="R84" s="25">
        <v>-0.71</v>
      </c>
      <c r="S84" s="25">
        <v>1.0900000000000001</v>
      </c>
      <c r="T84" s="25">
        <v>0.82</v>
      </c>
      <c r="U84" s="25">
        <v>-3.69</v>
      </c>
      <c r="V84" s="25">
        <v>1.59</v>
      </c>
      <c r="W84" s="25">
        <v>3.14</v>
      </c>
      <c r="X84" s="25">
        <v>3.14</v>
      </c>
      <c r="Y84" s="25">
        <v>4.84</v>
      </c>
      <c r="Z84" s="25">
        <v>-9.7100000000000009</v>
      </c>
      <c r="AA84" s="25">
        <v>1.73</v>
      </c>
      <c r="AB84" s="25">
        <v>2.4700000000000002</v>
      </c>
    </row>
    <row r="85" spans="1:28" x14ac:dyDescent="0.3">
      <c r="A85" s="27" t="s">
        <v>54</v>
      </c>
      <c r="B85" s="27">
        <f>VLOOKUP($A85,CRSP!$A$3:$U$650,2,0)</f>
        <v>5.3775000000000003E-2</v>
      </c>
      <c r="C85" s="27">
        <f>VLOOKUP($A85,CRSP!$A$3:$U$650,12,0)</f>
        <v>126.39378969654199</v>
      </c>
      <c r="D85" s="27">
        <f>VLOOKUP(A85,GW!$A$2:$D$655,4,0)</f>
        <v>3.768844221105528E-2</v>
      </c>
      <c r="E85" s="25">
        <f>VLOOKUP($A85,CRSP!$A$3:$U$656,13,0)</f>
        <v>3.7990000000000003E-2</v>
      </c>
      <c r="F85" s="25">
        <f>VLOOKUP($A85,CRSP!$A$3:$U$656,15,0)</f>
        <v>185.80355190085717</v>
      </c>
      <c r="G85" s="25">
        <f>VLOOKUP($A85,CRSP!$A$3:$U$656,16,0)</f>
        <v>4.0499999999999998E-3</v>
      </c>
      <c r="H85" s="25">
        <f>VLOOKUP($A85,CRSP!$A$3:$U$656,18,0)</f>
        <v>153.73728679015716</v>
      </c>
      <c r="I85" s="25">
        <f>VLOOKUP($A85,CRSP!$A$3:$U$656,19,0)</f>
        <v>3.4480000000000001E-3</v>
      </c>
      <c r="J85" s="25">
        <f>VLOOKUP($A85,CRSP!$A$3:$U$656,21,0)</f>
        <v>153.99325084364455</v>
      </c>
      <c r="K85" s="25"/>
      <c r="L85" s="25"/>
      <c r="M85" s="25"/>
      <c r="N85" s="25">
        <f>VLOOKUP($A85,GOLD!$A$2:$H$657,6,0)</f>
        <v>134.5</v>
      </c>
      <c r="O85" s="25">
        <f>VLOOKUP($A85,GOLD!$A$2:$H$657,8,0)</f>
        <v>384.39554158330947</v>
      </c>
      <c r="P85" s="25">
        <f>VLOOKUP($A85,GOLD!$A$2:$H$657,7,0)</f>
        <v>3.2108518408417517</v>
      </c>
      <c r="Q85" s="25">
        <v>5.22</v>
      </c>
      <c r="R85" s="25">
        <v>9.67</v>
      </c>
      <c r="S85" s="25">
        <v>5.1100000000000003</v>
      </c>
      <c r="T85" s="25">
        <v>6.33</v>
      </c>
      <c r="U85" s="25">
        <v>7.74</v>
      </c>
      <c r="V85" s="25">
        <v>3.73</v>
      </c>
      <c r="W85" s="25">
        <v>3.44</v>
      </c>
      <c r="X85" s="25">
        <v>6.49</v>
      </c>
      <c r="Y85" s="25">
        <v>2.33</v>
      </c>
      <c r="Z85" s="25">
        <v>6.26</v>
      </c>
      <c r="AA85" s="25">
        <v>8.92</v>
      </c>
      <c r="AB85" s="25">
        <v>7.85</v>
      </c>
    </row>
    <row r="86" spans="1:28" x14ac:dyDescent="0.3">
      <c r="A86" s="27" t="s">
        <v>55</v>
      </c>
      <c r="B86" s="27">
        <f>VLOOKUP($A86,CRSP!$A$3:$U$650,2,0)</f>
        <v>-4.9653999999999997E-2</v>
      </c>
      <c r="C86" s="27">
        <f>VLOOKUP($A86,CRSP!$A$3:$U$650,12,0)</f>
        <v>120.00705716302048</v>
      </c>
      <c r="D86" s="27">
        <f>VLOOKUP(A86,GW!$A$2:$D$655,4,0)</f>
        <v>4.0151622071939619E-2</v>
      </c>
      <c r="E86" s="25">
        <f>VLOOKUP($A86,CRSP!$A$3:$U$656,13,0)</f>
        <v>-2.6079000000000001E-2</v>
      </c>
      <c r="F86" s="25">
        <f>VLOOKUP($A86,CRSP!$A$3:$U$656,15,0)</f>
        <v>180.95799001845302</v>
      </c>
      <c r="G86" s="25">
        <f>VLOOKUP($A86,CRSP!$A$3:$U$656,16,0)</f>
        <v>3.4129999999999998E-3</v>
      </c>
      <c r="H86" s="25">
        <f>VLOOKUP($A86,CRSP!$A$3:$U$656,18,0)</f>
        <v>154.26192549076725</v>
      </c>
      <c r="I86" s="25">
        <f>VLOOKUP($A86,CRSP!$A$3:$U$656,19,0)</f>
        <v>5.1549999999999999E-3</v>
      </c>
      <c r="J86" s="25">
        <f>VLOOKUP($A86,CRSP!$A$3:$U$656,21,0)</f>
        <v>154.78065241844769</v>
      </c>
      <c r="K86" s="25"/>
      <c r="L86" s="25"/>
      <c r="M86" s="25"/>
      <c r="N86" s="25">
        <f>VLOOKUP($A86,GOLD!$A$2:$H$657,6,0)</f>
        <v>132.30000000000001</v>
      </c>
      <c r="O86" s="25">
        <f>VLOOKUP($A86,GOLD!$A$2:$H$657,8,0)</f>
        <v>378.10803086596172</v>
      </c>
      <c r="P86" s="25">
        <f>VLOOKUP($A86,GOLD!$A$2:$H$657,7,0)</f>
        <v>-1.649212792098367</v>
      </c>
      <c r="Q86" s="25">
        <v>-4.09</v>
      </c>
      <c r="R86" s="25">
        <v>-4.2</v>
      </c>
      <c r="S86" s="25">
        <v>-5.77</v>
      </c>
      <c r="T86" s="25">
        <v>0.28999999999999998</v>
      </c>
      <c r="U86" s="25">
        <v>-6.5</v>
      </c>
      <c r="V86" s="25">
        <v>-3.92</v>
      </c>
      <c r="W86" s="25">
        <v>0.11</v>
      </c>
      <c r="X86" s="25">
        <v>0.84</v>
      </c>
      <c r="Y86" s="25">
        <v>-7.15</v>
      </c>
      <c r="Z86" s="25">
        <v>-8.84</v>
      </c>
      <c r="AA86" s="25">
        <v>-4.59</v>
      </c>
      <c r="AB86" s="25">
        <v>-3.69</v>
      </c>
    </row>
    <row r="87" spans="1:28" x14ac:dyDescent="0.3">
      <c r="A87" s="27" t="s">
        <v>56</v>
      </c>
      <c r="B87" s="27">
        <f>VLOOKUP($A87,CRSP!$A$3:$U$650,2,0)</f>
        <v>-1.5637999999999999E-2</v>
      </c>
      <c r="C87" s="27">
        <f>VLOOKUP($A87,CRSP!$A$3:$U$650,12,0)</f>
        <v>117.40766878381557</v>
      </c>
      <c r="D87" s="27">
        <f>VLOOKUP(A87,GW!$A$2:$D$655,4,0)</f>
        <v>4.1508014425966737E-2</v>
      </c>
      <c r="E87" s="25">
        <f>VLOOKUP($A87,CRSP!$A$3:$U$656,13,0)</f>
        <v>4.235E-3</v>
      </c>
      <c r="F87" s="25">
        <f>VLOOKUP($A87,CRSP!$A$3:$U$656,15,0)</f>
        <v>181.72443808462447</v>
      </c>
      <c r="G87" s="25">
        <f>VLOOKUP($A87,CRSP!$A$3:$U$656,16,0)</f>
        <v>4.0000000000000001E-3</v>
      </c>
      <c r="H87" s="25">
        <f>VLOOKUP($A87,CRSP!$A$3:$U$656,18,0)</f>
        <v>154.87894087845194</v>
      </c>
      <c r="I87" s="25">
        <f>VLOOKUP($A87,CRSP!$A$3:$U$656,19,0)</f>
        <v>1.0255999999999999E-2</v>
      </c>
      <c r="J87" s="25">
        <f>VLOOKUP($A87,CRSP!$A$3:$U$656,21,0)</f>
        <v>156.46794150731156</v>
      </c>
      <c r="K87" s="25"/>
      <c r="L87" s="25"/>
      <c r="M87" s="25"/>
      <c r="N87" s="25">
        <f>VLOOKUP($A87,GOLD!$A$2:$H$657,6,0)</f>
        <v>142.75</v>
      </c>
      <c r="O87" s="25">
        <f>VLOOKUP($A87,GOLD!$A$2:$H$657,8,0)</f>
        <v>407.9737067733638</v>
      </c>
      <c r="P87" s="25">
        <f>VLOOKUP($A87,GOLD!$A$2:$H$657,7,0)</f>
        <v>7.6022777415209548</v>
      </c>
      <c r="Q87" s="25">
        <v>-1.39</v>
      </c>
      <c r="R87" s="25">
        <v>-3.49</v>
      </c>
      <c r="S87" s="25">
        <v>-0.48</v>
      </c>
      <c r="T87" s="25">
        <v>-3.01</v>
      </c>
      <c r="U87" s="25">
        <v>-0.94</v>
      </c>
      <c r="V87" s="25">
        <v>-0.67</v>
      </c>
      <c r="W87" s="25">
        <v>0.99</v>
      </c>
      <c r="X87" s="25">
        <v>-3.4</v>
      </c>
      <c r="Y87" s="25">
        <v>-1.83</v>
      </c>
      <c r="Z87" s="25">
        <v>-0.21</v>
      </c>
      <c r="AA87" s="25">
        <v>-1.62</v>
      </c>
      <c r="AB87" s="25">
        <v>-1.82</v>
      </c>
    </row>
    <row r="88" spans="1:28" x14ac:dyDescent="0.3">
      <c r="A88" s="27" t="s">
        <v>57</v>
      </c>
      <c r="B88" s="27">
        <f>VLOOKUP($A88,CRSP!$A$3:$U$650,2,0)</f>
        <v>-1.2501999999999999E-2</v>
      </c>
      <c r="C88" s="27">
        <f>VLOOKUP($A88,CRSP!$A$3:$U$650,12,0)</f>
        <v>115.76099741237356</v>
      </c>
      <c r="D88" s="27">
        <f>VLOOKUP(A88,GW!$A$2:$D$655,4,0)</f>
        <v>4.2572647835805735E-2</v>
      </c>
      <c r="E88" s="25">
        <f>VLOOKUP($A88,CRSP!$A$3:$U$656,13,0)</f>
        <v>2.5099999999999998E-4</v>
      </c>
      <c r="F88" s="25">
        <f>VLOOKUP($A88,CRSP!$A$3:$U$656,15,0)</f>
        <v>181.77004854491642</v>
      </c>
      <c r="G88" s="25">
        <f>VLOOKUP($A88,CRSP!$A$3:$U$656,16,0)</f>
        <v>4.457E-3</v>
      </c>
      <c r="H88" s="25">
        <f>VLOOKUP($A88,CRSP!$A$3:$U$656,18,0)</f>
        <v>155.56924879605899</v>
      </c>
      <c r="I88" s="25">
        <f>VLOOKUP($A88,CRSP!$A$3:$U$656,19,0)</f>
        <v>6.7679999999999997E-3</v>
      </c>
      <c r="J88" s="25">
        <f>VLOOKUP($A88,CRSP!$A$3:$U$656,21,0)</f>
        <v>157.4803149606299</v>
      </c>
      <c r="K88" s="25"/>
      <c r="L88" s="25"/>
      <c r="M88" s="25"/>
      <c r="N88" s="25">
        <f>VLOOKUP($A88,GOLD!$A$2:$H$657,6,0)</f>
        <v>148.9</v>
      </c>
      <c r="O88" s="25">
        <f>VLOOKUP($A88,GOLD!$A$2:$H$657,8,0)</f>
        <v>425.55015718776792</v>
      </c>
      <c r="P88" s="25">
        <f>VLOOKUP($A88,GOLD!$A$2:$H$657,7,0)</f>
        <v>4.2180091153843744</v>
      </c>
      <c r="Q88" s="25">
        <v>-1.39</v>
      </c>
      <c r="R88" s="25">
        <v>-3.34</v>
      </c>
      <c r="S88" s="25">
        <v>-0.1</v>
      </c>
      <c r="T88" s="25">
        <v>-2.08</v>
      </c>
      <c r="U88" s="25">
        <v>-0.83</v>
      </c>
      <c r="V88" s="25">
        <v>-0.09</v>
      </c>
      <c r="W88" s="25">
        <v>-1.03</v>
      </c>
      <c r="X88" s="25">
        <v>0.19</v>
      </c>
      <c r="Y88" s="25">
        <v>-2.76</v>
      </c>
      <c r="Z88" s="25">
        <v>-1.79</v>
      </c>
      <c r="AA88" s="25">
        <v>-0.52</v>
      </c>
      <c r="AB88" s="25">
        <v>0.39</v>
      </c>
    </row>
    <row r="89" spans="1:28" x14ac:dyDescent="0.3">
      <c r="A89" s="27" t="s">
        <v>491</v>
      </c>
      <c r="B89" s="27">
        <f>VLOOKUP($A89,CRSP!$A$3:$U$650,2,0)</f>
        <v>6.4099999999999997E-4</v>
      </c>
      <c r="C89" s="27">
        <f>VLOOKUP($A89,CRSP!$A$3:$U$650,12,0)</f>
        <v>115.78452128910845</v>
      </c>
      <c r="D89" s="27">
        <f>VLOOKUP(A89,GW!$A$2:$D$655,4,0)</f>
        <v>4.3139678992279565E-2</v>
      </c>
      <c r="E89" s="25">
        <f>VLOOKUP($A89,CRSP!$A$3:$U$656,13,0)</f>
        <v>-4.5799999999999999E-3</v>
      </c>
      <c r="F89" s="25">
        <f>VLOOKUP($A89,CRSP!$A$3:$U$656,15,0)</f>
        <v>180.93752026368344</v>
      </c>
      <c r="G89" s="25">
        <f>VLOOKUP($A89,CRSP!$A$3:$U$656,16,0)</f>
        <v>3.9100000000000003E-3</v>
      </c>
      <c r="H89" s="25">
        <f>VLOOKUP($A89,CRSP!$A$3:$U$656,18,0)</f>
        <v>156.17748312983926</v>
      </c>
      <c r="I89" s="25">
        <f>VLOOKUP($A89,CRSP!$A$3:$U$656,19,0)</f>
        <v>8.4030000000000007E-3</v>
      </c>
      <c r="J89" s="25">
        <f>VLOOKUP($A89,CRSP!$A$3:$U$656,21,0)</f>
        <v>158.83014623172102</v>
      </c>
      <c r="K89" s="25"/>
      <c r="L89" s="25"/>
      <c r="M89" s="25"/>
      <c r="N89" s="25">
        <f>VLOOKUP($A89,GOLD!$A$2:$H$657,6,0)</f>
        <v>147.25</v>
      </c>
      <c r="O89" s="25">
        <f>VLOOKUP($A89,GOLD!$A$2:$H$657,8,0)</f>
        <v>420.8345241497571</v>
      </c>
      <c r="P89" s="25">
        <f>VLOOKUP($A89,GOLD!$A$2:$H$657,7,0)</f>
        <v>-1.1143117158267235</v>
      </c>
      <c r="Q89" s="25">
        <v>0.53</v>
      </c>
      <c r="R89" s="25">
        <v>3.16</v>
      </c>
      <c r="S89" s="25">
        <v>1.1000000000000001</v>
      </c>
      <c r="T89" s="25">
        <v>2.5299999999999998</v>
      </c>
      <c r="U89" s="25">
        <v>-0.61</v>
      </c>
      <c r="V89" s="25">
        <v>-3.61</v>
      </c>
      <c r="W89" s="25">
        <v>0.66</v>
      </c>
      <c r="X89" s="25">
        <v>1.94</v>
      </c>
      <c r="Y89" s="25">
        <v>-3.43</v>
      </c>
      <c r="Z89" s="25">
        <v>-5.21</v>
      </c>
      <c r="AA89" s="25">
        <v>2.34</v>
      </c>
      <c r="AB89" s="25">
        <v>1.92</v>
      </c>
    </row>
    <row r="90" spans="1:28" x14ac:dyDescent="0.3">
      <c r="A90" s="27" t="s">
        <v>58</v>
      </c>
      <c r="B90" s="27">
        <f>VLOOKUP($A90,CRSP!$A$3:$U$650,2,0)</f>
        <v>-1.5063999999999999E-2</v>
      </c>
      <c r="C90" s="27">
        <f>VLOOKUP($A90,CRSP!$A$3:$U$650,12,0)</f>
        <v>113.05575158786169</v>
      </c>
      <c r="D90" s="27">
        <f>VLOOKUP(A90,GW!$A$2:$D$655,4,0)</f>
        <v>4.4770391177694546E-2</v>
      </c>
      <c r="E90" s="25">
        <f>VLOOKUP($A90,CRSP!$A$3:$U$656,13,0)</f>
        <v>-2.1930000000000001E-3</v>
      </c>
      <c r="F90" s="25">
        <f>VLOOKUP($A90,CRSP!$A$3:$U$656,15,0)</f>
        <v>180.54062683060056</v>
      </c>
      <c r="G90" s="25">
        <f>VLOOKUP($A90,CRSP!$A$3:$U$656,16,0)</f>
        <v>3.7929999999999999E-3</v>
      </c>
      <c r="H90" s="25">
        <f>VLOOKUP($A90,CRSP!$A$3:$U$656,18,0)</f>
        <v>156.76991156659156</v>
      </c>
      <c r="I90" s="25">
        <f>VLOOKUP($A90,CRSP!$A$3:$U$656,19,0)</f>
        <v>5.0000000000000001E-3</v>
      </c>
      <c r="J90" s="25">
        <f>VLOOKUP($A90,CRSP!$A$3:$U$656,21,0)</f>
        <v>159.61754780652419</v>
      </c>
      <c r="K90" s="25"/>
      <c r="L90" s="25"/>
      <c r="M90" s="25"/>
      <c r="N90" s="25">
        <f>VLOOKUP($A90,GOLD!$A$2:$H$657,6,0)</f>
        <v>142.94999999999999</v>
      </c>
      <c r="O90" s="25">
        <f>VLOOKUP($A90,GOLD!$A$2:$H$657,8,0)</f>
        <v>408.54529865675903</v>
      </c>
      <c r="P90" s="25">
        <f>VLOOKUP($A90,GOLD!$A$2:$H$657,7,0)</f>
        <v>-2.9636903763375377</v>
      </c>
      <c r="Q90" s="25">
        <v>-0.94</v>
      </c>
      <c r="R90" s="25">
        <v>-0.49</v>
      </c>
      <c r="S90" s="25">
        <v>-2.82</v>
      </c>
      <c r="T90" s="25">
        <v>-0.41</v>
      </c>
      <c r="U90" s="25">
        <v>-3.3</v>
      </c>
      <c r="V90" s="25">
        <v>-1.47</v>
      </c>
      <c r="W90" s="25">
        <v>1.44</v>
      </c>
      <c r="X90" s="25">
        <v>1.68</v>
      </c>
      <c r="Y90" s="25">
        <v>-2.76</v>
      </c>
      <c r="Z90" s="25">
        <v>-1.88</v>
      </c>
      <c r="AA90" s="25">
        <v>-0.59</v>
      </c>
      <c r="AB90" s="25">
        <v>-1.1599999999999999</v>
      </c>
    </row>
    <row r="91" spans="1:28" x14ac:dyDescent="0.3">
      <c r="A91" s="27" t="s">
        <v>59</v>
      </c>
      <c r="B91" s="27">
        <f>VLOOKUP($A91,CRSP!$A$3:$U$650,2,0)</f>
        <v>4.7775999999999999E-2</v>
      </c>
      <c r="C91" s="27">
        <f>VLOOKUP($A91,CRSP!$A$3:$U$650,12,0)</f>
        <v>118.1839567160668</v>
      </c>
      <c r="D91" s="27">
        <f>VLOOKUP(A91,GW!$A$2:$D$655,4,0)</f>
        <v>4.3391719745222934E-2</v>
      </c>
      <c r="E91" s="25">
        <f>VLOOKUP($A91,CRSP!$A$3:$U$656,13,0)</f>
        <v>1.3981E-2</v>
      </c>
      <c r="F91" s="25">
        <f>VLOOKUP($A91,CRSP!$A$3:$U$656,15,0)</f>
        <v>183.06486356977138</v>
      </c>
      <c r="G91" s="25">
        <f>VLOOKUP($A91,CRSP!$A$3:$U$656,16,0)</f>
        <v>4.4070000000000003E-3</v>
      </c>
      <c r="H91" s="25">
        <f>VLOOKUP($A91,CRSP!$A$3:$U$656,18,0)</f>
        <v>157.46080488779219</v>
      </c>
      <c r="I91" s="25">
        <f>VLOOKUP($A91,CRSP!$A$3:$U$656,19,0)</f>
        <v>6.633E-3</v>
      </c>
      <c r="J91" s="25">
        <f>VLOOKUP($A91,CRSP!$A$3:$U$656,21,0)</f>
        <v>160.62992125984252</v>
      </c>
      <c r="K91" s="25"/>
      <c r="L91" s="25"/>
      <c r="M91" s="25"/>
      <c r="N91" s="25">
        <f>VLOOKUP($A91,GOLD!$A$2:$H$657,6,0)</f>
        <v>143</v>
      </c>
      <c r="O91" s="25">
        <f>VLOOKUP($A91,GOLD!$A$2:$H$657,8,0)</f>
        <v>408.68819662760785</v>
      </c>
      <c r="P91" s="25">
        <f>VLOOKUP($A91,GOLD!$A$2:$H$657,7,0)</f>
        <v>3.4971149158654916E-2</v>
      </c>
      <c r="Q91" s="25">
        <v>4.53</v>
      </c>
      <c r="R91" s="25">
        <v>4.29</v>
      </c>
      <c r="S91" s="25">
        <v>3.77</v>
      </c>
      <c r="T91" s="25">
        <v>6.09</v>
      </c>
      <c r="U91" s="25">
        <v>2.59</v>
      </c>
      <c r="V91" s="25">
        <v>7.81</v>
      </c>
      <c r="W91" s="25">
        <v>1.93</v>
      </c>
      <c r="X91" s="25">
        <v>5.7</v>
      </c>
      <c r="Y91" s="25">
        <v>6.06</v>
      </c>
      <c r="Z91" s="25">
        <v>9.0299999999999994</v>
      </c>
      <c r="AA91" s="25">
        <v>6</v>
      </c>
      <c r="AB91" s="25">
        <v>4.51</v>
      </c>
    </row>
    <row r="92" spans="1:28" x14ac:dyDescent="0.3">
      <c r="A92" s="27" t="s">
        <v>492</v>
      </c>
      <c r="B92" s="27">
        <f>VLOOKUP($A92,CRSP!$A$3:$U$650,2,0)</f>
        <v>-1.5453E-2</v>
      </c>
      <c r="C92" s="27">
        <f>VLOOKUP($A92,CRSP!$A$3:$U$650,12,0)</f>
        <v>116.26676076217362</v>
      </c>
      <c r="D92" s="27">
        <f>VLOOKUP(A92,GW!$A$2:$D$655,4,0)</f>
        <v>4.4579362670713205E-2</v>
      </c>
      <c r="E92" s="25">
        <f>VLOOKUP($A92,CRSP!$A$3:$U$656,13,0)</f>
        <v>-4.9430000000000003E-3</v>
      </c>
      <c r="F92" s="25">
        <f>VLOOKUP($A92,CRSP!$A$3:$U$656,15,0)</f>
        <v>182.15993555187009</v>
      </c>
      <c r="G92" s="25">
        <f>VLOOKUP($A92,CRSP!$A$3:$U$656,16,0)</f>
        <v>3.5309999999999999E-3</v>
      </c>
      <c r="H92" s="25">
        <f>VLOOKUP($A92,CRSP!$A$3:$U$656,18,0)</f>
        <v>158.01682122102076</v>
      </c>
      <c r="I92" s="25">
        <f>VLOOKUP($A92,CRSP!$A$3:$U$656,19,0)</f>
        <v>4.9420000000000002E-3</v>
      </c>
      <c r="J92" s="25">
        <f>VLOOKUP($A92,CRSP!$A$3:$U$656,21,0)</f>
        <v>161.41732283464566</v>
      </c>
      <c r="K92" s="25"/>
      <c r="L92" s="25"/>
      <c r="M92" s="25"/>
      <c r="N92" s="25">
        <f>VLOOKUP($A92,GOLD!$A$2:$H$657,6,0)</f>
        <v>144.1</v>
      </c>
      <c r="O92" s="25">
        <f>VLOOKUP($A92,GOLD!$A$2:$H$657,8,0)</f>
        <v>411.83195198628175</v>
      </c>
      <c r="P92" s="25">
        <f>VLOOKUP($A92,GOLD!$A$2:$H$657,7,0)</f>
        <v>0.7662872745569097</v>
      </c>
      <c r="Q92" s="25">
        <v>1.22</v>
      </c>
      <c r="R92" s="25">
        <v>-2.44</v>
      </c>
      <c r="S92" s="25">
        <v>-4.13</v>
      </c>
      <c r="T92" s="25">
        <v>-1.8</v>
      </c>
      <c r="U92" s="25">
        <v>-2.39</v>
      </c>
      <c r="V92" s="25">
        <v>-7.0000000000000007E-2</v>
      </c>
      <c r="W92" s="25">
        <v>-0.86</v>
      </c>
      <c r="X92" s="25">
        <v>0.87</v>
      </c>
      <c r="Y92" s="25">
        <v>-0.18</v>
      </c>
      <c r="Z92" s="25">
        <v>-2.2400000000000002</v>
      </c>
      <c r="AA92" s="25">
        <v>0.43</v>
      </c>
      <c r="AB92" s="25">
        <v>-1.42</v>
      </c>
    </row>
    <row r="93" spans="1:28" x14ac:dyDescent="0.3">
      <c r="A93" s="27" t="s">
        <v>60</v>
      </c>
      <c r="B93" s="27">
        <f>VLOOKUP($A93,CRSP!$A$3:$U$650,2,0)</f>
        <v>-1.231E-2</v>
      </c>
      <c r="C93" s="27">
        <f>VLOOKUP($A93,CRSP!$A$3:$U$650,12,0)</f>
        <v>113.82027758174547</v>
      </c>
      <c r="D93" s="27">
        <f>VLOOKUP(A93,GW!$A$2:$D$655,4,0)</f>
        <v>4.6019737521959286E-2</v>
      </c>
      <c r="E93" s="25">
        <f>VLOOKUP($A93,CRSP!$A$3:$U$656,13,0)</f>
        <v>1.1749000000000001E-2</v>
      </c>
      <c r="F93" s="25">
        <f>VLOOKUP($A93,CRSP!$A$3:$U$656,15,0)</f>
        <v>184.30005528207602</v>
      </c>
      <c r="G93" s="25">
        <f>VLOOKUP($A93,CRSP!$A$3:$U$656,16,0)</f>
        <v>5.0790000000000002E-3</v>
      </c>
      <c r="H93" s="25">
        <f>VLOOKUP($A93,CRSP!$A$3:$U$656,18,0)</f>
        <v>158.81940954788578</v>
      </c>
      <c r="I93" s="25">
        <f>VLOOKUP($A93,CRSP!$A$3:$U$656,19,0)</f>
        <v>3.2789999999999998E-3</v>
      </c>
      <c r="J93" s="25">
        <f>VLOOKUP($A93,CRSP!$A$3:$U$656,21,0)</f>
        <v>161.97975253093361</v>
      </c>
      <c r="K93" s="25"/>
      <c r="L93" s="25"/>
      <c r="M93" s="25"/>
      <c r="N93" s="25">
        <f>VLOOKUP($A93,GOLD!$A$2:$H$657,6,0)</f>
        <v>146</v>
      </c>
      <c r="O93" s="25">
        <f>VLOOKUP($A93,GOLD!$A$2:$H$657,8,0)</f>
        <v>417.26207487853674</v>
      </c>
      <c r="P93" s="25">
        <f>VLOOKUP($A93,GOLD!$A$2:$H$657,7,0)</f>
        <v>1.3099118702860024</v>
      </c>
      <c r="Q93" s="25">
        <v>0.11</v>
      </c>
      <c r="R93" s="25">
        <v>-0.85</v>
      </c>
      <c r="S93" s="25">
        <v>-1.45</v>
      </c>
      <c r="T93" s="25">
        <v>-5.77</v>
      </c>
      <c r="U93" s="25">
        <v>-0.86</v>
      </c>
      <c r="V93" s="25">
        <v>0.6</v>
      </c>
      <c r="W93" s="25">
        <v>-2.2599999999999998</v>
      </c>
      <c r="X93" s="25">
        <v>-3.23</v>
      </c>
      <c r="Y93" s="25">
        <v>4.62</v>
      </c>
      <c r="Z93" s="25">
        <v>3.83</v>
      </c>
      <c r="AA93" s="25">
        <v>-1.18</v>
      </c>
      <c r="AB93" s="25">
        <v>-1.28</v>
      </c>
    </row>
    <row r="94" spans="1:28" x14ac:dyDescent="0.3">
      <c r="A94" s="27" t="s">
        <v>61</v>
      </c>
      <c r="B94" s="27">
        <f>VLOOKUP($A94,CRSP!$A$3:$U$650,2,0)</f>
        <v>-8.25E-4</v>
      </c>
      <c r="C94" s="27">
        <f>VLOOKUP($A94,CRSP!$A$3:$U$650,12,0)</f>
        <v>113.53799106092686</v>
      </c>
      <c r="D94" s="27">
        <f>VLOOKUP(A94,GW!$A$2:$D$655,4,0)</f>
        <v>4.6617631824303327E-2</v>
      </c>
      <c r="E94" s="25">
        <f>VLOOKUP($A94,CRSP!$A$3:$U$656,13,0)</f>
        <v>1.8619999999999999E-3</v>
      </c>
      <c r="F94" s="25">
        <f>VLOOKUP($A94,CRSP!$A$3:$U$656,15,0)</f>
        <v>184.64337016240623</v>
      </c>
      <c r="G94" s="25">
        <f>VLOOKUP($A94,CRSP!$A$3:$U$656,16,0)</f>
        <v>4.2370000000000003E-3</v>
      </c>
      <c r="H94" s="25">
        <f>VLOOKUP($A94,CRSP!$A$3:$U$656,18,0)</f>
        <v>159.49227243840267</v>
      </c>
      <c r="I94" s="25">
        <f>VLOOKUP($A94,CRSP!$A$3:$U$656,19,0)</f>
        <v>3.2680000000000001E-3</v>
      </c>
      <c r="J94" s="25">
        <f>VLOOKUP($A94,CRSP!$A$3:$U$656,21,0)</f>
        <v>162.54218222722159</v>
      </c>
      <c r="K94" s="25"/>
      <c r="L94" s="25"/>
      <c r="M94" s="25"/>
      <c r="N94" s="25">
        <f>VLOOKUP($A94,GOLD!$A$2:$H$657,6,0)</f>
        <v>154.05000000000001</v>
      </c>
      <c r="O94" s="25">
        <f>VLOOKUP($A94,GOLD!$A$2:$H$657,8,0)</f>
        <v>440.26864818519573</v>
      </c>
      <c r="P94" s="25">
        <f>VLOOKUP($A94,GOLD!$A$2:$H$657,7,0)</f>
        <v>5.3670603334340603</v>
      </c>
      <c r="Q94" s="25">
        <v>0.25</v>
      </c>
      <c r="R94" s="25">
        <v>1.55</v>
      </c>
      <c r="S94" s="25">
        <v>-1.22</v>
      </c>
      <c r="T94" s="25">
        <v>0.73</v>
      </c>
      <c r="U94" s="25">
        <v>-0.32</v>
      </c>
      <c r="V94" s="25">
        <v>-1.85</v>
      </c>
      <c r="W94" s="25">
        <v>3.48</v>
      </c>
      <c r="X94" s="25">
        <v>2.0099999999999998</v>
      </c>
      <c r="Y94" s="25">
        <v>-0.71</v>
      </c>
      <c r="Z94" s="25">
        <v>-0.89</v>
      </c>
      <c r="AA94" s="25">
        <v>-0.03</v>
      </c>
      <c r="AB94" s="25">
        <v>-0.13</v>
      </c>
    </row>
    <row r="95" spans="1:28" x14ac:dyDescent="0.3">
      <c r="A95" s="27" t="s">
        <v>62</v>
      </c>
      <c r="B95" s="27">
        <f>VLOOKUP($A95,CRSP!$A$3:$U$650,2,0)</f>
        <v>-4.1984E-2</v>
      </c>
      <c r="C95" s="27">
        <f>VLOOKUP($A95,CRSP!$A$3:$U$650,12,0)</f>
        <v>108.60973888496825</v>
      </c>
      <c r="D95" s="27">
        <f>VLOOKUP(A95,GW!$A$2:$D$655,4,0)</f>
        <v>4.9346653671215081E-2</v>
      </c>
      <c r="E95" s="25">
        <f>VLOOKUP($A95,CRSP!$A$3:$U$656,13,0)</f>
        <v>-3.637E-3</v>
      </c>
      <c r="F95" s="25">
        <f>VLOOKUP($A95,CRSP!$A$3:$U$656,15,0)</f>
        <v>183.97171492033556</v>
      </c>
      <c r="G95" s="25">
        <f>VLOOKUP($A95,CRSP!$A$3:$U$656,16,0)</f>
        <v>5.2550000000000001E-3</v>
      </c>
      <c r="H95" s="25">
        <f>VLOOKUP($A95,CRSP!$A$3:$U$656,18,0)</f>
        <v>160.33045330376032</v>
      </c>
      <c r="I95" s="25">
        <f>VLOOKUP($A95,CRSP!$A$3:$U$656,19,0)</f>
        <v>3.2569999999999999E-3</v>
      </c>
      <c r="J95" s="25">
        <f>VLOOKUP($A95,CRSP!$A$3:$U$656,21,0)</f>
        <v>162.99212598425197</v>
      </c>
      <c r="K95" s="25"/>
      <c r="L95" s="25"/>
      <c r="M95" s="25"/>
      <c r="N95" s="25">
        <f>VLOOKUP($A95,GOLD!$A$2:$H$657,6,0)</f>
        <v>161.5</v>
      </c>
      <c r="O95" s="25">
        <f>VLOOKUP($A95,GOLD!$A$2:$H$657,8,0)</f>
        <v>461.56044584166909</v>
      </c>
      <c r="P95" s="25">
        <f>VLOOKUP($A95,GOLD!$A$2:$H$657,7,0)</f>
        <v>4.7227917620034168</v>
      </c>
      <c r="Q95" s="25">
        <v>-3.35</v>
      </c>
      <c r="R95" s="25">
        <v>-4.46</v>
      </c>
      <c r="S95" s="25">
        <v>-4.96</v>
      </c>
      <c r="T95" s="25">
        <v>-3.55</v>
      </c>
      <c r="U95" s="25">
        <v>-3.62</v>
      </c>
      <c r="V95" s="25">
        <v>-3.23</v>
      </c>
      <c r="W95" s="25">
        <v>-5.05</v>
      </c>
      <c r="X95" s="25">
        <v>-3.14</v>
      </c>
      <c r="Y95" s="25">
        <v>-3.17</v>
      </c>
      <c r="Z95" s="25">
        <v>-1.75</v>
      </c>
      <c r="AA95" s="25">
        <v>-4.8499999999999996</v>
      </c>
      <c r="AB95" s="25">
        <v>-3.95</v>
      </c>
    </row>
    <row r="96" spans="1:28" x14ac:dyDescent="0.3">
      <c r="A96" s="27" t="s">
        <v>63</v>
      </c>
      <c r="B96" s="27">
        <f>VLOOKUP($A96,CRSP!$A$3:$U$650,2,0)</f>
        <v>3.6752E-2</v>
      </c>
      <c r="C96" s="27">
        <f>VLOOKUP($A96,CRSP!$A$3:$U$650,12,0)</f>
        <v>111.53846153846155</v>
      </c>
      <c r="D96" s="27">
        <f>VLOOKUP(A96,GW!$A$2:$D$655,4,0)</f>
        <v>4.8648423494674686E-2</v>
      </c>
      <c r="E96" s="25">
        <f>VLOOKUP($A96,CRSP!$A$3:$U$656,13,0)</f>
        <v>7.3509999999999999E-3</v>
      </c>
      <c r="F96" s="25">
        <f>VLOOKUP($A96,CRSP!$A$3:$U$656,15,0)</f>
        <v>185.32409254417345</v>
      </c>
      <c r="G96" s="25">
        <f>VLOOKUP($A96,CRSP!$A$3:$U$656,16,0)</f>
        <v>5.5079999999999999E-3</v>
      </c>
      <c r="H96" s="25">
        <f>VLOOKUP($A96,CRSP!$A$3:$U$656,18,0)</f>
        <v>161.21347608438992</v>
      </c>
      <c r="I96" s="25">
        <f>VLOOKUP($A96,CRSP!$A$3:$U$656,19,0)</f>
        <v>4.8700000000000002E-3</v>
      </c>
      <c r="J96" s="25">
        <f>VLOOKUP($A96,CRSP!$A$3:$U$656,21,0)</f>
        <v>163.77952755905508</v>
      </c>
      <c r="K96" s="25"/>
      <c r="L96" s="25"/>
      <c r="M96" s="25"/>
      <c r="N96" s="25">
        <f>VLOOKUP($A96,GOLD!$A$2:$H$657,6,0)</f>
        <v>160.05000000000001</v>
      </c>
      <c r="O96" s="25">
        <f>VLOOKUP($A96,GOLD!$A$2:$H$657,8,0)</f>
        <v>457.41640468705344</v>
      </c>
      <c r="P96" s="25">
        <f>VLOOKUP($A96,GOLD!$A$2:$H$657,7,0)</f>
        <v>-0.90188762468390704</v>
      </c>
      <c r="Q96" s="25">
        <v>4.59</v>
      </c>
      <c r="R96" s="25">
        <v>1.95</v>
      </c>
      <c r="S96" s="25">
        <v>4.6500000000000004</v>
      </c>
      <c r="T96" s="25">
        <v>3.45</v>
      </c>
      <c r="U96" s="25">
        <v>3.57</v>
      </c>
      <c r="V96" s="25">
        <v>5.25</v>
      </c>
      <c r="W96" s="25">
        <v>2.1800000000000002</v>
      </c>
      <c r="X96" s="25">
        <v>4.28</v>
      </c>
      <c r="Y96" s="25">
        <v>5.58</v>
      </c>
      <c r="Z96" s="25">
        <v>6.08</v>
      </c>
      <c r="AA96" s="25">
        <v>5.89</v>
      </c>
      <c r="AB96" s="25">
        <v>7.28</v>
      </c>
    </row>
    <row r="97" spans="1:28" x14ac:dyDescent="0.3">
      <c r="A97" s="27" t="s">
        <v>493</v>
      </c>
      <c r="B97" s="27">
        <f>VLOOKUP($A97,CRSP!$A$3:$U$650,2,0)</f>
        <v>5.5700000000000003E-3</v>
      </c>
      <c r="C97" s="27">
        <f>VLOOKUP($A97,CRSP!$A$3:$U$650,12,0)</f>
        <v>111.8560338743825</v>
      </c>
      <c r="D97" s="27">
        <f>VLOOKUP(A97,GW!$A$2:$D$655,4,0)</f>
        <v>4.9106203995793907E-2</v>
      </c>
      <c r="E97" s="25">
        <f>VLOOKUP($A97,CRSP!$A$3:$U$656,13,0)</f>
        <v>-9.835E-3</v>
      </c>
      <c r="F97" s="25">
        <f>VLOOKUP($A97,CRSP!$A$3:$U$656,15,0)</f>
        <v>183.50146008425298</v>
      </c>
      <c r="G97" s="25">
        <f>VLOOKUP($A97,CRSP!$A$3:$U$656,16,0)</f>
        <v>5.2519999999999997E-3</v>
      </c>
      <c r="H97" s="25">
        <f>VLOOKUP($A97,CRSP!$A$3:$U$656,18,0)</f>
        <v>162.06020384221455</v>
      </c>
      <c r="I97" s="25">
        <f>VLOOKUP($A97,CRSP!$A$3:$U$656,19,0)</f>
        <v>3.2309999999999999E-3</v>
      </c>
      <c r="J97" s="25">
        <f>VLOOKUP($A97,CRSP!$A$3:$U$656,21,0)</f>
        <v>164.34195725534306</v>
      </c>
      <c r="K97" s="25"/>
      <c r="L97" s="25"/>
      <c r="M97" s="25"/>
      <c r="N97" s="25">
        <f>VLOOKUP($A97,GOLD!$A$2:$H$657,6,0)</f>
        <v>164.95</v>
      </c>
      <c r="O97" s="25">
        <f>VLOOKUP($A97,GOLD!$A$2:$H$657,8,0)</f>
        <v>471.42040583023714</v>
      </c>
      <c r="P97" s="25">
        <f>VLOOKUP($A97,GOLD!$A$2:$H$657,7,0)</f>
        <v>3.0156131258718299</v>
      </c>
      <c r="Q97" s="25">
        <v>0</v>
      </c>
      <c r="R97" s="25">
        <v>-0.75</v>
      </c>
      <c r="S97" s="25">
        <v>0.75</v>
      </c>
      <c r="T97" s="25">
        <v>1.89</v>
      </c>
      <c r="U97" s="25">
        <v>0.82</v>
      </c>
      <c r="V97" s="25">
        <v>2.34</v>
      </c>
      <c r="W97" s="25">
        <v>2.15</v>
      </c>
      <c r="X97" s="25">
        <v>-0.33</v>
      </c>
      <c r="Y97" s="25">
        <v>-1.25</v>
      </c>
      <c r="Z97" s="25">
        <v>0.62</v>
      </c>
      <c r="AA97" s="25">
        <v>-0.1</v>
      </c>
      <c r="AB97" s="25">
        <v>1.48</v>
      </c>
    </row>
    <row r="98" spans="1:28" x14ac:dyDescent="0.3">
      <c r="A98" s="27" t="s">
        <v>64</v>
      </c>
      <c r="B98" s="27">
        <f>VLOOKUP($A98,CRSP!$A$3:$U$650,2,0)</f>
        <v>-6.0643000000000002E-2</v>
      </c>
      <c r="C98" s="27">
        <f>VLOOKUP($A98,CRSP!$A$3:$U$650,12,0)</f>
        <v>104.97529992942837</v>
      </c>
      <c r="D98" s="27">
        <f>VLOOKUP(A98,GW!$A$2:$D$655,4,0)</f>
        <v>5.2810420168067231E-2</v>
      </c>
      <c r="E98" s="25">
        <f>VLOOKUP($A98,CRSP!$A$3:$U$656,13,0)</f>
        <v>-3.2599999999999999E-3</v>
      </c>
      <c r="F98" s="25">
        <f>VLOOKUP($A98,CRSP!$A$3:$U$656,15,0)</f>
        <v>182.90330362608657</v>
      </c>
      <c r="G98" s="25">
        <f>VLOOKUP($A98,CRSP!$A$3:$U$656,16,0)</f>
        <v>5.4990000000000004E-3</v>
      </c>
      <c r="H98" s="25">
        <f>VLOOKUP($A98,CRSP!$A$3:$U$656,18,0)</f>
        <v>162.95142227315495</v>
      </c>
      <c r="I98" s="25">
        <f>VLOOKUP($A98,CRSP!$A$3:$U$656,19,0)</f>
        <v>6.4409999999999997E-3</v>
      </c>
      <c r="J98" s="25">
        <f>VLOOKUP($A98,CRSP!$A$3:$U$656,21,0)</f>
        <v>165.46681664791899</v>
      </c>
      <c r="K98" s="25"/>
      <c r="L98" s="25"/>
      <c r="M98" s="25"/>
      <c r="N98" s="25">
        <f>VLOOKUP($A98,GOLD!$A$2:$H$657,6,0)</f>
        <v>175.75</v>
      </c>
      <c r="O98" s="25">
        <f>VLOOKUP($A98,GOLD!$A$2:$H$657,8,0)</f>
        <v>502.28636753358097</v>
      </c>
      <c r="P98" s="25">
        <f>VLOOKUP($A98,GOLD!$A$2:$H$657,7,0)</f>
        <v>6.3420133016183948</v>
      </c>
      <c r="Q98" s="25">
        <v>-5.3</v>
      </c>
      <c r="R98" s="25">
        <v>-6.86</v>
      </c>
      <c r="S98" s="25">
        <v>-5.87</v>
      </c>
      <c r="T98" s="25">
        <v>-6.93</v>
      </c>
      <c r="U98" s="25">
        <v>-6.54</v>
      </c>
      <c r="V98" s="25">
        <v>-4.67</v>
      </c>
      <c r="W98" s="25">
        <v>-4.16</v>
      </c>
      <c r="X98" s="25">
        <v>-4.53</v>
      </c>
      <c r="Y98" s="25">
        <v>-6.84</v>
      </c>
      <c r="Z98" s="25">
        <v>-1.92</v>
      </c>
      <c r="AA98" s="25">
        <v>-6.04</v>
      </c>
      <c r="AB98" s="25">
        <v>-4.47</v>
      </c>
    </row>
    <row r="99" spans="1:28" x14ac:dyDescent="0.3">
      <c r="A99" s="27" t="s">
        <v>65</v>
      </c>
      <c r="B99" s="27">
        <f>VLOOKUP($A99,CRSP!$A$3:$U$650,2,0)</f>
        <v>-1.626E-2</v>
      </c>
      <c r="C99" s="27">
        <f>VLOOKUP($A99,CRSP!$A$3:$U$650,12,0)</f>
        <v>102.37591155022349</v>
      </c>
      <c r="D99" s="27">
        <f>VLOOKUP(A99,GW!$A$2:$D$655,4,0)</f>
        <v>5.4649241727941167E-2</v>
      </c>
      <c r="E99" s="25">
        <f>VLOOKUP($A99,CRSP!$A$3:$U$656,13,0)</f>
        <v>-4.0000000000000003E-5</v>
      </c>
      <c r="F99" s="25">
        <f>VLOOKUP($A99,CRSP!$A$3:$U$656,15,0)</f>
        <v>182.89602243814838</v>
      </c>
      <c r="G99" s="25">
        <f>VLOOKUP($A99,CRSP!$A$3:$U$656,16,0)</f>
        <v>5.2360000000000002E-3</v>
      </c>
      <c r="H99" s="25">
        <f>VLOOKUP($A99,CRSP!$A$3:$U$656,18,0)</f>
        <v>163.80458947050948</v>
      </c>
      <c r="I99" s="25">
        <f>VLOOKUP($A99,CRSP!$A$3:$U$656,19,0)</f>
        <v>6.4000000000000003E-3</v>
      </c>
      <c r="J99" s="25">
        <f>VLOOKUP($A99,CRSP!$A$3:$U$656,21,0)</f>
        <v>166.47919010123732</v>
      </c>
      <c r="K99" s="25"/>
      <c r="L99" s="25"/>
      <c r="M99" s="25"/>
      <c r="N99" s="25">
        <f>VLOOKUP($A99,GOLD!$A$2:$H$657,6,0)</f>
        <v>182.25</v>
      </c>
      <c r="O99" s="25">
        <f>VLOOKUP($A99,GOLD!$A$2:$H$657,8,0)</f>
        <v>520.86310374392679</v>
      </c>
      <c r="P99" s="25">
        <f>VLOOKUP($A99,GOLD!$A$2:$H$657,7,0)</f>
        <v>3.6316840197993283</v>
      </c>
      <c r="Q99" s="25">
        <v>0.12</v>
      </c>
      <c r="R99" s="25">
        <v>0.39</v>
      </c>
      <c r="S99" s="25">
        <v>-2.06</v>
      </c>
      <c r="T99" s="25">
        <v>-1.08</v>
      </c>
      <c r="U99" s="25">
        <v>-3.97</v>
      </c>
      <c r="V99" s="25">
        <v>-3.47</v>
      </c>
      <c r="W99" s="25">
        <v>4.13</v>
      </c>
      <c r="X99" s="25">
        <v>-0.41</v>
      </c>
      <c r="Y99" s="25">
        <v>-0.43</v>
      </c>
      <c r="Z99" s="25">
        <v>-3</v>
      </c>
      <c r="AA99" s="25">
        <v>0.08</v>
      </c>
      <c r="AB99" s="25">
        <v>-0.42</v>
      </c>
    </row>
    <row r="100" spans="1:28" x14ac:dyDescent="0.3">
      <c r="A100" s="27" t="s">
        <v>66</v>
      </c>
      <c r="B100" s="27">
        <f>VLOOKUP($A100,CRSP!$A$3:$U$650,2,0)</f>
        <v>2.6925000000000001E-2</v>
      </c>
      <c r="C100" s="27">
        <f>VLOOKUP($A100,CRSP!$A$3:$U$650,12,0)</f>
        <v>104.9282521759586</v>
      </c>
      <c r="D100" s="27">
        <f>VLOOKUP(A100,GW!$A$2:$D$655,4,0)</f>
        <v>5.3805627171841723E-2</v>
      </c>
      <c r="E100" s="25">
        <f>VLOOKUP($A100,CRSP!$A$3:$U$656,13,0)</f>
        <v>-3.4699999999999998E-4</v>
      </c>
      <c r="F100" s="25">
        <f>VLOOKUP($A100,CRSP!$A$3:$U$656,15,0)</f>
        <v>182.83241507936773</v>
      </c>
      <c r="G100" s="25">
        <f>VLOOKUP($A100,CRSP!$A$3:$U$656,16,0)</f>
        <v>5.6559999999999996E-3</v>
      </c>
      <c r="H100" s="25">
        <f>VLOOKUP($A100,CRSP!$A$3:$U$656,18,0)</f>
        <v>164.73104919778635</v>
      </c>
      <c r="I100" s="25">
        <f>VLOOKUP($A100,CRSP!$A$3:$U$656,19,0)</f>
        <v>7.9489999999999995E-3</v>
      </c>
      <c r="J100" s="25">
        <f>VLOOKUP($A100,CRSP!$A$3:$U$656,21,0)</f>
        <v>167.82902137232844</v>
      </c>
      <c r="K100" s="25"/>
      <c r="L100" s="25"/>
      <c r="M100" s="25"/>
      <c r="N100" s="25">
        <f>VLOOKUP($A100,GOLD!$A$2:$H$657,6,0)</f>
        <v>181.6</v>
      </c>
      <c r="O100" s="25">
        <f>VLOOKUP($A100,GOLD!$A$2:$H$657,8,0)</f>
        <v>519.00543012289222</v>
      </c>
      <c r="P100" s="25">
        <f>VLOOKUP($A100,GOLD!$A$2:$H$657,7,0)</f>
        <v>-0.35729047215745868</v>
      </c>
      <c r="Q100" s="25">
        <v>4.17</v>
      </c>
      <c r="R100" s="25">
        <v>6.09</v>
      </c>
      <c r="S100" s="25">
        <v>4.37</v>
      </c>
      <c r="T100" s="25">
        <v>2.06</v>
      </c>
      <c r="U100" s="25">
        <v>2.73</v>
      </c>
      <c r="V100" s="25">
        <v>-0.69</v>
      </c>
      <c r="W100" s="25">
        <v>2.62</v>
      </c>
      <c r="X100" s="25">
        <v>2.4700000000000002</v>
      </c>
      <c r="Y100" s="25">
        <v>2.86</v>
      </c>
      <c r="Z100" s="25">
        <v>4.17</v>
      </c>
      <c r="AA100" s="25">
        <v>5.15</v>
      </c>
      <c r="AB100" s="25">
        <v>5.8</v>
      </c>
    </row>
    <row r="101" spans="1:28" x14ac:dyDescent="0.3">
      <c r="A101" s="27" t="s">
        <v>494</v>
      </c>
      <c r="B101" s="27">
        <f>VLOOKUP($A101,CRSP!$A$3:$U$650,2,0)</f>
        <v>8.8964000000000001E-2</v>
      </c>
      <c r="C101" s="27">
        <f>VLOOKUP($A101,CRSP!$A$3:$U$650,12,0)</f>
        <v>113.89084921195014</v>
      </c>
      <c r="D101" s="27">
        <f>VLOOKUP(A101,GW!$A$2:$D$655,4,0)</f>
        <v>4.9950118764845605E-2</v>
      </c>
      <c r="E101" s="25">
        <f>VLOOKUP($A101,CRSP!$A$3:$U$656,13,0)</f>
        <v>9.01E-4</v>
      </c>
      <c r="F101" s="25">
        <f>VLOOKUP($A101,CRSP!$A$3:$U$656,15,0)</f>
        <v>182.99727216476037</v>
      </c>
      <c r="G101" s="25">
        <f>VLOOKUP($A101,CRSP!$A$3:$U$656,16,0)</f>
        <v>5.9300000000000004E-3</v>
      </c>
      <c r="H101" s="25">
        <f>VLOOKUP($A101,CRSP!$A$3:$U$656,18,0)</f>
        <v>165.70797071483398</v>
      </c>
      <c r="I101" s="25">
        <f>VLOOKUP($A101,CRSP!$A$3:$U$656,19,0)</f>
        <v>7.8860000000000006E-3</v>
      </c>
      <c r="J101" s="25">
        <f>VLOOKUP($A101,CRSP!$A$3:$U$656,21,0)</f>
        <v>169.17885264341956</v>
      </c>
      <c r="K101" s="25"/>
      <c r="L101" s="25"/>
      <c r="M101" s="25"/>
      <c r="N101" s="25">
        <f>VLOOKUP($A101,GOLD!$A$2:$H$657,6,0)</f>
        <v>170.85</v>
      </c>
      <c r="O101" s="25">
        <f>VLOOKUP($A101,GOLD!$A$2:$H$657,8,0)</f>
        <v>488.28236639039721</v>
      </c>
      <c r="P101" s="25">
        <f>VLOOKUP($A101,GOLD!$A$2:$H$657,7,0)</f>
        <v>-6.1020487605892111</v>
      </c>
      <c r="Q101" s="25">
        <v>6.92</v>
      </c>
      <c r="R101" s="25">
        <v>9.6199999999999992</v>
      </c>
      <c r="S101" s="25">
        <v>11.56</v>
      </c>
      <c r="T101" s="25">
        <v>6.71</v>
      </c>
      <c r="U101" s="25">
        <v>11.2</v>
      </c>
      <c r="V101" s="25">
        <v>13.35</v>
      </c>
      <c r="W101" s="25">
        <v>2.93</v>
      </c>
      <c r="X101" s="25">
        <v>0.18</v>
      </c>
      <c r="Y101" s="25">
        <v>10.84</v>
      </c>
      <c r="Z101" s="25">
        <v>9.25</v>
      </c>
      <c r="AA101" s="25">
        <v>10.029999999999999</v>
      </c>
      <c r="AB101" s="25">
        <v>8.59</v>
      </c>
    </row>
    <row r="102" spans="1:28" x14ac:dyDescent="0.3">
      <c r="A102" s="27" t="s">
        <v>67</v>
      </c>
      <c r="B102" s="27">
        <f>VLOOKUP($A102,CRSP!$A$3:$U$650,2,0)</f>
        <v>1.3719E-2</v>
      </c>
      <c r="C102" s="27">
        <f>VLOOKUP($A102,CRSP!$A$3:$U$650,12,0)</f>
        <v>114.3730886850153</v>
      </c>
      <c r="D102" s="27">
        <f>VLOOKUP(A102,GW!$A$2:$D$655,4,0)</f>
        <v>5.0116515837104074E-2</v>
      </c>
      <c r="E102" s="25">
        <f>VLOOKUP($A102,CRSP!$A$3:$U$656,13,0)</f>
        <v>-5.934E-3</v>
      </c>
      <c r="F102" s="25">
        <f>VLOOKUP($A102,CRSP!$A$3:$U$656,15,0)</f>
        <v>181.91127611473615</v>
      </c>
      <c r="G102" s="25">
        <f>VLOOKUP($A102,CRSP!$A$3:$U$656,16,0)</f>
        <v>5.3670000000000002E-3</v>
      </c>
      <c r="H102" s="25">
        <f>VLOOKUP($A102,CRSP!$A$3:$U$656,18,0)</f>
        <v>166.5973158542748</v>
      </c>
      <c r="I102" s="25">
        <f>VLOOKUP($A102,CRSP!$A$3:$U$656,19,0)</f>
        <v>9.3900000000000008E-3</v>
      </c>
      <c r="J102" s="25">
        <f>VLOOKUP($A102,CRSP!$A$3:$U$656,21,0)</f>
        <v>170.75365579302587</v>
      </c>
      <c r="K102" s="25"/>
      <c r="L102" s="25"/>
      <c r="M102" s="25"/>
      <c r="N102" s="25">
        <f>VLOOKUP($A102,GOLD!$A$2:$H$657,6,0)</f>
        <v>184.15</v>
      </c>
      <c r="O102" s="25">
        <f>VLOOKUP($A102,GOLD!$A$2:$H$657,8,0)</f>
        <v>526.29322663618177</v>
      </c>
      <c r="P102" s="25">
        <f>VLOOKUP($A102,GOLD!$A$2:$H$657,7,0)</f>
        <v>7.4964664329773463</v>
      </c>
      <c r="Q102" s="25">
        <v>4.22</v>
      </c>
      <c r="R102" s="25">
        <v>0.2</v>
      </c>
      <c r="S102" s="25">
        <v>5.23</v>
      </c>
      <c r="T102" s="25">
        <v>0.89</v>
      </c>
      <c r="U102" s="25">
        <v>1.29</v>
      </c>
      <c r="V102" s="25">
        <v>1.64</v>
      </c>
      <c r="W102" s="25">
        <v>-0.39</v>
      </c>
      <c r="X102" s="25">
        <v>0.71</v>
      </c>
      <c r="Y102" s="25">
        <v>1.25</v>
      </c>
      <c r="Z102" s="25">
        <v>5.17</v>
      </c>
      <c r="AA102" s="25">
        <v>1.32</v>
      </c>
      <c r="AB102" s="25">
        <v>4.1500000000000004</v>
      </c>
    </row>
    <row r="103" spans="1:28" x14ac:dyDescent="0.3">
      <c r="A103" s="27" t="s">
        <v>68</v>
      </c>
      <c r="B103" s="27">
        <f>VLOOKUP($A103,CRSP!$A$3:$U$650,2,0)</f>
        <v>-1.6577999999999999E-2</v>
      </c>
      <c r="C103" s="27">
        <f>VLOOKUP($A103,CRSP!$A$3:$U$650,12,0)</f>
        <v>112.36179722418255</v>
      </c>
      <c r="D103" s="27">
        <f>VLOOKUP(A103,GW!$A$2:$D$655,4,0)</f>
        <v>5.1397466764367218E-2</v>
      </c>
      <c r="E103" s="25">
        <f>VLOOKUP($A103,CRSP!$A$3:$U$656,13,0)</f>
        <v>-6.4469999999999996E-3</v>
      </c>
      <c r="F103" s="25">
        <f>VLOOKUP($A103,CRSP!$A$3:$U$656,15,0)</f>
        <v>180.73859271397629</v>
      </c>
      <c r="G103" s="25">
        <f>VLOOKUP($A103,CRSP!$A$3:$U$656,16,0)</f>
        <v>5.4799999999999996E-3</v>
      </c>
      <c r="H103" s="25">
        <f>VLOOKUP($A103,CRSP!$A$3:$U$656,18,0)</f>
        <v>167.51031129889816</v>
      </c>
      <c r="I103" s="25">
        <f>VLOOKUP($A103,CRSP!$A$3:$U$656,19,0)</f>
        <v>1.0853E-2</v>
      </c>
      <c r="J103" s="25">
        <f>VLOOKUP($A103,CRSP!$A$3:$U$656,21,0)</f>
        <v>172.55343082114734</v>
      </c>
      <c r="K103" s="25"/>
      <c r="L103" s="25"/>
      <c r="M103" s="25"/>
      <c r="N103" s="25">
        <f>VLOOKUP($A103,GOLD!$A$2:$H$657,6,0)</f>
        <v>183.05</v>
      </c>
      <c r="O103" s="25">
        <f>VLOOKUP($A103,GOLD!$A$2:$H$657,8,0)</f>
        <v>523.14947127750781</v>
      </c>
      <c r="P103" s="25">
        <f>VLOOKUP($A103,GOLD!$A$2:$H$657,7,0)</f>
        <v>-0.59913033248290104</v>
      </c>
      <c r="Q103" s="25">
        <v>-0.26</v>
      </c>
      <c r="R103" s="25">
        <v>-2.81</v>
      </c>
      <c r="S103" s="25">
        <v>-1.37</v>
      </c>
      <c r="T103" s="25">
        <v>-3.74</v>
      </c>
      <c r="U103" s="25">
        <v>-1.63</v>
      </c>
      <c r="V103" s="25">
        <v>-0.4</v>
      </c>
      <c r="W103" s="25">
        <v>-1.53</v>
      </c>
      <c r="X103" s="25">
        <v>0.84</v>
      </c>
      <c r="Y103" s="25">
        <v>-1.97</v>
      </c>
      <c r="Z103" s="25">
        <v>1.1399999999999999</v>
      </c>
      <c r="AA103" s="25">
        <v>-0.51</v>
      </c>
      <c r="AB103" s="25">
        <v>-0.1</v>
      </c>
    </row>
    <row r="104" spans="1:28" x14ac:dyDescent="0.3">
      <c r="A104" s="27" t="s">
        <v>69</v>
      </c>
      <c r="B104" s="27">
        <f>VLOOKUP($A104,CRSP!$A$3:$U$650,2,0)</f>
        <v>5.6973999999999997E-2</v>
      </c>
      <c r="C104" s="27">
        <f>VLOOKUP($A104,CRSP!$A$3:$U$650,12,0)</f>
        <v>118.41919548341568</v>
      </c>
      <c r="D104" s="27">
        <f>VLOOKUP(A104,GW!$A$2:$D$655,4,0)</f>
        <v>4.9132598331346838E-2</v>
      </c>
      <c r="E104" s="25">
        <f>VLOOKUP($A104,CRSP!$A$3:$U$656,13,0)</f>
        <v>1.1799E-2</v>
      </c>
      <c r="F104" s="25">
        <f>VLOOKUP($A104,CRSP!$A$3:$U$656,15,0)</f>
        <v>182.87101911353051</v>
      </c>
      <c r="G104" s="25">
        <f>VLOOKUP($A104,CRSP!$A$3:$U$656,16,0)</f>
        <v>6.8859999999999998E-3</v>
      </c>
      <c r="H104" s="25">
        <f>VLOOKUP($A104,CRSP!$A$3:$U$656,18,0)</f>
        <v>168.66367345906556</v>
      </c>
      <c r="I104" s="25">
        <f>VLOOKUP($A104,CRSP!$A$3:$U$656,19,0)</f>
        <v>7.6689999999999996E-3</v>
      </c>
      <c r="J104" s="25">
        <f>VLOOKUP($A104,CRSP!$A$3:$U$656,21,0)</f>
        <v>173.90326209223846</v>
      </c>
      <c r="K104" s="25"/>
      <c r="L104" s="25"/>
      <c r="M104" s="25"/>
      <c r="N104" s="25">
        <f>VLOOKUP($A104,GOLD!$A$2:$H$657,6,0)</f>
        <v>200.25</v>
      </c>
      <c r="O104" s="25">
        <f>VLOOKUP($A104,GOLD!$A$2:$H$657,8,0)</f>
        <v>572.30637324949987</v>
      </c>
      <c r="P104" s="25">
        <f>VLOOKUP($A104,GOLD!$A$2:$H$657,7,0)</f>
        <v>8.9807246382223287</v>
      </c>
      <c r="Q104" s="25">
        <v>3.53</v>
      </c>
      <c r="R104" s="25">
        <v>4.71</v>
      </c>
      <c r="S104" s="25">
        <v>8.8000000000000007</v>
      </c>
      <c r="T104" s="25">
        <v>3.34</v>
      </c>
      <c r="U104" s="25">
        <v>5.16</v>
      </c>
      <c r="V104" s="25">
        <v>8.69</v>
      </c>
      <c r="W104" s="25">
        <v>1.42</v>
      </c>
      <c r="X104" s="25">
        <v>2.83</v>
      </c>
      <c r="Y104" s="25">
        <v>5.14</v>
      </c>
      <c r="Z104" s="25">
        <v>8.86</v>
      </c>
      <c r="AA104" s="25">
        <v>5.21</v>
      </c>
      <c r="AB104" s="25">
        <v>8.31</v>
      </c>
    </row>
    <row r="105" spans="1:28" x14ac:dyDescent="0.3">
      <c r="A105" s="27" t="s">
        <v>70</v>
      </c>
      <c r="B105" s="27">
        <f>VLOOKUP($A105,CRSP!$A$3:$U$650,2,0)</f>
        <v>3.3640999999999997E-2</v>
      </c>
      <c r="C105" s="27">
        <f>VLOOKUP($A105,CRSP!$A$3:$U$650,12,0)</f>
        <v>121.4890613973183</v>
      </c>
      <c r="D105" s="27">
        <f>VLOOKUP(A105,GW!$A$2:$D$655,4,0)</f>
        <v>4.8246006389776351E-2</v>
      </c>
      <c r="E105" s="25">
        <f>VLOOKUP($A105,CRSP!$A$3:$U$656,13,0)</f>
        <v>1.7925E-2</v>
      </c>
      <c r="F105" s="25">
        <f>VLOOKUP($A105,CRSP!$A$3:$U$656,15,0)</f>
        <v>186.14892749475482</v>
      </c>
      <c r="G105" s="25">
        <f>VLOOKUP($A105,CRSP!$A$3:$U$656,16,0)</f>
        <v>4.8570000000000002E-3</v>
      </c>
      <c r="H105" s="25">
        <f>VLOOKUP($A105,CRSP!$A$3:$U$656,18,0)</f>
        <v>169.48288724798962</v>
      </c>
      <c r="I105" s="25">
        <f>VLOOKUP($A105,CRSP!$A$3:$U$656,19,0)</f>
        <v>4.5659999999999997E-3</v>
      </c>
      <c r="J105" s="25">
        <f>VLOOKUP($A105,CRSP!$A$3:$U$656,21,0)</f>
        <v>174.69066366704163</v>
      </c>
      <c r="K105" s="25"/>
      <c r="L105" s="25"/>
      <c r="M105" s="25"/>
      <c r="N105" s="25">
        <f>VLOOKUP($A105,GOLD!$A$2:$H$657,6,0)</f>
        <v>208.7</v>
      </c>
      <c r="O105" s="25">
        <f>VLOOKUP($A105,GOLD!$A$2:$H$657,8,0)</f>
        <v>596.45613032294932</v>
      </c>
      <c r="P105" s="25">
        <f>VLOOKUP($A105,GOLD!$A$2:$H$657,7,0)</f>
        <v>4.1331228134686437</v>
      </c>
      <c r="Q105" s="25">
        <v>4.1399999999999997</v>
      </c>
      <c r="R105" s="25">
        <v>2.98</v>
      </c>
      <c r="S105" s="25">
        <v>3.98</v>
      </c>
      <c r="T105" s="25">
        <v>5.09</v>
      </c>
      <c r="U105" s="25">
        <v>3.77</v>
      </c>
      <c r="V105" s="25">
        <v>6.07</v>
      </c>
      <c r="W105" s="25">
        <v>3.55</v>
      </c>
      <c r="X105" s="25">
        <v>0.46</v>
      </c>
      <c r="Y105" s="25">
        <v>5.71</v>
      </c>
      <c r="Z105" s="25">
        <v>0.99</v>
      </c>
      <c r="AA105" s="25">
        <v>5.6</v>
      </c>
      <c r="AB105" s="25">
        <v>7.29</v>
      </c>
    </row>
    <row r="106" spans="1:28" x14ac:dyDescent="0.3">
      <c r="A106" s="27" t="s">
        <v>495</v>
      </c>
      <c r="B106" s="27">
        <f>VLOOKUP($A106,CRSP!$A$3:$U$650,2,0)</f>
        <v>-5.1630000000000001E-3</v>
      </c>
      <c r="C106" s="27">
        <f>VLOOKUP($A106,CRSP!$A$3:$U$650,12,0)</f>
        <v>120.60691601976008</v>
      </c>
      <c r="D106" s="27">
        <f>VLOOKUP(A106,GW!$A$2:$D$655,4,0)</f>
        <v>4.895650477862297E-2</v>
      </c>
      <c r="E106" s="25">
        <f>VLOOKUP($A106,CRSP!$A$3:$U$656,13,0)</f>
        <v>-3.7520000000000001E-3</v>
      </c>
      <c r="F106" s="25">
        <f>VLOOKUP($A106,CRSP!$A$3:$U$656,15,0)</f>
        <v>185.45062035721236</v>
      </c>
      <c r="G106" s="25">
        <f>VLOOKUP($A106,CRSP!$A$3:$U$656,16,0)</f>
        <v>5.3680000000000004E-3</v>
      </c>
      <c r="H106" s="25">
        <f>VLOOKUP($A106,CRSP!$A$3:$U$656,18,0)</f>
        <v>170.39272151320742</v>
      </c>
      <c r="I106" s="25">
        <f>VLOOKUP($A106,CRSP!$A$3:$U$656,19,0)</f>
        <v>7.5760000000000003E-3</v>
      </c>
      <c r="J106" s="25">
        <f>VLOOKUP($A106,CRSP!$A$3:$U$656,21,0)</f>
        <v>176.04049493813272</v>
      </c>
      <c r="K106" s="25"/>
      <c r="L106" s="25"/>
      <c r="M106" s="25"/>
      <c r="N106" s="25">
        <f>VLOOKUP($A106,GOLD!$A$2:$H$657,6,0)</f>
        <v>217.1</v>
      </c>
      <c r="O106" s="25">
        <f>VLOOKUP($A106,GOLD!$A$2:$H$657,8,0)</f>
        <v>620.46298942555018</v>
      </c>
      <c r="P106" s="25">
        <f>VLOOKUP($A106,GOLD!$A$2:$H$657,7,0)</f>
        <v>3.946026280109121</v>
      </c>
      <c r="Q106" s="25">
        <v>-0.38</v>
      </c>
      <c r="R106" s="25">
        <v>-0.5</v>
      </c>
      <c r="S106" s="25">
        <v>-2.31</v>
      </c>
      <c r="T106" s="25">
        <v>4.7699999999999996</v>
      </c>
      <c r="U106" s="25">
        <v>-1.44</v>
      </c>
      <c r="V106" s="25">
        <v>-4.2300000000000004</v>
      </c>
      <c r="W106" s="25">
        <v>1.22</v>
      </c>
      <c r="X106" s="25">
        <v>-0.24</v>
      </c>
      <c r="Y106" s="25">
        <v>-2.66</v>
      </c>
      <c r="Z106" s="25">
        <v>-2.75</v>
      </c>
      <c r="AA106" s="25">
        <v>-0.87</v>
      </c>
      <c r="AB106" s="25">
        <v>-1.73</v>
      </c>
    </row>
    <row r="107" spans="1:28" x14ac:dyDescent="0.3">
      <c r="A107" s="27" t="s">
        <v>71</v>
      </c>
      <c r="B107" s="27">
        <f>VLOOKUP($A107,CRSP!$A$3:$U$650,2,0)</f>
        <v>-8.9569999999999997E-2</v>
      </c>
      <c r="C107" s="27">
        <f>VLOOKUP($A107,CRSP!$A$3:$U$650,12,0)</f>
        <v>109.56245589273112</v>
      </c>
      <c r="D107" s="27">
        <f>VLOOKUP(A107,GW!$A$2:$D$655,4,0)</f>
        <v>5.4070531400966182E-2</v>
      </c>
      <c r="E107" s="25">
        <f>VLOOKUP($A107,CRSP!$A$3:$U$656,13,0)</f>
        <v>-1.7923999999999999E-2</v>
      </c>
      <c r="F107" s="25">
        <f>VLOOKUP($A107,CRSP!$A$3:$U$656,15,0)</f>
        <v>182.12655199207811</v>
      </c>
      <c r="G107" s="25">
        <f>VLOOKUP($A107,CRSP!$A$3:$U$656,16,0)</f>
        <v>6.3969999999999999E-3</v>
      </c>
      <c r="H107" s="25">
        <f>VLOOKUP($A107,CRSP!$A$3:$U$656,18,0)</f>
        <v>171.48274300454415</v>
      </c>
      <c r="I107" s="25">
        <f>VLOOKUP($A107,CRSP!$A$3:$U$656,19,0)</f>
        <v>9.0229999999999998E-3</v>
      </c>
      <c r="J107" s="25">
        <f>VLOOKUP($A107,CRSP!$A$3:$U$656,21,0)</f>
        <v>177.61529808773903</v>
      </c>
      <c r="K107" s="25"/>
      <c r="L107" s="25"/>
      <c r="M107" s="25"/>
      <c r="N107" s="25">
        <f>VLOOKUP($A107,GOLD!$A$2:$H$657,6,0)</f>
        <v>242.6</v>
      </c>
      <c r="O107" s="25">
        <f>VLOOKUP($A107,GOLD!$A$2:$H$657,8,0)</f>
        <v>693.34095455844522</v>
      </c>
      <c r="P107" s="25">
        <f>VLOOKUP($A107,GOLD!$A$2:$H$657,7,0)</f>
        <v>11.105591962570351</v>
      </c>
      <c r="Q107" s="25">
        <v>-11.58</v>
      </c>
      <c r="R107" s="25">
        <v>-11.17</v>
      </c>
      <c r="S107" s="25">
        <v>-12.22</v>
      </c>
      <c r="T107" s="25">
        <v>-10.61</v>
      </c>
      <c r="U107" s="25">
        <v>-8.9700000000000006</v>
      </c>
      <c r="V107" s="25">
        <v>-10.74</v>
      </c>
      <c r="W107" s="25">
        <v>-4.47</v>
      </c>
      <c r="X107" s="25">
        <v>-7.07</v>
      </c>
      <c r="Y107" s="25">
        <v>-14.14</v>
      </c>
      <c r="Z107" s="25">
        <v>-12.84</v>
      </c>
      <c r="AA107" s="25">
        <v>-11.45</v>
      </c>
      <c r="AB107" s="25">
        <v>-17.18</v>
      </c>
    </row>
    <row r="108" spans="1:28" x14ac:dyDescent="0.3">
      <c r="A108" s="27" t="s">
        <v>72</v>
      </c>
      <c r="B108" s="27">
        <f>VLOOKUP($A108,CRSP!$A$3:$U$650,2,0)</f>
        <v>2.6771E-2</v>
      </c>
      <c r="C108" s="27">
        <f>VLOOKUP($A108,CRSP!$A$3:$U$650,12,0)</f>
        <v>111.38555633968478</v>
      </c>
      <c r="D108" s="27">
        <f>VLOOKUP(A108,GW!$A$2:$D$655,4,0)</f>
        <v>5.3361457233368527E-2</v>
      </c>
      <c r="E108" s="25">
        <f>VLOOKUP($A108,CRSP!$A$3:$U$656,13,0)</f>
        <v>1.4056000000000001E-2</v>
      </c>
      <c r="F108" s="25">
        <f>VLOOKUP($A108,CRSP!$A$3:$U$656,15,0)</f>
        <v>184.68650776641732</v>
      </c>
      <c r="G108" s="25">
        <f>VLOOKUP($A108,CRSP!$A$3:$U$656,16,0)</f>
        <v>7.1830000000000001E-3</v>
      </c>
      <c r="H108" s="25">
        <f>VLOOKUP($A108,CRSP!$A$3:$U$656,18,0)</f>
        <v>172.71443216553902</v>
      </c>
      <c r="I108" s="25">
        <f>VLOOKUP($A108,CRSP!$A$3:$U$656,19,0)</f>
        <v>4.4710000000000001E-3</v>
      </c>
      <c r="J108" s="25">
        <f>VLOOKUP($A108,CRSP!$A$3:$U$656,21,0)</f>
        <v>178.40269966254218</v>
      </c>
      <c r="K108" s="25"/>
      <c r="L108" s="25"/>
      <c r="M108" s="25"/>
      <c r="N108" s="25">
        <f>VLOOKUP($A108,GOLD!$A$2:$H$657,6,0)</f>
        <v>193.4</v>
      </c>
      <c r="O108" s="25">
        <f>VLOOKUP($A108,GOLD!$A$2:$H$657,8,0)</f>
        <v>552.72935124321236</v>
      </c>
      <c r="P108" s="25">
        <f>VLOOKUP($A108,GOLD!$A$2:$H$657,7,0)</f>
        <v>-22.665341349075579</v>
      </c>
      <c r="Q108" s="25">
        <v>2.14</v>
      </c>
      <c r="R108" s="25">
        <v>0.73</v>
      </c>
      <c r="S108" s="25">
        <v>3.26</v>
      </c>
      <c r="T108" s="25">
        <v>6.17</v>
      </c>
      <c r="U108" s="25">
        <v>1.76</v>
      </c>
      <c r="V108" s="25">
        <v>5.16</v>
      </c>
      <c r="W108" s="25">
        <v>2.99</v>
      </c>
      <c r="X108" s="25">
        <v>3</v>
      </c>
      <c r="Y108" s="25">
        <v>2.59</v>
      </c>
      <c r="Z108" s="25">
        <v>5.19</v>
      </c>
      <c r="AA108" s="25">
        <v>1.76</v>
      </c>
      <c r="AB108" s="25">
        <v>3.49</v>
      </c>
    </row>
    <row r="109" spans="1:28" x14ac:dyDescent="0.3">
      <c r="A109" s="27" t="s">
        <v>496</v>
      </c>
      <c r="B109" s="27">
        <f>VLOOKUP($A109,CRSP!$A$3:$U$650,2,0)</f>
        <v>1.6626999999999999E-2</v>
      </c>
      <c r="C109" s="27">
        <f>VLOOKUP($A109,CRSP!$A$3:$U$650,12,0)</f>
        <v>113.04398964949425</v>
      </c>
      <c r="D109" s="27">
        <f>VLOOKUP(A109,GW!$A$2:$D$655,4,0)</f>
        <v>5.2752054937051297E-2</v>
      </c>
      <c r="E109" s="25">
        <f>VLOOKUP($A109,CRSP!$A$3:$U$656,13,0)</f>
        <v>-1.2092E-2</v>
      </c>
      <c r="F109" s="25">
        <f>VLOOKUP($A109,CRSP!$A$3:$U$656,15,0)</f>
        <v>182.45338116386907</v>
      </c>
      <c r="G109" s="25">
        <f>VLOOKUP($A109,CRSP!$A$3:$U$656,16,0)</f>
        <v>7.3839999999999999E-3</v>
      </c>
      <c r="H109" s="25">
        <f>VLOOKUP($A109,CRSP!$A$3:$U$656,18,0)</f>
        <v>173.98979243461861</v>
      </c>
      <c r="I109" s="25">
        <f>VLOOKUP($A109,CRSP!$A$3:$U$656,19,0)</f>
        <v>4.4510000000000001E-3</v>
      </c>
      <c r="J109" s="25">
        <f>VLOOKUP($A109,CRSP!$A$3:$U$656,21,0)</f>
        <v>179.19010123734535</v>
      </c>
      <c r="K109" s="25"/>
      <c r="L109" s="25"/>
      <c r="M109" s="25"/>
      <c r="N109" s="25">
        <f>VLOOKUP($A109,GOLD!$A$2:$H$657,6,0)</f>
        <v>226</v>
      </c>
      <c r="O109" s="25">
        <f>VLOOKUP($A109,GOLD!$A$2:$H$657,8,0)</f>
        <v>645.89882823663902</v>
      </c>
      <c r="P109" s="25">
        <f>VLOOKUP($A109,GOLD!$A$2:$H$657,7,0)</f>
        <v>15.577441625309193</v>
      </c>
      <c r="Q109" s="25">
        <v>1.7</v>
      </c>
      <c r="R109" s="25">
        <v>-0.61</v>
      </c>
      <c r="S109" s="25">
        <v>1.66</v>
      </c>
      <c r="T109" s="25">
        <v>2.81</v>
      </c>
      <c r="U109" s="25">
        <v>0.86</v>
      </c>
      <c r="V109" s="25">
        <v>6.52</v>
      </c>
      <c r="W109" s="25">
        <v>0.09</v>
      </c>
      <c r="X109" s="25">
        <v>-1.23</v>
      </c>
      <c r="Y109" s="25">
        <v>-0.6</v>
      </c>
      <c r="Z109" s="25">
        <v>3.41</v>
      </c>
      <c r="AA109" s="25">
        <v>1.41</v>
      </c>
      <c r="AB109" s="25">
        <v>1.1399999999999999</v>
      </c>
    </row>
    <row r="110" spans="1:28" x14ac:dyDescent="0.3">
      <c r="A110" s="27" t="s">
        <v>73</v>
      </c>
      <c r="B110" s="27">
        <f>VLOOKUP($A110,CRSP!$A$3:$U$650,2,0)</f>
        <v>4.2696999999999999E-2</v>
      </c>
      <c r="C110" s="27">
        <f>VLOOKUP($A110,CRSP!$A$3:$U$650,12,0)</f>
        <v>117.53705010585746</v>
      </c>
      <c r="D110" s="27">
        <f>VLOOKUP(A110,GW!$A$2:$D$655,4,0)</f>
        <v>5.1169118382868008E-2</v>
      </c>
      <c r="E110" s="25">
        <f>VLOOKUP($A110,CRSP!$A$3:$U$656,13,0)</f>
        <v>2.2064E-2</v>
      </c>
      <c r="F110" s="25">
        <f>VLOOKUP($A110,CRSP!$A$3:$U$656,15,0)</f>
        <v>186.47891642734913</v>
      </c>
      <c r="G110" s="25">
        <f>VLOOKUP($A110,CRSP!$A$3:$U$656,16,0)</f>
        <v>8.5079999999999999E-3</v>
      </c>
      <c r="H110" s="25">
        <f>VLOOKUP($A110,CRSP!$A$3:$U$656,18,0)</f>
        <v>175.47016104218702</v>
      </c>
      <c r="I110" s="25">
        <f>VLOOKUP($A110,CRSP!$A$3:$U$656,19,0)</f>
        <v>8.8629999999999994E-3</v>
      </c>
      <c r="J110" s="25">
        <f>VLOOKUP($A110,CRSP!$A$3:$U$656,21,0)</f>
        <v>180.7649043869516</v>
      </c>
      <c r="K110" s="25"/>
      <c r="L110" s="25"/>
      <c r="M110" s="25"/>
      <c r="N110" s="25">
        <f>VLOOKUP($A110,GOLD!$A$2:$H$657,6,0)</f>
        <v>233.7</v>
      </c>
      <c r="O110" s="25">
        <f>VLOOKUP($A110,GOLD!$A$2:$H$657,8,0)</f>
        <v>667.90511574735638</v>
      </c>
      <c r="P110" s="25">
        <f>VLOOKUP($A110,GOLD!$A$2:$H$657,7,0)</f>
        <v>3.3503242272526372</v>
      </c>
      <c r="Q110" s="25">
        <v>4.2</v>
      </c>
      <c r="R110" s="25">
        <v>5.08</v>
      </c>
      <c r="S110" s="25">
        <v>7.24</v>
      </c>
      <c r="T110" s="25">
        <v>3.12</v>
      </c>
      <c r="U110" s="25">
        <v>4.63</v>
      </c>
      <c r="V110" s="25">
        <v>4.25</v>
      </c>
      <c r="W110" s="25">
        <v>3.66</v>
      </c>
      <c r="X110" s="25">
        <v>6.36</v>
      </c>
      <c r="Y110" s="25">
        <v>5.75</v>
      </c>
      <c r="Z110" s="25">
        <v>1.42</v>
      </c>
      <c r="AA110" s="25">
        <v>5.3</v>
      </c>
      <c r="AB110" s="25">
        <v>7.07</v>
      </c>
    </row>
    <row r="111" spans="1:28" x14ac:dyDescent="0.3">
      <c r="A111" s="27" t="s">
        <v>74</v>
      </c>
      <c r="B111" s="27">
        <f>VLOOKUP($A111,CRSP!$A$3:$U$650,2,0)</f>
        <v>-2.8649000000000001E-2</v>
      </c>
      <c r="C111" s="27">
        <f>VLOOKUP($A111,CRSP!$A$3:$U$650,12,0)</f>
        <v>113.24394260174077</v>
      </c>
      <c r="D111" s="27">
        <f>VLOOKUP(A111,GW!$A$2:$D$655,4,0)</f>
        <v>5.3559098462816784E-2</v>
      </c>
      <c r="E111" s="25">
        <f>VLOOKUP($A111,CRSP!$A$3:$U$656,13,0)</f>
        <v>-7.2480000000000001E-3</v>
      </c>
      <c r="F111" s="25">
        <f>VLOOKUP($A111,CRSP!$A$3:$U$656,15,0)</f>
        <v>185.12736308893821</v>
      </c>
      <c r="G111" s="25">
        <f>VLOOKUP($A111,CRSP!$A$3:$U$656,16,0)</f>
        <v>7.1479999999999998E-3</v>
      </c>
      <c r="H111" s="25">
        <f>VLOOKUP($A111,CRSP!$A$3:$U$656,18,0)</f>
        <v>176.72432970117723</v>
      </c>
      <c r="I111" s="25">
        <f>VLOOKUP($A111,CRSP!$A$3:$U$656,19,0)</f>
        <v>1.1712999999999999E-2</v>
      </c>
      <c r="J111" s="25">
        <f>VLOOKUP($A111,CRSP!$A$3:$U$656,21,0)</f>
        <v>182.90213723284586</v>
      </c>
      <c r="K111" s="25"/>
      <c r="L111" s="25"/>
      <c r="M111" s="25"/>
      <c r="N111" s="25">
        <f>VLOOKUP($A111,GOLD!$A$2:$H$657,6,0)</f>
        <v>251.3</v>
      </c>
      <c r="O111" s="25">
        <f>VLOOKUP($A111,GOLD!$A$2:$H$657,8,0)</f>
        <v>718.20520148613889</v>
      </c>
      <c r="P111" s="25">
        <f>VLOOKUP($A111,GOLD!$A$2:$H$657,7,0)</f>
        <v>7.2609203004734297</v>
      </c>
      <c r="Q111" s="25">
        <v>-3.51</v>
      </c>
      <c r="R111" s="25">
        <v>-3.59</v>
      </c>
      <c r="S111" s="25">
        <v>-4.72</v>
      </c>
      <c r="T111" s="25">
        <v>0.63</v>
      </c>
      <c r="U111" s="25">
        <v>-3.82</v>
      </c>
      <c r="V111" s="25">
        <v>-3.33</v>
      </c>
      <c r="W111" s="25">
        <v>-0.63</v>
      </c>
      <c r="X111" s="25">
        <v>-1.63</v>
      </c>
      <c r="Y111" s="25">
        <v>-4.42</v>
      </c>
      <c r="Z111" s="25">
        <v>-4.5199999999999996</v>
      </c>
      <c r="AA111" s="25">
        <v>-3.37</v>
      </c>
      <c r="AB111" s="25">
        <v>-3.1</v>
      </c>
    </row>
    <row r="112" spans="1:28" x14ac:dyDescent="0.3">
      <c r="A112" s="27" t="s">
        <v>497</v>
      </c>
      <c r="B112" s="27">
        <f>VLOOKUP($A112,CRSP!$A$3:$U$650,2,0)</f>
        <v>5.7361000000000002E-2</v>
      </c>
      <c r="C112" s="27">
        <f>VLOOKUP($A112,CRSP!$A$3:$U$650,12,0)</f>
        <v>119.48953187485299</v>
      </c>
      <c r="D112" s="27">
        <f>VLOOKUP(A112,GW!$A$2:$D$655,4,0)</f>
        <v>5.118614036814647E-2</v>
      </c>
      <c r="E112" s="25">
        <f>VLOOKUP($A112,CRSP!$A$3:$U$656,13,0)</f>
        <v>1.1324000000000001E-2</v>
      </c>
      <c r="F112" s="25">
        <f>VLOOKUP($A112,CRSP!$A$3:$U$656,15,0)</f>
        <v>187.22379569151505</v>
      </c>
      <c r="G112" s="25">
        <f>VLOOKUP($A112,CRSP!$A$3:$U$656,16,0)</f>
        <v>8.0350000000000005E-3</v>
      </c>
      <c r="H112" s="25">
        <f>VLOOKUP($A112,CRSP!$A$3:$U$656,18,0)</f>
        <v>178.14428465788313</v>
      </c>
      <c r="I112" s="25">
        <f>VLOOKUP($A112,CRSP!$A$3:$U$656,19,0)</f>
        <v>1.013E-2</v>
      </c>
      <c r="J112" s="25">
        <f>VLOOKUP($A112,CRSP!$A$3:$U$656,21,0)</f>
        <v>184.70191226096736</v>
      </c>
      <c r="K112" s="25"/>
      <c r="L112" s="25"/>
      <c r="M112" s="25"/>
      <c r="N112" s="25">
        <f>VLOOKUP($A112,GOLD!$A$2:$H$657,6,0)</f>
        <v>240.1</v>
      </c>
      <c r="O112" s="25">
        <f>VLOOKUP($A112,GOLD!$A$2:$H$657,8,0)</f>
        <v>686.19605601600449</v>
      </c>
      <c r="P112" s="25">
        <f>VLOOKUP($A112,GOLD!$A$2:$H$657,7,0)</f>
        <v>-4.5591941322339071</v>
      </c>
      <c r="Q112" s="25">
        <v>4.13</v>
      </c>
      <c r="R112" s="25">
        <v>6.61</v>
      </c>
      <c r="S112" s="25">
        <v>7.54</v>
      </c>
      <c r="T112" s="25">
        <v>9.36</v>
      </c>
      <c r="U112" s="25">
        <v>6.97</v>
      </c>
      <c r="V112" s="25">
        <v>7.54</v>
      </c>
      <c r="W112" s="25">
        <v>0.16</v>
      </c>
      <c r="X112" s="25">
        <v>2.33</v>
      </c>
      <c r="Y112" s="25">
        <v>6.15</v>
      </c>
      <c r="Z112" s="25">
        <v>5.04</v>
      </c>
      <c r="AA112" s="25">
        <v>7.45</v>
      </c>
      <c r="AB112" s="25">
        <v>9.06</v>
      </c>
    </row>
    <row r="113" spans="1:28" x14ac:dyDescent="0.3">
      <c r="A113" s="27" t="s">
        <v>75</v>
      </c>
      <c r="B113" s="27">
        <f>VLOOKUP($A113,CRSP!$A$3:$U$650,2,0)</f>
        <v>4.1830000000000001E-3</v>
      </c>
      <c r="C113" s="27">
        <f>VLOOKUP($A113,CRSP!$A$3:$U$650,12,0)</f>
        <v>119.68948482709951</v>
      </c>
      <c r="D113" s="27">
        <f>VLOOKUP(A113,GW!$A$2:$D$655,4,0)</f>
        <v>5.1559257075471696E-2</v>
      </c>
      <c r="E113" s="25">
        <f>VLOOKUP($A113,CRSP!$A$3:$U$656,13,0)</f>
        <v>-6.8110000000000002E-3</v>
      </c>
      <c r="F113" s="25">
        <f>VLOOKUP($A113,CRSP!$A$3:$U$656,15,0)</f>
        <v>185.94848875509823</v>
      </c>
      <c r="G113" s="25">
        <f>VLOOKUP($A113,CRSP!$A$3:$U$656,16,0)</f>
        <v>8.2400000000000008E-3</v>
      </c>
      <c r="H113" s="25">
        <f>VLOOKUP($A113,CRSP!$A$3:$U$656,18,0)</f>
        <v>179.61224270926658</v>
      </c>
      <c r="I113" s="25">
        <f>VLOOKUP($A113,CRSP!$A$3:$U$656,19,0)</f>
        <v>1.1461000000000001E-2</v>
      </c>
      <c r="J113" s="25">
        <f>VLOOKUP($A113,CRSP!$A$3:$U$656,21,0)</f>
        <v>186.83914510686162</v>
      </c>
      <c r="K113" s="25"/>
      <c r="L113" s="25"/>
      <c r="M113" s="25"/>
      <c r="N113" s="25">
        <f>VLOOKUP($A113,GOLD!$A$2:$H$657,6,0)</f>
        <v>245.3</v>
      </c>
      <c r="O113" s="25">
        <f>VLOOKUP($A113,GOLD!$A$2:$H$657,8,0)</f>
        <v>701.05744498428123</v>
      </c>
      <c r="P113" s="25">
        <f>VLOOKUP($A113,GOLD!$A$2:$H$657,7,0)</f>
        <v>2.1426448037236145</v>
      </c>
      <c r="Q113" s="25">
        <v>0.2</v>
      </c>
      <c r="R113" s="25">
        <v>2.95</v>
      </c>
      <c r="S113" s="25">
        <v>-0.33</v>
      </c>
      <c r="T113" s="25">
        <v>4.33</v>
      </c>
      <c r="U113" s="25">
        <v>-0.89</v>
      </c>
      <c r="V113" s="25">
        <v>0.36</v>
      </c>
      <c r="W113" s="25">
        <v>-2.15</v>
      </c>
      <c r="X113" s="25">
        <v>-2.74</v>
      </c>
      <c r="Y113" s="25">
        <v>0.87</v>
      </c>
      <c r="Z113" s="25">
        <v>0.43</v>
      </c>
      <c r="AA113" s="25">
        <v>1.44</v>
      </c>
      <c r="AB113" s="25">
        <v>1.6</v>
      </c>
    </row>
    <row r="114" spans="1:28" x14ac:dyDescent="0.3">
      <c r="A114" s="27" t="s">
        <v>76</v>
      </c>
      <c r="B114" s="27">
        <f>VLOOKUP($A114,CRSP!$A$3:$U$650,2,0)</f>
        <v>-1.6818E-2</v>
      </c>
      <c r="C114" s="27">
        <f>VLOOKUP($A114,CRSP!$A$3:$U$650,12,0)</f>
        <v>116.53728534462479</v>
      </c>
      <c r="D114" s="27">
        <f>VLOOKUP(A114,GW!$A$2:$D$655,4,0)</f>
        <v>5.3424808235769075E-2</v>
      </c>
      <c r="E114" s="25">
        <f>VLOOKUP($A114,CRSP!$A$3:$U$656,13,0)</f>
        <v>2.6086999999999999E-2</v>
      </c>
      <c r="F114" s="25">
        <f>VLOOKUP($A114,CRSP!$A$3:$U$656,15,0)</f>
        <v>190.79940849277764</v>
      </c>
      <c r="G114" s="25">
        <f>VLOOKUP($A114,CRSP!$A$3:$U$656,16,0)</f>
        <v>8.2089999999999993E-3</v>
      </c>
      <c r="H114" s="25">
        <f>VLOOKUP($A114,CRSP!$A$3:$U$656,18,0)</f>
        <v>181.08664020017994</v>
      </c>
      <c r="I114" s="25">
        <f>VLOOKUP($A114,CRSP!$A$3:$U$656,19,0)</f>
        <v>1.2748000000000001E-2</v>
      </c>
      <c r="J114" s="25">
        <f>VLOOKUP($A114,CRSP!$A$3:$U$656,21,0)</f>
        <v>189.20134983127105</v>
      </c>
      <c r="K114" s="25"/>
      <c r="L114" s="25"/>
      <c r="M114" s="25"/>
      <c r="N114" s="25">
        <f>VLOOKUP($A114,GOLD!$A$2:$H$657,6,0)</f>
        <v>274.60000000000002</v>
      </c>
      <c r="O114" s="25">
        <f>VLOOKUP($A114,GOLD!$A$2:$H$657,8,0)</f>
        <v>784.79565590168625</v>
      </c>
      <c r="P114" s="25">
        <f>VLOOKUP($A114,GOLD!$A$2:$H$657,7,0)</f>
        <v>11.283354206942711</v>
      </c>
      <c r="Q114" s="25">
        <v>-1.77</v>
      </c>
      <c r="R114" s="25">
        <v>-0.71</v>
      </c>
      <c r="S114" s="25">
        <v>-2.06</v>
      </c>
      <c r="T114" s="25">
        <v>-2.4300000000000002</v>
      </c>
      <c r="U114" s="25">
        <v>-2.94</v>
      </c>
      <c r="V114" s="25">
        <v>-1.95</v>
      </c>
      <c r="W114" s="25">
        <v>0.1</v>
      </c>
      <c r="X114" s="25">
        <v>1.43</v>
      </c>
      <c r="Y114" s="25">
        <v>-2.4300000000000002</v>
      </c>
      <c r="Z114" s="25">
        <v>-2.64</v>
      </c>
      <c r="AA114" s="25">
        <v>0.16</v>
      </c>
      <c r="AB114" s="25">
        <v>-0.86</v>
      </c>
    </row>
    <row r="115" spans="1:28" x14ac:dyDescent="0.3">
      <c r="A115" s="27" t="s">
        <v>498</v>
      </c>
      <c r="B115" s="27">
        <f>VLOOKUP($A115,CRSP!$A$3:$U$650,2,0)</f>
        <v>4.0323999999999999E-2</v>
      </c>
      <c r="C115" s="27">
        <f>VLOOKUP($A115,CRSP!$A$3:$U$650,12,0)</f>
        <v>121.04210773935544</v>
      </c>
      <c r="D115" s="27">
        <f>VLOOKUP(A115,GW!$A$2:$D$655,4,0)</f>
        <v>5.1890000971722867E-2</v>
      </c>
      <c r="E115" s="25">
        <f>VLOOKUP($A115,CRSP!$A$3:$U$656,13,0)</f>
        <v>2.3456999999999999E-2</v>
      </c>
      <c r="F115" s="25">
        <f>VLOOKUP($A115,CRSP!$A$3:$U$656,15,0)</f>
        <v>195.27500359937972</v>
      </c>
      <c r="G115" s="25">
        <f>VLOOKUP($A115,CRSP!$A$3:$U$656,16,0)</f>
        <v>9.0390000000000002E-3</v>
      </c>
      <c r="H115" s="25">
        <f>VLOOKUP($A115,CRSP!$A$3:$U$656,18,0)</f>
        <v>182.72354572868466</v>
      </c>
      <c r="I115" s="25">
        <f>VLOOKUP($A115,CRSP!$A$3:$U$656,19,0)</f>
        <v>1.1188999999999999E-2</v>
      </c>
      <c r="J115" s="25">
        <f>VLOOKUP($A115,CRSP!$A$3:$U$656,21,0)</f>
        <v>191.33858267716533</v>
      </c>
      <c r="K115" s="25"/>
      <c r="L115" s="25"/>
      <c r="M115" s="25"/>
      <c r="N115" s="25">
        <f>VLOOKUP($A115,GOLD!$A$2:$H$657,6,0)</f>
        <v>277.5</v>
      </c>
      <c r="O115" s="25">
        <f>VLOOKUP($A115,GOLD!$A$2:$H$657,8,0)</f>
        <v>793.08373821091743</v>
      </c>
      <c r="P115" s="25">
        <f>VLOOKUP($A115,GOLD!$A$2:$H$657,7,0)</f>
        <v>1.0505439852618399</v>
      </c>
      <c r="Q115" s="25">
        <v>3.31</v>
      </c>
      <c r="R115" s="25">
        <v>3.01</v>
      </c>
      <c r="S115" s="25">
        <v>3.91</v>
      </c>
      <c r="T115" s="25">
        <v>9.26</v>
      </c>
      <c r="U115" s="25">
        <v>2.38</v>
      </c>
      <c r="V115" s="25">
        <v>0.42</v>
      </c>
      <c r="W115" s="25">
        <v>1.92</v>
      </c>
      <c r="X115" s="25">
        <v>4.97</v>
      </c>
      <c r="Y115" s="25">
        <v>2.86</v>
      </c>
      <c r="Z115" s="25">
        <v>4.83</v>
      </c>
      <c r="AA115" s="25">
        <v>8.7200000000000006</v>
      </c>
      <c r="AB115" s="25">
        <v>4.9800000000000004</v>
      </c>
    </row>
    <row r="116" spans="1:28" x14ac:dyDescent="0.3">
      <c r="A116" s="27" t="s">
        <v>77</v>
      </c>
      <c r="B116" s="27">
        <f>VLOOKUP($A116,CRSP!$A$3:$U$650,2,0)</f>
        <v>1.2050999999999999E-2</v>
      </c>
      <c r="C116" s="27">
        <f>VLOOKUP($A116,CRSP!$A$3:$U$650,12,0)</f>
        <v>122.10068219242531</v>
      </c>
      <c r="D116" s="27">
        <f>VLOOKUP(A116,GW!$A$2:$D$655,4,0)</f>
        <v>5.1986032174164337E-2</v>
      </c>
      <c r="E116" s="25">
        <f>VLOOKUP($A116,CRSP!$A$3:$U$656,13,0)</f>
        <v>-5.1830000000000001E-3</v>
      </c>
      <c r="F116" s="25">
        <f>VLOOKUP($A116,CRSP!$A$3:$U$656,15,0)</f>
        <v>194.26291847597318</v>
      </c>
      <c r="G116" s="25">
        <f>VLOOKUP($A116,CRSP!$A$3:$U$656,16,0)</f>
        <v>7.9380000000000006E-3</v>
      </c>
      <c r="H116" s="25">
        <f>VLOOKUP($A116,CRSP!$A$3:$U$656,18,0)</f>
        <v>184.17394167225925</v>
      </c>
      <c r="I116" s="25">
        <f>VLOOKUP($A116,CRSP!$A$3:$U$656,19,0)</f>
        <v>1.1065E-2</v>
      </c>
      <c r="J116" s="25">
        <f>VLOOKUP($A116,CRSP!$A$3:$U$656,21,0)</f>
        <v>193.47581552305962</v>
      </c>
      <c r="K116" s="25"/>
      <c r="L116" s="25"/>
      <c r="M116" s="25"/>
      <c r="N116" s="25">
        <f>VLOOKUP($A116,GOLD!$A$2:$H$657,6,0)</f>
        <v>296.45</v>
      </c>
      <c r="O116" s="25">
        <f>VLOOKUP($A116,GOLD!$A$2:$H$657,8,0)</f>
        <v>847.24206916261778</v>
      </c>
      <c r="P116" s="25">
        <f>VLOOKUP($A116,GOLD!$A$2:$H$657,7,0)</f>
        <v>6.6057636966887472</v>
      </c>
      <c r="Q116" s="25">
        <v>2.0299999999999998</v>
      </c>
      <c r="R116" s="25">
        <v>2.06</v>
      </c>
      <c r="S116" s="25">
        <v>1.81</v>
      </c>
      <c r="T116" s="25">
        <v>1.58</v>
      </c>
      <c r="U116" s="25">
        <v>2.83</v>
      </c>
      <c r="V116" s="25">
        <v>-1.72</v>
      </c>
      <c r="W116" s="25">
        <v>-0.11</v>
      </c>
      <c r="X116" s="25">
        <v>2.08</v>
      </c>
      <c r="Y116" s="25">
        <v>1.18</v>
      </c>
      <c r="Z116" s="25">
        <v>0.15</v>
      </c>
      <c r="AA116" s="25">
        <v>3.26</v>
      </c>
      <c r="AB116" s="25">
        <v>3.39</v>
      </c>
    </row>
    <row r="117" spans="1:28" x14ac:dyDescent="0.3">
      <c r="A117" s="27" t="s">
        <v>78</v>
      </c>
      <c r="B117" s="27">
        <f>VLOOKUP($A117,CRSP!$A$3:$U$650,2,0)</f>
        <v>6.1865000000000003E-2</v>
      </c>
      <c r="C117" s="27">
        <f>VLOOKUP($A117,CRSP!$A$3:$U$650,12,0)</f>
        <v>128.58151023288639</v>
      </c>
      <c r="D117" s="27">
        <f>VLOOKUP(A117,GW!$A$2:$D$655,4,0)</f>
        <v>4.9884101719721921E-2</v>
      </c>
      <c r="E117" s="25">
        <f>VLOOKUP($A117,CRSP!$A$3:$U$656,13,0)</f>
        <v>-6.6600000000000001E-3</v>
      </c>
      <c r="F117" s="25">
        <f>VLOOKUP($A117,CRSP!$A$3:$U$656,15,0)</f>
        <v>192.9690651174497</v>
      </c>
      <c r="G117" s="25">
        <f>VLOOKUP($A117,CRSP!$A$3:$U$656,16,0)</f>
        <v>6.8440000000000003E-3</v>
      </c>
      <c r="H117" s="25">
        <f>VLOOKUP($A117,CRSP!$A$3:$U$656,18,0)</f>
        <v>185.43443269006065</v>
      </c>
      <c r="I117" s="25">
        <f>VLOOKUP($A117,CRSP!$A$3:$U$656,19,0)</f>
        <v>9.5759999999999994E-3</v>
      </c>
      <c r="J117" s="25">
        <f>VLOOKUP($A117,CRSP!$A$3:$U$656,21,0)</f>
        <v>195.2755905511811</v>
      </c>
      <c r="K117" s="25"/>
      <c r="L117" s="25"/>
      <c r="M117" s="25"/>
      <c r="N117" s="25">
        <f>VLOOKUP($A117,GOLD!$A$2:$H$657,6,0)</f>
        <v>315.10000000000002</v>
      </c>
      <c r="O117" s="25">
        <f>VLOOKUP($A117,GOLD!$A$2:$H$657,8,0)</f>
        <v>900.54301228922554</v>
      </c>
      <c r="P117" s="25">
        <f>VLOOKUP($A117,GOLD!$A$2:$H$657,7,0)</f>
        <v>6.1011478609852405</v>
      </c>
      <c r="Q117" s="25">
        <v>7.55</v>
      </c>
      <c r="R117" s="25">
        <v>4.7</v>
      </c>
      <c r="S117" s="25">
        <v>7.62</v>
      </c>
      <c r="T117" s="25">
        <v>7.89</v>
      </c>
      <c r="U117" s="25">
        <v>7.78</v>
      </c>
      <c r="V117" s="25">
        <v>6</v>
      </c>
      <c r="W117" s="25">
        <v>1.53</v>
      </c>
      <c r="X117" s="25">
        <v>2.04</v>
      </c>
      <c r="Y117" s="25">
        <v>8.89</v>
      </c>
      <c r="Z117" s="25">
        <v>8.56</v>
      </c>
      <c r="AA117" s="25">
        <v>5.08</v>
      </c>
      <c r="AB117" s="25">
        <v>6.74</v>
      </c>
    </row>
    <row r="118" spans="1:28" x14ac:dyDescent="0.3">
      <c r="A118" s="27" t="s">
        <v>499</v>
      </c>
      <c r="B118" s="27">
        <f>VLOOKUP($A118,CRSP!$A$3:$U$650,2,0)</f>
        <v>1.4159999999999999E-3</v>
      </c>
      <c r="C118" s="27">
        <f>VLOOKUP($A118,CRSP!$A$3:$U$650,12,0)</f>
        <v>128.58151023288639</v>
      </c>
      <c r="D118" s="27">
        <f>VLOOKUP(A118,GW!$A$2:$D$655,4,0)</f>
        <v>5.0402488108305894E-2</v>
      </c>
      <c r="E118" s="25">
        <f>VLOOKUP($A118,CRSP!$A$3:$U$656,13,0)</f>
        <v>-5.0070000000000002E-3</v>
      </c>
      <c r="F118" s="25">
        <f>VLOOKUP($A118,CRSP!$A$3:$U$656,15,0)</f>
        <v>192.00286521614413</v>
      </c>
      <c r="G118" s="25">
        <f>VLOOKUP($A118,CRSP!$A$3:$U$656,16,0)</f>
        <v>7.1349999999999998E-3</v>
      </c>
      <c r="H118" s="25">
        <f>VLOOKUP($A118,CRSP!$A$3:$U$656,18,0)</f>
        <v>186.75756189238035</v>
      </c>
      <c r="I118" s="25">
        <f>VLOOKUP($A118,CRSP!$A$3:$U$656,19,0)</f>
        <v>1.0840000000000001E-2</v>
      </c>
      <c r="J118" s="25">
        <f>VLOOKUP($A118,CRSP!$A$3:$U$656,21,0)</f>
        <v>197.41282339707536</v>
      </c>
      <c r="K118" s="25"/>
      <c r="L118" s="25"/>
      <c r="M118" s="25"/>
      <c r="N118" s="25">
        <f>VLOOKUP($A118,GOLD!$A$2:$H$657,6,0)</f>
        <v>397.25</v>
      </c>
      <c r="O118" s="25">
        <f>VLOOKUP($A118,GOLD!$A$2:$H$657,8,0)</f>
        <v>1135.3243783938269</v>
      </c>
      <c r="P118" s="25">
        <f>VLOOKUP($A118,GOLD!$A$2:$H$657,7,0)</f>
        <v>23.167575665359628</v>
      </c>
      <c r="Q118" s="25">
        <v>-1.87</v>
      </c>
      <c r="R118" s="25">
        <v>0.42</v>
      </c>
      <c r="S118" s="25">
        <v>-1.34</v>
      </c>
      <c r="T118" s="25">
        <v>5.92</v>
      </c>
      <c r="U118" s="25">
        <v>0.89</v>
      </c>
      <c r="V118" s="25">
        <v>-1.73</v>
      </c>
      <c r="W118" s="25">
        <v>-2.39</v>
      </c>
      <c r="X118" s="25">
        <v>-2.17</v>
      </c>
      <c r="Y118" s="25">
        <v>-0.76</v>
      </c>
      <c r="Z118" s="25">
        <v>-0.55000000000000004</v>
      </c>
      <c r="AA118" s="25">
        <v>-1.1200000000000001</v>
      </c>
      <c r="AB118" s="25">
        <v>-0.17</v>
      </c>
    </row>
    <row r="119" spans="1:28" x14ac:dyDescent="0.3">
      <c r="A119" s="27" t="s">
        <v>79</v>
      </c>
      <c r="B119" s="27">
        <f>VLOOKUP($A119,CRSP!$A$3:$U$650,2,0)</f>
        <v>-6.5559999999999993E-2</v>
      </c>
      <c r="C119" s="27">
        <f>VLOOKUP($A119,CRSP!$A$3:$U$650,12,0)</f>
        <v>119.76005645730416</v>
      </c>
      <c r="D119" s="27">
        <f>VLOOKUP(A119,GW!$A$2:$D$655,4,0)</f>
        <v>5.4573462973875476E-2</v>
      </c>
      <c r="E119" s="25">
        <f>VLOOKUP($A119,CRSP!$A$3:$U$656,13,0)</f>
        <v>-6.6716999999999999E-2</v>
      </c>
      <c r="F119" s="25">
        <f>VLOOKUP($A119,CRSP!$A$3:$U$656,15,0)</f>
        <v>179.19305753841996</v>
      </c>
      <c r="G119" s="25">
        <f>VLOOKUP($A119,CRSP!$A$3:$U$656,16,0)</f>
        <v>7.2659999999999999E-3</v>
      </c>
      <c r="H119" s="25">
        <f>VLOOKUP($A119,CRSP!$A$3:$U$656,18,0)</f>
        <v>188.11452742241181</v>
      </c>
      <c r="I119" s="25">
        <f>VLOOKUP($A119,CRSP!$A$3:$U$656,19,0)</f>
        <v>8.0429999999999998E-3</v>
      </c>
      <c r="J119" s="25">
        <f>VLOOKUP($A119,CRSP!$A$3:$U$656,21,0)</f>
        <v>198.98762654668164</v>
      </c>
      <c r="K119" s="25"/>
      <c r="L119" s="25"/>
      <c r="M119" s="25"/>
      <c r="N119" s="25">
        <f>VLOOKUP($A119,GOLD!$A$2:$H$657,6,0)</f>
        <v>382</v>
      </c>
      <c r="O119" s="25">
        <f>VLOOKUP($A119,GOLD!$A$2:$H$657,8,0)</f>
        <v>1091.7404972849386</v>
      </c>
      <c r="P119" s="25">
        <f>VLOOKUP($A119,GOLD!$A$2:$H$657,7,0)</f>
        <v>-3.9145196810250229</v>
      </c>
      <c r="Q119" s="25">
        <v>-7.66</v>
      </c>
      <c r="R119" s="25">
        <v>-9.4</v>
      </c>
      <c r="S119" s="25">
        <v>-9.08</v>
      </c>
      <c r="T119" s="25">
        <v>-2.5499999999999998</v>
      </c>
      <c r="U119" s="25">
        <v>-8.1</v>
      </c>
      <c r="V119" s="25">
        <v>-7.75</v>
      </c>
      <c r="W119" s="25">
        <v>-5.05</v>
      </c>
      <c r="X119" s="25">
        <v>-5.8</v>
      </c>
      <c r="Y119" s="25">
        <v>-8.9</v>
      </c>
      <c r="Z119" s="25">
        <v>-4.34</v>
      </c>
      <c r="AA119" s="25">
        <v>-10.09</v>
      </c>
      <c r="AB119" s="25">
        <v>-10.28</v>
      </c>
    </row>
    <row r="120" spans="1:28" x14ac:dyDescent="0.3">
      <c r="A120" s="27" t="s">
        <v>80</v>
      </c>
      <c r="B120" s="27">
        <f>VLOOKUP($A120,CRSP!$A$3:$U$650,2,0)</f>
        <v>5.2776999999999998E-2</v>
      </c>
      <c r="C120" s="27">
        <f>VLOOKUP($A120,CRSP!$A$3:$U$650,12,0)</f>
        <v>124.8647377087744</v>
      </c>
      <c r="D120" s="27">
        <f>VLOOKUP(A120,GW!$A$2:$D$655,4,0)</f>
        <v>5.2781932931424261E-2</v>
      </c>
      <c r="E120" s="25">
        <f>VLOOKUP($A120,CRSP!$A$3:$U$656,13,0)</f>
        <v>4.8044000000000003E-2</v>
      </c>
      <c r="F120" s="25">
        <f>VLOOKUP($A120,CRSP!$A$3:$U$656,15,0)</f>
        <v>187.80216929943433</v>
      </c>
      <c r="G120" s="25">
        <f>VLOOKUP($A120,CRSP!$A$3:$U$656,16,0)</f>
        <v>1.2244E-2</v>
      </c>
      <c r="H120" s="25">
        <f>VLOOKUP($A120,CRSP!$A$3:$U$656,18,0)</f>
        <v>190.41785640190346</v>
      </c>
      <c r="I120" s="25">
        <f>VLOOKUP($A120,CRSP!$A$3:$U$656,19,0)</f>
        <v>9.3089999999999996E-3</v>
      </c>
      <c r="J120" s="25">
        <f>VLOOKUP($A120,CRSP!$A$3:$U$656,21,0)</f>
        <v>200.89988751406071</v>
      </c>
      <c r="K120" s="25"/>
      <c r="L120" s="25"/>
      <c r="M120" s="25"/>
      <c r="N120" s="25">
        <f>VLOOKUP($A120,GOLD!$A$2:$H$657,6,0)</f>
        <v>415.65</v>
      </c>
      <c r="O120" s="25">
        <f>VLOOKUP($A120,GOLD!$A$2:$H$657,8,0)</f>
        <v>1187.9108316661902</v>
      </c>
      <c r="P120" s="25">
        <f>VLOOKUP($A120,GOLD!$A$2:$H$657,7,0)</f>
        <v>8.4422951370521879</v>
      </c>
      <c r="Q120" s="25">
        <v>5.14</v>
      </c>
      <c r="R120" s="25">
        <v>-2.2000000000000002</v>
      </c>
      <c r="S120" s="25">
        <v>4.51</v>
      </c>
      <c r="T120" s="25">
        <v>8.9</v>
      </c>
      <c r="U120" s="25">
        <v>5.37</v>
      </c>
      <c r="V120" s="25">
        <v>8.18</v>
      </c>
      <c r="W120" s="25">
        <v>4.0199999999999996</v>
      </c>
      <c r="X120" s="25">
        <v>7.74</v>
      </c>
      <c r="Y120" s="25">
        <v>3.84</v>
      </c>
      <c r="Z120" s="25">
        <v>8.77</v>
      </c>
      <c r="AA120" s="25">
        <v>6.35</v>
      </c>
      <c r="AB120" s="25">
        <v>7.85</v>
      </c>
    </row>
    <row r="121" spans="1:28" x14ac:dyDescent="0.3">
      <c r="A121" s="27" t="s">
        <v>500</v>
      </c>
      <c r="B121" s="27">
        <f>VLOOKUP($A121,CRSP!$A$3:$U$650,2,0)</f>
        <v>1.8339999999999999E-2</v>
      </c>
      <c r="C121" s="27">
        <f>VLOOKUP($A121,CRSP!$A$3:$U$650,12,0)</f>
        <v>126.95836273817926</v>
      </c>
      <c r="D121" s="27">
        <f>VLOOKUP(A121,GW!$A$2:$D$655,4,0)</f>
        <v>5.234389475634612E-2</v>
      </c>
      <c r="E121" s="25">
        <f>VLOOKUP($A121,CRSP!$A$3:$U$656,13,0)</f>
        <v>1.1951E-2</v>
      </c>
      <c r="F121" s="25">
        <f>VLOOKUP($A121,CRSP!$A$3:$U$656,15,0)</f>
        <v>190.04656113615107</v>
      </c>
      <c r="G121" s="25">
        <f>VLOOKUP($A121,CRSP!$A$3:$U$656,16,0)</f>
        <v>1.0604000000000001E-2</v>
      </c>
      <c r="H121" s="25">
        <f>VLOOKUP($A121,CRSP!$A$3:$U$656,18,0)</f>
        <v>192.43703047704773</v>
      </c>
      <c r="I121" s="25">
        <f>VLOOKUP($A121,CRSP!$A$3:$U$656,19,0)</f>
        <v>1.0540000000000001E-2</v>
      </c>
      <c r="J121" s="25">
        <f>VLOOKUP($A121,CRSP!$A$3:$U$656,21,0)</f>
        <v>203.03712035995497</v>
      </c>
      <c r="K121" s="25"/>
      <c r="L121" s="25"/>
      <c r="M121" s="25"/>
      <c r="N121" s="25">
        <f>VLOOKUP($A121,GOLD!$A$2:$H$657,6,0)</f>
        <v>512</v>
      </c>
      <c r="O121" s="25">
        <f>VLOOKUP($A121,GOLD!$A$2:$H$657,8,0)</f>
        <v>1463.2752214918546</v>
      </c>
      <c r="P121" s="25">
        <f>VLOOKUP($A121,GOLD!$A$2:$H$657,7,0)</f>
        <v>20.848106506241081</v>
      </c>
      <c r="Q121" s="25">
        <v>3.38</v>
      </c>
      <c r="R121" s="25">
        <v>3.37</v>
      </c>
      <c r="S121" s="25">
        <v>4.63</v>
      </c>
      <c r="T121" s="25">
        <v>2.48</v>
      </c>
      <c r="U121" s="25">
        <v>4.0599999999999996</v>
      </c>
      <c r="V121" s="25">
        <v>1.69</v>
      </c>
      <c r="W121" s="25">
        <v>-1.53</v>
      </c>
      <c r="X121" s="25">
        <v>-0.99</v>
      </c>
      <c r="Y121" s="25">
        <v>3.07</v>
      </c>
      <c r="Z121" s="25">
        <v>2.08</v>
      </c>
      <c r="AA121" s="25">
        <v>1.79</v>
      </c>
      <c r="AB121" s="25">
        <v>7.02</v>
      </c>
    </row>
    <row r="122" spans="1:28" x14ac:dyDescent="0.3">
      <c r="A122" s="27" t="s">
        <v>81</v>
      </c>
      <c r="B122" s="27">
        <f>VLOOKUP($A122,CRSP!$A$3:$U$650,2,0)</f>
        <v>6.1308000000000001E-2</v>
      </c>
      <c r="C122" s="27">
        <f>VLOOKUP($A122,CRSP!$A$3:$U$650,12,0)</f>
        <v>134.27428840272876</v>
      </c>
      <c r="D122" s="27">
        <f>VLOOKUP(A122,GW!$A$2:$D$655,4,0)</f>
        <v>4.9929922915206731E-2</v>
      </c>
      <c r="E122" s="25">
        <f>VLOOKUP($A122,CRSP!$A$3:$U$656,13,0)</f>
        <v>-3.7477000000000003E-2</v>
      </c>
      <c r="F122" s="25">
        <f>VLOOKUP($A122,CRSP!$A$3:$U$656,15,0)</f>
        <v>182.92418552356966</v>
      </c>
      <c r="G122" s="25">
        <f>VLOOKUP($A122,CRSP!$A$3:$U$656,16,0)</f>
        <v>9.9570000000000006E-3</v>
      </c>
      <c r="H122" s="25">
        <f>VLOOKUP($A122,CRSP!$A$3:$U$656,18,0)</f>
        <v>194.35305643899463</v>
      </c>
      <c r="I122" s="25">
        <f>VLOOKUP($A122,CRSP!$A$3:$U$656,19,0)</f>
        <v>1.4342000000000001E-2</v>
      </c>
      <c r="J122" s="25">
        <f>VLOOKUP($A122,CRSP!$A$3:$U$656,21,0)</f>
        <v>205.9617547806524</v>
      </c>
      <c r="K122" s="25"/>
      <c r="L122" s="25"/>
      <c r="M122" s="25"/>
      <c r="N122" s="25">
        <f>VLOOKUP($A122,GOLD!$A$2:$H$657,6,0)</f>
        <v>653</v>
      </c>
      <c r="O122" s="25">
        <f>VLOOKUP($A122,GOLD!$A$2:$H$657,8,0)</f>
        <v>1866.24749928551</v>
      </c>
      <c r="P122" s="25">
        <f>VLOOKUP($A122,GOLD!$A$2:$H$657,7,0)</f>
        <v>24.325250423692328</v>
      </c>
      <c r="Q122" s="25">
        <v>3.12</v>
      </c>
      <c r="R122" s="25">
        <v>9.09</v>
      </c>
      <c r="S122" s="25">
        <v>8.82</v>
      </c>
      <c r="T122" s="25">
        <v>14.22</v>
      </c>
      <c r="U122" s="25">
        <v>2.2200000000000002</v>
      </c>
      <c r="V122" s="25">
        <v>7.5</v>
      </c>
      <c r="W122" s="25">
        <v>-2.06</v>
      </c>
      <c r="X122" s="25">
        <v>1.56</v>
      </c>
      <c r="Y122" s="25">
        <v>1.31</v>
      </c>
      <c r="Z122" s="25">
        <v>-1.29</v>
      </c>
      <c r="AA122" s="25">
        <v>2.11</v>
      </c>
      <c r="AB122" s="25">
        <v>9.43</v>
      </c>
    </row>
    <row r="123" spans="1:28" x14ac:dyDescent="0.3">
      <c r="A123" s="27" t="s">
        <v>82</v>
      </c>
      <c r="B123" s="27">
        <f>VLOOKUP($A123,CRSP!$A$3:$U$650,2,0)</f>
        <v>2.611E-3</v>
      </c>
      <c r="C123" s="27">
        <f>VLOOKUP($A123,CRSP!$A$3:$U$650,12,0)</f>
        <v>133.68619148435664</v>
      </c>
      <c r="D123" s="27">
        <f>VLOOKUP(A123,GW!$A$2:$D$655,4,0)</f>
        <v>5.0589477388703154E-2</v>
      </c>
      <c r="E123" s="25">
        <f>VLOOKUP($A123,CRSP!$A$3:$U$656,13,0)</f>
        <v>-5.0507000000000003E-2</v>
      </c>
      <c r="F123" s="25">
        <f>VLOOKUP($A123,CRSP!$A$3:$U$656,15,0)</f>
        <v>173.68531969635526</v>
      </c>
      <c r="G123" s="25">
        <f>VLOOKUP($A123,CRSP!$A$3:$U$656,16,0)</f>
        <v>6.8079999999999998E-3</v>
      </c>
      <c r="H123" s="25">
        <f>VLOOKUP($A123,CRSP!$A$3:$U$656,18,0)</f>
        <v>195.67618564131433</v>
      </c>
      <c r="I123" s="25">
        <f>VLOOKUP($A123,CRSP!$A$3:$U$656,19,0)</f>
        <v>1.4139000000000001E-2</v>
      </c>
      <c r="J123" s="25">
        <f>VLOOKUP($A123,CRSP!$A$3:$U$656,21,0)</f>
        <v>208.7739032620922</v>
      </c>
      <c r="K123" s="25"/>
      <c r="L123" s="25"/>
      <c r="M123" s="25"/>
      <c r="N123" s="25">
        <f>VLOOKUP($A123,GOLD!$A$2:$H$657,6,0)</f>
        <v>637</v>
      </c>
      <c r="O123" s="25">
        <f>VLOOKUP($A123,GOLD!$A$2:$H$657,8,0)</f>
        <v>1820.5201486138897</v>
      </c>
      <c r="P123" s="25">
        <f>VLOOKUP($A123,GOLD!$A$2:$H$657,7,0)</f>
        <v>-2.4807473704267728</v>
      </c>
      <c r="Q123" s="25">
        <v>-4.8499999999999996</v>
      </c>
      <c r="R123" s="25">
        <v>-6.3</v>
      </c>
      <c r="S123" s="25">
        <v>-2.76</v>
      </c>
      <c r="T123" s="25">
        <v>12.94</v>
      </c>
      <c r="U123" s="25">
        <v>-1.77</v>
      </c>
      <c r="V123" s="25">
        <v>-3.59</v>
      </c>
      <c r="W123" s="25">
        <v>-1.48</v>
      </c>
      <c r="X123" s="25">
        <v>-3.39</v>
      </c>
      <c r="Y123" s="25">
        <v>-4.8499999999999996</v>
      </c>
      <c r="Z123" s="25">
        <v>-4.63</v>
      </c>
      <c r="AA123" s="25">
        <v>-5.07</v>
      </c>
      <c r="AB123" s="25">
        <v>-1.65</v>
      </c>
    </row>
    <row r="124" spans="1:28" x14ac:dyDescent="0.3">
      <c r="A124" s="27" t="s">
        <v>83</v>
      </c>
      <c r="B124" s="27">
        <f>VLOOKUP($A124,CRSP!$A$3:$U$650,2,0)</f>
        <v>-9.7517999999999994E-2</v>
      </c>
      <c r="C124" s="27">
        <f>VLOOKUP($A124,CRSP!$A$3:$U$650,12,0)</f>
        <v>120.07762879322514</v>
      </c>
      <c r="D124" s="27">
        <f>VLOOKUP(A124,GW!$A$2:$D$655,4,0)</f>
        <v>5.6812616318934271E-2</v>
      </c>
      <c r="E124" s="25">
        <f>VLOOKUP($A124,CRSP!$A$3:$U$656,13,0)</f>
        <v>4.8344999999999999E-2</v>
      </c>
      <c r="F124" s="25">
        <f>VLOOKUP($A124,CRSP!$A$3:$U$656,15,0)</f>
        <v>182.08204057902205</v>
      </c>
      <c r="G124" s="25">
        <f>VLOOKUP($A124,CRSP!$A$3:$U$656,16,0)</f>
        <v>1.1029000000000001E-2</v>
      </c>
      <c r="H124" s="25">
        <f>VLOOKUP($A124,CRSP!$A$3:$U$656,18,0)</f>
        <v>197.83433452958607</v>
      </c>
      <c r="I124" s="25">
        <f>VLOOKUP($A124,CRSP!$A$3:$U$656,19,0)</f>
        <v>1.5209E-2</v>
      </c>
      <c r="J124" s="25">
        <f>VLOOKUP($A124,CRSP!$A$3:$U$656,21,0)</f>
        <v>212.03599550056239</v>
      </c>
      <c r="K124" s="25"/>
      <c r="L124" s="25"/>
      <c r="M124" s="25"/>
      <c r="N124" s="25">
        <f>VLOOKUP($A124,GOLD!$A$2:$H$657,6,0)</f>
        <v>494.5</v>
      </c>
      <c r="O124" s="25">
        <f>VLOOKUP($A124,GOLD!$A$2:$H$657,8,0)</f>
        <v>1413.2609316947699</v>
      </c>
      <c r="P124" s="25">
        <f>VLOOKUP($A124,GOLD!$A$2:$H$657,7,0)</f>
        <v>-25.322250450939649</v>
      </c>
      <c r="Q124" s="25">
        <v>-8.1300000000000008</v>
      </c>
      <c r="R124" s="25">
        <v>-8.7899999999999991</v>
      </c>
      <c r="S124" s="25">
        <v>-12.36</v>
      </c>
      <c r="T124" s="25">
        <v>-17.89</v>
      </c>
      <c r="U124" s="25">
        <v>-10.119999999999999</v>
      </c>
      <c r="V124" s="25">
        <v>-12.66</v>
      </c>
      <c r="W124" s="25">
        <v>-2.62</v>
      </c>
      <c r="X124" s="25">
        <v>-6.59</v>
      </c>
      <c r="Y124" s="25">
        <v>-8.64</v>
      </c>
      <c r="Z124" s="25">
        <v>-2.82</v>
      </c>
      <c r="AA124" s="25">
        <v>-8.92</v>
      </c>
      <c r="AB124" s="25">
        <v>-15.66</v>
      </c>
    </row>
    <row r="125" spans="1:28" x14ac:dyDescent="0.3">
      <c r="A125" s="27" t="s">
        <v>84</v>
      </c>
      <c r="B125" s="27">
        <f>VLOOKUP($A125,CRSP!$A$3:$U$650,2,0)</f>
        <v>4.2394000000000001E-2</v>
      </c>
      <c r="C125" s="27">
        <f>VLOOKUP($A125,CRSP!$A$3:$U$650,12,0)</f>
        <v>125.01764290755118</v>
      </c>
      <c r="D125" s="27">
        <f>VLOOKUP(A125,GW!$A$2:$D$655,4,0)</f>
        <v>5.5006773920406427E-2</v>
      </c>
      <c r="E125" s="25">
        <f>VLOOKUP($A125,CRSP!$A$3:$U$656,13,0)</f>
        <v>8.4375000000000006E-2</v>
      </c>
      <c r="F125" s="25">
        <f>VLOOKUP($A125,CRSP!$A$3:$U$656,15,0)</f>
        <v>197.44520974766976</v>
      </c>
      <c r="G125" s="25">
        <f>VLOOKUP($A125,CRSP!$A$3:$U$656,16,0)</f>
        <v>2.1308000000000001E-2</v>
      </c>
      <c r="H125" s="25">
        <f>VLOOKUP($A125,CRSP!$A$3:$U$656,18,0)</f>
        <v>202.04982580730669</v>
      </c>
      <c r="I125" s="25">
        <f>VLOOKUP($A125,CRSP!$A$3:$U$656,19,0)</f>
        <v>1.1235999999999999E-2</v>
      </c>
      <c r="J125" s="25">
        <f>VLOOKUP($A125,CRSP!$A$3:$U$656,21,0)</f>
        <v>214.39820022497184</v>
      </c>
      <c r="K125" s="25"/>
      <c r="L125" s="25"/>
      <c r="M125" s="25"/>
      <c r="N125" s="25">
        <f>VLOOKUP($A125,GOLD!$A$2:$H$657,6,0)</f>
        <v>518</v>
      </c>
      <c r="O125" s="25">
        <f>VLOOKUP($A125,GOLD!$A$2:$H$657,8,0)</f>
        <v>1480.4229779937125</v>
      </c>
      <c r="P125" s="25">
        <f>VLOOKUP($A125,GOLD!$A$2:$H$657,7,0)</f>
        <v>4.6428091196716297</v>
      </c>
      <c r="Q125" s="25">
        <v>6.49</v>
      </c>
      <c r="R125" s="25">
        <v>-1.77</v>
      </c>
      <c r="S125" s="25">
        <v>2.37</v>
      </c>
      <c r="T125" s="25">
        <v>6.86</v>
      </c>
      <c r="U125" s="25">
        <v>5.58</v>
      </c>
      <c r="V125" s="25">
        <v>0.56000000000000005</v>
      </c>
      <c r="W125" s="25">
        <v>7.32</v>
      </c>
      <c r="X125" s="25">
        <v>12</v>
      </c>
      <c r="Y125" s="25">
        <v>3.36</v>
      </c>
      <c r="Z125" s="25">
        <v>4.29</v>
      </c>
      <c r="AA125" s="25">
        <v>6.81</v>
      </c>
      <c r="AB125" s="25">
        <v>5.26</v>
      </c>
    </row>
    <row r="126" spans="1:28" x14ac:dyDescent="0.3">
      <c r="A126" s="27" t="s">
        <v>501</v>
      </c>
      <c r="B126" s="27">
        <f>VLOOKUP($A126,CRSP!$A$3:$U$650,2,0)</f>
        <v>5.5559999999999998E-2</v>
      </c>
      <c r="C126" s="27">
        <f>VLOOKUP($A126,CRSP!$A$3:$U$650,12,0)</f>
        <v>130.83980239943543</v>
      </c>
      <c r="D126" s="27">
        <f>VLOOKUP(A126,GW!$A$2:$D$655,4,0)</f>
        <v>5.2978514922689679E-2</v>
      </c>
      <c r="E126" s="25">
        <f>VLOOKUP($A126,CRSP!$A$3:$U$656,13,0)</f>
        <v>3.8482000000000002E-2</v>
      </c>
      <c r="F126" s="25">
        <f>VLOOKUP($A126,CRSP!$A$3:$U$656,15,0)</f>
        <v>205.04333543251357</v>
      </c>
      <c r="G126" s="25">
        <f>VLOOKUP($A126,CRSP!$A$3:$U$656,16,0)</f>
        <v>1.4007E-2</v>
      </c>
      <c r="H126" s="25">
        <f>VLOOKUP($A126,CRSP!$A$3:$U$656,18,0)</f>
        <v>204.87990094034552</v>
      </c>
      <c r="I126" s="25">
        <f>VLOOKUP($A126,CRSP!$A$3:$U$656,19,0)</f>
        <v>9.8770000000000004E-3</v>
      </c>
      <c r="J126" s="25">
        <f>VLOOKUP($A126,CRSP!$A$3:$U$656,21,0)</f>
        <v>216.53543307086611</v>
      </c>
      <c r="K126" s="25"/>
      <c r="L126" s="25"/>
      <c r="M126" s="25"/>
      <c r="N126" s="25">
        <f>VLOOKUP($A126,GOLD!$A$2:$H$657,6,0)</f>
        <v>535.5</v>
      </c>
      <c r="O126" s="25">
        <f>VLOOKUP($A126,GOLD!$A$2:$H$657,8,0)</f>
        <v>1530.4372677907973</v>
      </c>
      <c r="P126" s="25">
        <f>VLOOKUP($A126,GOLD!$A$2:$H$657,7,0)</f>
        <v>3.3225647628320387</v>
      </c>
      <c r="Q126" s="25">
        <v>7.94</v>
      </c>
      <c r="R126" s="25">
        <v>4.33</v>
      </c>
      <c r="S126" s="25">
        <v>5.62</v>
      </c>
      <c r="T126" s="25">
        <v>4.09</v>
      </c>
      <c r="U126" s="25">
        <v>7.76</v>
      </c>
      <c r="V126" s="25">
        <v>4.8</v>
      </c>
      <c r="W126" s="25">
        <v>5</v>
      </c>
      <c r="X126" s="25">
        <v>4.59</v>
      </c>
      <c r="Y126" s="25">
        <v>10.73</v>
      </c>
      <c r="Z126" s="25">
        <v>6.96</v>
      </c>
      <c r="AA126" s="25">
        <v>7.87</v>
      </c>
      <c r="AB126" s="25">
        <v>8.4</v>
      </c>
    </row>
    <row r="127" spans="1:28" x14ac:dyDescent="0.3">
      <c r="A127" s="27" t="s">
        <v>85</v>
      </c>
      <c r="B127" s="27">
        <f>VLOOKUP($A127,CRSP!$A$3:$U$650,2,0)</f>
        <v>2.9721999999999998E-2</v>
      </c>
      <c r="C127" s="27">
        <f>VLOOKUP($A127,CRSP!$A$3:$U$650,12,0)</f>
        <v>134.36838390966832</v>
      </c>
      <c r="D127" s="27">
        <f>VLOOKUP(A127,GW!$A$2:$D$655,4,0)</f>
        <v>5.1995798319327734E-2</v>
      </c>
      <c r="E127" s="25">
        <f>VLOOKUP($A127,CRSP!$A$3:$U$656,13,0)</f>
        <v>2.9314E-2</v>
      </c>
      <c r="F127" s="25">
        <f>VLOOKUP($A127,CRSP!$A$3:$U$656,15,0)</f>
        <v>211.05402476593045</v>
      </c>
      <c r="G127" s="25">
        <f>VLOOKUP($A127,CRSP!$A$3:$U$656,16,0)</f>
        <v>6.6449999999999999E-3</v>
      </c>
      <c r="H127" s="25">
        <f>VLOOKUP($A127,CRSP!$A$3:$U$656,18,0)</f>
        <v>206.24131553768854</v>
      </c>
      <c r="I127" s="25">
        <f>VLOOKUP($A127,CRSP!$A$3:$U$656,19,0)</f>
        <v>1.1002E-2</v>
      </c>
      <c r="J127" s="25">
        <f>VLOOKUP($A127,CRSP!$A$3:$U$656,21,0)</f>
        <v>218.89763779527556</v>
      </c>
      <c r="K127" s="25"/>
      <c r="L127" s="25"/>
      <c r="M127" s="25"/>
      <c r="N127" s="25">
        <f>VLOOKUP($A127,GOLD!$A$2:$H$657,6,0)</f>
        <v>653.5</v>
      </c>
      <c r="O127" s="25">
        <f>VLOOKUP($A127,GOLD!$A$2:$H$657,8,0)</f>
        <v>1867.676478993998</v>
      </c>
      <c r="P127" s="25">
        <f>VLOOKUP($A127,GOLD!$A$2:$H$657,7,0)</f>
        <v>19.914164317647327</v>
      </c>
      <c r="Q127" s="25">
        <v>2.99</v>
      </c>
      <c r="R127" s="25">
        <v>2.79</v>
      </c>
      <c r="S127" s="25">
        <v>2.81</v>
      </c>
      <c r="T127" s="25">
        <v>5.83</v>
      </c>
      <c r="U127" s="25">
        <v>1.07</v>
      </c>
      <c r="V127" s="25">
        <v>3.08</v>
      </c>
      <c r="W127" s="25">
        <v>-0.57999999999999996</v>
      </c>
      <c r="X127" s="25">
        <v>4.54</v>
      </c>
      <c r="Y127" s="25">
        <v>2.41</v>
      </c>
      <c r="Z127" s="25">
        <v>0.22</v>
      </c>
      <c r="AA127" s="25">
        <v>4.87</v>
      </c>
      <c r="AB127" s="25">
        <v>5.35</v>
      </c>
    </row>
    <row r="128" spans="1:28" x14ac:dyDescent="0.3">
      <c r="A128" s="27" t="s">
        <v>86</v>
      </c>
      <c r="B128" s="27">
        <f>VLOOKUP($A128,CRSP!$A$3:$U$650,2,0)</f>
        <v>6.8199999999999997E-2</v>
      </c>
      <c r="C128" s="27">
        <f>VLOOKUP($A128,CRSP!$A$3:$U$650,12,0)</f>
        <v>143.10750411667843</v>
      </c>
      <c r="D128" s="27">
        <f>VLOOKUP(A128,GW!$A$2:$D$655,4,0)</f>
        <v>4.9176707487466095E-2</v>
      </c>
      <c r="E128" s="25">
        <f>VLOOKUP($A128,CRSP!$A$3:$U$656,13,0)</f>
        <v>-4.2687000000000003E-2</v>
      </c>
      <c r="F128" s="25">
        <f>VLOOKUP($A128,CRSP!$A$3:$U$656,15,0)</f>
        <v>202.04472243012535</v>
      </c>
      <c r="G128" s="25">
        <f>VLOOKUP($A128,CRSP!$A$3:$U$656,16,0)</f>
        <v>5.9719999999999999E-3</v>
      </c>
      <c r="H128" s="25">
        <f>VLOOKUP($A128,CRSP!$A$3:$U$656,18,0)</f>
        <v>207.47300469868341</v>
      </c>
      <c r="I128" s="25">
        <f>VLOOKUP($A128,CRSP!$A$3:$U$656,19,0)</f>
        <v>0</v>
      </c>
      <c r="J128" s="25">
        <f>VLOOKUP($A128,CRSP!$A$3:$U$656,21,0)</f>
        <v>218.89763779527556</v>
      </c>
      <c r="K128" s="25"/>
      <c r="L128" s="25"/>
      <c r="M128" s="25"/>
      <c r="N128" s="25">
        <f>VLOOKUP($A128,GOLD!$A$2:$H$657,6,0)</f>
        <v>614.25</v>
      </c>
      <c r="O128" s="25">
        <f>VLOOKUP($A128,GOLD!$A$2:$H$657,8,0)</f>
        <v>1755.5015718776795</v>
      </c>
      <c r="P128" s="25">
        <f>VLOOKUP($A128,GOLD!$A$2:$H$657,7,0)</f>
        <v>-6.1940521662988104</v>
      </c>
      <c r="Q128" s="25">
        <v>7.76</v>
      </c>
      <c r="R128" s="25">
        <v>11.74</v>
      </c>
      <c r="S128" s="25">
        <v>11.49</v>
      </c>
      <c r="T128" s="25">
        <v>2.0099999999999998</v>
      </c>
      <c r="U128" s="25">
        <v>9.33</v>
      </c>
      <c r="V128" s="25">
        <v>15.42</v>
      </c>
      <c r="W128" s="25">
        <v>1</v>
      </c>
      <c r="X128" s="25">
        <v>-0.1</v>
      </c>
      <c r="Y128" s="25">
        <v>10.83</v>
      </c>
      <c r="Z128" s="25">
        <v>8.8800000000000008</v>
      </c>
      <c r="AA128" s="25">
        <v>3.25</v>
      </c>
      <c r="AB128" s="25">
        <v>11.3</v>
      </c>
    </row>
    <row r="129" spans="1:28" x14ac:dyDescent="0.3">
      <c r="A129" s="27" t="s">
        <v>502</v>
      </c>
      <c r="B129" s="27">
        <f>VLOOKUP($A129,CRSP!$A$3:$U$650,2,0)</f>
        <v>1.3454000000000001E-2</v>
      </c>
      <c r="C129" s="27">
        <f>VLOOKUP($A129,CRSP!$A$3:$U$650,12,0)</f>
        <v>143.94260174076686</v>
      </c>
      <c r="D129" s="27">
        <f>VLOOKUP(A129,GW!$A$2:$D$655,4,0)</f>
        <v>4.9245546657950647E-2</v>
      </c>
      <c r="E129" s="25">
        <f>VLOOKUP($A129,CRSP!$A$3:$U$656,13,0)</f>
        <v>-2.7640000000000001E-2</v>
      </c>
      <c r="F129" s="25">
        <f>VLOOKUP($A129,CRSP!$A$3:$U$656,15,0)</f>
        <v>196.46018866244853</v>
      </c>
      <c r="G129" s="25">
        <f>VLOOKUP($A129,CRSP!$A$3:$U$656,16,0)</f>
        <v>5.1539999999999997E-3</v>
      </c>
      <c r="H129" s="25">
        <f>VLOOKUP($A129,CRSP!$A$3:$U$656,18,0)</f>
        <v>208.54230290280569</v>
      </c>
      <c r="I129" s="25">
        <f>VLOOKUP($A129,CRSP!$A$3:$U$656,19,0)</f>
        <v>7.2550000000000002E-3</v>
      </c>
      <c r="J129" s="25">
        <f>VLOOKUP($A129,CRSP!$A$3:$U$656,21,0)</f>
        <v>220.4724409448819</v>
      </c>
      <c r="K129" s="25"/>
      <c r="L129" s="25"/>
      <c r="M129" s="25"/>
      <c r="N129" s="25">
        <f>VLOOKUP($A129,GOLD!$A$2:$H$657,6,0)</f>
        <v>631.25</v>
      </c>
      <c r="O129" s="25">
        <f>VLOOKUP($A129,GOLD!$A$2:$H$657,8,0)</f>
        <v>1804.0868819662758</v>
      </c>
      <c r="P129" s="25">
        <f>VLOOKUP($A129,GOLD!$A$2:$H$657,7,0)</f>
        <v>2.7299969188281135</v>
      </c>
      <c r="Q129" s="25">
        <v>1.43</v>
      </c>
      <c r="R129" s="25">
        <v>1.49</v>
      </c>
      <c r="S129" s="25">
        <v>1.48</v>
      </c>
      <c r="T129" s="25">
        <v>3.66</v>
      </c>
      <c r="U129" s="25">
        <v>1.97</v>
      </c>
      <c r="V129" s="25">
        <v>3.62</v>
      </c>
      <c r="W129" s="25">
        <v>6.3</v>
      </c>
      <c r="X129" s="25">
        <v>-1.17</v>
      </c>
      <c r="Y129" s="25">
        <v>1.86</v>
      </c>
      <c r="Z129" s="25">
        <v>0.27</v>
      </c>
      <c r="AA129" s="25">
        <v>1.87</v>
      </c>
      <c r="AB129" s="25">
        <v>3.69</v>
      </c>
    </row>
    <row r="130" spans="1:28" x14ac:dyDescent="0.3">
      <c r="A130" s="27" t="s">
        <v>87</v>
      </c>
      <c r="B130" s="27">
        <f>VLOOKUP($A130,CRSP!$A$3:$U$650,2,0)</f>
        <v>2.7935000000000001E-2</v>
      </c>
      <c r="C130" s="27">
        <f>VLOOKUP($A130,CRSP!$A$3:$U$650,12,0)</f>
        <v>147.5652787579393</v>
      </c>
      <c r="D130" s="27">
        <f>VLOOKUP(A130,GW!$A$2:$D$655,4,0)</f>
        <v>4.8381954407779378E-2</v>
      </c>
      <c r="E130" s="25">
        <f>VLOOKUP($A130,CRSP!$A$3:$U$656,13,0)</f>
        <v>-7.2059999999999997E-3</v>
      </c>
      <c r="F130" s="25">
        <f>VLOOKUP($A130,CRSP!$A$3:$U$656,15,0)</f>
        <v>195.04447844163897</v>
      </c>
      <c r="G130" s="25">
        <f>VLOOKUP($A130,CRSP!$A$3:$U$656,16,0)</f>
        <v>7.3130000000000001E-3</v>
      </c>
      <c r="H130" s="25">
        <f>VLOOKUP($A130,CRSP!$A$3:$U$656,18,0)</f>
        <v>210.06739634492729</v>
      </c>
      <c r="I130" s="25">
        <f>VLOOKUP($A130,CRSP!$A$3:$U$656,19,0)</f>
        <v>8.4030000000000007E-3</v>
      </c>
      <c r="J130" s="25">
        <f>VLOOKUP($A130,CRSP!$A$3:$U$656,21,0)</f>
        <v>222.27221597300337</v>
      </c>
      <c r="K130" s="25"/>
      <c r="L130" s="25"/>
      <c r="M130" s="25"/>
      <c r="N130" s="25">
        <f>VLOOKUP($A130,GOLD!$A$2:$H$657,6,0)</f>
        <v>666.75</v>
      </c>
      <c r="O130" s="25">
        <f>VLOOKUP($A130,GOLD!$A$2:$H$657,8,0)</f>
        <v>1905.544441268934</v>
      </c>
      <c r="P130" s="25">
        <f>VLOOKUP($A130,GOLD!$A$2:$H$657,7,0)</f>
        <v>5.4713182472554118</v>
      </c>
      <c r="Q130" s="25">
        <v>0.27</v>
      </c>
      <c r="R130" s="25">
        <v>0.98</v>
      </c>
      <c r="S130" s="25">
        <v>3.69</v>
      </c>
      <c r="T130" s="25">
        <v>6.52</v>
      </c>
      <c r="U130" s="25">
        <v>0.83</v>
      </c>
      <c r="V130" s="25">
        <v>1.88</v>
      </c>
      <c r="W130" s="25">
        <v>-1.61</v>
      </c>
      <c r="X130" s="25">
        <v>0.15</v>
      </c>
      <c r="Y130" s="25">
        <v>1.28</v>
      </c>
      <c r="Z130" s="25">
        <v>3.62</v>
      </c>
      <c r="AA130" s="25">
        <v>2.62</v>
      </c>
      <c r="AB130" s="25">
        <v>5.07</v>
      </c>
    </row>
    <row r="131" spans="1:28" x14ac:dyDescent="0.3">
      <c r="A131" s="27" t="s">
        <v>88</v>
      </c>
      <c r="B131" s="27">
        <f>VLOOKUP($A131,CRSP!$A$3:$U$650,2,0)</f>
        <v>1.7808999999999998E-2</v>
      </c>
      <c r="C131" s="27">
        <f>VLOOKUP($A131,CRSP!$A$3:$U$650,12,0)</f>
        <v>149.92942836979535</v>
      </c>
      <c r="D131" s="27">
        <f>VLOOKUP(A131,GW!$A$2:$D$655,4,0)</f>
        <v>4.7854397113046204E-2</v>
      </c>
      <c r="E131" s="25">
        <f>VLOOKUP($A131,CRSP!$A$3:$U$656,13,0)</f>
        <v>-2.3338999999999999E-2</v>
      </c>
      <c r="F131" s="25">
        <f>VLOOKUP($A131,CRSP!$A$3:$U$656,15,0)</f>
        <v>190.49236217123376</v>
      </c>
      <c r="G131" s="25">
        <f>VLOOKUP($A131,CRSP!$A$3:$U$656,16,0)</f>
        <v>8.5939999999999992E-3</v>
      </c>
      <c r="H131" s="25">
        <f>VLOOKUP($A131,CRSP!$A$3:$U$656,18,0)</f>
        <v>211.87266394695962</v>
      </c>
      <c r="I131" s="25">
        <f>VLOOKUP($A131,CRSP!$A$3:$U$656,19,0)</f>
        <v>9.5239999999999995E-3</v>
      </c>
      <c r="J131" s="25">
        <f>VLOOKUP($A131,CRSP!$A$3:$U$656,21,0)</f>
        <v>224.40944881889763</v>
      </c>
      <c r="K131" s="25"/>
      <c r="L131" s="25"/>
      <c r="M131" s="25"/>
      <c r="N131" s="25">
        <f>VLOOKUP($A131,GOLD!$A$2:$H$657,6,0)</f>
        <v>629</v>
      </c>
      <c r="O131" s="25">
        <f>VLOOKUP($A131,GOLD!$A$2:$H$657,8,0)</f>
        <v>1797.6564732780794</v>
      </c>
      <c r="P131" s="25">
        <f>VLOOKUP($A131,GOLD!$A$2:$H$657,7,0)</f>
        <v>-5.8283906361683133</v>
      </c>
      <c r="Q131" s="25">
        <v>0.28999999999999998</v>
      </c>
      <c r="R131" s="25">
        <v>-1.72</v>
      </c>
      <c r="S131" s="25">
        <v>1.24</v>
      </c>
      <c r="T131" s="25">
        <v>7.74</v>
      </c>
      <c r="U131" s="25">
        <v>-1.46</v>
      </c>
      <c r="V131" s="25">
        <v>1.78</v>
      </c>
      <c r="W131" s="25">
        <v>-3.25</v>
      </c>
      <c r="X131" s="25">
        <v>1.94</v>
      </c>
      <c r="Y131" s="25">
        <v>-1.1499999999999999</v>
      </c>
      <c r="Z131" s="25">
        <v>-1.24</v>
      </c>
      <c r="AA131" s="25">
        <v>0.1</v>
      </c>
      <c r="AB131" s="25">
        <v>3.32</v>
      </c>
    </row>
    <row r="132" spans="1:28" x14ac:dyDescent="0.3">
      <c r="A132" s="27" t="s">
        <v>503</v>
      </c>
      <c r="B132" s="27">
        <f>VLOOKUP($A132,CRSP!$A$3:$U$650,2,0)</f>
        <v>0.10990999999999999</v>
      </c>
      <c r="C132" s="27">
        <f>VLOOKUP($A132,CRSP!$A$3:$U$650,12,0)</f>
        <v>165.27875793930841</v>
      </c>
      <c r="D132" s="27">
        <f>VLOOKUP(A132,GW!$A$2:$D$655,4,0)</f>
        <v>4.3623683461428975E-2</v>
      </c>
      <c r="E132" s="25">
        <f>VLOOKUP($A132,CRSP!$A$3:$U$656,13,0)</f>
        <v>9.4800000000000006E-3</v>
      </c>
      <c r="F132" s="25">
        <f>VLOOKUP($A132,CRSP!$A$3:$U$656,15,0)</f>
        <v>192.29823416080603</v>
      </c>
      <c r="G132" s="25">
        <f>VLOOKUP($A132,CRSP!$A$3:$U$656,16,0)</f>
        <v>7.3930000000000003E-3</v>
      </c>
      <c r="H132" s="25">
        <f>VLOOKUP($A132,CRSP!$A$3:$U$656,18,0)</f>
        <v>213.43908688279149</v>
      </c>
      <c r="I132" s="25">
        <f>VLOOKUP($A132,CRSP!$A$3:$U$656,19,0)</f>
        <v>8.2550000000000002E-3</v>
      </c>
      <c r="J132" s="25">
        <f>VLOOKUP($A132,CRSP!$A$3:$U$656,21,0)</f>
        <v>226.32170978627667</v>
      </c>
      <c r="K132" s="25"/>
      <c r="L132" s="25"/>
      <c r="M132" s="25"/>
      <c r="N132" s="25">
        <f>VLOOKUP($A132,GOLD!$A$2:$H$657,6,0)</f>
        <v>619.75</v>
      </c>
      <c r="O132" s="25">
        <f>VLOOKUP($A132,GOLD!$A$2:$H$657,8,0)</f>
        <v>1771.2203486710489</v>
      </c>
      <c r="P132" s="25">
        <f>VLOOKUP($A132,GOLD!$A$2:$H$657,7,0)</f>
        <v>-1.4815085785140587</v>
      </c>
      <c r="Q132" s="25">
        <v>0.91</v>
      </c>
      <c r="R132" s="25">
        <v>4.92</v>
      </c>
      <c r="S132" s="25">
        <v>8.81</v>
      </c>
      <c r="T132" s="25">
        <v>24.29</v>
      </c>
      <c r="U132" s="25">
        <v>7.25</v>
      </c>
      <c r="V132" s="25">
        <v>9.92</v>
      </c>
      <c r="W132" s="25">
        <v>0</v>
      </c>
      <c r="X132" s="25">
        <v>7.38</v>
      </c>
      <c r="Y132" s="25">
        <v>2.6</v>
      </c>
      <c r="Z132" s="25">
        <v>8.86</v>
      </c>
      <c r="AA132" s="25">
        <v>5.61</v>
      </c>
      <c r="AB132" s="25">
        <v>9.83</v>
      </c>
    </row>
    <row r="133" spans="1:28" x14ac:dyDescent="0.3">
      <c r="A133" s="27" t="s">
        <v>504</v>
      </c>
      <c r="B133" s="27">
        <f>VLOOKUP($A133,CRSP!$A$3:$U$650,2,0)</f>
        <v>-3.0634000000000002E-2</v>
      </c>
      <c r="C133" s="27">
        <f>VLOOKUP($A133,CRSP!$A$3:$U$650,12,0)</f>
        <v>159.68007527640555</v>
      </c>
      <c r="D133" s="27">
        <f>VLOOKUP(A133,GW!$A$2:$D$655,4,0)</f>
        <v>4.5374189746611671E-2</v>
      </c>
      <c r="E133" s="25">
        <f>VLOOKUP($A133,CRSP!$A$3:$U$656,13,0)</f>
        <v>2.7543999999999999E-2</v>
      </c>
      <c r="F133" s="25">
        <f>VLOOKUP($A133,CRSP!$A$3:$U$656,15,0)</f>
        <v>197.59495493356812</v>
      </c>
      <c r="G133" s="25">
        <f>VLOOKUP($A133,CRSP!$A$3:$U$656,16,0)</f>
        <v>1.5145E-2</v>
      </c>
      <c r="H133" s="25">
        <f>VLOOKUP($A133,CRSP!$A$3:$U$656,18,0)</f>
        <v>216.67168552680937</v>
      </c>
      <c r="I133" s="25">
        <f>VLOOKUP($A133,CRSP!$A$3:$U$656,19,0)</f>
        <v>9.3570000000000007E-3</v>
      </c>
      <c r="J133" s="25">
        <f>VLOOKUP($A133,CRSP!$A$3:$U$656,21,0)</f>
        <v>228.45894263217096</v>
      </c>
      <c r="K133" s="25"/>
      <c r="L133" s="25"/>
      <c r="M133" s="25"/>
      <c r="N133" s="25">
        <f>VLOOKUP($A133,GOLD!$A$2:$H$657,6,0)</f>
        <v>589.75</v>
      </c>
      <c r="O133" s="25">
        <f>VLOOKUP($A133,GOLD!$A$2:$H$657,8,0)</f>
        <v>1685.4815661617604</v>
      </c>
      <c r="P133" s="25">
        <f>VLOOKUP($A133,GOLD!$A$2:$H$657,7,0)</f>
        <v>-4.961745262751541</v>
      </c>
      <c r="Q133" s="25">
        <v>1.01</v>
      </c>
      <c r="R133" s="25">
        <v>-1.0900000000000001</v>
      </c>
      <c r="S133" s="25">
        <v>-2.54</v>
      </c>
      <c r="T133" s="25">
        <v>-10.59</v>
      </c>
      <c r="U133" s="25">
        <v>-0.98</v>
      </c>
      <c r="V133" s="25">
        <v>-1</v>
      </c>
      <c r="W133" s="25">
        <v>0.83</v>
      </c>
      <c r="X133" s="25">
        <v>-1.95</v>
      </c>
      <c r="Y133" s="25">
        <v>-1.37</v>
      </c>
      <c r="Z133" s="25">
        <v>4.59</v>
      </c>
      <c r="AA133" s="25">
        <v>3.12</v>
      </c>
      <c r="AB133" s="25">
        <v>-3.02</v>
      </c>
    </row>
    <row r="134" spans="1:28" x14ac:dyDescent="0.3">
      <c r="A134" s="27" t="s">
        <v>505</v>
      </c>
      <c r="B134" s="27">
        <f>VLOOKUP($A134,CRSP!$A$3:$U$650,2,0)</f>
        <v>-4.3369999999999999E-2</v>
      </c>
      <c r="C134" s="27">
        <f>VLOOKUP($A134,CRSP!$A$3:$U$650,12,0)</f>
        <v>152.37591155022349</v>
      </c>
      <c r="D134" s="27">
        <f>VLOOKUP(A134,GW!$A$2:$D$655,4,0)</f>
        <v>4.7857969895793127E-2</v>
      </c>
      <c r="E134" s="25">
        <f>VLOOKUP($A134,CRSP!$A$3:$U$656,13,0)</f>
        <v>-4.032E-3</v>
      </c>
      <c r="F134" s="25">
        <f>VLOOKUP($A134,CRSP!$A$3:$U$656,15,0)</f>
        <v>196.79828306840801</v>
      </c>
      <c r="G134" s="25">
        <f>VLOOKUP($A134,CRSP!$A$3:$U$656,16,0)</f>
        <v>1.1671000000000001E-2</v>
      </c>
      <c r="H134" s="25">
        <f>VLOOKUP($A134,CRSP!$A$3:$U$656,18,0)</f>
        <v>219.20039488984813</v>
      </c>
      <c r="I134" s="25">
        <f>VLOOKUP($A134,CRSP!$A$3:$U$656,19,0)</f>
        <v>8.1110000000000002E-3</v>
      </c>
      <c r="J134" s="25">
        <f>VLOOKUP($A134,CRSP!$A$3:$U$656,21,0)</f>
        <v>230.25871766029243</v>
      </c>
      <c r="K134" s="25"/>
      <c r="L134" s="25"/>
      <c r="M134" s="25"/>
      <c r="N134" s="25">
        <f>VLOOKUP($A134,GOLD!$A$2:$H$657,6,0)</f>
        <v>506.5</v>
      </c>
      <c r="O134" s="25">
        <f>VLOOKUP($A134,GOLD!$A$2:$H$657,8,0)</f>
        <v>1447.5564446984852</v>
      </c>
      <c r="P134" s="25">
        <f>VLOOKUP($A134,GOLD!$A$2:$H$657,7,0)</f>
        <v>-15.217439459904632</v>
      </c>
      <c r="Q134" s="25">
        <v>2.0099999999999998</v>
      </c>
      <c r="R134" s="25">
        <v>-2.2400000000000002</v>
      </c>
      <c r="S134" s="25">
        <v>-2.8</v>
      </c>
      <c r="T134" s="25">
        <v>-10.15</v>
      </c>
      <c r="U134" s="25">
        <v>0.31</v>
      </c>
      <c r="V134" s="25">
        <v>-8.25</v>
      </c>
      <c r="W134" s="25">
        <v>5.54</v>
      </c>
      <c r="X134" s="25">
        <v>-2.57</v>
      </c>
      <c r="Y134" s="25">
        <v>0.47</v>
      </c>
      <c r="Z134" s="25">
        <v>-1.61</v>
      </c>
      <c r="AA134" s="25">
        <v>-2.5099999999999998</v>
      </c>
      <c r="AB134" s="25">
        <v>-3.94</v>
      </c>
    </row>
    <row r="135" spans="1:28" x14ac:dyDescent="0.3">
      <c r="A135" s="27" t="s">
        <v>506</v>
      </c>
      <c r="B135" s="27">
        <f>VLOOKUP($A135,CRSP!$A$3:$U$650,2,0)</f>
        <v>2.1267000000000001E-2</v>
      </c>
      <c r="C135" s="27">
        <f>VLOOKUP($A135,CRSP!$A$3:$U$650,12,0)</f>
        <v>154.39896494942369</v>
      </c>
      <c r="D135" s="27">
        <f>VLOOKUP(A135,GW!$A$2:$D$655,4,0)</f>
        <v>4.753561362078159E-2</v>
      </c>
      <c r="E135" s="25">
        <f>VLOOKUP($A135,CRSP!$A$3:$U$656,13,0)</f>
        <v>-2.8979999999999999E-2</v>
      </c>
      <c r="F135" s="25">
        <f>VLOOKUP($A135,CRSP!$A$3:$U$656,15,0)</f>
        <v>191.09491481834399</v>
      </c>
      <c r="G135" s="25">
        <f>VLOOKUP($A135,CRSP!$A$3:$U$656,16,0)</f>
        <v>1.2154999999999999E-2</v>
      </c>
      <c r="H135" s="25">
        <f>VLOOKUP($A135,CRSP!$A$3:$U$656,18,0)</f>
        <v>221.86480080589001</v>
      </c>
      <c r="I135" s="25">
        <f>VLOOKUP($A135,CRSP!$A$3:$U$656,19,0)</f>
        <v>1.0345E-2</v>
      </c>
      <c r="J135" s="25">
        <f>VLOOKUP($A135,CRSP!$A$3:$U$656,21,0)</f>
        <v>232.62092238470191</v>
      </c>
      <c r="K135" s="25"/>
      <c r="L135" s="25"/>
      <c r="M135" s="25"/>
      <c r="N135" s="25">
        <f>VLOOKUP($A135,GOLD!$A$2:$H$657,6,0)</f>
        <v>489</v>
      </c>
      <c r="O135" s="25">
        <f>VLOOKUP($A135,GOLD!$A$2:$H$657,8,0)</f>
        <v>1397.5421549014004</v>
      </c>
      <c r="P135" s="25">
        <f>VLOOKUP($A135,GOLD!$A$2:$H$657,7,0)</f>
        <v>-3.5161834213866094</v>
      </c>
      <c r="Q135" s="25">
        <v>2.48</v>
      </c>
      <c r="R135" s="25">
        <v>6.44</v>
      </c>
      <c r="S135" s="25">
        <v>4.26</v>
      </c>
      <c r="T135" s="25">
        <v>-0.44</v>
      </c>
      <c r="U135" s="25">
        <v>4.74</v>
      </c>
      <c r="V135" s="25">
        <v>0.31</v>
      </c>
      <c r="W135" s="25">
        <v>2.15</v>
      </c>
      <c r="X135" s="25">
        <v>-1.27</v>
      </c>
      <c r="Y135" s="25">
        <v>2.7</v>
      </c>
      <c r="Z135" s="25">
        <v>1.85</v>
      </c>
      <c r="AA135" s="25">
        <v>1.96</v>
      </c>
      <c r="AB135" s="25">
        <v>1.44</v>
      </c>
    </row>
    <row r="136" spans="1:28" x14ac:dyDescent="0.3">
      <c r="A136" s="27" t="s">
        <v>89</v>
      </c>
      <c r="B136" s="27">
        <f>VLOOKUP($A136,CRSP!$A$3:$U$650,2,0)</f>
        <v>3.8285E-2</v>
      </c>
      <c r="C136" s="27">
        <f>VLOOKUP($A136,CRSP!$A$3:$U$650,12,0)</f>
        <v>159.96236179722419</v>
      </c>
      <c r="D136" s="27">
        <f>VLOOKUP(A136,GW!$A$2:$D$655,4,0)</f>
        <v>4.6176470588235298E-2</v>
      </c>
      <c r="E136" s="25">
        <f>VLOOKUP($A136,CRSP!$A$3:$U$656,13,0)</f>
        <v>2.7671999999999999E-2</v>
      </c>
      <c r="F136" s="25">
        <f>VLOOKUP($A136,CRSP!$A$3:$U$656,15,0)</f>
        <v>196.38298059412298</v>
      </c>
      <c r="G136" s="25">
        <f>VLOOKUP($A136,CRSP!$A$3:$U$656,16,0)</f>
        <v>1.5866999999999999E-2</v>
      </c>
      <c r="H136" s="25">
        <f>VLOOKUP($A136,CRSP!$A$3:$U$656,18,0)</f>
        <v>225.38506677581714</v>
      </c>
      <c r="I136" s="25">
        <f>VLOOKUP($A136,CRSP!$A$3:$U$656,19,0)</f>
        <v>6.8259999999999996E-3</v>
      </c>
      <c r="J136" s="25">
        <f>VLOOKUP($A136,CRSP!$A$3:$U$656,21,0)</f>
        <v>234.19572553430817</v>
      </c>
      <c r="K136" s="25"/>
      <c r="L136" s="25"/>
      <c r="M136" s="25"/>
      <c r="N136" s="25">
        <f>VLOOKUP($A136,GOLD!$A$2:$H$657,6,0)</f>
        <v>513.75</v>
      </c>
      <c r="O136" s="25">
        <f>VLOOKUP($A136,GOLD!$A$2:$H$657,8,0)</f>
        <v>1468.2766504715632</v>
      </c>
      <c r="P136" s="25">
        <f>VLOOKUP($A136,GOLD!$A$2:$H$657,7,0)</f>
        <v>4.9374276335572373</v>
      </c>
      <c r="Q136" s="25">
        <v>6.92</v>
      </c>
      <c r="R136" s="25">
        <v>6.99</v>
      </c>
      <c r="S136" s="25">
        <v>7.28</v>
      </c>
      <c r="T136" s="25">
        <v>-2.2599999999999998</v>
      </c>
      <c r="U136" s="25">
        <v>2.41</v>
      </c>
      <c r="V136" s="25">
        <v>5.05</v>
      </c>
      <c r="W136" s="25">
        <v>1.17</v>
      </c>
      <c r="X136" s="25">
        <v>2.98</v>
      </c>
      <c r="Y136" s="25">
        <v>12.72</v>
      </c>
      <c r="Z136" s="25">
        <v>5.9</v>
      </c>
      <c r="AA136" s="25">
        <v>6.9</v>
      </c>
      <c r="AB136" s="25">
        <v>9.9600000000000009</v>
      </c>
    </row>
    <row r="137" spans="1:28" x14ac:dyDescent="0.3">
      <c r="A137" s="27" t="s">
        <v>90</v>
      </c>
      <c r="B137" s="27">
        <f>VLOOKUP($A137,CRSP!$A$3:$U$650,2,0)</f>
        <v>-2.0211E-2</v>
      </c>
      <c r="C137" s="27">
        <f>VLOOKUP($A137,CRSP!$A$3:$U$650,12,0)</f>
        <v>156.21030345800989</v>
      </c>
      <c r="D137" s="27">
        <f>VLOOKUP(A137,GW!$A$2:$D$655,4,0)</f>
        <v>4.7561704690911831E-2</v>
      </c>
      <c r="E137" s="25">
        <f>VLOOKUP($A137,CRSP!$A$3:$U$656,13,0)</f>
        <v>-3.8249999999999999E-2</v>
      </c>
      <c r="F137" s="25">
        <f>VLOOKUP($A137,CRSP!$A$3:$U$656,15,0)</f>
        <v>188.87140487911029</v>
      </c>
      <c r="G137" s="25">
        <f>VLOOKUP($A137,CRSP!$A$3:$U$656,16,0)</f>
        <v>6.8060000000000004E-3</v>
      </c>
      <c r="H137" s="25">
        <f>VLOOKUP($A137,CRSP!$A$3:$U$656,18,0)</f>
        <v>226.9190583525619</v>
      </c>
      <c r="I137" s="25">
        <f>VLOOKUP($A137,CRSP!$A$3:$U$656,19,0)</f>
        <v>6.7799999999999996E-3</v>
      </c>
      <c r="J137" s="25">
        <f>VLOOKUP($A137,CRSP!$A$3:$U$656,21,0)</f>
        <v>235.77052868391451</v>
      </c>
      <c r="K137" s="25"/>
      <c r="L137" s="25"/>
      <c r="M137" s="25"/>
      <c r="N137" s="25">
        <f>VLOOKUP($A137,GOLD!$A$2:$H$657,6,0)</f>
        <v>482.75</v>
      </c>
      <c r="O137" s="25">
        <f>VLOOKUP($A137,GOLD!$A$2:$H$657,8,0)</f>
        <v>1379.6799085452985</v>
      </c>
      <c r="P137" s="25">
        <f>VLOOKUP($A137,GOLD!$A$2:$H$657,7,0)</f>
        <v>-6.2237844501820483</v>
      </c>
      <c r="Q137" s="25">
        <v>1.1599999999999999</v>
      </c>
      <c r="R137" s="25">
        <v>1.88</v>
      </c>
      <c r="S137" s="25">
        <v>-0.76</v>
      </c>
      <c r="T137" s="25">
        <v>-7.54</v>
      </c>
      <c r="U137" s="25">
        <v>-1.18</v>
      </c>
      <c r="V137" s="25">
        <v>-0.01</v>
      </c>
      <c r="W137" s="25">
        <v>6.21</v>
      </c>
      <c r="X137" s="25">
        <v>-2.68</v>
      </c>
      <c r="Y137" s="25">
        <v>3.1</v>
      </c>
      <c r="Z137" s="25">
        <v>3.03</v>
      </c>
      <c r="AA137" s="25">
        <v>0.64</v>
      </c>
      <c r="AB137" s="25">
        <v>1.17</v>
      </c>
    </row>
    <row r="138" spans="1:28" x14ac:dyDescent="0.3">
      <c r="A138" s="27" t="s">
        <v>507</v>
      </c>
      <c r="B138" s="27">
        <f>VLOOKUP($A138,CRSP!$A$3:$U$650,2,0)</f>
        <v>6.5389999999999997E-3</v>
      </c>
      <c r="C138" s="27">
        <f>VLOOKUP($A138,CRSP!$A$3:$U$650,12,0)</f>
        <v>155.95154081392616</v>
      </c>
      <c r="D138" s="27">
        <f>VLOOKUP(A138,GW!$A$2:$D$655,4,0)</f>
        <v>4.7917112904442262E-2</v>
      </c>
      <c r="E138" s="25">
        <f>VLOOKUP($A138,CRSP!$A$3:$U$656,13,0)</f>
        <v>4.5241000000000003E-2</v>
      </c>
      <c r="F138" s="25">
        <f>VLOOKUP($A138,CRSP!$A$3:$U$656,15,0)</f>
        <v>197.41608499591706</v>
      </c>
      <c r="G138" s="25">
        <f>VLOOKUP($A138,CRSP!$A$3:$U$656,16,0)</f>
        <v>1.0972000000000001E-2</v>
      </c>
      <c r="H138" s="25">
        <f>VLOOKUP($A138,CRSP!$A$3:$U$656,18,0)</f>
        <v>229.40877983626496</v>
      </c>
      <c r="I138" s="25">
        <f>VLOOKUP($A138,CRSP!$A$3:$U$656,19,0)</f>
        <v>7.8560000000000001E-3</v>
      </c>
      <c r="J138" s="25">
        <f>VLOOKUP($A138,CRSP!$A$3:$U$656,21,0)</f>
        <v>237.6827896512936</v>
      </c>
      <c r="K138" s="25"/>
      <c r="L138" s="25"/>
      <c r="M138" s="25"/>
      <c r="N138" s="25">
        <f>VLOOKUP($A138,GOLD!$A$2:$H$657,6,0)</f>
        <v>479.25</v>
      </c>
      <c r="O138" s="25">
        <f>VLOOKUP($A138,GOLD!$A$2:$H$657,8,0)</f>
        <v>1369.6770505858815</v>
      </c>
      <c r="P138" s="25">
        <f>VLOOKUP($A138,GOLD!$A$2:$H$657,7,0)</f>
        <v>-0.7276539382869972</v>
      </c>
      <c r="Q138" s="25">
        <v>2.66</v>
      </c>
      <c r="R138" s="25">
        <v>2.86</v>
      </c>
      <c r="S138" s="25">
        <v>-0.09</v>
      </c>
      <c r="T138" s="25">
        <v>-3.87</v>
      </c>
      <c r="U138" s="25">
        <v>-1.07</v>
      </c>
      <c r="V138" s="25">
        <v>4.32</v>
      </c>
      <c r="W138" s="25">
        <v>7.14</v>
      </c>
      <c r="X138" s="25">
        <v>1.82</v>
      </c>
      <c r="Y138" s="25">
        <v>2.82</v>
      </c>
      <c r="Z138" s="25">
        <v>3.44</v>
      </c>
      <c r="AA138" s="25">
        <v>2.75</v>
      </c>
      <c r="AB138" s="25">
        <v>2.91</v>
      </c>
    </row>
    <row r="139" spans="1:28" x14ac:dyDescent="0.3">
      <c r="A139" s="27" t="s">
        <v>91</v>
      </c>
      <c r="B139" s="27">
        <f>VLOOKUP($A139,CRSP!$A$3:$U$650,2,0)</f>
        <v>-8.2550000000000002E-3</v>
      </c>
      <c r="C139" s="27">
        <f>VLOOKUP($A139,CRSP!$A$3:$U$650,12,0)</f>
        <v>154.328393319219</v>
      </c>
      <c r="D139" s="27">
        <f>VLOOKUP(A139,GW!$A$2:$D$655,4,0)</f>
        <v>4.870055636003353E-2</v>
      </c>
      <c r="E139" s="25">
        <f>VLOOKUP($A139,CRSP!$A$3:$U$656,13,0)</f>
        <v>-6.9760000000000004E-3</v>
      </c>
      <c r="F139" s="25">
        <f>VLOOKUP($A139,CRSP!$A$3:$U$656,15,0)</f>
        <v>196.03884142836577</v>
      </c>
      <c r="G139" s="25">
        <f>VLOOKUP($A139,CRSP!$A$3:$U$656,16,0)</f>
        <v>1.5317000000000001E-2</v>
      </c>
      <c r="H139" s="25">
        <f>VLOOKUP($A139,CRSP!$A$3:$U$656,18,0)</f>
        <v>232.92272344738092</v>
      </c>
      <c r="I139" s="25">
        <f>VLOOKUP($A139,CRSP!$A$3:$U$656,19,0)</f>
        <v>8.9090000000000003E-3</v>
      </c>
      <c r="J139" s="25">
        <f>VLOOKUP($A139,CRSP!$A$3:$U$656,21,0)</f>
        <v>239.82002249718781</v>
      </c>
      <c r="K139" s="25"/>
      <c r="L139" s="25"/>
      <c r="M139" s="25"/>
      <c r="N139" s="25">
        <f>VLOOKUP($A139,GOLD!$A$2:$H$657,6,0)</f>
        <v>426</v>
      </c>
      <c r="O139" s="25">
        <f>VLOOKUP($A139,GOLD!$A$2:$H$657,8,0)</f>
        <v>1217.4907116318948</v>
      </c>
      <c r="P139" s="25">
        <f>VLOOKUP($A139,GOLD!$A$2:$H$657,7,0)</f>
        <v>-11.778303565638351</v>
      </c>
      <c r="Q139" s="25">
        <v>-0.21</v>
      </c>
      <c r="R139" s="25">
        <v>-4.28</v>
      </c>
      <c r="S139" s="25">
        <v>-2.46</v>
      </c>
      <c r="T139" s="25">
        <v>4.7</v>
      </c>
      <c r="U139" s="25">
        <v>1.7</v>
      </c>
      <c r="V139" s="25">
        <v>-6.75</v>
      </c>
      <c r="W139" s="25">
        <v>-1.92</v>
      </c>
      <c r="X139" s="25">
        <v>3.44</v>
      </c>
      <c r="Y139" s="25">
        <v>-1.42</v>
      </c>
      <c r="Z139" s="25">
        <v>-5.58</v>
      </c>
      <c r="AA139" s="25">
        <v>1.69</v>
      </c>
      <c r="AB139" s="25">
        <v>-4.53</v>
      </c>
    </row>
    <row r="140" spans="1:28" x14ac:dyDescent="0.3">
      <c r="A140" s="27" t="s">
        <v>92</v>
      </c>
      <c r="B140" s="27">
        <f>VLOOKUP($A140,CRSP!$A$3:$U$650,2,0)</f>
        <v>7.1400000000000001E-4</v>
      </c>
      <c r="C140" s="27">
        <f>VLOOKUP($A140,CRSP!$A$3:$U$650,12,0)</f>
        <v>153.98729710656315</v>
      </c>
      <c r="D140" s="27">
        <f>VLOOKUP(A140,GW!$A$2:$D$655,4,0)</f>
        <v>4.9139398105713418E-2</v>
      </c>
      <c r="E140" s="25">
        <f>VLOOKUP($A140,CRSP!$A$3:$U$656,13,0)</f>
        <v>-2.8486000000000001E-2</v>
      </c>
      <c r="F140" s="25">
        <f>VLOOKUP($A140,CRSP!$A$3:$U$656,15,0)</f>
        <v>190.45458242249796</v>
      </c>
      <c r="G140" s="25">
        <f>VLOOKUP($A140,CRSP!$A$3:$U$656,16,0)</f>
        <v>1.1801000000000001E-2</v>
      </c>
      <c r="H140" s="25">
        <f>VLOOKUP($A140,CRSP!$A$3:$U$656,18,0)</f>
        <v>235.67142748090535</v>
      </c>
      <c r="I140" s="25">
        <f>VLOOKUP($A140,CRSP!$A$3:$U$656,19,0)</f>
        <v>1.1037999999999999E-2</v>
      </c>
      <c r="J140" s="25">
        <f>VLOOKUP($A140,CRSP!$A$3:$U$656,21,0)</f>
        <v>242.40719910011248</v>
      </c>
      <c r="K140" s="25"/>
      <c r="L140" s="25"/>
      <c r="M140" s="25"/>
      <c r="N140" s="25">
        <f>VLOOKUP($A140,GOLD!$A$2:$H$657,6,0)</f>
        <v>406</v>
      </c>
      <c r="O140" s="25">
        <f>VLOOKUP($A140,GOLD!$A$2:$H$657,8,0)</f>
        <v>1160.3315232923692</v>
      </c>
      <c r="P140" s="25">
        <f>VLOOKUP($A140,GOLD!$A$2:$H$657,7,0)</f>
        <v>-4.8086186667637794</v>
      </c>
      <c r="Q140" s="25">
        <v>-0.64</v>
      </c>
      <c r="R140" s="25">
        <v>-2.91</v>
      </c>
      <c r="S140" s="25">
        <v>-2.64</v>
      </c>
      <c r="T140" s="25">
        <v>7.93</v>
      </c>
      <c r="U140" s="25">
        <v>-3.76</v>
      </c>
      <c r="V140" s="25">
        <v>-3.63</v>
      </c>
      <c r="W140" s="25">
        <v>0.37</v>
      </c>
      <c r="X140" s="25">
        <v>2.8</v>
      </c>
      <c r="Y140" s="25">
        <v>-3.4</v>
      </c>
      <c r="Z140" s="25">
        <v>-3.9</v>
      </c>
      <c r="AA140" s="25">
        <v>-3.09</v>
      </c>
      <c r="AB140" s="25">
        <v>-2.33</v>
      </c>
    </row>
    <row r="141" spans="1:28" x14ac:dyDescent="0.3">
      <c r="A141" s="27" t="s">
        <v>508</v>
      </c>
      <c r="B141" s="27">
        <f>VLOOKUP($A141,CRSP!$A$3:$U$650,2,0)</f>
        <v>-5.5539999999999999E-2</v>
      </c>
      <c r="C141" s="27">
        <f>VLOOKUP($A141,CRSP!$A$3:$U$650,12,0)</f>
        <v>144.42484121383205</v>
      </c>
      <c r="D141" s="27">
        <f>VLOOKUP(A141,GW!$A$2:$D$655,4,0)</f>
        <v>5.2745907647202543E-2</v>
      </c>
      <c r="E141" s="25">
        <f>VLOOKUP($A141,CRSP!$A$3:$U$656,13,0)</f>
        <v>-2.2596000000000002E-2</v>
      </c>
      <c r="F141" s="25">
        <f>VLOOKUP($A141,CRSP!$A$3:$U$656,15,0)</f>
        <v>186.15098820832222</v>
      </c>
      <c r="G141" s="25">
        <f>VLOOKUP($A141,CRSP!$A$3:$U$656,16,0)</f>
        <v>1.2539E-2</v>
      </c>
      <c r="H141" s="25">
        <f>VLOOKUP($A141,CRSP!$A$3:$U$656,18,0)</f>
        <v>238.62654482154326</v>
      </c>
      <c r="I141" s="25">
        <f>VLOOKUP($A141,CRSP!$A$3:$U$656,19,0)</f>
        <v>7.6420000000000004E-3</v>
      </c>
      <c r="J141" s="25">
        <f>VLOOKUP($A141,CRSP!$A$3:$U$656,21,0)</f>
        <v>244.31946006749152</v>
      </c>
      <c r="K141" s="25"/>
      <c r="L141" s="25"/>
      <c r="M141" s="25"/>
      <c r="N141" s="25">
        <f>VLOOKUP($A141,GOLD!$A$2:$H$657,6,0)</f>
        <v>425</v>
      </c>
      <c r="O141" s="25">
        <f>VLOOKUP($A141,GOLD!$A$2:$H$657,8,0)</f>
        <v>1214.6327522149186</v>
      </c>
      <c r="P141" s="25">
        <f>VLOOKUP($A141,GOLD!$A$2:$H$657,7,0)</f>
        <v>4.5736009322684286</v>
      </c>
      <c r="Q141" s="25">
        <v>-5.07</v>
      </c>
      <c r="R141" s="25">
        <v>-7.9</v>
      </c>
      <c r="S141" s="25">
        <v>-7.3</v>
      </c>
      <c r="T141" s="25">
        <v>-6.28</v>
      </c>
      <c r="U141" s="25">
        <v>-5.67</v>
      </c>
      <c r="V141" s="25">
        <v>-7.29</v>
      </c>
      <c r="W141" s="25">
        <v>-0.81</v>
      </c>
      <c r="X141" s="25">
        <v>-0.83</v>
      </c>
      <c r="Y141" s="25">
        <v>-5.6</v>
      </c>
      <c r="Z141" s="25">
        <v>-7.73</v>
      </c>
      <c r="AA141" s="25">
        <v>-5.17</v>
      </c>
      <c r="AB141" s="25">
        <v>-6.01</v>
      </c>
    </row>
    <row r="142" spans="1:28" x14ac:dyDescent="0.3">
      <c r="A142" s="27" t="s">
        <v>93</v>
      </c>
      <c r="B142" s="27">
        <f>VLOOKUP($A142,CRSP!$A$3:$U$650,2,0)</f>
        <v>-5.0465999999999997E-2</v>
      </c>
      <c r="C142" s="27">
        <f>VLOOKUP($A142,CRSP!$A$3:$U$650,12,0)</f>
        <v>136.65019995295228</v>
      </c>
      <c r="D142" s="27">
        <f>VLOOKUP(A142,GW!$A$2:$D$655,4,0)</f>
        <v>5.6119814081597517E-2</v>
      </c>
      <c r="E142" s="25">
        <f>VLOOKUP($A142,CRSP!$A$3:$U$656,13,0)</f>
        <v>-8.0440000000000008E-3</v>
      </c>
      <c r="F142" s="25">
        <f>VLOOKUP($A142,CRSP!$A$3:$U$656,15,0)</f>
        <v>184.65353634933876</v>
      </c>
      <c r="G142" s="25">
        <f>VLOOKUP($A142,CRSP!$A$3:$U$656,16,0)</f>
        <v>1.6315E-2</v>
      </c>
      <c r="H142" s="25">
        <f>VLOOKUP($A142,CRSP!$A$3:$U$656,18,0)</f>
        <v>242.51971288061191</v>
      </c>
      <c r="I142" s="25">
        <f>VLOOKUP($A142,CRSP!$A$3:$U$656,19,0)</f>
        <v>9.7509999999999993E-3</v>
      </c>
      <c r="J142" s="25">
        <f>VLOOKUP($A142,CRSP!$A$3:$U$656,21,0)</f>
        <v>246.681664791901</v>
      </c>
      <c r="K142" s="25"/>
      <c r="L142" s="25"/>
      <c r="M142" s="25"/>
      <c r="N142" s="25">
        <f>VLOOKUP($A142,GOLD!$A$2:$H$657,6,0)</f>
        <v>428.75</v>
      </c>
      <c r="O142" s="25">
        <f>VLOOKUP($A142,GOLD!$A$2:$H$657,8,0)</f>
        <v>1225.3501000285794</v>
      </c>
      <c r="P142" s="25">
        <f>VLOOKUP($A142,GOLD!$A$2:$H$657,7,0)</f>
        <v>0.87848295557328115</v>
      </c>
      <c r="Q142" s="25">
        <v>-2.1800000000000002</v>
      </c>
      <c r="R142" s="25">
        <v>-2.97</v>
      </c>
      <c r="S142" s="25">
        <v>-7.43</v>
      </c>
      <c r="T142" s="25">
        <v>-12.28</v>
      </c>
      <c r="U142" s="25">
        <v>-6.6</v>
      </c>
      <c r="V142" s="25">
        <v>-3.64</v>
      </c>
      <c r="W142" s="25">
        <v>2.84</v>
      </c>
      <c r="X142" s="25">
        <v>-5.53</v>
      </c>
      <c r="Y142" s="25">
        <v>-3.64</v>
      </c>
      <c r="Z142" s="25">
        <v>-1.28</v>
      </c>
      <c r="AA142" s="25">
        <v>-2.52</v>
      </c>
      <c r="AB142" s="25">
        <v>-9.1</v>
      </c>
    </row>
    <row r="143" spans="1:28" x14ac:dyDescent="0.3">
      <c r="A143" s="27" t="s">
        <v>509</v>
      </c>
      <c r="B143" s="27">
        <f>VLOOKUP($A143,CRSP!$A$3:$U$650,2,0)</f>
        <v>5.2115000000000002E-2</v>
      </c>
      <c r="C143" s="27">
        <f>VLOOKUP($A143,CRSP!$A$3:$U$650,12,0)</f>
        <v>143.36626676076219</v>
      </c>
      <c r="D143" s="27">
        <f>VLOOKUP(A143,GW!$A$2:$D$655,4,0)</f>
        <v>5.3791697432110923E-2</v>
      </c>
      <c r="E143" s="25">
        <f>VLOOKUP($A143,CRSP!$A$3:$U$656,13,0)</f>
        <v>7.4287000000000006E-2</v>
      </c>
      <c r="F143" s="25">
        <f>VLOOKUP($A143,CRSP!$A$3:$U$656,15,0)</f>
        <v>198.37088228214964</v>
      </c>
      <c r="G143" s="25">
        <f>VLOOKUP($A143,CRSP!$A$3:$U$656,16,0)</f>
        <v>1.5793999999999999E-2</v>
      </c>
      <c r="H143" s="25">
        <f>VLOOKUP($A143,CRSP!$A$3:$U$656,18,0)</f>
        <v>246.35000859372477</v>
      </c>
      <c r="I143" s="25">
        <f>VLOOKUP($A143,CRSP!$A$3:$U$656,19,0)</f>
        <v>2.1459999999999999E-3</v>
      </c>
      <c r="J143" s="25">
        <f>VLOOKUP($A143,CRSP!$A$3:$U$656,21,0)</f>
        <v>247.24409448818898</v>
      </c>
      <c r="K143" s="25"/>
      <c r="L143" s="25"/>
      <c r="M143" s="25"/>
      <c r="N143" s="25">
        <f>VLOOKUP($A143,GOLD!$A$2:$H$657,6,0)</f>
        <v>427</v>
      </c>
      <c r="O143" s="25">
        <f>VLOOKUP($A143,GOLD!$A$2:$H$657,8,0)</f>
        <v>1220.3486710488712</v>
      </c>
      <c r="P143" s="25">
        <f>VLOOKUP($A143,GOLD!$A$2:$H$657,7,0)</f>
        <v>-0.40899852515251661</v>
      </c>
      <c r="Q143" s="25">
        <v>7.41</v>
      </c>
      <c r="R143" s="25">
        <v>-4.1500000000000004</v>
      </c>
      <c r="S143" s="25">
        <v>2.91</v>
      </c>
      <c r="T143" s="25">
        <v>9.92</v>
      </c>
      <c r="U143" s="25">
        <v>5.8</v>
      </c>
      <c r="V143" s="25">
        <v>5.14</v>
      </c>
      <c r="W143" s="25">
        <v>6.02</v>
      </c>
      <c r="X143" s="25">
        <v>4.88</v>
      </c>
      <c r="Y143" s="25">
        <v>6.77</v>
      </c>
      <c r="Z143" s="25">
        <v>7.95</v>
      </c>
      <c r="AA143" s="25">
        <v>7.45</v>
      </c>
      <c r="AB143" s="25">
        <v>6.86</v>
      </c>
    </row>
    <row r="144" spans="1:28" x14ac:dyDescent="0.3">
      <c r="A144" s="27" t="s">
        <v>94</v>
      </c>
      <c r="B144" s="27">
        <f>VLOOKUP($A144,CRSP!$A$3:$U$650,2,0)</f>
        <v>4.3826999999999998E-2</v>
      </c>
      <c r="C144" s="27">
        <f>VLOOKUP($A144,CRSP!$A$3:$U$650,12,0)</f>
        <v>148.61209127264172</v>
      </c>
      <c r="D144" s="27">
        <f>VLOOKUP(A144,GW!$A$2:$D$655,4,0)</f>
        <v>5.2183062920459045E-2</v>
      </c>
      <c r="E144" s="25">
        <f>VLOOKUP($A144,CRSP!$A$3:$U$656,13,0)</f>
        <v>8.4517999999999996E-2</v>
      </c>
      <c r="F144" s="25">
        <f>VLOOKUP($A144,CRSP!$A$3:$U$656,15,0)</f>
        <v>215.1368478665845</v>
      </c>
      <c r="G144" s="25">
        <f>VLOOKUP($A144,CRSP!$A$3:$U$656,16,0)</f>
        <v>1.5883000000000001E-2</v>
      </c>
      <c r="H144" s="25">
        <f>VLOOKUP($A144,CRSP!$A$3:$U$656,18,0)</f>
        <v>250.26284621353932</v>
      </c>
      <c r="I144" s="25">
        <f>VLOOKUP($A144,CRSP!$A$3:$U$656,19,0)</f>
        <v>3.212E-3</v>
      </c>
      <c r="J144" s="25">
        <f>VLOOKUP($A144,CRSP!$A$3:$U$656,21,0)</f>
        <v>248.03149606299212</v>
      </c>
      <c r="K144" s="25"/>
      <c r="L144" s="25"/>
      <c r="M144" s="25"/>
      <c r="N144" s="25">
        <f>VLOOKUP($A144,GOLD!$A$2:$H$657,6,0)</f>
        <v>414.5</v>
      </c>
      <c r="O144" s="25">
        <f>VLOOKUP($A144,GOLD!$A$2:$H$657,8,0)</f>
        <v>1184.6241783366675</v>
      </c>
      <c r="P144" s="25">
        <f>VLOOKUP($A144,GOLD!$A$2:$H$657,7,0)</f>
        <v>-2.9711038653274922</v>
      </c>
      <c r="Q144" s="25">
        <v>2.65</v>
      </c>
      <c r="R144" s="25">
        <v>4.8499999999999996</v>
      </c>
      <c r="S144" s="25">
        <v>4.93</v>
      </c>
      <c r="T144" s="25">
        <v>6.9</v>
      </c>
      <c r="U144" s="25">
        <v>3.49</v>
      </c>
      <c r="V144" s="25">
        <v>1.4</v>
      </c>
      <c r="W144" s="25">
        <v>2.7</v>
      </c>
      <c r="X144" s="25">
        <v>5.92</v>
      </c>
      <c r="Y144" s="25">
        <v>1.07</v>
      </c>
      <c r="Z144" s="25">
        <v>3.92</v>
      </c>
      <c r="AA144" s="25">
        <v>5.68</v>
      </c>
      <c r="AB144" s="25">
        <v>4.2</v>
      </c>
    </row>
    <row r="145" spans="1:28" x14ac:dyDescent="0.3">
      <c r="A145" s="27" t="s">
        <v>510</v>
      </c>
      <c r="B145" s="27">
        <f>VLOOKUP($A145,CRSP!$A$3:$U$650,2,0)</f>
        <v>-2.7059E-2</v>
      </c>
      <c r="C145" s="27">
        <f>VLOOKUP($A145,CRSP!$A$3:$U$650,12,0)</f>
        <v>144.14255469301341</v>
      </c>
      <c r="D145" s="27">
        <f>VLOOKUP(A145,GW!$A$2:$D$655,4,0)</f>
        <v>5.4100367197062425E-2</v>
      </c>
      <c r="E145" s="25">
        <f>VLOOKUP($A145,CRSP!$A$3:$U$656,13,0)</f>
        <v>-3.2776E-2</v>
      </c>
      <c r="F145" s="25">
        <f>VLOOKUP($A145,CRSP!$A$3:$U$656,15,0)</f>
        <v>208.08563556253085</v>
      </c>
      <c r="G145" s="25">
        <f>VLOOKUP($A145,CRSP!$A$3:$U$656,16,0)</f>
        <v>8.2869999999999992E-3</v>
      </c>
      <c r="H145" s="25">
        <f>VLOOKUP($A145,CRSP!$A$3:$U$656,18,0)</f>
        <v>252.33681406504726</v>
      </c>
      <c r="I145" s="25">
        <f>VLOOKUP($A145,CRSP!$A$3:$U$656,19,0)</f>
        <v>3.202E-3</v>
      </c>
      <c r="J145" s="25">
        <f>VLOOKUP($A145,CRSP!$A$3:$U$656,21,0)</f>
        <v>248.81889763779523</v>
      </c>
      <c r="K145" s="25"/>
      <c r="L145" s="25"/>
      <c r="M145" s="25"/>
      <c r="N145" s="25">
        <f>VLOOKUP($A145,GOLD!$A$2:$H$657,6,0)</f>
        <v>397.5</v>
      </c>
      <c r="O145" s="25">
        <f>VLOOKUP($A145,GOLD!$A$2:$H$657,8,0)</f>
        <v>1136.0388682480709</v>
      </c>
      <c r="P145" s="25">
        <f>VLOOKUP($A145,GOLD!$A$2:$H$657,7,0)</f>
        <v>-4.1878040480963108</v>
      </c>
      <c r="Q145" s="25">
        <v>-1.81</v>
      </c>
      <c r="R145" s="25">
        <v>0.48</v>
      </c>
      <c r="S145" s="25">
        <v>-1.31</v>
      </c>
      <c r="T145" s="25">
        <v>-6.54</v>
      </c>
      <c r="U145" s="25">
        <v>-2.46</v>
      </c>
      <c r="V145" s="25">
        <v>-0.06</v>
      </c>
      <c r="W145" s="25">
        <v>-1.45</v>
      </c>
      <c r="X145" s="25">
        <v>-2.33</v>
      </c>
      <c r="Y145" s="25">
        <v>-1.94</v>
      </c>
      <c r="Z145" s="25">
        <v>-0.73</v>
      </c>
      <c r="AA145" s="25">
        <v>-3.86</v>
      </c>
      <c r="AB145" s="25">
        <v>-3.65</v>
      </c>
    </row>
    <row r="146" spans="1:28" x14ac:dyDescent="0.3">
      <c r="A146" s="27" t="s">
        <v>511</v>
      </c>
      <c r="B146" s="27">
        <f>VLOOKUP($A146,CRSP!$A$3:$U$650,2,0)</f>
        <v>-1.5367E-2</v>
      </c>
      <c r="C146" s="27">
        <f>VLOOKUP($A146,CRSP!$A$3:$U$650,12,0)</f>
        <v>141.6137379440132</v>
      </c>
      <c r="D146" s="27">
        <f>VLOOKUP(A146,GW!$A$2:$D$655,4,0)</f>
        <v>5.5315614617940198E-2</v>
      </c>
      <c r="E146" s="25">
        <f>VLOOKUP($A146,CRSP!$A$3:$U$656,13,0)</f>
        <v>2.885E-3</v>
      </c>
      <c r="F146" s="25">
        <f>VLOOKUP($A146,CRSP!$A$3:$U$656,15,0)</f>
        <v>208.68585273426467</v>
      </c>
      <c r="G146" s="25">
        <f>VLOOKUP($A146,CRSP!$A$3:$U$656,16,0)</f>
        <v>7.2709999999999997E-3</v>
      </c>
      <c r="H146" s="25">
        <f>VLOOKUP($A146,CRSP!$A$3:$U$656,18,0)</f>
        <v>254.17146892747974</v>
      </c>
      <c r="I146" s="25">
        <f>VLOOKUP($A146,CRSP!$A$3:$U$656,19,0)</f>
        <v>3.1909999999999998E-3</v>
      </c>
      <c r="J146" s="25">
        <f>VLOOKUP($A146,CRSP!$A$3:$U$656,21,0)</f>
        <v>249.60629921259843</v>
      </c>
      <c r="K146" s="25"/>
      <c r="L146" s="25"/>
      <c r="M146" s="25"/>
      <c r="N146" s="25">
        <f>VLOOKUP($A146,GOLD!$A$2:$H$657,6,0)</f>
        <v>387</v>
      </c>
      <c r="O146" s="25">
        <f>VLOOKUP($A146,GOLD!$A$2:$H$657,8,0)</f>
        <v>1106.0302943698198</v>
      </c>
      <c r="P146" s="25">
        <f>VLOOKUP($A146,GOLD!$A$2:$H$657,7,0)</f>
        <v>-2.6770241064604781</v>
      </c>
      <c r="Q146" s="25">
        <v>-0.92</v>
      </c>
      <c r="R146" s="25">
        <v>1.17</v>
      </c>
      <c r="S146" s="25">
        <v>-3.87</v>
      </c>
      <c r="T146" s="25">
        <v>-8.4600000000000009</v>
      </c>
      <c r="U146" s="25">
        <v>-1.8</v>
      </c>
      <c r="V146" s="25">
        <v>2.94</v>
      </c>
      <c r="W146" s="25">
        <v>0.68</v>
      </c>
      <c r="X146" s="25">
        <v>-0.67</v>
      </c>
      <c r="Y146" s="25">
        <v>0.12</v>
      </c>
      <c r="Z146" s="25">
        <v>1.43</v>
      </c>
      <c r="AA146" s="25">
        <v>-2.17</v>
      </c>
      <c r="AB146" s="25">
        <v>-4.6500000000000004</v>
      </c>
    </row>
    <row r="147" spans="1:28" x14ac:dyDescent="0.3">
      <c r="A147" s="27" t="s">
        <v>512</v>
      </c>
      <c r="B147" s="27">
        <f>VLOOKUP($A147,CRSP!$A$3:$U$650,2,0)</f>
        <v>-5.0441E-2</v>
      </c>
      <c r="C147" s="27">
        <f>VLOOKUP($A147,CRSP!$A$3:$U$650,12,0)</f>
        <v>133.03928487414726</v>
      </c>
      <c r="D147" s="27">
        <f>VLOOKUP(A147,GW!$A$2:$D$655,4,0)</f>
        <v>5.9145964105737782E-2</v>
      </c>
      <c r="E147" s="25">
        <f>VLOOKUP($A147,CRSP!$A$3:$U$656,13,0)</f>
        <v>1.9095999999999998E-2</v>
      </c>
      <c r="F147" s="25">
        <f>VLOOKUP($A147,CRSP!$A$3:$U$656,15,0)</f>
        <v>212.67086063091907</v>
      </c>
      <c r="G147" s="25">
        <f>VLOOKUP($A147,CRSP!$A$3:$U$656,16,0)</f>
        <v>1.0972000000000001E-2</v>
      </c>
      <c r="H147" s="25">
        <f>VLOOKUP($A147,CRSP!$A$3:$U$656,18,0)</f>
        <v>256.96021456680842</v>
      </c>
      <c r="I147" s="25">
        <f>VLOOKUP($A147,CRSP!$A$3:$U$656,19,0)</f>
        <v>3.1809999999999998E-3</v>
      </c>
      <c r="J147" s="25">
        <f>VLOOKUP($A147,CRSP!$A$3:$U$656,21,0)</f>
        <v>250.39370078740157</v>
      </c>
      <c r="K147" s="25"/>
      <c r="L147" s="25"/>
      <c r="M147" s="25"/>
      <c r="N147" s="25">
        <f>VLOOKUP($A147,GOLD!$A$2:$H$657,6,0)</f>
        <v>362.6</v>
      </c>
      <c r="O147" s="25">
        <f>VLOOKUP($A147,GOLD!$A$2:$H$657,8,0)</f>
        <v>1036.2960845955988</v>
      </c>
      <c r="P147" s="25">
        <f>VLOOKUP($A147,GOLD!$A$2:$H$657,7,0)</f>
        <v>-6.5124394709031019</v>
      </c>
      <c r="Q147" s="25">
        <v>-1.97</v>
      </c>
      <c r="R147" s="25">
        <v>-2.04</v>
      </c>
      <c r="S147" s="25">
        <v>-5.47</v>
      </c>
      <c r="T147" s="25">
        <v>-11.09</v>
      </c>
      <c r="U147" s="25">
        <v>-6.05</v>
      </c>
      <c r="V147" s="25">
        <v>-5.2</v>
      </c>
      <c r="W147" s="25">
        <v>-5.68</v>
      </c>
      <c r="X147" s="25">
        <v>-0.36</v>
      </c>
      <c r="Y147" s="25">
        <v>-1.36</v>
      </c>
      <c r="Z147" s="25">
        <v>-1.8</v>
      </c>
      <c r="AA147" s="25">
        <v>-2.91</v>
      </c>
      <c r="AB147" s="25">
        <v>-5.33</v>
      </c>
    </row>
    <row r="148" spans="1:28" x14ac:dyDescent="0.3">
      <c r="A148" s="27" t="s">
        <v>95</v>
      </c>
      <c r="B148" s="27">
        <f>VLOOKUP($A148,CRSP!$A$3:$U$650,2,0)</f>
        <v>-6.8050000000000003E-3</v>
      </c>
      <c r="C148" s="27">
        <f>VLOOKUP($A148,CRSP!$A$3:$U$650,12,0)</f>
        <v>131.6866619618913</v>
      </c>
      <c r="D148" s="27">
        <f>VLOOKUP(A148,GW!$A$2:$D$655,4,0)</f>
        <v>6.0021436227224008E-2</v>
      </c>
      <c r="E148" s="25">
        <f>VLOOKUP($A148,CRSP!$A$3:$U$656,13,0)</f>
        <v>5.6299999999999996E-3</v>
      </c>
      <c r="F148" s="25">
        <f>VLOOKUP($A148,CRSP!$A$3:$U$656,15,0)</f>
        <v>213.86827259448785</v>
      </c>
      <c r="G148" s="25">
        <f>VLOOKUP($A148,CRSP!$A$3:$U$656,16,0)</f>
        <v>1.0538E-2</v>
      </c>
      <c r="H148" s="25">
        <f>VLOOKUP($A148,CRSP!$A$3:$U$656,18,0)</f>
        <v>259.66817451021626</v>
      </c>
      <c r="I148" s="25">
        <f>VLOOKUP($A148,CRSP!$A$3:$U$656,19,0)</f>
        <v>-1.057E-3</v>
      </c>
      <c r="J148" s="25">
        <f>VLOOKUP($A148,CRSP!$A$3:$U$656,21,0)</f>
        <v>250.16872890888641</v>
      </c>
      <c r="K148" s="25"/>
      <c r="L148" s="25"/>
      <c r="M148" s="25"/>
      <c r="N148" s="25">
        <f>VLOOKUP($A148,GOLD!$A$2:$H$657,6,0)</f>
        <v>320</v>
      </c>
      <c r="O148" s="25">
        <f>VLOOKUP($A148,GOLD!$A$2:$H$657,8,0)</f>
        <v>914.54701343240924</v>
      </c>
      <c r="P148" s="25">
        <f>VLOOKUP($A148,GOLD!$A$2:$H$657,7,0)</f>
        <v>-12.497930252697854</v>
      </c>
      <c r="Q148" s="25">
        <v>2.4500000000000002</v>
      </c>
      <c r="R148" s="25">
        <v>3.49</v>
      </c>
      <c r="S148" s="25">
        <v>-1.96</v>
      </c>
      <c r="T148" s="25">
        <v>-3.65</v>
      </c>
      <c r="U148" s="25">
        <v>-1.1100000000000001</v>
      </c>
      <c r="V148" s="25">
        <v>-3.7</v>
      </c>
      <c r="W148" s="25">
        <v>2.0499999999999998</v>
      </c>
      <c r="X148" s="25">
        <v>1.66</v>
      </c>
      <c r="Y148" s="25">
        <v>4.22</v>
      </c>
      <c r="Z148" s="25">
        <v>-2.5499999999999998</v>
      </c>
      <c r="AA148" s="25">
        <v>-1.05</v>
      </c>
      <c r="AB148" s="25">
        <v>-1.7</v>
      </c>
    </row>
    <row r="149" spans="1:28" x14ac:dyDescent="0.3">
      <c r="A149" s="27" t="s">
        <v>96</v>
      </c>
      <c r="B149" s="27">
        <f>VLOOKUP($A149,CRSP!$A$3:$U$650,2,0)</f>
        <v>4.1549999999999997E-2</v>
      </c>
      <c r="C149" s="27">
        <f>VLOOKUP($A149,CRSP!$A$3:$U$650,12,0)</f>
        <v>136.95601035050578</v>
      </c>
      <c r="D149" s="27">
        <f>VLOOKUP(A149,GW!$A$2:$D$655,4,0)</f>
        <v>5.7969769838543454E-2</v>
      </c>
      <c r="E149" s="25">
        <f>VLOOKUP($A149,CRSP!$A$3:$U$656,13,0)</f>
        <v>2.6932999999999999E-2</v>
      </c>
      <c r="F149" s="25">
        <f>VLOOKUP($A149,CRSP!$A$3:$U$656,15,0)</f>
        <v>219.62837915810786</v>
      </c>
      <c r="G149" s="25">
        <f>VLOOKUP($A149,CRSP!$A$3:$U$656,16,0)</f>
        <v>1.3211000000000001E-2</v>
      </c>
      <c r="H149" s="25">
        <f>VLOOKUP($A149,CRSP!$A$3:$U$656,18,0)</f>
        <v>263.09852248816196</v>
      </c>
      <c r="I149" s="25">
        <f>VLOOKUP($A149,CRSP!$A$3:$U$656,19,0)</f>
        <v>4.2329999999999998E-3</v>
      </c>
      <c r="J149" s="25">
        <f>VLOOKUP($A149,CRSP!$A$3:$U$656,21,0)</f>
        <v>251.18110236220471</v>
      </c>
      <c r="K149" s="25"/>
      <c r="L149" s="25"/>
      <c r="M149" s="25"/>
      <c r="N149" s="25">
        <f>VLOOKUP($A149,GOLD!$A$2:$H$657,6,0)</f>
        <v>361.25</v>
      </c>
      <c r="O149" s="25">
        <f>VLOOKUP($A149,GOLD!$A$2:$H$657,8,0)</f>
        <v>1032.4378393826807</v>
      </c>
      <c r="P149" s="25">
        <f>VLOOKUP($A149,GOLD!$A$2:$H$657,7,0)</f>
        <v>12.124924363286969</v>
      </c>
      <c r="Q149" s="25">
        <v>6.67</v>
      </c>
      <c r="R149" s="25">
        <v>4.4400000000000004</v>
      </c>
      <c r="S149" s="25">
        <v>2.61</v>
      </c>
      <c r="T149" s="25">
        <v>4.34</v>
      </c>
      <c r="U149" s="25">
        <v>4.96</v>
      </c>
      <c r="V149" s="25">
        <v>7.52</v>
      </c>
      <c r="W149" s="25">
        <v>-0.18</v>
      </c>
      <c r="X149" s="25">
        <v>3.84</v>
      </c>
      <c r="Y149" s="25">
        <v>5.41</v>
      </c>
      <c r="Z149" s="25">
        <v>7.39</v>
      </c>
      <c r="AA149" s="25">
        <v>3.28</v>
      </c>
      <c r="AB149" s="25">
        <v>4.3</v>
      </c>
    </row>
    <row r="150" spans="1:28" x14ac:dyDescent="0.3">
      <c r="A150" s="27" t="s">
        <v>513</v>
      </c>
      <c r="B150" s="27">
        <f>VLOOKUP($A150,CRSP!$A$3:$U$650,2,0)</f>
        <v>-2.9505E-2</v>
      </c>
      <c r="C150" s="27">
        <f>VLOOKUP($A150,CRSP!$A$3:$U$650,12,0)</f>
        <v>131.59256645495179</v>
      </c>
      <c r="D150" s="27">
        <f>VLOOKUP(A150,GW!$A$2:$D$655,4,0)</f>
        <v>6.0600643546657139E-2</v>
      </c>
      <c r="E150" s="25">
        <f>VLOOKUP($A150,CRSP!$A$3:$U$656,13,0)</f>
        <v>2.0608000000000001E-2</v>
      </c>
      <c r="F150" s="25">
        <f>VLOOKUP($A150,CRSP!$A$3:$U$656,15,0)</f>
        <v>224.15453043756369</v>
      </c>
      <c r="G150" s="25">
        <f>VLOOKUP($A150,CRSP!$A$3:$U$656,16,0)</f>
        <v>1.1445E-2</v>
      </c>
      <c r="H150" s="25">
        <f>VLOOKUP($A150,CRSP!$A$3:$U$656,18,0)</f>
        <v>266.10972149306951</v>
      </c>
      <c r="I150" s="25">
        <f>VLOOKUP($A150,CRSP!$A$3:$U$656,19,0)</f>
        <v>9.4839999999999994E-3</v>
      </c>
      <c r="J150" s="25">
        <f>VLOOKUP($A150,CRSP!$A$3:$U$656,21,0)</f>
        <v>253.54330708661416</v>
      </c>
      <c r="K150" s="25"/>
      <c r="L150" s="25"/>
      <c r="M150" s="25"/>
      <c r="N150" s="25">
        <f>VLOOKUP($A150,GOLD!$A$2:$H$657,6,0)</f>
        <v>325.25</v>
      </c>
      <c r="O150" s="25">
        <f>VLOOKUP($A150,GOLD!$A$2:$H$657,8,0)</f>
        <v>929.55130037153458</v>
      </c>
      <c r="P150" s="25">
        <f>VLOOKUP($A150,GOLD!$A$2:$H$657,7,0)</f>
        <v>-10.497612203402722</v>
      </c>
      <c r="Q150" s="25">
        <v>-3.26</v>
      </c>
      <c r="R150" s="25">
        <v>-1.93</v>
      </c>
      <c r="S150" s="25">
        <v>-5.0199999999999996</v>
      </c>
      <c r="T150" s="25">
        <v>2.31</v>
      </c>
      <c r="U150" s="25">
        <v>-3.92</v>
      </c>
      <c r="V150" s="25">
        <v>-5.35</v>
      </c>
      <c r="W150" s="25">
        <v>-1.02</v>
      </c>
      <c r="X150" s="25">
        <v>-0.52</v>
      </c>
      <c r="Y150" s="25">
        <v>-2.72</v>
      </c>
      <c r="Z150" s="25">
        <v>-3.03</v>
      </c>
      <c r="AA150" s="25">
        <v>-5.52</v>
      </c>
      <c r="AB150" s="25">
        <v>-5.48</v>
      </c>
    </row>
    <row r="151" spans="1:28" x14ac:dyDescent="0.3">
      <c r="A151" s="27" t="s">
        <v>97</v>
      </c>
      <c r="B151" s="27">
        <f>VLOOKUP($A151,CRSP!$A$3:$U$650,2,0)</f>
        <v>-1.5779000000000001E-2</v>
      </c>
      <c r="C151" s="27">
        <f>VLOOKUP($A151,CRSP!$A$3:$U$650,12,0)</f>
        <v>128.92260644554224</v>
      </c>
      <c r="D151" s="27">
        <f>VLOOKUP(A151,GW!$A$2:$D$655,4,0)</f>
        <v>6.2129367758416203E-2</v>
      </c>
      <c r="E151" s="25">
        <f>VLOOKUP($A151,CRSP!$A$3:$U$656,13,0)</f>
        <v>-2.4989000000000001E-2</v>
      </c>
      <c r="F151" s="25">
        <f>VLOOKUP($A151,CRSP!$A$3:$U$656,15,0)</f>
        <v>218.55309881863411</v>
      </c>
      <c r="G151" s="25">
        <f>VLOOKUP($A151,CRSP!$A$3:$U$656,16,0)</f>
        <v>1.0179000000000001E-2</v>
      </c>
      <c r="H151" s="25">
        <f>VLOOKUP($A151,CRSP!$A$3:$U$656,18,0)</f>
        <v>268.81850100150848</v>
      </c>
      <c r="I151" s="25">
        <f>VLOOKUP($A151,CRSP!$A$3:$U$656,19,0)</f>
        <v>1.2526000000000001E-2</v>
      </c>
      <c r="J151" s="25">
        <f>VLOOKUP($A151,CRSP!$A$3:$U$656,21,0)</f>
        <v>256.69291338582678</v>
      </c>
      <c r="K151" s="25"/>
      <c r="L151" s="25"/>
      <c r="M151" s="25"/>
      <c r="N151" s="25">
        <f>VLOOKUP($A151,GOLD!$A$2:$H$657,6,0)</f>
        <v>317.5</v>
      </c>
      <c r="O151" s="25">
        <f>VLOOKUP($A151,GOLD!$A$2:$H$657,8,0)</f>
        <v>907.40211488996852</v>
      </c>
      <c r="P151" s="25">
        <f>VLOOKUP($A151,GOLD!$A$2:$H$657,7,0)</f>
        <v>-2.4116299059868345</v>
      </c>
      <c r="Q151" s="25">
        <v>1.67</v>
      </c>
      <c r="R151" s="25">
        <v>2.65</v>
      </c>
      <c r="S151" s="25">
        <v>-2.11</v>
      </c>
      <c r="T151" s="25">
        <v>-6.25</v>
      </c>
      <c r="U151" s="25">
        <v>-3.67</v>
      </c>
      <c r="V151" s="25">
        <v>-2.38</v>
      </c>
      <c r="W151" s="25">
        <v>-2.4500000000000002</v>
      </c>
      <c r="X151" s="25">
        <v>-2.21</v>
      </c>
      <c r="Y151" s="25">
        <v>2.67</v>
      </c>
      <c r="Z151" s="25">
        <v>-0.75</v>
      </c>
      <c r="AA151" s="25">
        <v>-2.5299999999999998</v>
      </c>
      <c r="AB151" s="25">
        <v>-2.34</v>
      </c>
    </row>
    <row r="152" spans="1:28" x14ac:dyDescent="0.3">
      <c r="A152" s="27" t="s">
        <v>514</v>
      </c>
      <c r="B152" s="27">
        <f>VLOOKUP($A152,CRSP!$A$3:$U$650,2,0)</f>
        <v>-2.0199000000000002E-2</v>
      </c>
      <c r="C152" s="27">
        <f>VLOOKUP($A152,CRSP!$A$3:$U$650,12,0)</f>
        <v>125.95859797694662</v>
      </c>
      <c r="D152" s="27">
        <f>VLOOKUP(A152,GW!$A$2:$D$655,4,0)</f>
        <v>6.3715846484265579E-2</v>
      </c>
      <c r="E152" s="25">
        <f>VLOOKUP($A152,CRSP!$A$3:$U$656,13,0)</f>
        <v>4.1457000000000001E-2</v>
      </c>
      <c r="F152" s="25">
        <f>VLOOKUP($A152,CRSP!$A$3:$U$656,15,0)</f>
        <v>227.61364423181547</v>
      </c>
      <c r="G152" s="25">
        <f>VLOOKUP($A152,CRSP!$A$3:$U$656,16,0)</f>
        <v>1.6875000000000001E-2</v>
      </c>
      <c r="H152" s="25">
        <f>VLOOKUP($A152,CRSP!$A$3:$U$656,18,0)</f>
        <v>273.35479344853769</v>
      </c>
      <c r="I152" s="25">
        <f>VLOOKUP($A152,CRSP!$A$3:$U$656,19,0)</f>
        <v>5.1549999999999999E-3</v>
      </c>
      <c r="J152" s="25">
        <f>VLOOKUP($A152,CRSP!$A$3:$U$656,21,0)</f>
        <v>258.04274465691788</v>
      </c>
      <c r="K152" s="25"/>
      <c r="L152" s="25"/>
      <c r="M152" s="25"/>
      <c r="N152" s="25">
        <f>VLOOKUP($A152,GOLD!$A$2:$H$657,6,0)</f>
        <v>342.9</v>
      </c>
      <c r="O152" s="25">
        <f>VLOOKUP($A152,GOLD!$A$2:$H$657,8,0)</f>
        <v>979.99428408116603</v>
      </c>
      <c r="P152" s="25">
        <f>VLOOKUP($A152,GOLD!$A$2:$H$657,7,0)</f>
        <v>7.6961041136128188</v>
      </c>
      <c r="Q152" s="25">
        <v>-0.46</v>
      </c>
      <c r="R152" s="25">
        <v>-0.33</v>
      </c>
      <c r="S152" s="25">
        <v>-2.2000000000000002</v>
      </c>
      <c r="T152" s="25">
        <v>-7.91</v>
      </c>
      <c r="U152" s="25">
        <v>-2.7</v>
      </c>
      <c r="V152" s="25">
        <v>1.68</v>
      </c>
      <c r="W152" s="25">
        <v>1.2</v>
      </c>
      <c r="X152" s="25">
        <v>-2.57</v>
      </c>
      <c r="Y152" s="25">
        <v>0.21</v>
      </c>
      <c r="Z152" s="25">
        <v>0.79</v>
      </c>
      <c r="AA152" s="25">
        <v>-3.03</v>
      </c>
      <c r="AB152" s="25">
        <v>-3.03</v>
      </c>
    </row>
    <row r="153" spans="1:28" x14ac:dyDescent="0.3">
      <c r="A153" s="27" t="s">
        <v>98</v>
      </c>
      <c r="B153" s="27">
        <f>VLOOKUP($A153,CRSP!$A$3:$U$650,2,0)</f>
        <v>0.12740199999999999</v>
      </c>
      <c r="C153" s="27">
        <f>VLOOKUP($A153,CRSP!$A$3:$U$650,12,0)</f>
        <v>140.56692542931077</v>
      </c>
      <c r="D153" s="27">
        <f>VLOOKUP(A153,GW!$A$2:$D$655,4,0)</f>
        <v>5.7205840515438033E-2</v>
      </c>
      <c r="E153" s="25">
        <f>VLOOKUP($A153,CRSP!$A$3:$U$656,13,0)</f>
        <v>7.6073000000000002E-2</v>
      </c>
      <c r="F153" s="25">
        <f>VLOOKUP($A153,CRSP!$A$3:$U$656,15,0)</f>
        <v>244.92885867241688</v>
      </c>
      <c r="G153" s="25">
        <f>VLOOKUP($A153,CRSP!$A$3:$U$656,16,0)</f>
        <v>1.3868999999999999E-2</v>
      </c>
      <c r="H153" s="25">
        <f>VLOOKUP($A153,CRSP!$A$3:$U$656,18,0)</f>
        <v>277.14598420159615</v>
      </c>
      <c r="I153" s="25">
        <f>VLOOKUP($A153,CRSP!$A$3:$U$656,19,0)</f>
        <v>2.0509999999999999E-3</v>
      </c>
      <c r="J153" s="25">
        <f>VLOOKUP($A153,CRSP!$A$3:$U$656,21,0)</f>
        <v>258.60517435320583</v>
      </c>
      <c r="K153" s="25"/>
      <c r="L153" s="25"/>
      <c r="M153" s="25"/>
      <c r="N153" s="25">
        <f>VLOOKUP($A153,GOLD!$A$2:$H$657,6,0)</f>
        <v>411.5</v>
      </c>
      <c r="O153" s="25">
        <f>VLOOKUP($A153,GOLD!$A$2:$H$657,8,0)</f>
        <v>1176.0503000857386</v>
      </c>
      <c r="P153" s="25">
        <f>VLOOKUP($A153,GOLD!$A$2:$H$657,7,0)</f>
        <v>18.237016064824992</v>
      </c>
      <c r="Q153" s="25">
        <v>9.17</v>
      </c>
      <c r="R153" s="25">
        <v>13.74</v>
      </c>
      <c r="S153" s="25">
        <v>13.76</v>
      </c>
      <c r="T153" s="25">
        <v>9.69</v>
      </c>
      <c r="U153" s="25">
        <v>14.37</v>
      </c>
      <c r="V153" s="25">
        <v>12.87</v>
      </c>
      <c r="W153" s="25">
        <v>10.84</v>
      </c>
      <c r="X153" s="25">
        <v>12</v>
      </c>
      <c r="Y153" s="25">
        <v>12.58</v>
      </c>
      <c r="Z153" s="25">
        <v>12.37</v>
      </c>
      <c r="AA153" s="25">
        <v>11.46</v>
      </c>
      <c r="AB153" s="25">
        <v>11.15</v>
      </c>
    </row>
    <row r="154" spans="1:28" x14ac:dyDescent="0.3">
      <c r="A154" s="27" t="s">
        <v>99</v>
      </c>
      <c r="B154" s="27">
        <f>VLOOKUP($A154,CRSP!$A$3:$U$650,2,0)</f>
        <v>1.0496E-2</v>
      </c>
      <c r="C154" s="27">
        <f>VLOOKUP($A154,CRSP!$A$3:$U$650,12,0)</f>
        <v>141.63726182074808</v>
      </c>
      <c r="D154" s="27">
        <f>VLOOKUP(A154,GW!$A$2:$D$655,4,0)</f>
        <v>5.6884238498588272E-2</v>
      </c>
      <c r="E154" s="25">
        <f>VLOOKUP($A154,CRSP!$A$3:$U$656,13,0)</f>
        <v>3.9536000000000002E-2</v>
      </c>
      <c r="F154" s="25">
        <f>VLOOKUP($A154,CRSP!$A$3:$U$656,15,0)</f>
        <v>254.61242648747802</v>
      </c>
      <c r="G154" s="25">
        <f>VLOOKUP($A154,CRSP!$A$3:$U$656,16,0)</f>
        <v>9.2840000000000006E-3</v>
      </c>
      <c r="H154" s="25">
        <f>VLOOKUP($A154,CRSP!$A$3:$U$656,18,0)</f>
        <v>279.71895007631321</v>
      </c>
      <c r="I154" s="25">
        <f>VLOOKUP($A154,CRSP!$A$3:$U$656,19,0)</f>
        <v>2.0470000000000002E-3</v>
      </c>
      <c r="J154" s="25">
        <f>VLOOKUP($A154,CRSP!$A$3:$U$656,21,0)</f>
        <v>259.16760404949383</v>
      </c>
      <c r="K154" s="25"/>
      <c r="L154" s="25"/>
      <c r="M154" s="25"/>
      <c r="N154" s="25">
        <f>VLOOKUP($A154,GOLD!$A$2:$H$657,6,0)</f>
        <v>397</v>
      </c>
      <c r="O154" s="25">
        <f>VLOOKUP($A154,GOLD!$A$2:$H$657,8,0)</f>
        <v>1134.6098885395827</v>
      </c>
      <c r="P154" s="25">
        <f>VLOOKUP($A154,GOLD!$A$2:$H$657,7,0)</f>
        <v>-3.5872739429934128</v>
      </c>
      <c r="Q154" s="25">
        <v>5.25</v>
      </c>
      <c r="R154" s="25">
        <v>-0.73</v>
      </c>
      <c r="S154" s="25">
        <v>-1.38</v>
      </c>
      <c r="T154" s="25">
        <v>1.77</v>
      </c>
      <c r="U154" s="25">
        <v>-0.21</v>
      </c>
      <c r="V154" s="25">
        <v>1.1299999999999999</v>
      </c>
      <c r="W154" s="25">
        <v>0.99</v>
      </c>
      <c r="X154" s="25">
        <v>1.06</v>
      </c>
      <c r="Y154" s="25">
        <v>4.75</v>
      </c>
      <c r="Z154" s="25">
        <v>1.36</v>
      </c>
      <c r="AA154" s="25">
        <v>6.01</v>
      </c>
      <c r="AB154" s="25">
        <v>1.1399999999999999</v>
      </c>
    </row>
    <row r="155" spans="1:28" x14ac:dyDescent="0.3">
      <c r="A155" s="27" t="s">
        <v>515</v>
      </c>
      <c r="B155" s="27">
        <f>VLOOKUP($A155,CRSP!$A$3:$U$650,2,0)</f>
        <v>0.11386300000000001</v>
      </c>
      <c r="C155" s="27">
        <f>VLOOKUP($A155,CRSP!$A$3:$U$650,12,0)</f>
        <v>157.26887791107976</v>
      </c>
      <c r="D155" s="27">
        <f>VLOOKUP(A155,GW!$A$2:$D$655,4,0)</f>
        <v>5.1280158552090345E-2</v>
      </c>
      <c r="E155" s="25">
        <f>VLOOKUP($A155,CRSP!$A$3:$U$656,13,0)</f>
        <v>9.9992999999999999E-2</v>
      </c>
      <c r="F155" s="25">
        <f>VLOOKUP($A155,CRSP!$A$3:$U$656,15,0)</f>
        <v>280.07185570828648</v>
      </c>
      <c r="G155" s="25">
        <f>VLOOKUP($A155,CRSP!$A$3:$U$656,16,0)</f>
        <v>6.1890000000000001E-3</v>
      </c>
      <c r="H155" s="25">
        <f>VLOOKUP($A155,CRSP!$A$3:$U$656,18,0)</f>
        <v>281.4501055833922</v>
      </c>
      <c r="I155" s="25">
        <f>VLOOKUP($A155,CRSP!$A$3:$U$656,19,0)</f>
        <v>3.0639999999999999E-3</v>
      </c>
      <c r="J155" s="25">
        <f>VLOOKUP($A155,CRSP!$A$3:$U$656,21,0)</f>
        <v>259.95500562429692</v>
      </c>
      <c r="K155" s="25"/>
      <c r="L155" s="25"/>
      <c r="M155" s="25"/>
      <c r="N155" s="25">
        <f>VLOOKUP($A155,GOLD!$A$2:$H$657,6,0)</f>
        <v>423.25</v>
      </c>
      <c r="O155" s="25">
        <f>VLOOKUP($A155,GOLD!$A$2:$H$657,8,0)</f>
        <v>1209.6313232352099</v>
      </c>
      <c r="P155" s="25">
        <f>VLOOKUP($A155,GOLD!$A$2:$H$657,7,0)</f>
        <v>6.4026740326054297</v>
      </c>
      <c r="Q155" s="25">
        <v>10.58</v>
      </c>
      <c r="R155" s="25">
        <v>16.55</v>
      </c>
      <c r="S155" s="25">
        <v>13.45</v>
      </c>
      <c r="T155" s="25">
        <v>5.58</v>
      </c>
      <c r="U155" s="25">
        <v>12.12</v>
      </c>
      <c r="V155" s="25">
        <v>17.07</v>
      </c>
      <c r="W155" s="25">
        <v>8.1199999999999992</v>
      </c>
      <c r="X155" s="25">
        <v>4.7300000000000004</v>
      </c>
      <c r="Y155" s="25">
        <v>16.87</v>
      </c>
      <c r="Z155" s="25">
        <v>8.1999999999999993</v>
      </c>
      <c r="AA155" s="25">
        <v>15.2</v>
      </c>
      <c r="AB155" s="25">
        <v>16.649999999999999</v>
      </c>
    </row>
    <row r="156" spans="1:28" x14ac:dyDescent="0.3">
      <c r="A156" s="27" t="s">
        <v>100</v>
      </c>
      <c r="B156" s="27">
        <f>VLOOKUP($A156,CRSP!$A$3:$U$650,2,0)</f>
        <v>4.5754000000000003E-2</v>
      </c>
      <c r="C156" s="27">
        <f>VLOOKUP($A156,CRSP!$A$3:$U$650,12,0)</f>
        <v>162.94989414255468</v>
      </c>
      <c r="D156" s="27">
        <f>VLOOKUP(A156,GW!$A$2:$D$655,4,0)</f>
        <v>4.9540421538905734E-2</v>
      </c>
      <c r="E156" s="25">
        <f>VLOOKUP($A156,CRSP!$A$3:$U$656,13,0)</f>
        <v>-1.0137999999999999E-2</v>
      </c>
      <c r="F156" s="25">
        <f>VLOOKUP($A156,CRSP!$A$3:$U$656,15,0)</f>
        <v>277.23260455511121</v>
      </c>
      <c r="G156" s="25">
        <f>VLOOKUP($A156,CRSP!$A$3:$U$656,16,0)</f>
        <v>7.1029999999999999E-3</v>
      </c>
      <c r="H156" s="25">
        <f>VLOOKUP($A156,CRSP!$A$3:$U$656,18,0)</f>
        <v>283.4492588556343</v>
      </c>
      <c r="I156" s="25">
        <f>VLOOKUP($A156,CRSP!$A$3:$U$656,19,0)</f>
        <v>-2.0370000000000002E-3</v>
      </c>
      <c r="J156" s="25">
        <f>VLOOKUP($A156,CRSP!$A$3:$U$656,21,0)</f>
        <v>259.39257592800902</v>
      </c>
      <c r="K156" s="25"/>
      <c r="L156" s="25"/>
      <c r="M156" s="25"/>
      <c r="N156" s="25">
        <f>VLOOKUP($A156,GOLD!$A$2:$H$657,6,0)</f>
        <v>436</v>
      </c>
      <c r="O156" s="25">
        <f>VLOOKUP($A156,GOLD!$A$2:$H$657,8,0)</f>
        <v>1246.0703058016575</v>
      </c>
      <c r="P156" s="25">
        <f>VLOOKUP($A156,GOLD!$A$2:$H$657,7,0)</f>
        <v>2.9679222335789572</v>
      </c>
      <c r="Q156" s="25">
        <v>5.17</v>
      </c>
      <c r="R156" s="25">
        <v>8.24</v>
      </c>
      <c r="S156" s="25">
        <v>6.2</v>
      </c>
      <c r="T156" s="25">
        <v>-4.4000000000000004</v>
      </c>
      <c r="U156" s="25">
        <v>4.72</v>
      </c>
      <c r="V156" s="25">
        <v>10.72</v>
      </c>
      <c r="W156" s="25">
        <v>5.95</v>
      </c>
      <c r="X156" s="25">
        <v>0.16</v>
      </c>
      <c r="Y156" s="25">
        <v>11.18</v>
      </c>
      <c r="Z156" s="25">
        <v>5.2</v>
      </c>
      <c r="AA156" s="25">
        <v>6.6</v>
      </c>
      <c r="AB156" s="25">
        <v>9.52</v>
      </c>
    </row>
    <row r="157" spans="1:28" x14ac:dyDescent="0.3">
      <c r="A157" s="27" t="s">
        <v>516</v>
      </c>
      <c r="B157" s="27">
        <f>VLOOKUP($A157,CRSP!$A$3:$U$650,2,0)</f>
        <v>1.6834999999999999E-2</v>
      </c>
      <c r="C157" s="27">
        <f>VLOOKUP($A157,CRSP!$A$3:$U$650,12,0)</f>
        <v>165.41990119971771</v>
      </c>
      <c r="D157" s="27">
        <f>VLOOKUP(A157,GW!$A$2:$D$655,4,0)</f>
        <v>4.8848122866894203E-2</v>
      </c>
      <c r="E157" s="25">
        <f>VLOOKUP($A157,CRSP!$A$3:$U$656,13,0)</f>
        <v>3.6298999999999998E-2</v>
      </c>
      <c r="F157" s="25">
        <f>VLOOKUP($A157,CRSP!$A$3:$U$656,15,0)</f>
        <v>287.29575580928895</v>
      </c>
      <c r="G157" s="25">
        <f>VLOOKUP($A157,CRSP!$A$3:$U$656,16,0)</f>
        <v>7.7340000000000004E-3</v>
      </c>
      <c r="H157" s="25">
        <f>VLOOKUP($A157,CRSP!$A$3:$U$656,18,0)</f>
        <v>285.6414782330553</v>
      </c>
      <c r="I157" s="25">
        <f>VLOOKUP($A157,CRSP!$A$3:$U$656,19,0)</f>
        <v>-4.0819999999999997E-3</v>
      </c>
      <c r="J157" s="25">
        <f>VLOOKUP($A157,CRSP!$A$3:$U$656,21,0)</f>
        <v>258.26771653543307</v>
      </c>
      <c r="K157" s="25"/>
      <c r="L157" s="25"/>
      <c r="M157" s="25"/>
      <c r="N157" s="25">
        <f>VLOOKUP($A157,GOLD!$A$2:$H$657,6,0)</f>
        <v>456.9</v>
      </c>
      <c r="O157" s="25">
        <f>VLOOKUP($A157,GOLD!$A$2:$H$657,8,0)</f>
        <v>1305.8016576164616</v>
      </c>
      <c r="P157" s="25">
        <f>VLOOKUP($A157,GOLD!$A$2:$H$657,7,0)</f>
        <v>4.6822305220191387</v>
      </c>
      <c r="Q157" s="25">
        <v>0.97</v>
      </c>
      <c r="R157" s="25">
        <v>3.03</v>
      </c>
      <c r="S157" s="25">
        <v>1.8</v>
      </c>
      <c r="T157" s="25">
        <v>5.54</v>
      </c>
      <c r="U157" s="25">
        <v>-1.81</v>
      </c>
      <c r="V157" s="25">
        <v>2.66</v>
      </c>
      <c r="W157" s="25">
        <v>-1.23</v>
      </c>
      <c r="X157" s="25">
        <v>4.32</v>
      </c>
      <c r="Y157" s="25">
        <v>-2.09</v>
      </c>
      <c r="Z157" s="25">
        <v>0.57999999999999996</v>
      </c>
      <c r="AA157" s="25">
        <v>-2.35</v>
      </c>
      <c r="AB157" s="25">
        <v>0.25</v>
      </c>
    </row>
    <row r="158" spans="1:28" x14ac:dyDescent="0.3">
      <c r="A158" s="27" t="s">
        <v>101</v>
      </c>
      <c r="B158" s="27">
        <f>VLOOKUP($A158,CRSP!$A$3:$U$650,2,0)</f>
        <v>3.5292999999999998E-2</v>
      </c>
      <c r="C158" s="27">
        <f>VLOOKUP($A158,CRSP!$A$3:$U$650,12,0)</f>
        <v>170.90096447894615</v>
      </c>
      <c r="D158" s="27">
        <f>VLOOKUP(A158,GW!$A$2:$D$655,4,0)</f>
        <v>4.7373227804542326E-2</v>
      </c>
      <c r="E158" s="25">
        <f>VLOOKUP($A158,CRSP!$A$3:$U$656,13,0)</f>
        <v>-2.0403000000000001E-2</v>
      </c>
      <c r="F158" s="25">
        <f>VLOOKUP($A158,CRSP!$A$3:$U$656,15,0)</f>
        <v>281.43412475724796</v>
      </c>
      <c r="G158" s="25">
        <f>VLOOKUP($A158,CRSP!$A$3:$U$656,16,0)</f>
        <v>6.9309999999999997E-3</v>
      </c>
      <c r="H158" s="25">
        <f>VLOOKUP($A158,CRSP!$A$3:$U$656,18,0)</f>
        <v>287.62131318670765</v>
      </c>
      <c r="I158" s="25">
        <f>VLOOKUP($A158,CRSP!$A$3:$U$656,19,0)</f>
        <v>2.049E-3</v>
      </c>
      <c r="J158" s="25">
        <f>VLOOKUP($A158,CRSP!$A$3:$U$656,21,0)</f>
        <v>258.83014623172102</v>
      </c>
      <c r="K158" s="25"/>
      <c r="L158" s="25"/>
      <c r="M158" s="25"/>
      <c r="N158" s="25">
        <f>VLOOKUP($A158,GOLD!$A$2:$H$657,6,0)</f>
        <v>499.5</v>
      </c>
      <c r="O158" s="25">
        <f>VLOOKUP($A158,GOLD!$A$2:$H$657,8,0)</f>
        <v>1427.5507287796513</v>
      </c>
      <c r="P158" s="25">
        <f>VLOOKUP($A158,GOLD!$A$2:$H$657,7,0)</f>
        <v>8.9143049519382505</v>
      </c>
      <c r="Q158" s="25">
        <v>-1.01</v>
      </c>
      <c r="R158" s="25">
        <v>5.17</v>
      </c>
      <c r="S158" s="25">
        <v>4.32</v>
      </c>
      <c r="T158" s="25">
        <v>3.62</v>
      </c>
      <c r="U158" s="25">
        <v>6.93</v>
      </c>
      <c r="V158" s="25">
        <v>8.36</v>
      </c>
      <c r="W158" s="25">
        <v>12.44</v>
      </c>
      <c r="X158" s="25">
        <v>3.67</v>
      </c>
      <c r="Y158" s="25">
        <v>1.29</v>
      </c>
      <c r="Z158" s="25">
        <v>1.42</v>
      </c>
      <c r="AA158" s="25">
        <v>0.48</v>
      </c>
      <c r="AB158" s="25">
        <v>6.56</v>
      </c>
    </row>
    <row r="159" spans="1:28" x14ac:dyDescent="0.3">
      <c r="A159" s="27" t="s">
        <v>102</v>
      </c>
      <c r="B159" s="27">
        <f>VLOOKUP($A159,CRSP!$A$3:$U$650,2,0)</f>
        <v>2.5732999999999999E-2</v>
      </c>
      <c r="C159" s="27">
        <f>VLOOKUP($A159,CRSP!$A$3:$U$650,12,0)</f>
        <v>174.1472594683604</v>
      </c>
      <c r="D159" s="27">
        <f>VLOOKUP(A159,GW!$A$2:$D$655,4,0)</f>
        <v>4.6580237741456171E-2</v>
      </c>
      <c r="E159" s="25">
        <f>VLOOKUP($A159,CRSP!$A$3:$U$656,13,0)</f>
        <v>4.2297000000000001E-2</v>
      </c>
      <c r="F159" s="25">
        <f>VLOOKUP($A159,CRSP!$A$3:$U$656,15,0)</f>
        <v>293.33790536983491</v>
      </c>
      <c r="G159" s="25">
        <f>VLOOKUP($A159,CRSP!$A$3:$U$656,16,0)</f>
        <v>6.816E-3</v>
      </c>
      <c r="H159" s="25">
        <f>VLOOKUP($A159,CRSP!$A$3:$U$656,18,0)</f>
        <v>289.58171274105166</v>
      </c>
      <c r="I159" s="25">
        <f>VLOOKUP($A159,CRSP!$A$3:$U$656,19,0)</f>
        <v>1.0219999999999999E-3</v>
      </c>
      <c r="J159" s="25">
        <f>VLOOKUP($A159,CRSP!$A$3:$U$656,21,0)</f>
        <v>259.16760404949383</v>
      </c>
      <c r="K159" s="25"/>
      <c r="L159" s="25"/>
      <c r="M159" s="25"/>
      <c r="N159" s="25">
        <f>VLOOKUP($A159,GOLD!$A$2:$H$657,6,0)</f>
        <v>408.5</v>
      </c>
      <c r="O159" s="25">
        <f>VLOOKUP($A159,GOLD!$A$2:$H$657,8,0)</f>
        <v>1167.4764218348098</v>
      </c>
      <c r="P159" s="25">
        <f>VLOOKUP($A159,GOLD!$A$2:$H$657,7,0)</f>
        <v>-20.111568378855065</v>
      </c>
      <c r="Q159" s="25">
        <v>3.8</v>
      </c>
      <c r="R159" s="25">
        <v>3.63</v>
      </c>
      <c r="S159" s="25">
        <v>4.3499999999999996</v>
      </c>
      <c r="T159" s="25">
        <v>-0.59</v>
      </c>
      <c r="U159" s="25">
        <v>3.21</v>
      </c>
      <c r="V159" s="25">
        <v>3.67</v>
      </c>
      <c r="W159" s="25">
        <v>-0.36</v>
      </c>
      <c r="X159" s="25">
        <v>1.59</v>
      </c>
      <c r="Y159" s="25">
        <v>7.9</v>
      </c>
      <c r="Z159" s="25">
        <v>2.84</v>
      </c>
      <c r="AA159" s="25">
        <v>5.43</v>
      </c>
      <c r="AB159" s="25">
        <v>3.32</v>
      </c>
    </row>
    <row r="160" spans="1:28" x14ac:dyDescent="0.3">
      <c r="A160" s="27" t="s">
        <v>103</v>
      </c>
      <c r="B160" s="27">
        <f>VLOOKUP($A160,CRSP!$A$3:$U$650,2,0)</f>
        <v>3.5470000000000002E-2</v>
      </c>
      <c r="C160" s="27">
        <f>VLOOKUP($A160,CRSP!$A$3:$U$650,12,0)</f>
        <v>179.91060926840746</v>
      </c>
      <c r="D160" s="27">
        <f>VLOOKUP(A160,GW!$A$2:$D$655,4,0)</f>
        <v>4.5175209205020918E-2</v>
      </c>
      <c r="E160" s="25">
        <f>VLOOKUP($A160,CRSP!$A$3:$U$656,13,0)</f>
        <v>-1.1169E-2</v>
      </c>
      <c r="F160" s="25">
        <f>VLOOKUP($A160,CRSP!$A$3:$U$656,15,0)</f>
        <v>290.06164555946452</v>
      </c>
      <c r="G160" s="25">
        <f>VLOOKUP($A160,CRSP!$A$3:$U$656,16,0)</f>
        <v>5.8830000000000002E-3</v>
      </c>
      <c r="H160" s="25">
        <f>VLOOKUP($A160,CRSP!$A$3:$U$656,18,0)</f>
        <v>291.28535427923003</v>
      </c>
      <c r="I160" s="25">
        <f>VLOOKUP($A160,CRSP!$A$3:$U$656,19,0)</f>
        <v>0</v>
      </c>
      <c r="J160" s="25">
        <f>VLOOKUP($A160,CRSP!$A$3:$U$656,21,0)</f>
        <v>259.16760404949383</v>
      </c>
      <c r="K160" s="25"/>
      <c r="L160" s="25"/>
      <c r="M160" s="25"/>
      <c r="N160" s="25">
        <f>VLOOKUP($A160,GOLD!$A$2:$H$657,6,0)</f>
        <v>414.75</v>
      </c>
      <c r="O160" s="25">
        <f>VLOOKUP($A160,GOLD!$A$2:$H$657,8,0)</f>
        <v>1185.3386681909117</v>
      </c>
      <c r="P160" s="25">
        <f>VLOOKUP($A160,GOLD!$A$2:$H$657,7,0)</f>
        <v>1.5184014770496279</v>
      </c>
      <c r="Q160" s="25">
        <v>7.47</v>
      </c>
      <c r="R160" s="25">
        <v>-1.1399999999999999</v>
      </c>
      <c r="S160" s="25">
        <v>1.88</v>
      </c>
      <c r="T160" s="25">
        <v>5.97</v>
      </c>
      <c r="U160" s="25">
        <v>2.59</v>
      </c>
      <c r="V160" s="25">
        <v>0.67</v>
      </c>
      <c r="W160" s="25">
        <v>0.64</v>
      </c>
      <c r="X160" s="25">
        <v>0.27</v>
      </c>
      <c r="Y160" s="25">
        <v>8.51</v>
      </c>
      <c r="Z160" s="25">
        <v>4.5199999999999996</v>
      </c>
      <c r="AA160" s="25">
        <v>6.82</v>
      </c>
      <c r="AB160" s="25">
        <v>2.12</v>
      </c>
    </row>
    <row r="161" spans="1:28" x14ac:dyDescent="0.3">
      <c r="A161" s="27" t="s">
        <v>517</v>
      </c>
      <c r="B161" s="27">
        <f>VLOOKUP($A161,CRSP!$A$3:$U$650,2,0)</f>
        <v>7.5718999999999995E-2</v>
      </c>
      <c r="C161" s="27">
        <f>VLOOKUP($A161,CRSP!$A$3:$U$650,12,0)</f>
        <v>193.38979063749707</v>
      </c>
      <c r="D161" s="27">
        <f>VLOOKUP(A161,GW!$A$2:$D$655,4,0)</f>
        <v>4.2087337306896976E-2</v>
      </c>
      <c r="E161" s="25">
        <f>VLOOKUP($A161,CRSP!$A$3:$U$656,13,0)</f>
        <v>3.0023999999999999E-2</v>
      </c>
      <c r="F161" s="25">
        <f>VLOOKUP($A161,CRSP!$A$3:$U$656,15,0)</f>
        <v>298.77035847623699</v>
      </c>
      <c r="G161" s="25">
        <f>VLOOKUP($A161,CRSP!$A$3:$U$656,16,0)</f>
        <v>8.2249999999999997E-3</v>
      </c>
      <c r="H161" s="25">
        <f>VLOOKUP($A161,CRSP!$A$3:$U$656,18,0)</f>
        <v>293.68117702651506</v>
      </c>
      <c r="I161" s="25">
        <f>VLOOKUP($A161,CRSP!$A$3:$U$656,19,0)</f>
        <v>7.1500000000000001E-3</v>
      </c>
      <c r="J161" s="25">
        <f>VLOOKUP($A161,CRSP!$A$3:$U$656,21,0)</f>
        <v>260.96737907761531</v>
      </c>
      <c r="K161" s="25"/>
      <c r="L161" s="25"/>
      <c r="M161" s="25"/>
      <c r="N161" s="25">
        <f>VLOOKUP($A161,GOLD!$A$2:$H$657,6,0)</f>
        <v>429.25</v>
      </c>
      <c r="O161" s="25">
        <f>VLOOKUP($A161,GOLD!$A$2:$H$657,8,0)</f>
        <v>1226.7790797370676</v>
      </c>
      <c r="P161" s="25">
        <f>VLOOKUP($A161,GOLD!$A$2:$H$657,7,0)</f>
        <v>3.4363570707031026</v>
      </c>
      <c r="Q161" s="25">
        <v>6.19</v>
      </c>
      <c r="R161" s="25">
        <v>10.88</v>
      </c>
      <c r="S161" s="25">
        <v>5.78</v>
      </c>
      <c r="T161" s="25">
        <v>9.3800000000000008</v>
      </c>
      <c r="U161" s="25">
        <v>7.65</v>
      </c>
      <c r="V161" s="25">
        <v>7.53</v>
      </c>
      <c r="W161" s="25">
        <v>5.14</v>
      </c>
      <c r="X161" s="25">
        <v>4.76</v>
      </c>
      <c r="Y161" s="25">
        <v>8.57</v>
      </c>
      <c r="Z161" s="25">
        <v>5.05</v>
      </c>
      <c r="AA161" s="25">
        <v>9.15</v>
      </c>
      <c r="AB161" s="25">
        <v>6.99</v>
      </c>
    </row>
    <row r="162" spans="1:28" x14ac:dyDescent="0.3">
      <c r="A162" s="27" t="s">
        <v>104</v>
      </c>
      <c r="B162" s="27">
        <f>VLOOKUP($A162,CRSP!$A$3:$U$650,2,0)</f>
        <v>-5.6870000000000002E-3</v>
      </c>
      <c r="C162" s="27">
        <f>VLOOKUP($A162,CRSP!$A$3:$U$650,12,0)</f>
        <v>191.00211714890614</v>
      </c>
      <c r="D162" s="27">
        <f>VLOOKUP(A162,GW!$A$2:$D$655,4,0)</f>
        <v>4.2675041566598931E-2</v>
      </c>
      <c r="E162" s="25">
        <f>VLOOKUP($A162,CRSP!$A$3:$U$656,13,0)</f>
        <v>-2.9760000000000002E-2</v>
      </c>
      <c r="F162" s="25">
        <f>VLOOKUP($A162,CRSP!$A$3:$U$656,15,0)</f>
        <v>289.87906633739209</v>
      </c>
      <c r="G162" s="25">
        <f>VLOOKUP($A162,CRSP!$A$3:$U$656,16,0)</f>
        <v>6.6870000000000002E-3</v>
      </c>
      <c r="H162" s="25">
        <f>VLOOKUP($A162,CRSP!$A$3:$U$656,18,0)</f>
        <v>295.64497192170205</v>
      </c>
      <c r="I162" s="25">
        <f>VLOOKUP($A162,CRSP!$A$3:$U$656,19,0)</f>
        <v>6.0850000000000001E-3</v>
      </c>
      <c r="J162" s="25">
        <f>VLOOKUP($A162,CRSP!$A$3:$U$656,21,0)</f>
        <v>262.54218222722159</v>
      </c>
      <c r="K162" s="25"/>
      <c r="L162" s="25"/>
      <c r="M162" s="25"/>
      <c r="N162" s="25">
        <f>VLOOKUP($A162,GOLD!$A$2:$H$657,6,0)</f>
        <v>437.5</v>
      </c>
      <c r="O162" s="25">
        <f>VLOOKUP($A162,GOLD!$A$2:$H$657,8,0)</f>
        <v>1250.3572449271219</v>
      </c>
      <c r="P162" s="25">
        <f>VLOOKUP($A162,GOLD!$A$2:$H$657,7,0)</f>
        <v>1.9037206020084185</v>
      </c>
      <c r="Q162" s="25">
        <v>-0.95</v>
      </c>
      <c r="R162" s="25">
        <v>-2.0699999999999998</v>
      </c>
      <c r="S162" s="25">
        <v>2.36</v>
      </c>
      <c r="T162" s="25">
        <v>1.35</v>
      </c>
      <c r="U162" s="25">
        <v>1.28</v>
      </c>
      <c r="V162" s="25">
        <v>2.71</v>
      </c>
      <c r="W162" s="25">
        <v>-1.31</v>
      </c>
      <c r="X162" s="25">
        <v>2.6</v>
      </c>
      <c r="Y162" s="25">
        <v>0.48</v>
      </c>
      <c r="Z162" s="25">
        <v>-2.73</v>
      </c>
      <c r="AA162" s="25">
        <v>0.63</v>
      </c>
      <c r="AB162" s="25">
        <v>5.32</v>
      </c>
    </row>
    <row r="163" spans="1:28" x14ac:dyDescent="0.3">
      <c r="A163" s="27" t="s">
        <v>105</v>
      </c>
      <c r="B163" s="27">
        <f>VLOOKUP($A163,CRSP!$A$3:$U$650,2,0)</f>
        <v>3.6970000000000003E-2</v>
      </c>
      <c r="C163" s="27">
        <f>VLOOKUP($A163,CRSP!$A$3:$U$650,12,0)</f>
        <v>197.72994589508352</v>
      </c>
      <c r="D163" s="27">
        <f>VLOOKUP(A163,GW!$A$2:$D$655,4,0)</f>
        <v>4.1282493605377432E-2</v>
      </c>
      <c r="E163" s="25">
        <f>VLOOKUP($A163,CRSP!$A$3:$U$656,13,0)</f>
        <v>7.8200000000000003E-4</v>
      </c>
      <c r="F163" s="25">
        <f>VLOOKUP($A163,CRSP!$A$3:$U$656,15,0)</f>
        <v>290.10574482980707</v>
      </c>
      <c r="G163" s="25">
        <f>VLOOKUP($A163,CRSP!$A$3:$U$656,16,0)</f>
        <v>7.4720000000000003E-3</v>
      </c>
      <c r="H163" s="25">
        <f>VLOOKUP($A163,CRSP!$A$3:$U$656,18,0)</f>
        <v>297.85405092261948</v>
      </c>
      <c r="I163" s="25">
        <f>VLOOKUP($A163,CRSP!$A$3:$U$656,19,0)</f>
        <v>3.0240000000000002E-3</v>
      </c>
      <c r="J163" s="25">
        <f>VLOOKUP($A163,CRSP!$A$3:$U$656,21,0)</f>
        <v>263.32958380202473</v>
      </c>
      <c r="K163" s="25"/>
      <c r="L163" s="25"/>
      <c r="M163" s="25"/>
      <c r="N163" s="25">
        <f>VLOOKUP($A163,GOLD!$A$2:$H$657,6,0)</f>
        <v>416</v>
      </c>
      <c r="O163" s="25">
        <f>VLOOKUP($A163,GOLD!$A$2:$H$657,8,0)</f>
        <v>1188.9111174621321</v>
      </c>
      <c r="P163" s="25">
        <f>VLOOKUP($A163,GOLD!$A$2:$H$657,7,0)</f>
        <v>-5.0391445536405852</v>
      </c>
      <c r="Q163" s="25">
        <v>3</v>
      </c>
      <c r="R163" s="25">
        <v>10.41</v>
      </c>
      <c r="S163" s="25">
        <v>1.55</v>
      </c>
      <c r="T163" s="25">
        <v>6.41</v>
      </c>
      <c r="U163" s="25">
        <v>1.63</v>
      </c>
      <c r="V163" s="25">
        <v>6.2</v>
      </c>
      <c r="W163" s="25">
        <v>0.17</v>
      </c>
      <c r="X163" s="25">
        <v>-0.54</v>
      </c>
      <c r="Y163" s="25">
        <v>6.11</v>
      </c>
      <c r="Z163" s="25">
        <v>6.91</v>
      </c>
      <c r="AA163" s="25">
        <v>0.34</v>
      </c>
      <c r="AB163" s="25">
        <v>3.8</v>
      </c>
    </row>
    <row r="164" spans="1:28" x14ac:dyDescent="0.3">
      <c r="A164" s="27" t="s">
        <v>518</v>
      </c>
      <c r="B164" s="27">
        <f>VLOOKUP($A164,CRSP!$A$3:$U$650,2,0)</f>
        <v>-3.1237999999999998E-2</v>
      </c>
      <c r="C164" s="27">
        <f>VLOOKUP($A164,CRSP!$A$3:$U$650,12,0)</f>
        <v>191.20207010115269</v>
      </c>
      <c r="D164" s="27">
        <f>VLOOKUP(A164,GW!$A$2:$D$655,4,0)</f>
        <v>4.281496062992126E-2</v>
      </c>
      <c r="E164" s="25">
        <f>VLOOKUP($A164,CRSP!$A$3:$U$656,13,0)</f>
        <v>-4.4003E-2</v>
      </c>
      <c r="F164" s="25">
        <f>VLOOKUP($A164,CRSP!$A$3:$U$656,15,0)</f>
        <v>277.34017380332989</v>
      </c>
      <c r="G164" s="25">
        <f>VLOOKUP($A164,CRSP!$A$3:$U$656,16,0)</f>
        <v>7.0759999999999998E-3</v>
      </c>
      <c r="H164" s="25">
        <f>VLOOKUP($A164,CRSP!$A$3:$U$656,18,0)</f>
        <v>299.9616209404017</v>
      </c>
      <c r="I164" s="25">
        <f>VLOOKUP($A164,CRSP!$A$3:$U$656,19,0)</f>
        <v>4.0200000000000001E-3</v>
      </c>
      <c r="J164" s="25">
        <f>VLOOKUP($A164,CRSP!$A$3:$U$656,21,0)</f>
        <v>264.45444319460063</v>
      </c>
      <c r="K164" s="25"/>
      <c r="L164" s="25"/>
      <c r="M164" s="25"/>
      <c r="N164" s="25">
        <f>VLOOKUP($A164,GOLD!$A$2:$H$657,6,0)</f>
        <v>422</v>
      </c>
      <c r="O164" s="25">
        <f>VLOOKUP($A164,GOLD!$A$2:$H$657,8,0)</f>
        <v>1206.0588739639898</v>
      </c>
      <c r="P164" s="25">
        <f>VLOOKUP($A164,GOLD!$A$2:$H$657,7,0)</f>
        <v>1.4320053774748471</v>
      </c>
      <c r="Q164" s="25">
        <v>-2.65</v>
      </c>
      <c r="R164" s="25">
        <v>-3.9</v>
      </c>
      <c r="S164" s="25">
        <v>-2.86</v>
      </c>
      <c r="T164" s="25">
        <v>-2.2599999999999998</v>
      </c>
      <c r="U164" s="25">
        <v>-1.94</v>
      </c>
      <c r="V164" s="25">
        <v>-5.35</v>
      </c>
      <c r="W164" s="25">
        <v>-5.17</v>
      </c>
      <c r="X164" s="25">
        <v>1.03</v>
      </c>
      <c r="Y164" s="25">
        <v>-3.27</v>
      </c>
      <c r="Z164" s="25">
        <v>-5.68</v>
      </c>
      <c r="AA164" s="25">
        <v>-2.85</v>
      </c>
      <c r="AB164" s="25">
        <v>-5</v>
      </c>
    </row>
    <row r="165" spans="1:28" x14ac:dyDescent="0.3">
      <c r="A165" s="27" t="s">
        <v>106</v>
      </c>
      <c r="B165" s="27">
        <f>VLOOKUP($A165,CRSP!$A$3:$U$650,2,0)</f>
        <v>1.5864E-2</v>
      </c>
      <c r="C165" s="27">
        <f>VLOOKUP($A165,CRSP!$A$3:$U$650,12,0)</f>
        <v>193.36626676076219</v>
      </c>
      <c r="D165" s="27">
        <f>VLOOKUP(A165,GW!$A$2:$D$655,4,0)</f>
        <v>4.2457420924574212E-2</v>
      </c>
      <c r="E165" s="25">
        <f>VLOOKUP($A165,CRSP!$A$3:$U$656,13,0)</f>
        <v>1.2782999999999999E-2</v>
      </c>
      <c r="F165" s="25">
        <f>VLOOKUP($A165,CRSP!$A$3:$U$656,15,0)</f>
        <v>280.88542542469935</v>
      </c>
      <c r="G165" s="25">
        <f>VLOOKUP($A165,CRSP!$A$3:$U$656,16,0)</f>
        <v>8.9169999999999996E-3</v>
      </c>
      <c r="H165" s="25">
        <f>VLOOKUP($A165,CRSP!$A$3:$U$656,18,0)</f>
        <v>302.63632995969147</v>
      </c>
      <c r="I165" s="25">
        <f>VLOOKUP($A165,CRSP!$A$3:$U$656,19,0)</f>
        <v>3.003E-3</v>
      </c>
      <c r="J165" s="25">
        <f>VLOOKUP($A165,CRSP!$A$3:$U$656,21,0)</f>
        <v>265.24184476940383</v>
      </c>
      <c r="K165" s="25"/>
      <c r="L165" s="25"/>
      <c r="M165" s="25"/>
      <c r="N165" s="25">
        <f>VLOOKUP($A165,GOLD!$A$2:$H$657,6,0)</f>
        <v>414.25</v>
      </c>
      <c r="O165" s="25">
        <f>VLOOKUP($A165,GOLD!$A$2:$H$657,8,0)</f>
        <v>1183.9096884824235</v>
      </c>
      <c r="P165" s="25">
        <f>VLOOKUP($A165,GOLD!$A$2:$H$657,7,0)</f>
        <v>-1.8535657729339465</v>
      </c>
      <c r="Q165" s="25">
        <v>0.71</v>
      </c>
      <c r="R165" s="25">
        <v>-2.38</v>
      </c>
      <c r="S165" s="25">
        <v>-1.06</v>
      </c>
      <c r="T165" s="25">
        <v>6.83</v>
      </c>
      <c r="U165" s="25">
        <v>4.68</v>
      </c>
      <c r="V165" s="25">
        <v>-1.03</v>
      </c>
      <c r="W165" s="25">
        <v>2.2000000000000002</v>
      </c>
      <c r="X165" s="25">
        <v>1.52</v>
      </c>
      <c r="Y165" s="25">
        <v>-4.7300000000000004</v>
      </c>
      <c r="Z165" s="25">
        <v>-1.01</v>
      </c>
      <c r="AA165" s="25">
        <v>0.88</v>
      </c>
      <c r="AB165" s="25">
        <v>-3.56</v>
      </c>
    </row>
    <row r="166" spans="1:28" x14ac:dyDescent="0.3">
      <c r="A166" s="27" t="s">
        <v>107</v>
      </c>
      <c r="B166" s="27">
        <f>VLOOKUP($A166,CRSP!$A$3:$U$650,2,0)</f>
        <v>1.4104999999999999E-2</v>
      </c>
      <c r="C166" s="27">
        <f>VLOOKUP($A166,CRSP!$A$3:$U$650,12,0)</f>
        <v>195.33051046812514</v>
      </c>
      <c r="D166" s="27">
        <f>VLOOKUP(A166,GW!$A$2:$D$655,4,0)</f>
        <v>4.2150900222797619E-2</v>
      </c>
      <c r="E166" s="25">
        <f>VLOOKUP($A166,CRSP!$A$3:$U$656,13,0)</f>
        <v>4.2486000000000003E-2</v>
      </c>
      <c r="F166" s="25">
        <f>VLOOKUP($A166,CRSP!$A$3:$U$656,15,0)</f>
        <v>292.81915507446598</v>
      </c>
      <c r="G166" s="25">
        <f>VLOOKUP($A166,CRSP!$A$3:$U$656,16,0)</f>
        <v>8.9449999999999998E-3</v>
      </c>
      <c r="H166" s="25">
        <f>VLOOKUP($A166,CRSP!$A$3:$U$656,18,0)</f>
        <v>305.34347033806824</v>
      </c>
      <c r="I166" s="25">
        <f>VLOOKUP($A166,CRSP!$A$3:$U$656,19,0)</f>
        <v>4.9899999999999996E-3</v>
      </c>
      <c r="J166" s="25">
        <f>VLOOKUP($A166,CRSP!$A$3:$U$656,21,0)</f>
        <v>266.47919010123735</v>
      </c>
      <c r="K166" s="25"/>
      <c r="L166" s="25"/>
      <c r="M166" s="25"/>
      <c r="N166" s="25">
        <f>VLOOKUP($A166,GOLD!$A$2:$H$657,6,0)</f>
        <v>405</v>
      </c>
      <c r="O166" s="25">
        <f>VLOOKUP($A166,GOLD!$A$2:$H$657,8,0)</f>
        <v>1157.4735638753928</v>
      </c>
      <c r="P166" s="25">
        <f>VLOOKUP($A166,GOLD!$A$2:$H$657,7,0)</f>
        <v>-2.2582589200133136</v>
      </c>
      <c r="Q166" s="25">
        <v>4.66</v>
      </c>
      <c r="R166" s="25">
        <v>4.3899999999999997</v>
      </c>
      <c r="S166" s="25">
        <v>2.97</v>
      </c>
      <c r="T166" s="25">
        <v>-4.63</v>
      </c>
      <c r="U166" s="25">
        <v>0.65</v>
      </c>
      <c r="V166" s="25">
        <v>2.16</v>
      </c>
      <c r="W166" s="25">
        <v>2.2599999999999998</v>
      </c>
      <c r="X166" s="25">
        <v>4.66</v>
      </c>
      <c r="Y166" s="25">
        <v>2.1800000000000002</v>
      </c>
      <c r="Z166" s="25">
        <v>1.3</v>
      </c>
      <c r="AA166" s="25">
        <v>1.95</v>
      </c>
      <c r="AB166" s="25">
        <v>0.91</v>
      </c>
    </row>
    <row r="167" spans="1:28" x14ac:dyDescent="0.3">
      <c r="A167" s="27" t="s">
        <v>108</v>
      </c>
      <c r="B167" s="27">
        <f>VLOOKUP($A167,CRSP!$A$3:$U$650,2,0)</f>
        <v>-1.3108E-2</v>
      </c>
      <c r="C167" s="27">
        <f>VLOOKUP($A167,CRSP!$A$3:$U$650,12,0)</f>
        <v>192.36650199952953</v>
      </c>
      <c r="D167" s="27">
        <f>VLOOKUP(A167,GW!$A$2:$D$655,4,0)</f>
        <v>4.2983797003974318E-2</v>
      </c>
      <c r="E167" s="25">
        <f>VLOOKUP($A167,CRSP!$A$3:$U$656,13,0)</f>
        <v>-1.0992E-2</v>
      </c>
      <c r="F167" s="25">
        <f>VLOOKUP($A167,CRSP!$A$3:$U$656,15,0)</f>
        <v>289.60045786307853</v>
      </c>
      <c r="G167" s="25">
        <f>VLOOKUP($A167,CRSP!$A$3:$U$656,16,0)</f>
        <v>8.1349999999999999E-3</v>
      </c>
      <c r="H167" s="25">
        <f>VLOOKUP($A167,CRSP!$A$3:$U$656,18,0)</f>
        <v>307.82745486655375</v>
      </c>
      <c r="I167" s="25">
        <f>VLOOKUP($A167,CRSP!$A$3:$U$656,19,0)</f>
        <v>2.9789999999999999E-3</v>
      </c>
      <c r="J167" s="25">
        <f>VLOOKUP($A167,CRSP!$A$3:$U$656,21,0)</f>
        <v>267.26659167604049</v>
      </c>
      <c r="K167" s="25"/>
      <c r="L167" s="25"/>
      <c r="M167" s="25"/>
      <c r="N167" s="25">
        <f>VLOOKUP($A167,GOLD!$A$2:$H$657,6,0)</f>
        <v>382</v>
      </c>
      <c r="O167" s="25">
        <f>VLOOKUP($A167,GOLD!$A$2:$H$657,8,0)</f>
        <v>1091.7404972849386</v>
      </c>
      <c r="P167" s="25">
        <f>VLOOKUP($A167,GOLD!$A$2:$H$657,7,0)</f>
        <v>-5.8466458499963965</v>
      </c>
      <c r="Q167" s="25">
        <v>-0.21</v>
      </c>
      <c r="R167" s="25">
        <v>0.04</v>
      </c>
      <c r="S167" s="25">
        <v>-2.39</v>
      </c>
      <c r="T167" s="25">
        <v>-2.0499999999999998</v>
      </c>
      <c r="U167" s="25">
        <v>-2.0099999999999998</v>
      </c>
      <c r="V167" s="25">
        <v>-6.98</v>
      </c>
      <c r="W167" s="25">
        <v>-5.2</v>
      </c>
      <c r="X167" s="25">
        <v>3.07</v>
      </c>
      <c r="Y167" s="25">
        <v>-1.76</v>
      </c>
      <c r="Z167" s="25">
        <v>-2.1800000000000002</v>
      </c>
      <c r="AA167" s="25">
        <v>-3.01</v>
      </c>
      <c r="AB167" s="25">
        <v>-5.95</v>
      </c>
    </row>
    <row r="168" spans="1:28" x14ac:dyDescent="0.3">
      <c r="A168" s="27" t="s">
        <v>109</v>
      </c>
      <c r="B168" s="27">
        <f>VLOOKUP($A168,CRSP!$A$3:$U$650,2,0)</f>
        <v>2.3845999999999999E-2</v>
      </c>
      <c r="C168" s="27">
        <f>VLOOKUP($A168,CRSP!$A$3:$U$650,12,0)</f>
        <v>195.71865443425079</v>
      </c>
      <c r="D168" s="27">
        <f>VLOOKUP(A168,GW!$A$2:$D$655,4,0)</f>
        <v>4.242788461538461E-2</v>
      </c>
      <c r="E168" s="25">
        <f>VLOOKUP($A168,CRSP!$A$3:$U$656,13,0)</f>
        <v>1.6129000000000001E-2</v>
      </c>
      <c r="F168" s="25">
        <f>VLOOKUP($A168,CRSP!$A$3:$U$656,15,0)</f>
        <v>294.27140861587088</v>
      </c>
      <c r="G168" s="25">
        <f>VLOOKUP($A168,CRSP!$A$3:$U$656,16,0)</f>
        <v>6.7450000000000001E-3</v>
      </c>
      <c r="H168" s="25">
        <f>VLOOKUP($A168,CRSP!$A$3:$U$656,18,0)</f>
        <v>309.90376433243625</v>
      </c>
      <c r="I168" s="25">
        <f>VLOOKUP($A168,CRSP!$A$3:$U$656,19,0)</f>
        <v>1.98E-3</v>
      </c>
      <c r="J168" s="25">
        <f>VLOOKUP($A168,CRSP!$A$3:$U$656,21,0)</f>
        <v>267.82902137232844</v>
      </c>
      <c r="K168" s="25"/>
      <c r="L168" s="25"/>
      <c r="M168" s="25"/>
      <c r="N168" s="25">
        <f>VLOOKUP($A168,GOLD!$A$2:$H$657,6,0)</f>
        <v>405</v>
      </c>
      <c r="O168" s="25">
        <f>VLOOKUP($A168,GOLD!$A$2:$H$657,8,0)</f>
        <v>1157.4735638753928</v>
      </c>
      <c r="P168" s="25">
        <f>VLOOKUP($A168,GOLD!$A$2:$H$657,7,0)</f>
        <v>5.8466458499963938</v>
      </c>
      <c r="Q168" s="25">
        <v>2.2999999999999998</v>
      </c>
      <c r="R168" s="25">
        <v>4.2300000000000004</v>
      </c>
      <c r="S168" s="25">
        <v>7.85</v>
      </c>
      <c r="T168" s="25">
        <v>-0.43</v>
      </c>
      <c r="U168" s="25">
        <v>3.23</v>
      </c>
      <c r="V168" s="25">
        <v>2.2000000000000002</v>
      </c>
      <c r="W168" s="25">
        <v>3.17</v>
      </c>
      <c r="X168" s="25">
        <v>-1.61</v>
      </c>
      <c r="Y168" s="25">
        <v>4.46</v>
      </c>
      <c r="Z168" s="25">
        <v>-3.01</v>
      </c>
      <c r="AA168" s="25">
        <v>3.98</v>
      </c>
      <c r="AB168" s="25">
        <v>5.98</v>
      </c>
    </row>
    <row r="169" spans="1:28" x14ac:dyDescent="0.3">
      <c r="A169" s="27" t="s">
        <v>519</v>
      </c>
      <c r="B169" s="27">
        <f>VLOOKUP($A169,CRSP!$A$3:$U$650,2,0)</f>
        <v>-5.7489999999999998E-3</v>
      </c>
      <c r="C169" s="27">
        <f>VLOOKUP($A169,CRSP!$A$3:$U$650,12,0)</f>
        <v>193.98964949423666</v>
      </c>
      <c r="D169" s="27">
        <f>VLOOKUP(A169,GW!$A$2:$D$655,4,0)</f>
        <v>4.2987934275147029E-2</v>
      </c>
      <c r="E169" s="25">
        <f>VLOOKUP($A169,CRSP!$A$3:$U$656,13,0)</f>
        <v>-3.1199999999999999E-4</v>
      </c>
      <c r="F169" s="25">
        <f>VLOOKUP($A169,CRSP!$A$3:$U$656,15,0)</f>
        <v>294.17963817166901</v>
      </c>
      <c r="G169" s="25">
        <f>VLOOKUP($A169,CRSP!$A$3:$U$656,16,0)</f>
        <v>7.7219999999999997E-3</v>
      </c>
      <c r="H169" s="25">
        <f>VLOOKUP($A169,CRSP!$A$3:$U$656,18,0)</f>
        <v>312.29677714247185</v>
      </c>
      <c r="I169" s="25">
        <f>VLOOKUP($A169,CRSP!$A$3:$U$656,19,0)</f>
        <v>9.8799999999999995E-4</v>
      </c>
      <c r="J169" s="25">
        <f>VLOOKUP($A169,CRSP!$A$3:$U$656,21,0)</f>
        <v>268.16647919010126</v>
      </c>
      <c r="K169" s="25"/>
      <c r="L169" s="25"/>
      <c r="M169" s="25"/>
      <c r="N169" s="25">
        <f>VLOOKUP($A169,GOLD!$A$2:$H$657,6,0)</f>
        <v>382.4</v>
      </c>
      <c r="O169" s="25">
        <f>VLOOKUP($A169,GOLD!$A$2:$H$657,8,0)</f>
        <v>1092.8836810517289</v>
      </c>
      <c r="P169" s="25">
        <f>VLOOKUP($A169,GOLD!$A$2:$H$657,7,0)</f>
        <v>-5.7419885929293013</v>
      </c>
      <c r="Q169" s="25">
        <v>-0.48</v>
      </c>
      <c r="R169" s="25">
        <v>0.92</v>
      </c>
      <c r="S169" s="25">
        <v>-0.3</v>
      </c>
      <c r="T169" s="25">
        <v>2.1</v>
      </c>
      <c r="U169" s="25">
        <v>-3.08</v>
      </c>
      <c r="V169" s="25">
        <v>0.44</v>
      </c>
      <c r="W169" s="25">
        <v>-1.54</v>
      </c>
      <c r="X169" s="25">
        <v>-3.69</v>
      </c>
      <c r="Y169" s="25">
        <v>-4.71</v>
      </c>
      <c r="Z169" s="25">
        <v>-3.58</v>
      </c>
      <c r="AA169" s="25">
        <v>-0.75</v>
      </c>
      <c r="AB169" s="25">
        <v>-1.19</v>
      </c>
    </row>
    <row r="170" spans="1:28" x14ac:dyDescent="0.3">
      <c r="A170" s="27" t="s">
        <v>110</v>
      </c>
      <c r="B170" s="27">
        <f>VLOOKUP($A170,CRSP!$A$3:$U$650,2,0)</f>
        <v>-3.898E-3</v>
      </c>
      <c r="C170" s="27">
        <f>VLOOKUP($A170,CRSP!$A$3:$U$650,12,0)</f>
        <v>192.20183486238534</v>
      </c>
      <c r="D170" s="27">
        <f>VLOOKUP(A170,GW!$A$2:$D$655,4,0)</f>
        <v>4.3571384860167678E-2</v>
      </c>
      <c r="E170" s="25">
        <f>VLOOKUP($A170,CRSP!$A$3:$U$656,13,0)</f>
        <v>1.7864999999999999E-2</v>
      </c>
      <c r="F170" s="25">
        <f>VLOOKUP($A170,CRSP!$A$3:$U$656,15,0)</f>
        <v>299.4351446730829</v>
      </c>
      <c r="G170" s="25">
        <f>VLOOKUP($A170,CRSP!$A$3:$U$656,16,0)</f>
        <v>8.4340000000000005E-3</v>
      </c>
      <c r="H170" s="25">
        <f>VLOOKUP($A170,CRSP!$A$3:$U$656,18,0)</f>
        <v>314.93074207164494</v>
      </c>
      <c r="I170" s="25">
        <f>VLOOKUP($A170,CRSP!$A$3:$U$656,19,0)</f>
        <v>5.9230000000000003E-3</v>
      </c>
      <c r="J170" s="25">
        <f>VLOOKUP($A170,CRSP!$A$3:$U$656,21,0)</f>
        <v>269.74128233970754</v>
      </c>
      <c r="K170" s="25"/>
      <c r="L170" s="25"/>
      <c r="M170" s="25"/>
      <c r="N170" s="25">
        <f>VLOOKUP($A170,GOLD!$A$2:$H$657,6,0)</f>
        <v>373.75</v>
      </c>
      <c r="O170" s="25">
        <f>VLOOKUP($A170,GOLD!$A$2:$H$657,8,0)</f>
        <v>1068.1623320948843</v>
      </c>
      <c r="P170" s="25">
        <f>VLOOKUP($A170,GOLD!$A$2:$H$657,7,0)</f>
        <v>-2.2880056472350021</v>
      </c>
      <c r="Q170" s="25">
        <v>-0.7</v>
      </c>
      <c r="R170" s="25">
        <v>-5.38</v>
      </c>
      <c r="S170" s="25">
        <v>-3.34</v>
      </c>
      <c r="T170" s="25">
        <v>10.11</v>
      </c>
      <c r="U170" s="25">
        <v>-4.13</v>
      </c>
      <c r="V170" s="25">
        <v>-6.25</v>
      </c>
      <c r="W170" s="25">
        <v>4.09</v>
      </c>
      <c r="X170" s="25">
        <v>1.45</v>
      </c>
      <c r="Y170" s="25">
        <v>-5.88</v>
      </c>
      <c r="Z170" s="25">
        <v>-0.62</v>
      </c>
      <c r="AA170" s="25">
        <v>-0.47</v>
      </c>
      <c r="AB170" s="25">
        <v>-3.51</v>
      </c>
    </row>
    <row r="171" spans="1:28" x14ac:dyDescent="0.3">
      <c r="A171" s="27" t="s">
        <v>111</v>
      </c>
      <c r="B171" s="27">
        <f>VLOOKUP($A171,CRSP!$A$3:$U$650,2,0)</f>
        <v>-3.4034000000000002E-2</v>
      </c>
      <c r="C171" s="27">
        <f>VLOOKUP($A171,CRSP!$A$3:$U$650,12,0)</f>
        <v>184.73300399905906</v>
      </c>
      <c r="D171" s="27">
        <f>VLOOKUP(A171,GW!$A$2:$D$655,4,0)</f>
        <v>4.5524003565516363E-2</v>
      </c>
      <c r="E171" s="25">
        <f>VLOOKUP($A171,CRSP!$A$3:$U$656,13,0)</f>
        <v>-1.3391999999999999E-2</v>
      </c>
      <c r="F171" s="25">
        <f>VLOOKUP($A171,CRSP!$A$3:$U$656,15,0)</f>
        <v>295.42513345181061</v>
      </c>
      <c r="G171" s="25">
        <f>VLOOKUP($A171,CRSP!$A$3:$U$656,16,0)</f>
        <v>7.0670000000000004E-3</v>
      </c>
      <c r="H171" s="25">
        <f>VLOOKUP($A171,CRSP!$A$3:$U$656,18,0)</f>
        <v>317.1563294539028</v>
      </c>
      <c r="I171" s="25">
        <f>VLOOKUP($A171,CRSP!$A$3:$U$656,19,0)</f>
        <v>4.9069999999999999E-3</v>
      </c>
      <c r="J171" s="25">
        <f>VLOOKUP($A171,CRSP!$A$3:$U$656,21,0)</f>
        <v>270.97862767154106</v>
      </c>
      <c r="K171" s="25"/>
      <c r="L171" s="25"/>
      <c r="M171" s="25"/>
      <c r="N171" s="25">
        <f>VLOOKUP($A171,GOLD!$A$2:$H$657,6,0)</f>
        <v>394.25</v>
      </c>
      <c r="O171" s="25">
        <f>VLOOKUP($A171,GOLD!$A$2:$H$657,8,0)</f>
        <v>1126.7505001428979</v>
      </c>
      <c r="P171" s="25">
        <f>VLOOKUP($A171,GOLD!$A$2:$H$657,7,0)</f>
        <v>5.339810113825159</v>
      </c>
      <c r="Q171" s="25">
        <v>-5.72</v>
      </c>
      <c r="R171" s="25">
        <v>-6.09</v>
      </c>
      <c r="S171" s="25">
        <v>-6.73</v>
      </c>
      <c r="T171" s="25">
        <v>3.87</v>
      </c>
      <c r="U171" s="25">
        <v>-6.28</v>
      </c>
      <c r="V171" s="25">
        <v>-5.89</v>
      </c>
      <c r="W171" s="25">
        <v>-3.68</v>
      </c>
      <c r="X171" s="25">
        <v>-3.33</v>
      </c>
      <c r="Y171" s="25">
        <v>-4.45</v>
      </c>
      <c r="Z171" s="25">
        <v>-2.02</v>
      </c>
      <c r="AA171" s="25">
        <v>-4.59</v>
      </c>
      <c r="AB171" s="25">
        <v>-5.56</v>
      </c>
    </row>
    <row r="172" spans="1:28" x14ac:dyDescent="0.3">
      <c r="A172" s="27" t="s">
        <v>520</v>
      </c>
      <c r="B172" s="27">
        <f>VLOOKUP($A172,CRSP!$A$3:$U$650,2,0)</f>
        <v>1.7295000000000001E-2</v>
      </c>
      <c r="C172" s="27">
        <f>VLOOKUP($A172,CRSP!$A$3:$U$650,12,0)</f>
        <v>187.22653493295698</v>
      </c>
      <c r="D172" s="27">
        <f>VLOOKUP(A172,GW!$A$2:$D$655,4,0)</f>
        <v>4.5106169116723202E-2</v>
      </c>
      <c r="E172" s="25">
        <f>VLOOKUP($A172,CRSP!$A$3:$U$656,13,0)</f>
        <v>-2.1080000000000002E-2</v>
      </c>
      <c r="F172" s="25">
        <f>VLOOKUP($A172,CRSP!$A$3:$U$656,15,0)</f>
        <v>289.19751967019789</v>
      </c>
      <c r="G172" s="25">
        <f>VLOOKUP($A172,CRSP!$A$3:$U$656,16,0)</f>
        <v>7.2430000000000003E-3</v>
      </c>
      <c r="H172" s="25">
        <f>VLOOKUP($A172,CRSP!$A$3:$U$656,18,0)</f>
        <v>319.45357023602071</v>
      </c>
      <c r="I172" s="25">
        <f>VLOOKUP($A172,CRSP!$A$3:$U$656,19,0)</f>
        <v>1.9530000000000001E-3</v>
      </c>
      <c r="J172" s="25">
        <f>VLOOKUP($A172,CRSP!$A$3:$U$656,21,0)</f>
        <v>271.54105736782901</v>
      </c>
      <c r="K172" s="25"/>
      <c r="L172" s="25"/>
      <c r="M172" s="25"/>
      <c r="N172" s="25">
        <f>VLOOKUP($A172,GOLD!$A$2:$H$657,6,0)</f>
        <v>388.5</v>
      </c>
      <c r="O172" s="25">
        <f>VLOOKUP($A172,GOLD!$A$2:$H$657,8,0)</f>
        <v>1110.3172334952842</v>
      </c>
      <c r="P172" s="25">
        <f>VLOOKUP($A172,GOLD!$A$2:$H$657,7,0)</f>
        <v>-1.4692056035445644</v>
      </c>
      <c r="Q172" s="25">
        <v>1.62</v>
      </c>
      <c r="R172" s="25">
        <v>0.35</v>
      </c>
      <c r="S172" s="25">
        <v>2.5499999999999998</v>
      </c>
      <c r="T172" s="25">
        <v>0.26</v>
      </c>
      <c r="U172" s="25">
        <v>5.34</v>
      </c>
      <c r="V172" s="25">
        <v>1.72</v>
      </c>
      <c r="W172" s="25">
        <v>-4.24</v>
      </c>
      <c r="X172" s="25">
        <v>-0.28999999999999998</v>
      </c>
      <c r="Y172" s="25">
        <v>1.21</v>
      </c>
      <c r="Z172" s="25">
        <v>-0.67</v>
      </c>
      <c r="AA172" s="25">
        <v>2.06</v>
      </c>
      <c r="AB172" s="25">
        <v>3.09</v>
      </c>
    </row>
    <row r="173" spans="1:28" x14ac:dyDescent="0.3">
      <c r="A173" s="27" t="s">
        <v>112</v>
      </c>
      <c r="B173" s="27">
        <f>VLOOKUP($A173,CRSP!$A$3:$U$650,2,0)</f>
        <v>6.7809999999999997E-3</v>
      </c>
      <c r="C173" s="27">
        <f>VLOOKUP($A173,CRSP!$A$3:$U$650,12,0)</f>
        <v>188.24982357092449</v>
      </c>
      <c r="D173" s="27">
        <f>VLOOKUP(A173,GW!$A$2:$D$655,4,0)</f>
        <v>4.5131708840987189E-2</v>
      </c>
      <c r="E173" s="25">
        <f>VLOOKUP($A173,CRSP!$A$3:$U$656,13,0)</f>
        <v>-5.156E-3</v>
      </c>
      <c r="F173" s="25">
        <f>VLOOKUP($A173,CRSP!$A$3:$U$656,15,0)</f>
        <v>287.70638733282124</v>
      </c>
      <c r="G173" s="25">
        <f>VLOOKUP($A173,CRSP!$A$3:$U$656,16,0)</f>
        <v>9.2750000000000003E-3</v>
      </c>
      <c r="H173" s="25">
        <f>VLOOKUP($A173,CRSP!$A$3:$U$656,18,0)</f>
        <v>322.41641490409449</v>
      </c>
      <c r="I173" s="25">
        <f>VLOOKUP($A173,CRSP!$A$3:$U$656,19,0)</f>
        <v>4.8729999999999997E-3</v>
      </c>
      <c r="J173" s="25">
        <f>VLOOKUP($A173,CRSP!$A$3:$U$656,21,0)</f>
        <v>272.8908886389201</v>
      </c>
      <c r="K173" s="25"/>
      <c r="L173" s="25"/>
      <c r="M173" s="25"/>
      <c r="N173" s="25">
        <f>VLOOKUP($A173,GOLD!$A$2:$H$657,6,0)</f>
        <v>375.8</v>
      </c>
      <c r="O173" s="25">
        <f>VLOOKUP($A173,GOLD!$A$2:$H$657,8,0)</f>
        <v>1074.0211488996856</v>
      </c>
      <c r="P173" s="25">
        <f>VLOOKUP($A173,GOLD!$A$2:$H$657,7,0)</f>
        <v>-3.3236082828337108</v>
      </c>
      <c r="Q173" s="25">
        <v>0.56999999999999995</v>
      </c>
      <c r="R173" s="25">
        <v>1.32</v>
      </c>
      <c r="S173" s="25">
        <v>-0.61</v>
      </c>
      <c r="T173" s="25">
        <v>3.98</v>
      </c>
      <c r="U173" s="25">
        <v>1.08</v>
      </c>
      <c r="V173" s="25">
        <v>-0.38</v>
      </c>
      <c r="W173" s="25">
        <v>2.1800000000000002</v>
      </c>
      <c r="X173" s="25">
        <v>-0.48</v>
      </c>
      <c r="Y173" s="25">
        <v>0.31</v>
      </c>
      <c r="Z173" s="25">
        <v>2.3199999999999998</v>
      </c>
      <c r="AA173" s="25">
        <v>-1.1599999999999999</v>
      </c>
      <c r="AB173" s="25">
        <v>-3.6</v>
      </c>
    </row>
    <row r="174" spans="1:28" x14ac:dyDescent="0.3">
      <c r="A174" s="27" t="s">
        <v>113</v>
      </c>
      <c r="B174" s="27">
        <f>VLOOKUP($A174,CRSP!$A$3:$U$650,2,0)</f>
        <v>-5.3130999999999998E-2</v>
      </c>
      <c r="C174" s="27">
        <f>VLOOKUP($A174,CRSP!$A$3:$U$650,12,0)</f>
        <v>177.07598212185368</v>
      </c>
      <c r="D174" s="27">
        <f>VLOOKUP(A174,GW!$A$2:$D$655,4,0)</f>
        <v>4.8267485885088009E-2</v>
      </c>
      <c r="E174" s="25">
        <f>VLOOKUP($A174,CRSP!$A$3:$U$656,13,0)</f>
        <v>-5.0560000000000001E-2</v>
      </c>
      <c r="F174" s="25">
        <f>VLOOKUP($A174,CRSP!$A$3:$U$656,15,0)</f>
        <v>273.15994764138969</v>
      </c>
      <c r="G174" s="25">
        <f>VLOOKUP($A174,CRSP!$A$3:$U$656,16,0)</f>
        <v>8.5159999999999993E-3</v>
      </c>
      <c r="H174" s="25">
        <f>VLOOKUP($A174,CRSP!$A$3:$U$656,18,0)</f>
        <v>325.16207483893209</v>
      </c>
      <c r="I174" s="25">
        <f>VLOOKUP($A174,CRSP!$A$3:$U$656,19,0)</f>
        <v>2.9099999999999998E-3</v>
      </c>
      <c r="J174" s="25">
        <f>VLOOKUP($A174,CRSP!$A$3:$U$656,21,0)</f>
        <v>273.6782902137233</v>
      </c>
      <c r="K174" s="25"/>
      <c r="L174" s="25"/>
      <c r="M174" s="25"/>
      <c r="N174" s="25">
        <f>VLOOKUP($A174,GOLD!$A$2:$H$657,6,0)</f>
        <v>384.25</v>
      </c>
      <c r="O174" s="25">
        <f>VLOOKUP($A174,GOLD!$A$2:$H$657,8,0)</f>
        <v>1098.1709059731352</v>
      </c>
      <c r="P174" s="25">
        <f>VLOOKUP($A174,GOLD!$A$2:$H$657,7,0)</f>
        <v>2.2236295439340288</v>
      </c>
      <c r="Q174" s="25">
        <v>-2.41</v>
      </c>
      <c r="R174" s="25">
        <v>-5.77</v>
      </c>
      <c r="S174" s="25">
        <v>-6.12</v>
      </c>
      <c r="T174" s="25">
        <v>-5.04</v>
      </c>
      <c r="U174" s="25">
        <v>-5.14</v>
      </c>
      <c r="V174" s="25">
        <v>-5.45</v>
      </c>
      <c r="W174" s="25">
        <v>-3.5</v>
      </c>
      <c r="X174" s="25">
        <v>-0.8</v>
      </c>
      <c r="Y174" s="25">
        <v>-5.16</v>
      </c>
      <c r="Z174" s="25">
        <v>-6.45</v>
      </c>
      <c r="AA174" s="25">
        <v>-7.39</v>
      </c>
      <c r="AB174" s="25">
        <v>-5.98</v>
      </c>
    </row>
    <row r="175" spans="1:28" x14ac:dyDescent="0.3">
      <c r="A175" s="27" t="s">
        <v>521</v>
      </c>
      <c r="B175" s="27">
        <f>VLOOKUP($A175,CRSP!$A$3:$U$650,2,0)</f>
        <v>2.2936999999999999E-2</v>
      </c>
      <c r="C175" s="27">
        <f>VLOOKUP($A175,CRSP!$A$3:$U$650,12,0)</f>
        <v>180.16937191249121</v>
      </c>
      <c r="D175" s="27">
        <f>VLOOKUP(A175,GW!$A$2:$D$655,4,0)</f>
        <v>4.7721634678156412E-2</v>
      </c>
      <c r="E175" s="25">
        <f>VLOOKUP($A175,CRSP!$A$3:$U$656,13,0)</f>
        <v>1.4940999999999999E-2</v>
      </c>
      <c r="F175" s="25">
        <f>VLOOKUP($A175,CRSP!$A$3:$U$656,15,0)</f>
        <v>277.24125955209433</v>
      </c>
      <c r="G175" s="25">
        <f>VLOOKUP($A175,CRSP!$A$3:$U$656,16,0)</f>
        <v>8.4860000000000005E-3</v>
      </c>
      <c r="H175" s="25">
        <f>VLOOKUP($A175,CRSP!$A$3:$U$656,18,0)</f>
        <v>327.92143321786057</v>
      </c>
      <c r="I175" s="25">
        <f>VLOOKUP($A175,CRSP!$A$3:$U$656,19,0)</f>
        <v>2.9009999999999999E-3</v>
      </c>
      <c r="J175" s="25">
        <f>VLOOKUP($A175,CRSP!$A$3:$U$656,21,0)</f>
        <v>274.46569178852644</v>
      </c>
      <c r="K175" s="25"/>
      <c r="L175" s="25"/>
      <c r="M175" s="25"/>
      <c r="N175" s="25">
        <f>VLOOKUP($A175,GOLD!$A$2:$H$657,6,0)</f>
        <v>373.05</v>
      </c>
      <c r="O175" s="25">
        <f>VLOOKUP($A175,GOLD!$A$2:$H$657,8,0)</f>
        <v>1066.1617605030008</v>
      </c>
      <c r="P175" s="25">
        <f>VLOOKUP($A175,GOLD!$A$2:$H$657,7,0)</f>
        <v>-2.9580923501181826</v>
      </c>
      <c r="Q175" s="25">
        <v>6.33</v>
      </c>
      <c r="R175" s="25">
        <v>2.11</v>
      </c>
      <c r="S175" s="25">
        <v>3.79</v>
      </c>
      <c r="T175" s="25">
        <v>-2.1800000000000002</v>
      </c>
      <c r="U175" s="25">
        <v>1.85</v>
      </c>
      <c r="V175" s="25">
        <v>1.65</v>
      </c>
      <c r="W175" s="25">
        <v>12.28</v>
      </c>
      <c r="X175" s="25">
        <v>0.45</v>
      </c>
      <c r="Y175" s="25">
        <v>7.42</v>
      </c>
      <c r="Z175" s="25">
        <v>3.86</v>
      </c>
      <c r="AA175" s="25">
        <v>2.29</v>
      </c>
      <c r="AB175" s="25">
        <v>2.16</v>
      </c>
    </row>
    <row r="176" spans="1:28" x14ac:dyDescent="0.3">
      <c r="A176" s="27" t="s">
        <v>114</v>
      </c>
      <c r="B176" s="27">
        <f>VLOOKUP($A176,CRSP!$A$3:$U$650,2,0)</f>
        <v>-1.3764999999999999E-2</v>
      </c>
      <c r="C176" s="27">
        <f>VLOOKUP($A176,CRSP!$A$3:$U$650,12,0)</f>
        <v>177.20536344389558</v>
      </c>
      <c r="D176" s="27">
        <f>VLOOKUP(A176,GW!$A$2:$D$655,4,0)</f>
        <v>4.8674697995486529E-2</v>
      </c>
      <c r="E176" s="25">
        <f>VLOOKUP($A176,CRSP!$A$3:$U$656,13,0)</f>
        <v>6.4574000000000006E-2</v>
      </c>
      <c r="F176" s="25">
        <f>VLOOKUP($A176,CRSP!$A$3:$U$656,15,0)</f>
        <v>295.14391474031163</v>
      </c>
      <c r="G176" s="25">
        <f>VLOOKUP($A176,CRSP!$A$3:$U$656,16,0)</f>
        <v>9.3130000000000001E-3</v>
      </c>
      <c r="H176" s="25">
        <f>VLOOKUP($A176,CRSP!$A$3:$U$656,18,0)</f>
        <v>330.97536668510304</v>
      </c>
      <c r="I176" s="25">
        <f>VLOOKUP($A176,CRSP!$A$3:$U$656,19,0)</f>
        <v>3.8570000000000002E-3</v>
      </c>
      <c r="J176" s="25">
        <f>VLOOKUP($A176,CRSP!$A$3:$U$656,21,0)</f>
        <v>275.47806524184477</v>
      </c>
      <c r="K176" s="25"/>
      <c r="L176" s="25"/>
      <c r="M176" s="25"/>
      <c r="N176" s="25">
        <f>VLOOKUP($A176,GOLD!$A$2:$H$657,6,0)</f>
        <v>342.35</v>
      </c>
      <c r="O176" s="25">
        <f>VLOOKUP($A176,GOLD!$A$2:$H$657,8,0)</f>
        <v>978.42240640182911</v>
      </c>
      <c r="P176" s="25">
        <f>VLOOKUP($A176,GOLD!$A$2:$H$657,7,0)</f>
        <v>-8.5878853350451418</v>
      </c>
      <c r="Q176" s="25">
        <v>-1.61</v>
      </c>
      <c r="R176" s="25">
        <v>2.5299999999999998</v>
      </c>
      <c r="S176" s="25">
        <v>-1.29</v>
      </c>
      <c r="T176" s="25">
        <v>-7.46</v>
      </c>
      <c r="U176" s="25">
        <v>-1.95</v>
      </c>
      <c r="V176" s="25">
        <v>-2.36</v>
      </c>
      <c r="W176" s="25">
        <v>2.81</v>
      </c>
      <c r="X176" s="25">
        <v>-0.01</v>
      </c>
      <c r="Y176" s="25">
        <v>0.12</v>
      </c>
      <c r="Z176" s="25">
        <v>-3.76</v>
      </c>
      <c r="AA176" s="25">
        <v>-0.68</v>
      </c>
      <c r="AB176" s="25">
        <v>-4.4400000000000004</v>
      </c>
    </row>
    <row r="177" spans="1:28" x14ac:dyDescent="0.3">
      <c r="A177" s="27" t="s">
        <v>115</v>
      </c>
      <c r="B177" s="27">
        <f>VLOOKUP($A177,CRSP!$A$3:$U$650,2,0)</f>
        <v>0.112438</v>
      </c>
      <c r="C177" s="27">
        <f>VLOOKUP($A177,CRSP!$A$3:$U$650,12,0)</f>
        <v>196.04798870853918</v>
      </c>
      <c r="D177" s="27">
        <f>VLOOKUP(A177,GW!$A$2:$D$655,4,0)</f>
        <v>4.4136489080873531E-2</v>
      </c>
      <c r="E177" s="25">
        <f>VLOOKUP($A177,CRSP!$A$3:$U$656,13,0)</f>
        <v>1.4128999999999999E-2</v>
      </c>
      <c r="F177" s="25">
        <f>VLOOKUP($A177,CRSP!$A$3:$U$656,15,0)</f>
        <v>299.31397471531932</v>
      </c>
      <c r="G177" s="25">
        <f>VLOOKUP($A177,CRSP!$A$3:$U$656,16,0)</f>
        <v>8.8039999999999993E-3</v>
      </c>
      <c r="H177" s="25">
        <f>VLOOKUP($A177,CRSP!$A$3:$U$656,18,0)</f>
        <v>333.88927161274944</v>
      </c>
      <c r="I177" s="25">
        <f>VLOOKUP($A177,CRSP!$A$3:$U$656,19,0)</f>
        <v>3.8419999999999999E-3</v>
      </c>
      <c r="J177" s="25">
        <f>VLOOKUP($A177,CRSP!$A$3:$U$656,21,0)</f>
        <v>276.60292463442067</v>
      </c>
      <c r="K177" s="25"/>
      <c r="L177" s="25"/>
      <c r="M177" s="25"/>
      <c r="N177" s="25">
        <f>VLOOKUP($A177,GOLD!$A$2:$H$657,6,0)</f>
        <v>348.25</v>
      </c>
      <c r="O177" s="25">
        <f>VLOOKUP($A177,GOLD!$A$2:$H$657,8,0)</f>
        <v>995.28436696198912</v>
      </c>
      <c r="P177" s="25">
        <f>VLOOKUP($A177,GOLD!$A$2:$H$657,7,0)</f>
        <v>1.708700709284303</v>
      </c>
      <c r="Q177" s="25">
        <v>8.7100000000000009</v>
      </c>
      <c r="R177" s="25">
        <v>10.01</v>
      </c>
      <c r="S177" s="25">
        <v>12.04</v>
      </c>
      <c r="T177" s="25">
        <v>13.97</v>
      </c>
      <c r="U177" s="25">
        <v>11.53</v>
      </c>
      <c r="V177" s="25">
        <v>13.91</v>
      </c>
      <c r="W177" s="25">
        <v>6.72</v>
      </c>
      <c r="X177" s="25">
        <v>7.76</v>
      </c>
      <c r="Y177" s="25">
        <v>9.8699999999999992</v>
      </c>
      <c r="Z177" s="25">
        <v>10.43</v>
      </c>
      <c r="AA177" s="25">
        <v>11.04</v>
      </c>
      <c r="AB177" s="25">
        <v>11.65</v>
      </c>
    </row>
    <row r="178" spans="1:28" x14ac:dyDescent="0.3">
      <c r="A178" s="27" t="s">
        <v>522</v>
      </c>
      <c r="B178" s="27">
        <f>VLOOKUP($A178,CRSP!$A$3:$U$650,2,0)</f>
        <v>-6.3999999999999997E-5</v>
      </c>
      <c r="C178" s="27">
        <f>VLOOKUP($A178,CRSP!$A$3:$U$650,12,0)</f>
        <v>195.36579628322747</v>
      </c>
      <c r="D178" s="27">
        <f>VLOOKUP(A178,GW!$A$2:$D$655,4,0)</f>
        <v>4.4431065623118604E-2</v>
      </c>
      <c r="E178" s="25">
        <f>VLOOKUP($A178,CRSP!$A$3:$U$656,13,0)</f>
        <v>2.7822E-2</v>
      </c>
      <c r="F178" s="25">
        <f>VLOOKUP($A178,CRSP!$A$3:$U$656,15,0)</f>
        <v>307.64145562212121</v>
      </c>
      <c r="G178" s="25">
        <f>VLOOKUP($A178,CRSP!$A$3:$U$656,16,0)</f>
        <v>9.1669999999999998E-3</v>
      </c>
      <c r="H178" s="25">
        <f>VLOOKUP($A178,CRSP!$A$3:$U$656,18,0)</f>
        <v>336.95011284239678</v>
      </c>
      <c r="I178" s="25">
        <f>VLOOKUP($A178,CRSP!$A$3:$U$656,19,0)</f>
        <v>4.7850000000000002E-3</v>
      </c>
      <c r="J178" s="25">
        <f>VLOOKUP($A178,CRSP!$A$3:$U$656,21,0)</f>
        <v>277.95275590551182</v>
      </c>
      <c r="K178" s="25"/>
      <c r="L178" s="25"/>
      <c r="M178" s="25"/>
      <c r="N178" s="25">
        <f>VLOOKUP($A178,GOLD!$A$2:$H$657,6,0)</f>
        <v>343.75</v>
      </c>
      <c r="O178" s="25">
        <f>VLOOKUP($A178,GOLD!$A$2:$H$657,8,0)</f>
        <v>982.42354958559588</v>
      </c>
      <c r="P178" s="25">
        <f>VLOOKUP($A178,GOLD!$A$2:$H$657,7,0)</f>
        <v>-1.3005963679133992</v>
      </c>
      <c r="Q178" s="25">
        <v>1.26</v>
      </c>
      <c r="R178" s="25">
        <v>-0.2</v>
      </c>
      <c r="S178" s="25">
        <v>-2.62</v>
      </c>
      <c r="T178" s="25">
        <v>2.2400000000000002</v>
      </c>
      <c r="U178" s="25">
        <v>-2.39</v>
      </c>
      <c r="V178" s="25">
        <v>-4.03</v>
      </c>
      <c r="W178" s="25">
        <v>2.9</v>
      </c>
      <c r="X178" s="25">
        <v>4.82</v>
      </c>
      <c r="Y178" s="25">
        <v>0.09</v>
      </c>
      <c r="Z178" s="25">
        <v>-4.42</v>
      </c>
      <c r="AA178" s="25">
        <v>3.22</v>
      </c>
      <c r="AB178" s="25">
        <v>-0.17</v>
      </c>
    </row>
    <row r="179" spans="1:28" x14ac:dyDescent="0.3">
      <c r="A179" s="27" t="s">
        <v>116</v>
      </c>
      <c r="B179" s="27">
        <f>VLOOKUP($A179,CRSP!$A$3:$U$650,2,0)</f>
        <v>3.3310000000000002E-3</v>
      </c>
      <c r="C179" s="27">
        <f>VLOOKUP($A179,CRSP!$A$3:$U$650,12,0)</f>
        <v>195.35403434486005</v>
      </c>
      <c r="D179" s="27">
        <f>VLOOKUP(A179,GW!$A$2:$D$655,4,0)</f>
        <v>4.473478234692034E-2</v>
      </c>
      <c r="E179" s="25">
        <f>VLOOKUP($A179,CRSP!$A$3:$U$656,13,0)</f>
        <v>5.3938E-2</v>
      </c>
      <c r="F179" s="25">
        <f>VLOOKUP($A179,CRSP!$A$3:$U$656,15,0)</f>
        <v>324.23500817141621</v>
      </c>
      <c r="G179" s="25">
        <f>VLOOKUP($A179,CRSP!$A$3:$U$656,16,0)</f>
        <v>1.1934999999999999E-2</v>
      </c>
      <c r="H179" s="25">
        <f>VLOOKUP($A179,CRSP!$A$3:$U$656,18,0)</f>
        <v>340.97160136918876</v>
      </c>
      <c r="I179" s="25">
        <f>VLOOKUP($A179,CRSP!$A$3:$U$656,19,0)</f>
        <v>2.8570000000000002E-3</v>
      </c>
      <c r="J179" s="25">
        <f>VLOOKUP($A179,CRSP!$A$3:$U$656,21,0)</f>
        <v>278.74015748031496</v>
      </c>
      <c r="K179" s="25"/>
      <c r="L179" s="25"/>
      <c r="M179" s="25"/>
      <c r="N179" s="25">
        <f>VLOOKUP($A179,GOLD!$A$2:$H$657,6,0)</f>
        <v>333.5</v>
      </c>
      <c r="O179" s="25">
        <f>VLOOKUP($A179,GOLD!$A$2:$H$657,8,0)</f>
        <v>953.12946556158897</v>
      </c>
      <c r="P179" s="25">
        <f>VLOOKUP($A179,GOLD!$A$2:$H$657,7,0)</f>
        <v>-3.0271783625102677</v>
      </c>
      <c r="Q179" s="25">
        <v>1.38</v>
      </c>
      <c r="R179" s="25">
        <v>2.15</v>
      </c>
      <c r="S179" s="25">
        <v>0.82</v>
      </c>
      <c r="T179" s="25">
        <v>-4.47</v>
      </c>
      <c r="U179" s="25">
        <v>-0.11</v>
      </c>
      <c r="V179" s="25">
        <v>-0.44</v>
      </c>
      <c r="W179" s="25">
        <v>-0.81</v>
      </c>
      <c r="X179" s="25">
        <v>3.34</v>
      </c>
      <c r="Y179" s="25">
        <v>-0.74</v>
      </c>
      <c r="Z179" s="25">
        <v>1.65</v>
      </c>
      <c r="AA179" s="25">
        <v>1.19</v>
      </c>
      <c r="AB179" s="25">
        <v>-0.45</v>
      </c>
    </row>
    <row r="180" spans="1:28" x14ac:dyDescent="0.3">
      <c r="A180" s="27" t="s">
        <v>117</v>
      </c>
      <c r="B180" s="27">
        <f>VLOOKUP($A180,CRSP!$A$3:$U$650,2,0)</f>
        <v>-9.8410000000000008E-3</v>
      </c>
      <c r="C180" s="27">
        <f>VLOOKUP($A180,CRSP!$A$3:$U$650,12,0)</f>
        <v>192.40178781463189</v>
      </c>
      <c r="D180" s="27">
        <f>VLOOKUP(A180,GW!$A$2:$D$655,4,0)</f>
        <v>4.5726861474507885E-2</v>
      </c>
      <c r="E180" s="25">
        <f>VLOOKUP($A180,CRSP!$A$3:$U$656,13,0)</f>
        <v>1.8127999999999998E-2</v>
      </c>
      <c r="F180" s="25">
        <f>VLOOKUP($A180,CRSP!$A$3:$U$656,15,0)</f>
        <v>330.11271278928297</v>
      </c>
      <c r="G180" s="25">
        <f>VLOOKUP($A180,CRSP!$A$3:$U$656,16,0)</f>
        <v>9.0600000000000003E-3</v>
      </c>
      <c r="H180" s="25">
        <f>VLOOKUP($A180,CRSP!$A$3:$U$656,18,0)</f>
        <v>344.06077613276767</v>
      </c>
      <c r="I180" s="25">
        <f>VLOOKUP($A180,CRSP!$A$3:$U$656,19,0)</f>
        <v>0</v>
      </c>
      <c r="J180" s="25">
        <f>VLOOKUP($A180,CRSP!$A$3:$U$656,21,0)</f>
        <v>278.74015748031496</v>
      </c>
      <c r="K180" s="25"/>
      <c r="L180" s="25"/>
      <c r="M180" s="25"/>
      <c r="N180" s="25">
        <f>VLOOKUP($A180,GOLD!$A$2:$H$657,6,0)</f>
        <v>329</v>
      </c>
      <c r="O180" s="25">
        <f>VLOOKUP($A180,GOLD!$A$2:$H$657,8,0)</f>
        <v>940.26864818519562</v>
      </c>
      <c r="P180" s="25">
        <f>VLOOKUP($A180,GOLD!$A$2:$H$657,7,0)</f>
        <v>-1.358511459030648</v>
      </c>
      <c r="Q180" s="25">
        <v>0.38</v>
      </c>
      <c r="R180" s="25">
        <v>-3.02</v>
      </c>
      <c r="S180" s="25">
        <v>-1.52</v>
      </c>
      <c r="T180" s="25">
        <v>-1.02</v>
      </c>
      <c r="U180" s="25">
        <v>-0.83</v>
      </c>
      <c r="V180" s="25">
        <v>-3.89</v>
      </c>
      <c r="W180" s="25">
        <v>-0.24</v>
      </c>
      <c r="X180" s="25">
        <v>3.06</v>
      </c>
      <c r="Y180" s="25">
        <v>-2.92</v>
      </c>
      <c r="Z180" s="25">
        <v>-0.08</v>
      </c>
      <c r="AA180" s="25">
        <v>0.34</v>
      </c>
      <c r="AB180" s="25">
        <v>-1.87</v>
      </c>
    </row>
    <row r="181" spans="1:28" x14ac:dyDescent="0.3">
      <c r="A181" s="27" t="s">
        <v>523</v>
      </c>
      <c r="B181" s="27">
        <f>VLOOKUP($A181,CRSP!$A$3:$U$650,2,0)</f>
        <v>2.5555999999999999E-2</v>
      </c>
      <c r="C181" s="27">
        <f>VLOOKUP($A181,CRSP!$A$3:$U$650,12,0)</f>
        <v>196.70665725711601</v>
      </c>
      <c r="D181" s="27">
        <f>VLOOKUP(A181,GW!$A$2:$D$655,4,0)</f>
        <v>4.5025113609184403E-2</v>
      </c>
      <c r="E181" s="25">
        <f>VLOOKUP($A181,CRSP!$A$3:$U$656,13,0)</f>
        <v>8.7609999999999997E-3</v>
      </c>
      <c r="F181" s="25">
        <f>VLOOKUP($A181,CRSP!$A$3:$U$656,15,0)</f>
        <v>333.00485559068846</v>
      </c>
      <c r="G181" s="25">
        <f>VLOOKUP($A181,CRSP!$A$3:$U$656,16,0)</f>
        <v>8.5710000000000005E-3</v>
      </c>
      <c r="H181" s="25">
        <f>VLOOKUP($A181,CRSP!$A$3:$U$656,18,0)</f>
        <v>347.00968819531312</v>
      </c>
      <c r="I181" s="25">
        <f>VLOOKUP($A181,CRSP!$A$3:$U$656,19,0)</f>
        <v>0</v>
      </c>
      <c r="J181" s="25">
        <f>VLOOKUP($A181,CRSP!$A$3:$U$656,21,0)</f>
        <v>278.74015748031496</v>
      </c>
      <c r="K181" s="25"/>
      <c r="L181" s="25"/>
      <c r="M181" s="25"/>
      <c r="N181" s="25">
        <f>VLOOKUP($A181,GOLD!$A$2:$H$657,6,0)</f>
        <v>308.3</v>
      </c>
      <c r="O181" s="25">
        <f>VLOOKUP($A181,GOLD!$A$2:$H$657,8,0)</f>
        <v>881.10888825378686</v>
      </c>
      <c r="P181" s="25">
        <f>VLOOKUP($A181,GOLD!$A$2:$H$657,7,0)</f>
        <v>-6.4984415873267167</v>
      </c>
      <c r="Q181" s="25">
        <v>2.5</v>
      </c>
      <c r="R181" s="25">
        <v>4.6100000000000003</v>
      </c>
      <c r="S181" s="25">
        <v>2.4700000000000002</v>
      </c>
      <c r="T181" s="25">
        <v>-0.54</v>
      </c>
      <c r="U181" s="25">
        <v>1.31</v>
      </c>
      <c r="V181" s="25">
        <v>2.6</v>
      </c>
      <c r="W181" s="25">
        <v>5.0999999999999996</v>
      </c>
      <c r="X181" s="25">
        <v>2.63</v>
      </c>
      <c r="Y181" s="25">
        <v>0.77</v>
      </c>
      <c r="Z181" s="25">
        <v>2.74</v>
      </c>
      <c r="AA181" s="25">
        <v>4.5</v>
      </c>
      <c r="AB181" s="25">
        <v>1.83</v>
      </c>
    </row>
    <row r="182" spans="1:28" x14ac:dyDescent="0.3">
      <c r="A182" s="27" t="s">
        <v>118</v>
      </c>
      <c r="B182" s="27">
        <f>VLOOKUP($A182,CRSP!$A$3:$U$650,2,0)</f>
        <v>7.6868000000000006E-2</v>
      </c>
      <c r="C182" s="27">
        <f>VLOOKUP($A182,CRSP!$A$3:$U$650,12,0)</f>
        <v>211.27969889437779</v>
      </c>
      <c r="D182" s="27">
        <f>VLOOKUP(A182,GW!$A$2:$D$655,4,0)</f>
        <v>4.2160719256248959E-2</v>
      </c>
      <c r="E182" s="25">
        <f>VLOOKUP($A182,CRSP!$A$3:$U$656,13,0)</f>
        <v>3.3175999999999997E-2</v>
      </c>
      <c r="F182" s="25">
        <f>VLOOKUP($A182,CRSP!$A$3:$U$656,15,0)</f>
        <v>344.05261578737395</v>
      </c>
      <c r="G182" s="25">
        <f>VLOOKUP($A182,CRSP!$A$3:$U$656,16,0)</f>
        <v>6.9100000000000003E-3</v>
      </c>
      <c r="H182" s="25">
        <f>VLOOKUP($A182,CRSP!$A$3:$U$656,18,0)</f>
        <v>349.4075013148165</v>
      </c>
      <c r="I182" s="25">
        <f>VLOOKUP($A182,CRSP!$A$3:$U$656,19,0)</f>
        <v>1.8990000000000001E-3</v>
      </c>
      <c r="J182" s="25">
        <f>VLOOKUP($A182,CRSP!$A$3:$U$656,21,0)</f>
        <v>279.19010123734529</v>
      </c>
      <c r="K182" s="25"/>
      <c r="L182" s="25"/>
      <c r="M182" s="25"/>
      <c r="N182" s="25">
        <f>VLOOKUP($A182,GOLD!$A$2:$H$657,6,0)</f>
        <v>306.64999999999998</v>
      </c>
      <c r="O182" s="25">
        <f>VLOOKUP($A182,GOLD!$A$2:$H$657,8,0)</f>
        <v>876.39325521577587</v>
      </c>
      <c r="P182" s="25">
        <f>VLOOKUP($A182,GOLD!$A$2:$H$657,7,0)</f>
        <v>-0.53663028201120822</v>
      </c>
      <c r="Q182" s="25">
        <v>4.9000000000000004</v>
      </c>
      <c r="R182" s="25">
        <v>9.84</v>
      </c>
      <c r="S182" s="25">
        <v>9.58</v>
      </c>
      <c r="T182" s="25">
        <v>6.54</v>
      </c>
      <c r="U182" s="25">
        <v>5.81</v>
      </c>
      <c r="V182" s="25">
        <v>12.55</v>
      </c>
      <c r="W182" s="25">
        <v>5.85</v>
      </c>
      <c r="X182" s="25">
        <v>2.39</v>
      </c>
      <c r="Y182" s="25">
        <v>13.19</v>
      </c>
      <c r="Z182" s="25">
        <v>8.31</v>
      </c>
      <c r="AA182" s="25">
        <v>8.89</v>
      </c>
      <c r="AB182" s="25">
        <v>12.24</v>
      </c>
    </row>
    <row r="183" spans="1:28" x14ac:dyDescent="0.3">
      <c r="A183" s="27" t="s">
        <v>119</v>
      </c>
      <c r="B183" s="27">
        <f>VLOOKUP($A183,CRSP!$A$3:$U$650,2,0)</f>
        <v>1.4166E-2</v>
      </c>
      <c r="C183" s="27">
        <f>VLOOKUP($A183,CRSP!$A$3:$U$650,12,0)</f>
        <v>213.11456127969893</v>
      </c>
      <c r="D183" s="27">
        <f>VLOOKUP(A183,GW!$A$2:$D$655,4,0)</f>
        <v>4.203692256747061E-2</v>
      </c>
      <c r="E183" s="25">
        <f>VLOOKUP($A183,CRSP!$A$3:$U$656,13,0)</f>
        <v>-3.4553E-2</v>
      </c>
      <c r="F183" s="25">
        <f>VLOOKUP($A183,CRSP!$A$3:$U$656,15,0)</f>
        <v>332.16463397880381</v>
      </c>
      <c r="G183" s="25">
        <f>VLOOKUP($A183,CRSP!$A$3:$U$656,16,0)</f>
        <v>5.8830000000000002E-3</v>
      </c>
      <c r="H183" s="25">
        <f>VLOOKUP($A183,CRSP!$A$3:$U$656,18,0)</f>
        <v>351.46308749348447</v>
      </c>
      <c r="I183" s="25">
        <f>VLOOKUP($A183,CRSP!$A$3:$U$656,19,0)</f>
        <v>4.7390000000000002E-3</v>
      </c>
      <c r="J183" s="25">
        <f>VLOOKUP($A183,CRSP!$A$3:$U$656,21,0)</f>
        <v>280.53993250843644</v>
      </c>
      <c r="K183" s="25"/>
      <c r="L183" s="25"/>
      <c r="M183" s="25"/>
      <c r="N183" s="25">
        <f>VLOOKUP($A183,GOLD!$A$2:$H$657,6,0)</f>
        <v>287.75</v>
      </c>
      <c r="O183" s="25">
        <f>VLOOKUP($A183,GOLD!$A$2:$H$657,8,0)</f>
        <v>822.37782223492422</v>
      </c>
      <c r="P183" s="25">
        <f>VLOOKUP($A183,GOLD!$A$2:$H$657,7,0)</f>
        <v>-6.3614984470000637</v>
      </c>
      <c r="Q183" s="25">
        <v>5.08</v>
      </c>
      <c r="R183" s="25">
        <v>-1.57</v>
      </c>
      <c r="S183" s="25">
        <v>1.05</v>
      </c>
      <c r="T183" s="25">
        <v>3.87</v>
      </c>
      <c r="U183" s="25">
        <v>1.91</v>
      </c>
      <c r="V183" s="25">
        <v>-1.38</v>
      </c>
      <c r="W183" s="25">
        <v>2.69</v>
      </c>
      <c r="X183" s="25">
        <v>1.38</v>
      </c>
      <c r="Y183" s="25">
        <v>2.1</v>
      </c>
      <c r="Z183" s="25">
        <v>3.59</v>
      </c>
      <c r="AA183" s="25">
        <v>2.17</v>
      </c>
      <c r="AB183" s="25">
        <v>2.13</v>
      </c>
    </row>
    <row r="184" spans="1:28" x14ac:dyDescent="0.3">
      <c r="A184" s="27" t="s">
        <v>524</v>
      </c>
      <c r="B184" s="27">
        <f>VLOOKUP($A184,CRSP!$A$3:$U$650,2,0)</f>
        <v>-6.3599999999999996E-4</v>
      </c>
      <c r="C184" s="27">
        <f>VLOOKUP($A184,CRSP!$A$3:$U$650,12,0)</f>
        <v>212.4911785462244</v>
      </c>
      <c r="D184" s="27">
        <f>VLOOKUP(A184,GW!$A$2:$D$655,4,0)</f>
        <v>4.2400088564153664E-2</v>
      </c>
      <c r="E184" s="25">
        <f>VLOOKUP($A184,CRSP!$A$3:$U$656,13,0)</f>
        <v>2.4851999999999999E-2</v>
      </c>
      <c r="F184" s="25">
        <f>VLOOKUP($A184,CRSP!$A$3:$U$656,15,0)</f>
        <v>340.41957776803292</v>
      </c>
      <c r="G184" s="25">
        <f>VLOOKUP($A184,CRSP!$A$3:$U$656,16,0)</f>
        <v>7.6049999999999998E-3</v>
      </c>
      <c r="H184" s="25">
        <f>VLOOKUP($A184,CRSP!$A$3:$U$656,18,0)</f>
        <v>354.13604030199338</v>
      </c>
      <c r="I184" s="25">
        <f>VLOOKUP($A184,CRSP!$A$3:$U$656,19,0)</f>
        <v>3.774E-3</v>
      </c>
      <c r="J184" s="25">
        <f>VLOOKUP($A184,CRSP!$A$3:$U$656,21,0)</f>
        <v>281.66479190101239</v>
      </c>
      <c r="K184" s="25"/>
      <c r="L184" s="25"/>
      <c r="M184" s="25"/>
      <c r="N184" s="25">
        <f>VLOOKUP($A184,GOLD!$A$2:$H$657,6,0)</f>
        <v>329.25</v>
      </c>
      <c r="O184" s="25">
        <f>VLOOKUP($A184,GOLD!$A$2:$H$657,8,0)</f>
        <v>940.98313803943972</v>
      </c>
      <c r="P184" s="25">
        <f>VLOOKUP($A184,GOLD!$A$2:$H$657,7,0)</f>
        <v>13.472529302139833</v>
      </c>
      <c r="Q184" s="25">
        <v>4.63</v>
      </c>
      <c r="R184" s="25">
        <v>-5.26</v>
      </c>
      <c r="S184" s="25">
        <v>-3.43</v>
      </c>
      <c r="T184" s="25">
        <v>1.45</v>
      </c>
      <c r="U184" s="25">
        <v>-1.39</v>
      </c>
      <c r="V184" s="25">
        <v>-5.95</v>
      </c>
      <c r="W184" s="25">
        <v>5.47</v>
      </c>
      <c r="X184" s="25">
        <v>6.1</v>
      </c>
      <c r="Y184" s="25">
        <v>-0.61</v>
      </c>
      <c r="Z184" s="25">
        <v>3.07</v>
      </c>
      <c r="AA184" s="25">
        <v>0.09</v>
      </c>
      <c r="AB184" s="25">
        <v>-0.85</v>
      </c>
    </row>
    <row r="185" spans="1:28" x14ac:dyDescent="0.3">
      <c r="A185" s="27" t="s">
        <v>120</v>
      </c>
      <c r="B185" s="27">
        <f>VLOOKUP($A185,CRSP!$A$3:$U$650,2,0)</f>
        <v>-3.7039999999999998E-3</v>
      </c>
      <c r="C185" s="27">
        <f>VLOOKUP($A185,CRSP!$A$3:$U$650,12,0)</f>
        <v>211.51493766172669</v>
      </c>
      <c r="D185" s="27">
        <f>VLOOKUP(A185,GW!$A$2:$D$655,4,0)</f>
        <v>4.2744091642106435E-2</v>
      </c>
      <c r="E185" s="25">
        <f>VLOOKUP($A185,CRSP!$A$3:$U$656,13,0)</f>
        <v>2.3987000000000001E-2</v>
      </c>
      <c r="F185" s="25">
        <f>VLOOKUP($A185,CRSP!$A$3:$U$656,15,0)</f>
        <v>348.58522396934097</v>
      </c>
      <c r="G185" s="25">
        <f>VLOOKUP($A185,CRSP!$A$3:$U$656,16,0)</f>
        <v>8.7039999999999999E-3</v>
      </c>
      <c r="H185" s="25">
        <f>VLOOKUP($A185,CRSP!$A$3:$U$656,18,0)</f>
        <v>357.21842438388614</v>
      </c>
      <c r="I185" s="25">
        <f>VLOOKUP($A185,CRSP!$A$3:$U$656,19,0)</f>
        <v>4.6990000000000001E-3</v>
      </c>
      <c r="J185" s="25">
        <f>VLOOKUP($A185,CRSP!$A$3:$U$656,21,0)</f>
        <v>282.90213723284586</v>
      </c>
      <c r="K185" s="25"/>
      <c r="L185" s="25"/>
      <c r="M185" s="25"/>
      <c r="N185" s="25">
        <f>VLOOKUP($A185,GOLD!$A$2:$H$657,6,0)</f>
        <v>321.35000000000002</v>
      </c>
      <c r="O185" s="25">
        <f>VLOOKUP($A185,GOLD!$A$2:$H$657,8,0)</f>
        <v>918.40525864532731</v>
      </c>
      <c r="P185" s="25">
        <f>VLOOKUP($A185,GOLD!$A$2:$H$657,7,0)</f>
        <v>-2.4286468806095196</v>
      </c>
      <c r="Q185" s="25">
        <v>-2.12</v>
      </c>
      <c r="R185" s="25">
        <v>-3.45</v>
      </c>
      <c r="S185" s="25">
        <v>-2.0299999999999998</v>
      </c>
      <c r="T185" s="25">
        <v>3.81</v>
      </c>
      <c r="U185" s="25">
        <v>-0.11</v>
      </c>
      <c r="V185" s="25">
        <v>-3.73</v>
      </c>
      <c r="W185" s="25">
        <v>0.9</v>
      </c>
      <c r="X185" s="25">
        <v>1.61</v>
      </c>
      <c r="Y185" s="25">
        <v>0.09</v>
      </c>
      <c r="Z185" s="25">
        <v>-1.76</v>
      </c>
      <c r="AA185" s="25">
        <v>2.54</v>
      </c>
      <c r="AB185" s="25">
        <v>-1.19</v>
      </c>
    </row>
    <row r="186" spans="1:28" x14ac:dyDescent="0.3">
      <c r="A186" s="27" t="s">
        <v>121</v>
      </c>
      <c r="B186" s="27">
        <f>VLOOKUP($A186,CRSP!$A$3:$U$650,2,0)</f>
        <v>6.2740000000000004E-2</v>
      </c>
      <c r="C186" s="27">
        <f>VLOOKUP($A186,CRSP!$A$3:$U$650,12,0)</f>
        <v>222.94754175488123</v>
      </c>
      <c r="D186" s="27">
        <f>VLOOKUP(A186,GW!$A$2:$D$655,4,0)</f>
        <v>4.0692851490371933E-2</v>
      </c>
      <c r="E186" s="25">
        <f>VLOOKUP($A186,CRSP!$A$3:$U$656,13,0)</f>
        <v>6.7834000000000005E-2</v>
      </c>
      <c r="F186" s="25">
        <f>VLOOKUP($A186,CRSP!$A$3:$U$656,15,0)</f>
        <v>372.2310878699256</v>
      </c>
      <c r="G186" s="25">
        <f>VLOOKUP($A186,CRSP!$A$3:$U$656,16,0)</f>
        <v>8.2179999999999996E-3</v>
      </c>
      <c r="H186" s="25">
        <f>VLOOKUP($A186,CRSP!$A$3:$U$656,18,0)</f>
        <v>360.15398924449687</v>
      </c>
      <c r="I186" s="25">
        <f>VLOOKUP($A186,CRSP!$A$3:$U$656,19,0)</f>
        <v>3.7420000000000001E-3</v>
      </c>
      <c r="J186" s="25">
        <f>VLOOKUP($A186,CRSP!$A$3:$U$656,21,0)</f>
        <v>284.02699662542182</v>
      </c>
      <c r="K186" s="25"/>
      <c r="L186" s="25"/>
      <c r="M186" s="25"/>
      <c r="N186" s="25">
        <f>VLOOKUP($A186,GOLD!$A$2:$H$657,6,0)</f>
        <v>314</v>
      </c>
      <c r="O186" s="25">
        <f>VLOOKUP($A186,GOLD!$A$2:$H$657,8,0)</f>
        <v>897.39925693055159</v>
      </c>
      <c r="P186" s="25">
        <f>VLOOKUP($A186,GOLD!$A$2:$H$657,7,0)</f>
        <v>-2.3137885909041938</v>
      </c>
      <c r="Q186" s="25">
        <v>8</v>
      </c>
      <c r="R186" s="25">
        <v>5.93</v>
      </c>
      <c r="S186" s="25">
        <v>5.72</v>
      </c>
      <c r="T186" s="25">
        <v>0.75</v>
      </c>
      <c r="U186" s="25">
        <v>6.95</v>
      </c>
      <c r="V186" s="25">
        <v>2.78</v>
      </c>
      <c r="W186" s="25">
        <v>6.63</v>
      </c>
      <c r="X186" s="25">
        <v>5.45</v>
      </c>
      <c r="Y186" s="25">
        <v>9.6199999999999992</v>
      </c>
      <c r="Z186" s="25">
        <v>9.4499999999999993</v>
      </c>
      <c r="AA186" s="25">
        <v>6.24</v>
      </c>
      <c r="AB186" s="25">
        <v>6.54</v>
      </c>
    </row>
    <row r="187" spans="1:28" x14ac:dyDescent="0.3">
      <c r="A187" s="27" t="s">
        <v>525</v>
      </c>
      <c r="B187" s="27">
        <f>VLOOKUP($A187,CRSP!$A$3:$U$650,2,0)</f>
        <v>1.6064999999999999E-2</v>
      </c>
      <c r="C187" s="27">
        <f>VLOOKUP($A187,CRSP!$A$3:$U$650,12,0)</f>
        <v>225.65278757939308</v>
      </c>
      <c r="D187" s="27">
        <f>VLOOKUP(A187,GW!$A$2:$D$655,4,0)</f>
        <v>4.0344018764659893E-2</v>
      </c>
      <c r="E187" s="25">
        <f>VLOOKUP($A187,CRSP!$A$3:$U$656,13,0)</f>
        <v>9.7990000000000004E-3</v>
      </c>
      <c r="F187" s="25">
        <f>VLOOKUP($A187,CRSP!$A$3:$U$656,15,0)</f>
        <v>375.87855088423851</v>
      </c>
      <c r="G187" s="25">
        <f>VLOOKUP($A187,CRSP!$A$3:$U$656,16,0)</f>
        <v>6.2519999999999997E-3</v>
      </c>
      <c r="H187" s="25">
        <f>VLOOKUP($A187,CRSP!$A$3:$U$656,18,0)</f>
        <v>362.40568562703049</v>
      </c>
      <c r="I187" s="25">
        <f>VLOOKUP($A187,CRSP!$A$3:$U$656,19,0)</f>
        <v>2.7959999999999999E-3</v>
      </c>
      <c r="J187" s="25">
        <f>VLOOKUP($A187,CRSP!$A$3:$U$656,21,0)</f>
        <v>284.81439820022496</v>
      </c>
      <c r="K187" s="25"/>
      <c r="L187" s="25"/>
      <c r="M187" s="25"/>
      <c r="N187" s="25">
        <f>VLOOKUP($A187,GOLD!$A$2:$H$657,6,0)</f>
        <v>317.75</v>
      </c>
      <c r="O187" s="25">
        <f>VLOOKUP($A187,GOLD!$A$2:$H$657,8,0)</f>
        <v>908.11660474421262</v>
      </c>
      <c r="P187" s="25">
        <f>VLOOKUP($A187,GOLD!$A$2:$H$657,7,0)</f>
        <v>1.1871924161310143</v>
      </c>
      <c r="Q187" s="25">
        <v>2.76</v>
      </c>
      <c r="R187" s="25">
        <v>1.5</v>
      </c>
      <c r="S187" s="25">
        <v>1.37</v>
      </c>
      <c r="T187" s="25">
        <v>-0.76</v>
      </c>
      <c r="U187" s="25">
        <v>1.91</v>
      </c>
      <c r="V187" s="25">
        <v>-0.74</v>
      </c>
      <c r="W187" s="25">
        <v>4.09</v>
      </c>
      <c r="X187" s="25">
        <v>3.63</v>
      </c>
      <c r="Y187" s="25">
        <v>1.61</v>
      </c>
      <c r="Z187" s="25">
        <v>2.29</v>
      </c>
      <c r="AA187" s="25">
        <v>2.98</v>
      </c>
      <c r="AB187" s="25">
        <v>2.82</v>
      </c>
    </row>
    <row r="188" spans="1:28" x14ac:dyDescent="0.3">
      <c r="A188" s="27" t="s">
        <v>122</v>
      </c>
      <c r="B188" s="27">
        <f>VLOOKUP($A188,CRSP!$A$3:$U$650,2,0)</f>
        <v>-3.3210000000000002E-3</v>
      </c>
      <c r="C188" s="27">
        <f>VLOOKUP($A188,CRSP!$A$3:$U$650,12,0)</f>
        <v>224.55892731122086</v>
      </c>
      <c r="D188" s="27">
        <f>VLOOKUP(A188,GW!$A$2:$D$655,4,0)</f>
        <v>4.071511627906977E-2</v>
      </c>
      <c r="E188" s="25">
        <f>VLOOKUP($A188,CRSP!$A$3:$U$656,13,0)</f>
        <v>-9.5080000000000008E-3</v>
      </c>
      <c r="F188" s="25">
        <f>VLOOKUP($A188,CRSP!$A$3:$U$656,15,0)</f>
        <v>372.30472403473431</v>
      </c>
      <c r="G188" s="25">
        <f>VLOOKUP($A188,CRSP!$A$3:$U$656,16,0)</f>
        <v>6.215E-3</v>
      </c>
      <c r="H188" s="25">
        <f>VLOOKUP($A188,CRSP!$A$3:$U$656,18,0)</f>
        <v>364.65808449387652</v>
      </c>
      <c r="I188" s="25">
        <f>VLOOKUP($A188,CRSP!$A$3:$U$656,19,0)</f>
        <v>1.859E-3</v>
      </c>
      <c r="J188" s="25">
        <f>VLOOKUP($A188,CRSP!$A$3:$U$656,21,0)</f>
        <v>285.26434195725534</v>
      </c>
      <c r="K188" s="25"/>
      <c r="L188" s="25"/>
      <c r="M188" s="25"/>
      <c r="N188" s="25">
        <f>VLOOKUP($A188,GOLD!$A$2:$H$657,6,0)</f>
        <v>327.5</v>
      </c>
      <c r="O188" s="25">
        <f>VLOOKUP($A188,GOLD!$A$2:$H$657,8,0)</f>
        <v>935.9817090597312</v>
      </c>
      <c r="P188" s="25">
        <f>VLOOKUP($A188,GOLD!$A$2:$H$657,7,0)</f>
        <v>3.0223145005743248</v>
      </c>
      <c r="Q188" s="25">
        <v>-2.62</v>
      </c>
      <c r="R188" s="25">
        <v>2.39</v>
      </c>
      <c r="S188" s="25">
        <v>3.34</v>
      </c>
      <c r="T188" s="25">
        <v>-0.59</v>
      </c>
      <c r="U188" s="25">
        <v>3.39</v>
      </c>
      <c r="V188" s="25">
        <v>4.5199999999999996</v>
      </c>
      <c r="W188" s="25">
        <v>-4.55</v>
      </c>
      <c r="X188" s="25">
        <v>-4.7</v>
      </c>
      <c r="Y188" s="25">
        <v>-3.98</v>
      </c>
      <c r="Z188" s="25">
        <v>-0.47</v>
      </c>
      <c r="AA188" s="25">
        <v>-1.36</v>
      </c>
      <c r="AB188" s="25">
        <v>3.09</v>
      </c>
    </row>
    <row r="189" spans="1:28" x14ac:dyDescent="0.3">
      <c r="A189" s="27" t="s">
        <v>526</v>
      </c>
      <c r="B189" s="27">
        <f>VLOOKUP($A189,CRSP!$A$3:$U$650,2,0)</f>
        <v>-6.4729999999999996E-3</v>
      </c>
      <c r="C189" s="27">
        <f>VLOOKUP($A189,CRSP!$A$3:$U$650,12,0)</f>
        <v>221.86544342507645</v>
      </c>
      <c r="D189" s="27">
        <f>VLOOKUP(A189,GW!$A$2:$D$655,4,0)</f>
        <v>4.1386152785877116E-2</v>
      </c>
      <c r="E189" s="25">
        <f>VLOOKUP($A189,CRSP!$A$3:$U$656,13,0)</f>
        <v>2.5767000000000002E-2</v>
      </c>
      <c r="F189" s="25">
        <f>VLOOKUP($A189,CRSP!$A$3:$U$656,15,0)</f>
        <v>381.89789521463842</v>
      </c>
      <c r="G189" s="25">
        <f>VLOOKUP($A189,CRSP!$A$3:$U$656,16,0)</f>
        <v>6.5859999999999998E-3</v>
      </c>
      <c r="H189" s="25">
        <f>VLOOKUP($A189,CRSP!$A$3:$U$656,18,0)</f>
        <v>367.05964419637905</v>
      </c>
      <c r="I189" s="25">
        <f>VLOOKUP($A189,CRSP!$A$3:$U$656,19,0)</f>
        <v>1.8550000000000001E-3</v>
      </c>
      <c r="J189" s="25">
        <f>VLOOKUP($A189,CRSP!$A$3:$U$656,21,0)</f>
        <v>285.82677165354329</v>
      </c>
      <c r="K189" s="25"/>
      <c r="L189" s="25"/>
      <c r="M189" s="25"/>
      <c r="N189" s="25">
        <f>VLOOKUP($A189,GOLD!$A$2:$H$657,6,0)</f>
        <v>333.25</v>
      </c>
      <c r="O189" s="25">
        <f>VLOOKUP($A189,GOLD!$A$2:$H$657,8,0)</f>
        <v>952.41497570734487</v>
      </c>
      <c r="P189" s="25">
        <f>VLOOKUP($A189,GOLD!$A$2:$H$657,7,0)</f>
        <v>1.7404903983511351</v>
      </c>
      <c r="Q189" s="25">
        <v>0.74</v>
      </c>
      <c r="R189" s="25">
        <v>-2.64</v>
      </c>
      <c r="S189" s="25">
        <v>-1.25</v>
      </c>
      <c r="T189" s="25">
        <v>1.55</v>
      </c>
      <c r="U189" s="25">
        <v>-0.88</v>
      </c>
      <c r="V189" s="25">
        <v>-2.62</v>
      </c>
      <c r="W189" s="25">
        <v>0.54</v>
      </c>
      <c r="X189" s="25">
        <v>1.91</v>
      </c>
      <c r="Y189" s="25">
        <v>-0.61</v>
      </c>
      <c r="Z189" s="25">
        <v>-0.82</v>
      </c>
      <c r="AA189" s="25">
        <v>-0.4</v>
      </c>
      <c r="AB189" s="25">
        <v>-0.65</v>
      </c>
    </row>
    <row r="190" spans="1:28" x14ac:dyDescent="0.3">
      <c r="A190" s="27" t="s">
        <v>123</v>
      </c>
      <c r="B190" s="27">
        <f>VLOOKUP($A190,CRSP!$A$3:$U$650,2,0)</f>
        <v>-3.3248E-2</v>
      </c>
      <c r="C190" s="27">
        <f>VLOOKUP($A190,CRSP!$A$3:$U$650,12,0)</f>
        <v>214.16137379440136</v>
      </c>
      <c r="D190" s="27">
        <f>VLOOKUP(A190,GW!$A$2:$D$655,4,0)</f>
        <v>4.3057996485061506E-2</v>
      </c>
      <c r="E190" s="25">
        <f>VLOOKUP($A190,CRSP!$A$3:$U$656,13,0)</f>
        <v>4.7980000000000002E-3</v>
      </c>
      <c r="F190" s="25">
        <f>VLOOKUP($A190,CRSP!$A$3:$U$656,15,0)</f>
        <v>383.73028171877797</v>
      </c>
      <c r="G190" s="25">
        <f>VLOOKUP($A190,CRSP!$A$3:$U$656,16,0)</f>
        <v>6.3200000000000001E-3</v>
      </c>
      <c r="H190" s="25">
        <f>VLOOKUP($A190,CRSP!$A$3:$U$656,18,0)</f>
        <v>369.37948155721108</v>
      </c>
      <c r="I190" s="25">
        <f>VLOOKUP($A190,CRSP!$A$3:$U$656,19,0)</f>
        <v>2.7780000000000001E-3</v>
      </c>
      <c r="J190" s="25">
        <f>VLOOKUP($A190,CRSP!$A$3:$U$656,21,0)</f>
        <v>286.61417322834643</v>
      </c>
      <c r="K190" s="25"/>
      <c r="L190" s="25"/>
      <c r="M190" s="25"/>
      <c r="N190" s="25">
        <f>VLOOKUP($A190,GOLD!$A$2:$H$657,6,0)</f>
        <v>325.75</v>
      </c>
      <c r="O190" s="25">
        <f>VLOOKUP($A190,GOLD!$A$2:$H$657,8,0)</f>
        <v>930.98028008002279</v>
      </c>
      <c r="P190" s="25">
        <f>VLOOKUP($A190,GOLD!$A$2:$H$657,7,0)</f>
        <v>-2.2762743053863601</v>
      </c>
      <c r="Q190" s="25">
        <v>-0.64</v>
      </c>
      <c r="R190" s="25">
        <v>-3.28</v>
      </c>
      <c r="S190" s="25">
        <v>-4.3499999999999996</v>
      </c>
      <c r="T190" s="25">
        <v>-1.3</v>
      </c>
      <c r="U190" s="25">
        <v>-3.09</v>
      </c>
      <c r="V190" s="25">
        <v>-4.68</v>
      </c>
      <c r="W190" s="25">
        <v>-4.18</v>
      </c>
      <c r="X190" s="25">
        <v>-5.35</v>
      </c>
      <c r="Y190" s="25">
        <v>-4.34</v>
      </c>
      <c r="Z190" s="25">
        <v>-3.92</v>
      </c>
      <c r="AA190" s="25">
        <v>-4.45</v>
      </c>
      <c r="AB190" s="25">
        <v>-6.36</v>
      </c>
    </row>
    <row r="191" spans="1:28" x14ac:dyDescent="0.3">
      <c r="A191" s="27" t="s">
        <v>124</v>
      </c>
      <c r="B191" s="27">
        <f>VLOOKUP($A191,CRSP!$A$3:$U$650,2,0)</f>
        <v>4.5079000000000001E-2</v>
      </c>
      <c r="C191" s="27">
        <f>VLOOKUP($A191,CRSP!$A$3:$U$650,12,0)</f>
        <v>223.26511409080217</v>
      </c>
      <c r="D191" s="27">
        <f>VLOOKUP(A191,GW!$A$2:$D$655,4,0)</f>
        <v>4.1407649352017704E-2</v>
      </c>
      <c r="E191" s="25">
        <f>VLOOKUP($A191,CRSP!$A$3:$U$656,13,0)</f>
        <v>2.6404E-2</v>
      </c>
      <c r="F191" s="25">
        <f>VLOOKUP($A191,CRSP!$A$3:$U$656,15,0)</f>
        <v>393.8622608061072</v>
      </c>
      <c r="G191" s="25">
        <f>VLOOKUP($A191,CRSP!$A$3:$U$656,16,0)</f>
        <v>6.0419999999999996E-3</v>
      </c>
      <c r="H191" s="25">
        <f>VLOOKUP($A191,CRSP!$A$3:$U$656,18,0)</f>
        <v>371.61127421756129</v>
      </c>
      <c r="I191" s="25">
        <f>VLOOKUP($A191,CRSP!$A$3:$U$656,19,0)</f>
        <v>3.6930000000000001E-3</v>
      </c>
      <c r="J191" s="25">
        <f>VLOOKUP($A191,CRSP!$A$3:$U$656,21,0)</f>
        <v>287.73903262092239</v>
      </c>
      <c r="K191" s="25"/>
      <c r="L191" s="25"/>
      <c r="M191" s="25"/>
      <c r="N191" s="25">
        <f>VLOOKUP($A191,GOLD!$A$2:$H$657,6,0)</f>
        <v>325.10000000000002</v>
      </c>
      <c r="O191" s="25">
        <f>VLOOKUP($A191,GOLD!$A$2:$H$657,8,0)</f>
        <v>929.12260645898834</v>
      </c>
      <c r="P191" s="25">
        <f>VLOOKUP($A191,GOLD!$A$2:$H$657,7,0)</f>
        <v>-0.19973886950947756</v>
      </c>
      <c r="Q191" s="25">
        <v>3.6</v>
      </c>
      <c r="R191" s="25">
        <v>0.85</v>
      </c>
      <c r="S191" s="25">
        <v>1.82</v>
      </c>
      <c r="T191" s="25">
        <v>5.95</v>
      </c>
      <c r="U191" s="25">
        <v>6.82</v>
      </c>
      <c r="V191" s="25">
        <v>2.98</v>
      </c>
      <c r="W191" s="25">
        <v>4.08</v>
      </c>
      <c r="X191" s="25">
        <v>6.32</v>
      </c>
      <c r="Y191" s="25">
        <v>6.86</v>
      </c>
      <c r="Z191" s="25">
        <v>3.18</v>
      </c>
      <c r="AA191" s="25">
        <v>7.67</v>
      </c>
      <c r="AB191" s="25">
        <v>3.07</v>
      </c>
    </row>
    <row r="192" spans="1:28" x14ac:dyDescent="0.3">
      <c r="A192" s="27" t="s">
        <v>527</v>
      </c>
      <c r="B192" s="27">
        <f>VLOOKUP($A192,CRSP!$A$3:$U$650,2,0)</f>
        <v>7.1887000000000006E-2</v>
      </c>
      <c r="C192" s="27">
        <f>VLOOKUP($A192,CRSP!$A$3:$U$650,12,0)</f>
        <v>237.79110797459418</v>
      </c>
      <c r="D192" s="27">
        <f>VLOOKUP(A192,GW!$A$2:$D$655,4,0)</f>
        <v>3.8977098481475986E-2</v>
      </c>
      <c r="E192" s="25">
        <f>VLOOKUP($A192,CRSP!$A$3:$U$656,13,0)</f>
        <v>2.7977999999999999E-2</v>
      </c>
      <c r="F192" s="25">
        <f>VLOOKUP($A192,CRSP!$A$3:$U$656,15,0)</f>
        <v>404.88172053646696</v>
      </c>
      <c r="G192" s="25">
        <f>VLOOKUP($A192,CRSP!$A$3:$U$656,16,0)</f>
        <v>6.0660000000000002E-3</v>
      </c>
      <c r="H192" s="25">
        <f>VLOOKUP($A192,CRSP!$A$3:$U$656,18,0)</f>
        <v>373.86554637590683</v>
      </c>
      <c r="I192" s="25">
        <f>VLOOKUP($A192,CRSP!$A$3:$U$656,19,0)</f>
        <v>2.7599999999999999E-3</v>
      </c>
      <c r="J192" s="25">
        <f>VLOOKUP($A192,CRSP!$A$3:$U$656,21,0)</f>
        <v>288.52643419572553</v>
      </c>
      <c r="K192" s="25"/>
      <c r="L192" s="25"/>
      <c r="M192" s="25"/>
      <c r="N192" s="25">
        <f>VLOOKUP($A192,GOLD!$A$2:$H$657,6,0)</f>
        <v>325.3</v>
      </c>
      <c r="O192" s="25">
        <f>VLOOKUP($A192,GOLD!$A$2:$H$657,8,0)</f>
        <v>929.69419834238352</v>
      </c>
      <c r="P192" s="25">
        <f>VLOOKUP($A192,GOLD!$A$2:$H$657,7,0)</f>
        <v>6.1500616944606373E-2</v>
      </c>
      <c r="Q192" s="25">
        <v>8.56</v>
      </c>
      <c r="R192" s="25">
        <v>9.94</v>
      </c>
      <c r="S192" s="25">
        <v>8.5500000000000007</v>
      </c>
      <c r="T192" s="25">
        <v>0.34</v>
      </c>
      <c r="U192" s="25">
        <v>6.52</v>
      </c>
      <c r="V192" s="25">
        <v>8.5299999999999994</v>
      </c>
      <c r="W192" s="25">
        <v>7.42</v>
      </c>
      <c r="X192" s="25">
        <v>4.24</v>
      </c>
      <c r="Y192" s="25">
        <v>7.99</v>
      </c>
      <c r="Z192" s="25">
        <v>9.74</v>
      </c>
      <c r="AA192" s="25">
        <v>7.64</v>
      </c>
      <c r="AB192" s="25">
        <v>7.08</v>
      </c>
    </row>
    <row r="193" spans="1:28" x14ac:dyDescent="0.3">
      <c r="A193" s="27" t="s">
        <v>528</v>
      </c>
      <c r="B193" s="27">
        <f>VLOOKUP($A193,CRSP!$A$3:$U$650,2,0)</f>
        <v>4.8155999999999997E-2</v>
      </c>
      <c r="C193" s="27">
        <f>VLOOKUP($A193,CRSP!$A$3:$U$650,12,0)</f>
        <v>248.50623382733477</v>
      </c>
      <c r="D193" s="27">
        <f>VLOOKUP(A193,GW!$A$2:$D$655,4,0)</f>
        <v>3.739113971980311E-2</v>
      </c>
      <c r="E193" s="25">
        <f>VLOOKUP($A193,CRSP!$A$3:$U$656,13,0)</f>
        <v>4.6272000000000001E-2</v>
      </c>
      <c r="F193" s="25">
        <f>VLOOKUP($A193,CRSP!$A$3:$U$656,15,0)</f>
        <v>423.61649186320386</v>
      </c>
      <c r="G193" s="25">
        <f>VLOOKUP($A193,CRSP!$A$3:$U$656,16,0)</f>
        <v>7.3080000000000003E-3</v>
      </c>
      <c r="H193" s="25">
        <f>VLOOKUP($A193,CRSP!$A$3:$U$656,18,0)</f>
        <v>376.59774202809098</v>
      </c>
      <c r="I193" s="25">
        <f>VLOOKUP($A193,CRSP!$A$3:$U$656,19,0)</f>
        <v>2.7520000000000001E-3</v>
      </c>
      <c r="J193" s="25">
        <f>VLOOKUP($A193,CRSP!$A$3:$U$656,21,0)</f>
        <v>289.31383577052867</v>
      </c>
      <c r="K193" s="25"/>
      <c r="L193" s="25"/>
      <c r="M193" s="25"/>
      <c r="N193" s="25">
        <f>VLOOKUP($A193,GOLD!$A$2:$H$657,6,0)</f>
        <v>326.8</v>
      </c>
      <c r="O193" s="25">
        <f>VLOOKUP($A193,GOLD!$A$2:$H$657,8,0)</f>
        <v>933.98113746784793</v>
      </c>
      <c r="P193" s="25">
        <f>VLOOKUP($A193,GOLD!$A$2:$H$657,7,0)</f>
        <v>0.46005295065420937</v>
      </c>
      <c r="Q193" s="25">
        <v>5.45</v>
      </c>
      <c r="R193" s="25">
        <v>7.18</v>
      </c>
      <c r="S193" s="25">
        <v>4.0599999999999996</v>
      </c>
      <c r="T193" s="25">
        <v>-2.75</v>
      </c>
      <c r="U193" s="25">
        <v>5.69</v>
      </c>
      <c r="V193" s="25">
        <v>8.2899999999999991</v>
      </c>
      <c r="W193" s="25">
        <v>6.15</v>
      </c>
      <c r="X193" s="25">
        <v>4.8499999999999996</v>
      </c>
      <c r="Y193" s="25">
        <v>4.55</v>
      </c>
      <c r="Z193" s="25">
        <v>3.52</v>
      </c>
      <c r="AA193" s="25">
        <v>4.9800000000000004</v>
      </c>
      <c r="AB193" s="25">
        <v>3.23</v>
      </c>
    </row>
    <row r="194" spans="1:28" x14ac:dyDescent="0.3">
      <c r="A194" s="27" t="s">
        <v>125</v>
      </c>
      <c r="B194" s="27">
        <f>VLOOKUP($A194,CRSP!$A$3:$U$650,2,0)</f>
        <v>4.7060000000000001E-3</v>
      </c>
      <c r="C194" s="27">
        <f>VLOOKUP($A194,CRSP!$A$3:$U$650,12,0)</f>
        <v>249.09433074570694</v>
      </c>
      <c r="D194" s="27">
        <f>VLOOKUP(A194,GW!$A$2:$D$655,4,0)</f>
        <v>3.7491736707904434E-2</v>
      </c>
      <c r="E194" s="25">
        <f>VLOOKUP($A194,CRSP!$A$3:$U$656,13,0)</f>
        <v>3.898E-3</v>
      </c>
      <c r="F194" s="25">
        <f>VLOOKUP($A194,CRSP!$A$3:$U$656,15,0)</f>
        <v>425.26767295431591</v>
      </c>
      <c r="G194" s="25">
        <f>VLOOKUP($A194,CRSP!$A$3:$U$656,16,0)</f>
        <v>6.2969999999999996E-3</v>
      </c>
      <c r="H194" s="25">
        <f>VLOOKUP($A194,CRSP!$A$3:$U$656,18,0)</f>
        <v>378.96909490516231</v>
      </c>
      <c r="I194" s="25">
        <f>VLOOKUP($A194,CRSP!$A$3:$U$656,19,0)</f>
        <v>2.745E-3</v>
      </c>
      <c r="J194" s="25">
        <f>VLOOKUP($A194,CRSP!$A$3:$U$656,21,0)</f>
        <v>290.10123734533175</v>
      </c>
      <c r="K194" s="25"/>
      <c r="L194" s="25"/>
      <c r="M194" s="25"/>
      <c r="N194" s="25">
        <f>VLOOKUP($A194,GOLD!$A$2:$H$657,6,0)</f>
        <v>350.5</v>
      </c>
      <c r="O194" s="25">
        <f>VLOOKUP($A194,GOLD!$A$2:$H$657,8,0)</f>
        <v>1001.7147756501856</v>
      </c>
      <c r="P194" s="25">
        <f>VLOOKUP($A194,GOLD!$A$2:$H$657,7,0)</f>
        <v>7.0012343488796844</v>
      </c>
      <c r="Q194" s="25">
        <v>1.79</v>
      </c>
      <c r="R194" s="25">
        <v>2.15</v>
      </c>
      <c r="S194" s="25">
        <v>2.1800000000000002</v>
      </c>
      <c r="T194" s="25">
        <v>-6.76</v>
      </c>
      <c r="U194" s="25">
        <v>0.27</v>
      </c>
      <c r="V194" s="25">
        <v>-0.37</v>
      </c>
      <c r="W194" s="25">
        <v>-3.97</v>
      </c>
      <c r="X194" s="25">
        <v>3.78</v>
      </c>
      <c r="Y194" s="25">
        <v>1.64</v>
      </c>
      <c r="Z194" s="25">
        <v>1.06</v>
      </c>
      <c r="AA194" s="25">
        <v>3.51</v>
      </c>
      <c r="AB194" s="25">
        <v>3.68</v>
      </c>
    </row>
    <row r="195" spans="1:28" x14ac:dyDescent="0.3">
      <c r="A195" s="27" t="s">
        <v>126</v>
      </c>
      <c r="B195" s="27">
        <f>VLOOKUP($A195,CRSP!$A$3:$U$650,2,0)</f>
        <v>7.6524999999999996E-2</v>
      </c>
      <c r="C195" s="27">
        <f>VLOOKUP($A195,CRSP!$A$3:$U$650,12,0)</f>
        <v>266.90190543401553</v>
      </c>
      <c r="D195" s="27">
        <f>VLOOKUP(A195,GW!$A$2:$D$655,4,0)</f>
        <v>3.5166578529878374E-2</v>
      </c>
      <c r="E195" s="25">
        <f>VLOOKUP($A195,CRSP!$A$3:$U$656,13,0)</f>
        <v>6.4800999999999997E-2</v>
      </c>
      <c r="F195" s="25">
        <f>VLOOKUP($A195,CRSP!$A$3:$U$656,15,0)</f>
        <v>452.82545811036414</v>
      </c>
      <c r="G195" s="25">
        <f>VLOOKUP($A195,CRSP!$A$3:$U$656,16,0)</f>
        <v>5.3870000000000003E-3</v>
      </c>
      <c r="H195" s="25">
        <f>VLOOKUP($A195,CRSP!$A$3:$U$656,18,0)</f>
        <v>381.01063139758315</v>
      </c>
      <c r="I195" s="25">
        <f>VLOOKUP($A195,CRSP!$A$3:$U$656,19,0)</f>
        <v>-2.7369999999999998E-3</v>
      </c>
      <c r="J195" s="25">
        <f>VLOOKUP($A195,CRSP!$A$3:$U$656,21,0)</f>
        <v>289.31383577052867</v>
      </c>
      <c r="K195" s="25"/>
      <c r="L195" s="25"/>
      <c r="M195" s="25"/>
      <c r="N195" s="25">
        <f>VLOOKUP($A195,GOLD!$A$2:$H$657,6,0)</f>
        <v>338.15</v>
      </c>
      <c r="O195" s="25">
        <f>VLOOKUP($A195,GOLD!$A$2:$H$657,8,0)</f>
        <v>966.41897685052868</v>
      </c>
      <c r="P195" s="25">
        <f>VLOOKUP($A195,GOLD!$A$2:$H$657,7,0)</f>
        <v>-3.5871122453695858</v>
      </c>
      <c r="Q195" s="25">
        <v>10.82</v>
      </c>
      <c r="R195" s="25">
        <v>10.9</v>
      </c>
      <c r="S195" s="25">
        <v>9.76</v>
      </c>
      <c r="T195" s="25">
        <v>0.8</v>
      </c>
      <c r="U195" s="25">
        <v>11.24</v>
      </c>
      <c r="V195" s="25">
        <v>4.92</v>
      </c>
      <c r="W195" s="25">
        <v>7.4</v>
      </c>
      <c r="X195" s="25">
        <v>6.57</v>
      </c>
      <c r="Y195" s="25">
        <v>7.81</v>
      </c>
      <c r="Z195" s="25">
        <v>6.13</v>
      </c>
      <c r="AA195" s="25">
        <v>8.66</v>
      </c>
      <c r="AB195" s="25">
        <v>7.54</v>
      </c>
    </row>
    <row r="196" spans="1:28" x14ac:dyDescent="0.3">
      <c r="A196" s="27" t="s">
        <v>529</v>
      </c>
      <c r="B196" s="27">
        <f>VLOOKUP($A196,CRSP!$A$3:$U$650,2,0)</f>
        <v>5.5832E-2</v>
      </c>
      <c r="C196" s="27">
        <f>VLOOKUP($A196,CRSP!$A$3:$U$650,12,0)</f>
        <v>280.99270759821218</v>
      </c>
      <c r="D196" s="27">
        <f>VLOOKUP(A196,GW!$A$2:$D$655,4,0)</f>
        <v>3.3570531603181242E-2</v>
      </c>
      <c r="E196" s="25">
        <f>VLOOKUP($A196,CRSP!$A$3:$U$656,13,0)</f>
        <v>5.7311000000000001E-2</v>
      </c>
      <c r="F196" s="25">
        <f>VLOOKUP($A196,CRSP!$A$3:$U$656,15,0)</f>
        <v>478.77739787378329</v>
      </c>
      <c r="G196" s="25">
        <f>VLOOKUP($A196,CRSP!$A$3:$U$656,16,0)</f>
        <v>7.228E-3</v>
      </c>
      <c r="H196" s="25">
        <f>VLOOKUP($A196,CRSP!$A$3:$U$656,18,0)</f>
        <v>383.76460406345029</v>
      </c>
      <c r="I196" s="25">
        <f>VLOOKUP($A196,CRSP!$A$3:$U$656,19,0)</f>
        <v>-4.5750000000000001E-3</v>
      </c>
      <c r="J196" s="25">
        <f>VLOOKUP($A196,CRSP!$A$3:$U$656,21,0)</f>
        <v>287.96400449943758</v>
      </c>
      <c r="K196" s="25"/>
      <c r="L196" s="25"/>
      <c r="M196" s="25"/>
      <c r="N196" s="25">
        <f>VLOOKUP($A196,GOLD!$A$2:$H$657,6,0)</f>
        <v>344</v>
      </c>
      <c r="O196" s="25">
        <f>VLOOKUP($A196,GOLD!$A$2:$H$657,8,0)</f>
        <v>983.13803943983999</v>
      </c>
      <c r="P196" s="25">
        <f>VLOOKUP($A196,GOLD!$A$2:$H$657,7,0)</f>
        <v>1.7152073352449548</v>
      </c>
      <c r="Q196" s="25">
        <v>8.11</v>
      </c>
      <c r="R196" s="25">
        <v>7.86</v>
      </c>
      <c r="S196" s="25">
        <v>6</v>
      </c>
      <c r="T196" s="25">
        <v>0.95</v>
      </c>
      <c r="U196" s="25">
        <v>5.97</v>
      </c>
      <c r="V196" s="25">
        <v>-0.23</v>
      </c>
      <c r="W196" s="25">
        <v>3.85</v>
      </c>
      <c r="X196" s="25">
        <v>3.96</v>
      </c>
      <c r="Y196" s="25">
        <v>8.57</v>
      </c>
      <c r="Z196" s="25">
        <v>12.05</v>
      </c>
      <c r="AA196" s="25">
        <v>5.86</v>
      </c>
      <c r="AB196" s="25">
        <v>5.56</v>
      </c>
    </row>
    <row r="197" spans="1:28" x14ac:dyDescent="0.3">
      <c r="A197" s="27" t="s">
        <v>127</v>
      </c>
      <c r="B197" s="27">
        <f>VLOOKUP($A197,CRSP!$A$3:$U$650,2,0)</f>
        <v>-1.3348E-2</v>
      </c>
      <c r="C197" s="27">
        <f>VLOOKUP($A197,CRSP!$A$3:$U$650,12,0)</f>
        <v>277.0171724300165</v>
      </c>
      <c r="D197" s="27">
        <f>VLOOKUP(A197,GW!$A$2:$D$655,4,0)</f>
        <v>3.4165548573369564E-2</v>
      </c>
      <c r="E197" s="25">
        <f>VLOOKUP($A197,CRSP!$A$3:$U$656,13,0)</f>
        <v>6.5989999999999998E-3</v>
      </c>
      <c r="F197" s="25">
        <f>VLOOKUP($A197,CRSP!$A$3:$U$656,15,0)</f>
        <v>481.93674653442935</v>
      </c>
      <c r="G197" s="25">
        <f>VLOOKUP($A197,CRSP!$A$3:$U$656,16,0)</f>
        <v>5.9420000000000002E-3</v>
      </c>
      <c r="H197" s="25">
        <f>VLOOKUP($A197,CRSP!$A$3:$U$656,18,0)</f>
        <v>386.04486814135294</v>
      </c>
      <c r="I197" s="25">
        <f>VLOOKUP($A197,CRSP!$A$3:$U$656,19,0)</f>
        <v>-1.838E-3</v>
      </c>
      <c r="J197" s="25">
        <f>VLOOKUP($A197,CRSP!$A$3:$U$656,21,0)</f>
        <v>287.40157480314957</v>
      </c>
      <c r="K197" s="25"/>
      <c r="L197" s="25"/>
      <c r="M197" s="25"/>
      <c r="N197" s="25">
        <f>VLOOKUP($A197,GOLD!$A$2:$H$657,6,0)</f>
        <v>345.75</v>
      </c>
      <c r="O197" s="25">
        <f>VLOOKUP($A197,GOLD!$A$2:$H$657,8,0)</f>
        <v>988.13946841954839</v>
      </c>
      <c r="P197" s="25">
        <f>VLOOKUP($A197,GOLD!$A$2:$H$657,7,0)</f>
        <v>0.50743131714691925</v>
      </c>
      <c r="Q197" s="25">
        <v>0.42</v>
      </c>
      <c r="R197" s="25">
        <v>-3.51</v>
      </c>
      <c r="S197" s="25">
        <v>-2.84</v>
      </c>
      <c r="T197" s="25">
        <v>0.76</v>
      </c>
      <c r="U197" s="25">
        <v>0.93</v>
      </c>
      <c r="V197" s="25">
        <v>3.92</v>
      </c>
      <c r="W197" s="25">
        <v>2.44</v>
      </c>
      <c r="X197" s="25">
        <v>-3.97</v>
      </c>
      <c r="Y197" s="25">
        <v>0.4</v>
      </c>
      <c r="Z197" s="25">
        <v>0.7</v>
      </c>
      <c r="AA197" s="25">
        <v>-3.29</v>
      </c>
      <c r="AB197" s="25">
        <v>-0.39</v>
      </c>
    </row>
    <row r="198" spans="1:28" x14ac:dyDescent="0.3">
      <c r="A198" s="27" t="s">
        <v>530</v>
      </c>
      <c r="B198" s="27">
        <f>VLOOKUP($A198,CRSP!$A$3:$U$650,2,0)</f>
        <v>5.5326E-2</v>
      </c>
      <c r="C198" s="27">
        <f>VLOOKUP($A198,CRSP!$A$3:$U$650,12,0)</f>
        <v>290.93154551870151</v>
      </c>
      <c r="D198" s="27">
        <f>VLOOKUP(A198,GW!$A$2:$D$655,4,0)</f>
        <v>3.2639296543359612E-2</v>
      </c>
      <c r="E198" s="25">
        <f>VLOOKUP($A198,CRSP!$A$3:$U$656,13,0)</f>
        <v>-3.8011999999999997E-2</v>
      </c>
      <c r="F198" s="25">
        <f>VLOOKUP($A198,CRSP!$A$3:$U$656,15,0)</f>
        <v>463.617415062882</v>
      </c>
      <c r="G198" s="25">
        <f>VLOOKUP($A198,CRSP!$A$3:$U$656,16,0)</f>
        <v>4.9979999999999998E-3</v>
      </c>
      <c r="H198" s="25">
        <f>VLOOKUP($A198,CRSP!$A$3:$U$656,18,0)</f>
        <v>387.97435838595334</v>
      </c>
      <c r="I198" s="25">
        <f>VLOOKUP($A198,CRSP!$A$3:$U$656,19,0)</f>
        <v>2.7620000000000001E-3</v>
      </c>
      <c r="J198" s="25">
        <f>VLOOKUP($A198,CRSP!$A$3:$U$656,21,0)</f>
        <v>288.18897637795271</v>
      </c>
      <c r="K198" s="25"/>
      <c r="L198" s="25"/>
      <c r="M198" s="25"/>
      <c r="N198" s="25">
        <f>VLOOKUP($A198,GOLD!$A$2:$H$657,6,0)</f>
        <v>339.98</v>
      </c>
      <c r="O198" s="25">
        <f>VLOOKUP($A198,GOLD!$A$2:$H$657,8,0)</f>
        <v>971.64904258359536</v>
      </c>
      <c r="P198" s="25">
        <f>VLOOKUP($A198,GOLD!$A$2:$H$657,7,0)</f>
        <v>-1.6829178194243863</v>
      </c>
      <c r="Q198" s="25">
        <v>8.8800000000000008</v>
      </c>
      <c r="R198" s="25">
        <v>3.15</v>
      </c>
      <c r="S198" s="25">
        <v>3.68</v>
      </c>
      <c r="T198" s="25">
        <v>7.33</v>
      </c>
      <c r="U198" s="25">
        <v>6.07</v>
      </c>
      <c r="V198" s="25">
        <v>0.82</v>
      </c>
      <c r="W198" s="25">
        <v>4.8499999999999996</v>
      </c>
      <c r="X198" s="25">
        <v>3.63</v>
      </c>
      <c r="Y198" s="25">
        <v>9.85</v>
      </c>
      <c r="Z198" s="25">
        <v>7.29</v>
      </c>
      <c r="AA198" s="25">
        <v>5.01</v>
      </c>
      <c r="AB198" s="25">
        <v>3.78</v>
      </c>
    </row>
    <row r="199" spans="1:28" x14ac:dyDescent="0.3">
      <c r="A199" s="27" t="s">
        <v>128</v>
      </c>
      <c r="B199" s="27">
        <f>VLOOKUP($A199,CRSP!$A$3:$U$650,2,0)</f>
        <v>1.5744000000000001E-2</v>
      </c>
      <c r="C199" s="27">
        <f>VLOOKUP($A199,CRSP!$A$3:$U$650,12,0)</f>
        <v>295.03646200893911</v>
      </c>
      <c r="D199" s="27">
        <f>VLOOKUP(A199,GW!$A$2:$D$655,4,0)</f>
        <v>3.22915005581247E-2</v>
      </c>
      <c r="E199" s="25">
        <f>VLOOKUP($A199,CRSP!$A$3:$U$656,13,0)</f>
        <v>5.6066999999999999E-2</v>
      </c>
      <c r="F199" s="25">
        <f>VLOOKUP($A199,CRSP!$A$3:$U$656,15,0)</f>
        <v>489.61111862126722</v>
      </c>
      <c r="G199" s="25">
        <f>VLOOKUP($A199,CRSP!$A$3:$U$656,16,0)</f>
        <v>6.0520000000000001E-3</v>
      </c>
      <c r="H199" s="25">
        <f>VLOOKUP($A199,CRSP!$A$3:$U$656,18,0)</f>
        <v>390.32241219999821</v>
      </c>
      <c r="I199" s="25">
        <f>VLOOKUP($A199,CRSP!$A$3:$U$656,19,0)</f>
        <v>5.5100000000000001E-3</v>
      </c>
      <c r="J199" s="25">
        <f>VLOOKUP($A199,CRSP!$A$3:$U$656,21,0)</f>
        <v>289.76377952755905</v>
      </c>
      <c r="K199" s="25"/>
      <c r="L199" s="25"/>
      <c r="M199" s="25"/>
      <c r="N199" s="25">
        <f>VLOOKUP($A199,GOLD!$A$2:$H$657,6,0)</f>
        <v>343.52</v>
      </c>
      <c r="O199" s="25">
        <f>VLOOKUP($A199,GOLD!$A$2:$H$657,8,0)</f>
        <v>981.76621891969125</v>
      </c>
      <c r="P199" s="25">
        <f>VLOOKUP($A199,GOLD!$A$2:$H$657,7,0)</f>
        <v>1.0358541779847119</v>
      </c>
      <c r="Q199" s="25">
        <v>6.3</v>
      </c>
      <c r="R199" s="25">
        <v>-1.29</v>
      </c>
      <c r="S199" s="25">
        <v>-0.77</v>
      </c>
      <c r="T199" s="25">
        <v>-2.0499999999999998</v>
      </c>
      <c r="U199" s="25">
        <v>1.41</v>
      </c>
      <c r="V199" s="25">
        <v>-4</v>
      </c>
      <c r="W199" s="25">
        <v>5.38</v>
      </c>
      <c r="X199" s="25">
        <v>5.04</v>
      </c>
      <c r="Y199" s="25">
        <v>3.84</v>
      </c>
      <c r="Z199" s="25">
        <v>5.64</v>
      </c>
      <c r="AA199" s="25">
        <v>1.96</v>
      </c>
      <c r="AB199" s="25">
        <v>0.23</v>
      </c>
    </row>
    <row r="200" spans="1:28" x14ac:dyDescent="0.3">
      <c r="A200" s="27" t="s">
        <v>129</v>
      </c>
      <c r="B200" s="27">
        <f>VLOOKUP($A200,CRSP!$A$3:$U$650,2,0)</f>
        <v>-5.7541000000000002E-2</v>
      </c>
      <c r="C200" s="27">
        <f>VLOOKUP($A200,CRSP!$A$3:$U$650,12,0)</f>
        <v>277.7228887320631</v>
      </c>
      <c r="D200" s="27">
        <f>VLOOKUP(A200,GW!$A$2:$D$655,4,0)</f>
        <v>3.4488099271556841E-2</v>
      </c>
      <c r="E200" s="25">
        <f>VLOOKUP($A200,CRSP!$A$3:$U$656,13,0)</f>
        <v>6.7580000000000001E-3</v>
      </c>
      <c r="F200" s="25">
        <f>VLOOKUP($A200,CRSP!$A$3:$U$656,15,0)</f>
        <v>492.91980032509821</v>
      </c>
      <c r="G200" s="25">
        <f>VLOOKUP($A200,CRSP!$A$3:$U$656,16,0)</f>
        <v>5.5779999999999996E-3</v>
      </c>
      <c r="H200" s="25">
        <f>VLOOKUP($A200,CRSP!$A$3:$U$656,18,0)</f>
        <v>392.49964524542224</v>
      </c>
      <c r="I200" s="25">
        <f>VLOOKUP($A200,CRSP!$A$3:$U$656,19,0)</f>
        <v>0</v>
      </c>
      <c r="J200" s="25">
        <f>VLOOKUP($A200,CRSP!$A$3:$U$656,21,0)</f>
        <v>289.76377952755905</v>
      </c>
      <c r="K200" s="25"/>
      <c r="L200" s="25"/>
      <c r="M200" s="25"/>
      <c r="N200" s="25">
        <f>VLOOKUP($A200,GOLD!$A$2:$H$657,6,0)</f>
        <v>354.64</v>
      </c>
      <c r="O200" s="25">
        <f>VLOOKUP($A200,GOLD!$A$2:$H$657,8,0)</f>
        <v>1013.5467276364675</v>
      </c>
      <c r="P200" s="25">
        <f>VLOOKUP($A200,GOLD!$A$2:$H$657,7,0)</f>
        <v>3.1857856306327106</v>
      </c>
      <c r="Q200" s="25">
        <v>-5.74</v>
      </c>
      <c r="R200" s="25">
        <v>-9.09</v>
      </c>
      <c r="S200" s="25">
        <v>-7.94</v>
      </c>
      <c r="T200" s="25">
        <v>-5.1100000000000003</v>
      </c>
      <c r="U200" s="25">
        <v>-6.5</v>
      </c>
      <c r="V200" s="25">
        <v>-8.24</v>
      </c>
      <c r="W200" s="25">
        <v>-3</v>
      </c>
      <c r="X200" s="25">
        <v>5.15</v>
      </c>
      <c r="Y200" s="25">
        <v>-9.5399999999999991</v>
      </c>
      <c r="Z200" s="25">
        <v>-5.35</v>
      </c>
      <c r="AA200" s="25">
        <v>-5.46</v>
      </c>
      <c r="AB200" s="25">
        <v>-9.76</v>
      </c>
    </row>
    <row r="201" spans="1:28" x14ac:dyDescent="0.3">
      <c r="A201" s="27" t="s">
        <v>531</v>
      </c>
      <c r="B201" s="27">
        <f>VLOOKUP($A201,CRSP!$A$3:$U$650,2,0)</f>
        <v>7.4416999999999997E-2</v>
      </c>
      <c r="C201" s="27">
        <f>VLOOKUP($A201,CRSP!$A$3:$U$650,12,0)</f>
        <v>297.49470712773467</v>
      </c>
      <c r="D201" s="27">
        <f>VLOOKUP(A201,GW!$A$2:$D$655,4,0)</f>
        <v>3.2367334835725299E-2</v>
      </c>
      <c r="E201" s="25">
        <f>VLOOKUP($A201,CRSP!$A$3:$U$656,13,0)</f>
        <v>3.3625000000000002E-2</v>
      </c>
      <c r="F201" s="25">
        <f>VLOOKUP($A201,CRSP!$A$3:$U$656,15,0)</f>
        <v>509.49425692866856</v>
      </c>
      <c r="G201" s="25">
        <f>VLOOKUP($A201,CRSP!$A$3:$U$656,16,0)</f>
        <v>5.8789999999999997E-3</v>
      </c>
      <c r="H201" s="25">
        <f>VLOOKUP($A201,CRSP!$A$3:$U$656,18,0)</f>
        <v>394.80707205006934</v>
      </c>
      <c r="I201" s="25">
        <f>VLOOKUP($A201,CRSP!$A$3:$U$656,19,0)</f>
        <v>1.8259999999999999E-3</v>
      </c>
      <c r="J201" s="25">
        <f>VLOOKUP($A201,CRSP!$A$3:$U$656,21,0)</f>
        <v>290.32620922384706</v>
      </c>
      <c r="K201" s="25"/>
      <c r="L201" s="25"/>
      <c r="M201" s="25"/>
      <c r="N201" s="25">
        <f>VLOOKUP($A201,GOLD!$A$2:$H$657,6,0)</f>
        <v>383.45</v>
      </c>
      <c r="O201" s="25">
        <f>VLOOKUP($A201,GOLD!$A$2:$H$657,8,0)</f>
        <v>1095.884538439554</v>
      </c>
      <c r="P201" s="25">
        <f>VLOOKUP($A201,GOLD!$A$2:$H$657,7,0)</f>
        <v>7.8106043774070137</v>
      </c>
      <c r="Q201" s="25">
        <v>2.58</v>
      </c>
      <c r="R201" s="25">
        <v>7.49</v>
      </c>
      <c r="S201" s="25">
        <v>7.15</v>
      </c>
      <c r="T201" s="25">
        <v>16.64</v>
      </c>
      <c r="U201" s="25">
        <v>4.7699999999999996</v>
      </c>
      <c r="V201" s="25">
        <v>7.03</v>
      </c>
      <c r="W201" s="25">
        <v>6.83</v>
      </c>
      <c r="X201" s="25">
        <v>7.9</v>
      </c>
      <c r="Y201" s="25">
        <v>1.67</v>
      </c>
      <c r="Z201" s="25">
        <v>4</v>
      </c>
      <c r="AA201" s="25">
        <v>7.04</v>
      </c>
      <c r="AB201" s="25">
        <v>6.1</v>
      </c>
    </row>
    <row r="202" spans="1:28" x14ac:dyDescent="0.3">
      <c r="A202" s="27" t="s">
        <v>130</v>
      </c>
      <c r="B202" s="27">
        <f>VLOOKUP($A202,CRSP!$A$3:$U$650,2,0)</f>
        <v>-8.3242999999999998E-2</v>
      </c>
      <c r="C202" s="27">
        <f>VLOOKUP($A202,CRSP!$A$3:$U$650,12,0)</f>
        <v>272.07715831569044</v>
      </c>
      <c r="D202" s="27">
        <f>VLOOKUP(A202,GW!$A$2:$D$655,4,0)</f>
        <v>3.5578419505447004E-2</v>
      </c>
      <c r="E202" s="25">
        <f>VLOOKUP($A202,CRSP!$A$3:$U$656,13,0)</f>
        <v>-2.7449999999999999E-2</v>
      </c>
      <c r="F202" s="25">
        <f>VLOOKUP($A202,CRSP!$A$3:$U$656,15,0)</f>
        <v>495.50874347028559</v>
      </c>
      <c r="G202" s="25">
        <f>VLOOKUP($A202,CRSP!$A$3:$U$656,16,0)</f>
        <v>4.522E-3</v>
      </c>
      <c r="H202" s="25">
        <f>VLOOKUP($A202,CRSP!$A$3:$U$656,18,0)</f>
        <v>396.59243592991828</v>
      </c>
      <c r="I202" s="25">
        <f>VLOOKUP($A202,CRSP!$A$3:$U$656,19,0)</f>
        <v>4.5580000000000004E-3</v>
      </c>
      <c r="J202" s="25">
        <f>VLOOKUP($A202,CRSP!$A$3:$U$656,21,0)</f>
        <v>291.67604049493809</v>
      </c>
      <c r="K202" s="25"/>
      <c r="L202" s="25"/>
      <c r="M202" s="25"/>
      <c r="N202" s="25">
        <f>VLOOKUP($A202,GOLD!$A$2:$H$657,6,0)</f>
        <v>422.82</v>
      </c>
      <c r="O202" s="25">
        <f>VLOOKUP($A202,GOLD!$A$2:$H$657,8,0)</f>
        <v>1208.4024006859102</v>
      </c>
      <c r="P202" s="25">
        <f>VLOOKUP($A202,GOLD!$A$2:$H$657,7,0)</f>
        <v>9.7737322356117833</v>
      </c>
      <c r="Q202" s="25">
        <v>-10.84</v>
      </c>
      <c r="R202" s="25">
        <v>-8.15</v>
      </c>
      <c r="S202" s="25">
        <v>-6.38</v>
      </c>
      <c r="T202" s="25">
        <v>-0.88</v>
      </c>
      <c r="U202" s="25">
        <v>-6.9</v>
      </c>
      <c r="V202" s="25">
        <v>-7.11</v>
      </c>
      <c r="W202" s="25">
        <v>-9.42</v>
      </c>
      <c r="X202" s="25">
        <v>-9.09</v>
      </c>
      <c r="Y202" s="25">
        <v>-8.44</v>
      </c>
      <c r="Z202" s="25">
        <v>-12.59</v>
      </c>
      <c r="AA202" s="25">
        <v>-10.33</v>
      </c>
      <c r="AB202" s="25">
        <v>-3.82</v>
      </c>
    </row>
    <row r="203" spans="1:28" x14ac:dyDescent="0.3">
      <c r="A203" s="27" t="s">
        <v>131</v>
      </c>
      <c r="B203" s="27">
        <f>VLOOKUP($A203,CRSP!$A$3:$U$650,2,0)</f>
        <v>5.6537999999999998E-2</v>
      </c>
      <c r="C203" s="27">
        <f>VLOOKUP($A203,CRSP!$A$3:$U$650,12,0)</f>
        <v>286.96777228887322</v>
      </c>
      <c r="D203" s="27">
        <f>VLOOKUP(A203,GW!$A$2:$D$655,4,0)</f>
        <v>3.3800598409705715E-2</v>
      </c>
      <c r="E203" s="25">
        <f>VLOOKUP($A203,CRSP!$A$3:$U$656,13,0)</f>
        <v>1.4308E-2</v>
      </c>
      <c r="F203" s="25">
        <f>VLOOKUP($A203,CRSP!$A$3:$U$656,15,0)</f>
        <v>502.5984224275976</v>
      </c>
      <c r="G203" s="25">
        <f>VLOOKUP($A203,CRSP!$A$3:$U$656,16,0)</f>
        <v>4.8500000000000001E-3</v>
      </c>
      <c r="H203" s="25">
        <f>VLOOKUP($A203,CRSP!$A$3:$U$656,18,0)</f>
        <v>398.51583797714494</v>
      </c>
      <c r="I203" s="25">
        <f>VLOOKUP($A203,CRSP!$A$3:$U$656,19,0)</f>
        <v>9.0700000000000004E-4</v>
      </c>
      <c r="J203" s="25">
        <f>VLOOKUP($A203,CRSP!$A$3:$U$656,21,0)</f>
        <v>291.90101237345328</v>
      </c>
      <c r="K203" s="25"/>
      <c r="L203" s="25"/>
      <c r="M203" s="25"/>
      <c r="N203" s="25">
        <f>VLOOKUP($A203,GOLD!$A$2:$H$657,6,0)</f>
        <v>399.88</v>
      </c>
      <c r="O203" s="25">
        <f>VLOOKUP($A203,GOLD!$A$2:$H$657,8,0)</f>
        <v>1142.8408116604742</v>
      </c>
      <c r="P203" s="25">
        <f>VLOOKUP($A203,GOLD!$A$2:$H$657,7,0)</f>
        <v>-5.5782054468006184</v>
      </c>
      <c r="Q203" s="25">
        <v>8.9</v>
      </c>
      <c r="R203" s="25">
        <v>6.47</v>
      </c>
      <c r="S203" s="25">
        <v>5.74</v>
      </c>
      <c r="T203" s="25">
        <v>1.91</v>
      </c>
      <c r="U203" s="25">
        <v>8.4700000000000006</v>
      </c>
      <c r="V203" s="25">
        <v>0.48</v>
      </c>
      <c r="W203" s="25">
        <v>4.63</v>
      </c>
      <c r="X203" s="25">
        <v>5.25</v>
      </c>
      <c r="Y203" s="25">
        <v>7.36</v>
      </c>
      <c r="Z203" s="25">
        <v>7.99</v>
      </c>
      <c r="AA203" s="25">
        <v>3.47</v>
      </c>
      <c r="AB203" s="25">
        <v>6.66</v>
      </c>
    </row>
    <row r="204" spans="1:28" x14ac:dyDescent="0.3">
      <c r="A204" s="27" t="s">
        <v>532</v>
      </c>
      <c r="B204" s="27">
        <f>VLOOKUP($A204,CRSP!$A$3:$U$650,2,0)</f>
        <v>2.4875999999999999E-2</v>
      </c>
      <c r="C204" s="27">
        <f>VLOOKUP($A204,CRSP!$A$3:$U$650,12,0)</f>
        <v>293.13102799341328</v>
      </c>
      <c r="D204" s="27">
        <f>VLOOKUP(A204,GW!$A$2:$D$655,4,0)</f>
        <v>3.3156769119653318E-2</v>
      </c>
      <c r="E204" s="25">
        <f>VLOOKUP($A204,CRSP!$A$3:$U$656,13,0)</f>
        <v>1.2064E-2</v>
      </c>
      <c r="F204" s="25">
        <f>VLOOKUP($A204,CRSP!$A$3:$U$656,15,0)</f>
        <v>508.66172864743555</v>
      </c>
      <c r="G204" s="25">
        <f>VLOOKUP($A204,CRSP!$A$3:$U$656,16,0)</f>
        <v>3.898E-3</v>
      </c>
      <c r="H204" s="25">
        <f>VLOOKUP($A204,CRSP!$A$3:$U$656,18,0)</f>
        <v>400.06926495319817</v>
      </c>
      <c r="I204" s="25">
        <f>VLOOKUP($A204,CRSP!$A$3:$U$656,19,0)</f>
        <v>9.0700000000000004E-4</v>
      </c>
      <c r="J204" s="25">
        <f>VLOOKUP($A204,CRSP!$A$3:$U$656,21,0)</f>
        <v>292.2384701912261</v>
      </c>
      <c r="K204" s="25"/>
      <c r="L204" s="25"/>
      <c r="M204" s="25"/>
      <c r="N204" s="25">
        <f>VLOOKUP($A204,GOLD!$A$2:$H$657,6,0)</f>
        <v>388.96</v>
      </c>
      <c r="O204" s="25">
        <f>VLOOKUP($A204,GOLD!$A$2:$H$657,8,0)</f>
        <v>1111.6318948270934</v>
      </c>
      <c r="P204" s="25">
        <f>VLOOKUP($A204,GOLD!$A$2:$H$657,7,0)</f>
        <v>-2.7687991531166825</v>
      </c>
      <c r="Q204" s="25">
        <v>0.72</v>
      </c>
      <c r="R204" s="25">
        <v>4.8499999999999996</v>
      </c>
      <c r="S204" s="25">
        <v>2.14</v>
      </c>
      <c r="T204" s="25">
        <v>3.23</v>
      </c>
      <c r="U204" s="25">
        <v>3.27</v>
      </c>
      <c r="V204" s="25">
        <v>3.61</v>
      </c>
      <c r="W204" s="25">
        <v>3.98</v>
      </c>
      <c r="X204" s="25">
        <v>0.55000000000000004</v>
      </c>
      <c r="Y204" s="25">
        <v>1.76</v>
      </c>
      <c r="Z204" s="25">
        <v>1.35</v>
      </c>
      <c r="AA204" s="25">
        <v>-0.94</v>
      </c>
      <c r="AB204" s="25">
        <v>0.14000000000000001</v>
      </c>
    </row>
    <row r="205" spans="1:28" x14ac:dyDescent="0.3">
      <c r="A205" s="27" t="s">
        <v>132</v>
      </c>
      <c r="B205" s="27">
        <f>VLOOKUP($A205,CRSP!$A$3:$U$650,2,0)</f>
        <v>-2.7512999999999999E-2</v>
      </c>
      <c r="C205" s="27">
        <f>VLOOKUP($A205,CRSP!$A$3:$U$650,12,0)</f>
        <v>284.83886144436605</v>
      </c>
      <c r="D205" s="27">
        <f>VLOOKUP(A205,GW!$A$2:$D$655,4,0)</f>
        <v>3.4190857661972995E-2</v>
      </c>
      <c r="E205" s="25">
        <f>VLOOKUP($A205,CRSP!$A$3:$U$656,13,0)</f>
        <v>9.7400000000000004E-4</v>
      </c>
      <c r="F205" s="25">
        <f>VLOOKUP($A205,CRSP!$A$3:$U$656,15,0)</f>
        <v>509.15712418904053</v>
      </c>
      <c r="G205" s="25">
        <f>VLOOKUP($A205,CRSP!$A$3:$U$656,16,0)</f>
        <v>4.8700000000000002E-3</v>
      </c>
      <c r="H205" s="25">
        <f>VLOOKUP($A205,CRSP!$A$3:$U$656,18,0)</f>
        <v>402.01760519351336</v>
      </c>
      <c r="I205" s="25">
        <f>VLOOKUP($A205,CRSP!$A$3:$U$656,19,0)</f>
        <v>9.0600000000000001E-4</v>
      </c>
      <c r="J205" s="25">
        <f>VLOOKUP($A205,CRSP!$A$3:$U$656,21,0)</f>
        <v>292.46344206974129</v>
      </c>
      <c r="K205" s="25"/>
      <c r="L205" s="25"/>
      <c r="M205" s="25"/>
      <c r="N205" s="25">
        <f>VLOOKUP($A205,GOLD!$A$2:$H$657,6,0)</f>
        <v>390.19</v>
      </c>
      <c r="O205" s="25">
        <f>VLOOKUP($A205,GOLD!$A$2:$H$657,8,0)</f>
        <v>1115.1471849099742</v>
      </c>
      <c r="P205" s="25">
        <f>VLOOKUP($A205,GOLD!$A$2:$H$657,7,0)</f>
        <v>0.31572894096610754</v>
      </c>
      <c r="Q205" s="25">
        <v>-3.22</v>
      </c>
      <c r="R205" s="25">
        <v>-2.2200000000000002</v>
      </c>
      <c r="S205" s="25">
        <v>-1.69</v>
      </c>
      <c r="T205" s="25">
        <v>-0.45</v>
      </c>
      <c r="U205" s="25">
        <v>-2.5099999999999998</v>
      </c>
      <c r="V205" s="25">
        <v>-3.77</v>
      </c>
      <c r="W205" s="25">
        <v>-3.7</v>
      </c>
      <c r="X205" s="25">
        <v>-3.29</v>
      </c>
      <c r="Y205" s="25">
        <v>-6.25</v>
      </c>
      <c r="Z205" s="25">
        <v>-1.23</v>
      </c>
      <c r="AA205" s="25">
        <v>-2.31</v>
      </c>
      <c r="AB205" s="25">
        <v>-3.18</v>
      </c>
    </row>
    <row r="206" spans="1:28" x14ac:dyDescent="0.3">
      <c r="A206" s="27" t="s">
        <v>533</v>
      </c>
      <c r="B206" s="27">
        <f>VLOOKUP($A206,CRSP!$A$3:$U$650,2,0)</f>
        <v>0.135183</v>
      </c>
      <c r="C206" s="27">
        <f>VLOOKUP($A206,CRSP!$A$3:$U$650,12,0)</f>
        <v>322.3712067748765</v>
      </c>
      <c r="D206" s="27">
        <f>VLOOKUP(A206,GW!$A$2:$D$655,4,0)</f>
        <v>3.0283129013426741E-2</v>
      </c>
      <c r="E206" s="25">
        <f>VLOOKUP($A206,CRSP!$A$3:$U$656,13,0)</f>
        <v>9.9600000000000001E-3</v>
      </c>
      <c r="F206" s="25">
        <f>VLOOKUP($A206,CRSP!$A$3:$U$656,15,0)</f>
        <v>514.22840289752821</v>
      </c>
      <c r="G206" s="25">
        <f>VLOOKUP($A206,CRSP!$A$3:$U$656,16,0)</f>
        <v>4.9610000000000001E-3</v>
      </c>
      <c r="H206" s="25">
        <f>VLOOKUP($A206,CRSP!$A$3:$U$656,18,0)</f>
        <v>404.01207523700646</v>
      </c>
      <c r="I206" s="25">
        <f>VLOOKUP($A206,CRSP!$A$3:$U$656,19,0)</f>
        <v>6.3350000000000004E-3</v>
      </c>
      <c r="J206" s="25">
        <f>VLOOKUP($A206,CRSP!$A$3:$U$656,21,0)</f>
        <v>294.26321709786276</v>
      </c>
      <c r="K206" s="25"/>
      <c r="L206" s="25"/>
      <c r="M206" s="25"/>
      <c r="N206" s="25">
        <f>VLOOKUP($A206,GOLD!$A$2:$H$657,6,0)</f>
        <v>403.43</v>
      </c>
      <c r="O206" s="25">
        <f>VLOOKUP($A206,GOLD!$A$2:$H$657,8,0)</f>
        <v>1152.9865675907402</v>
      </c>
      <c r="P206" s="25">
        <f>VLOOKUP($A206,GOLD!$A$2:$H$657,7,0)</f>
        <v>3.336919065056295</v>
      </c>
      <c r="Q206" s="25">
        <v>14.56</v>
      </c>
      <c r="R206" s="25">
        <v>18.71</v>
      </c>
      <c r="S206" s="25">
        <v>14.24</v>
      </c>
      <c r="T206" s="25">
        <v>14.16</v>
      </c>
      <c r="U206" s="25">
        <v>14.83</v>
      </c>
      <c r="V206" s="25">
        <v>16.61</v>
      </c>
      <c r="W206" s="25">
        <v>5.3</v>
      </c>
      <c r="X206" s="25">
        <v>9.3000000000000007</v>
      </c>
      <c r="Y206" s="25">
        <v>11.8</v>
      </c>
      <c r="Z206" s="25">
        <v>13.16</v>
      </c>
      <c r="AA206" s="25">
        <v>10.44</v>
      </c>
      <c r="AB206" s="25">
        <v>13.28</v>
      </c>
    </row>
    <row r="207" spans="1:28" x14ac:dyDescent="0.3">
      <c r="A207" s="27" t="s">
        <v>534</v>
      </c>
      <c r="B207" s="27">
        <f>VLOOKUP($A207,CRSP!$A$3:$U$650,2,0)</f>
        <v>4.1778000000000003E-2</v>
      </c>
      <c r="C207" s="27">
        <f>VLOOKUP($A207,CRSP!$A$3:$U$650,12,0)</f>
        <v>334.27428840272876</v>
      </c>
      <c r="D207" s="27">
        <f>VLOOKUP(A207,GW!$A$2:$D$655,4,0)</f>
        <v>2.9275158339197749E-2</v>
      </c>
      <c r="E207" s="25">
        <f>VLOOKUP($A207,CRSP!$A$3:$U$656,13,0)</f>
        <v>4.267E-3</v>
      </c>
      <c r="F207" s="25">
        <f>VLOOKUP($A207,CRSP!$A$3:$U$656,15,0)</f>
        <v>516.42265070410463</v>
      </c>
      <c r="G207" s="25">
        <f>VLOOKUP($A207,CRSP!$A$3:$U$656,16,0)</f>
        <v>4.6540000000000002E-3</v>
      </c>
      <c r="H207" s="25">
        <f>VLOOKUP($A207,CRSP!$A$3:$U$656,18,0)</f>
        <v>405.89239157974202</v>
      </c>
      <c r="I207" s="25">
        <f>VLOOKUP($A207,CRSP!$A$3:$U$656,19,0)</f>
        <v>3.5969999999999999E-3</v>
      </c>
      <c r="J207" s="25">
        <f>VLOOKUP($A207,CRSP!$A$3:$U$656,21,0)</f>
        <v>295.38807649043872</v>
      </c>
      <c r="K207" s="25"/>
      <c r="L207" s="25"/>
      <c r="M207" s="25"/>
      <c r="N207" s="25">
        <f>VLOOKUP($A207,GOLD!$A$2:$H$657,6,0)</f>
        <v>405.27</v>
      </c>
      <c r="O207" s="25">
        <f>VLOOKUP($A207,GOLD!$A$2:$H$657,8,0)</f>
        <v>1158.2452129179765</v>
      </c>
      <c r="P207" s="25">
        <f>VLOOKUP($A207,GOLD!$A$2:$H$657,7,0)</f>
        <v>0.45505210216625963</v>
      </c>
      <c r="Q207" s="25">
        <v>5.61</v>
      </c>
      <c r="R207" s="25">
        <v>3.46</v>
      </c>
      <c r="S207" s="25">
        <v>4.82</v>
      </c>
      <c r="T207" s="25">
        <v>-1.72</v>
      </c>
      <c r="U207" s="25">
        <v>4.75</v>
      </c>
      <c r="V207" s="25">
        <v>9.52</v>
      </c>
      <c r="W207" s="25">
        <v>0.03</v>
      </c>
      <c r="X207" s="25">
        <v>-2.14</v>
      </c>
      <c r="Y207" s="25">
        <v>9.8000000000000007</v>
      </c>
      <c r="Z207" s="25">
        <v>11.26</v>
      </c>
      <c r="AA207" s="25">
        <v>3.95</v>
      </c>
      <c r="AB207" s="25">
        <v>6.99</v>
      </c>
    </row>
    <row r="208" spans="1:28" x14ac:dyDescent="0.3">
      <c r="A208" s="27" t="s">
        <v>133</v>
      </c>
      <c r="B208" s="27">
        <f>VLOOKUP($A208,CRSP!$A$3:$U$650,2,0)</f>
        <v>2.6335999999999998E-2</v>
      </c>
      <c r="C208" s="27">
        <f>VLOOKUP($A208,CRSP!$A$3:$U$650,12,0)</f>
        <v>343.09574217831101</v>
      </c>
      <c r="D208" s="27">
        <f>VLOOKUP(A208,GW!$A$2:$D$655,4,0)</f>
        <v>2.8591018169352073E-2</v>
      </c>
      <c r="E208" s="25">
        <f>VLOOKUP($A208,CRSP!$A$3:$U$656,13,0)</f>
        <v>-1.4472E-2</v>
      </c>
      <c r="F208" s="25">
        <f>VLOOKUP($A208,CRSP!$A$3:$U$656,15,0)</f>
        <v>508.94899211873235</v>
      </c>
      <c r="G208" s="25">
        <f>VLOOKUP($A208,CRSP!$A$3:$U$656,16,0)</f>
        <v>5.2449999999999997E-3</v>
      </c>
      <c r="H208" s="25">
        <f>VLOOKUP($A208,CRSP!$A$3:$U$656,18,0)</f>
        <v>408.02127028833235</v>
      </c>
      <c r="I208" s="25">
        <f>VLOOKUP($A208,CRSP!$A$3:$U$656,19,0)</f>
        <v>4.4799999999999996E-3</v>
      </c>
      <c r="J208" s="25">
        <f>VLOOKUP($A208,CRSP!$A$3:$U$656,21,0)</f>
        <v>296.73790776152981</v>
      </c>
      <c r="K208" s="25"/>
      <c r="L208" s="25"/>
      <c r="M208" s="25"/>
      <c r="N208" s="25">
        <f>VLOOKUP($A208,GOLD!$A$2:$H$657,6,0)</f>
        <v>417.76</v>
      </c>
      <c r="O208" s="25">
        <f>VLOOKUP($A208,GOLD!$A$2:$H$657,8,0)</f>
        <v>1193.94112603601</v>
      </c>
      <c r="P208" s="25">
        <f>VLOOKUP($A208,GOLD!$A$2:$H$657,7,0)</f>
        <v>3.0353593301119153</v>
      </c>
      <c r="Q208" s="25">
        <v>1.1399999999999999</v>
      </c>
      <c r="R208" s="25">
        <v>4.6500000000000004</v>
      </c>
      <c r="S208" s="25">
        <v>2.8</v>
      </c>
      <c r="T208" s="25">
        <v>11.82</v>
      </c>
      <c r="U208" s="25">
        <v>4.92</v>
      </c>
      <c r="V208" s="25">
        <v>2.71</v>
      </c>
      <c r="W208" s="25">
        <v>1.4</v>
      </c>
      <c r="X208" s="25">
        <v>-1.67</v>
      </c>
      <c r="Y208" s="25">
        <v>1.7</v>
      </c>
      <c r="Z208" s="25">
        <v>0.15</v>
      </c>
      <c r="AA208" s="25">
        <v>-1.47</v>
      </c>
      <c r="AB208" s="25">
        <v>3.09</v>
      </c>
    </row>
    <row r="209" spans="1:28" x14ac:dyDescent="0.3">
      <c r="A209" s="27" t="s">
        <v>134</v>
      </c>
      <c r="B209" s="27">
        <f>VLOOKUP($A209,CRSP!$A$3:$U$650,2,0)</f>
        <v>-9.0449999999999992E-3</v>
      </c>
      <c r="C209" s="27">
        <f>VLOOKUP($A209,CRSP!$A$3:$U$650,12,0)</f>
        <v>339.16725476358505</v>
      </c>
      <c r="D209" s="27">
        <f>VLOOKUP(A209,GW!$A$2:$D$655,4,0)</f>
        <v>2.9130253849354974E-2</v>
      </c>
      <c r="E209" s="25">
        <f>VLOOKUP($A209,CRSP!$A$3:$U$656,13,0)</f>
        <v>-3.8270999999999999E-2</v>
      </c>
      <c r="F209" s="25">
        <f>VLOOKUP($A209,CRSP!$A$3:$U$656,15,0)</f>
        <v>489.4709900986835</v>
      </c>
      <c r="G209" s="25">
        <f>VLOOKUP($A209,CRSP!$A$3:$U$656,16,0)</f>
        <v>5.4099999999999999E-3</v>
      </c>
      <c r="H209" s="25">
        <f>VLOOKUP($A209,CRSP!$A$3:$U$656,18,0)</f>
        <v>410.22859307846886</v>
      </c>
      <c r="I209" s="25">
        <f>VLOOKUP($A209,CRSP!$A$3:$U$656,19,0)</f>
        <v>5.352E-3</v>
      </c>
      <c r="J209" s="25">
        <f>VLOOKUP($A209,CRSP!$A$3:$U$656,21,0)</f>
        <v>298.31271091113609</v>
      </c>
      <c r="K209" s="25"/>
      <c r="L209" s="25"/>
      <c r="M209" s="25"/>
      <c r="N209" s="25">
        <f>VLOOKUP($A209,GOLD!$A$2:$H$657,6,0)</f>
        <v>453.6</v>
      </c>
      <c r="O209" s="25">
        <f>VLOOKUP($A209,GOLD!$A$2:$H$657,8,0)</f>
        <v>1296.3703915404401</v>
      </c>
      <c r="P209" s="25">
        <f>VLOOKUP($A209,GOLD!$A$2:$H$657,7,0)</f>
        <v>8.2308647462723652</v>
      </c>
      <c r="Q209" s="25">
        <v>-3.68</v>
      </c>
      <c r="R209" s="25">
        <v>4.04</v>
      </c>
      <c r="S209" s="25">
        <v>-2.1</v>
      </c>
      <c r="T209" s="25">
        <v>0.12</v>
      </c>
      <c r="U209" s="25">
        <v>-0.48</v>
      </c>
      <c r="V209" s="25">
        <v>4.43</v>
      </c>
      <c r="W209" s="25">
        <v>-2.4500000000000002</v>
      </c>
      <c r="X209" s="25">
        <v>-4.33</v>
      </c>
      <c r="Y209" s="25">
        <v>-2.7</v>
      </c>
      <c r="Z209" s="25">
        <v>-2.4500000000000002</v>
      </c>
      <c r="AA209" s="25">
        <v>-4.96</v>
      </c>
      <c r="AB209" s="25">
        <v>-1.51</v>
      </c>
    </row>
    <row r="210" spans="1:28" x14ac:dyDescent="0.3">
      <c r="A210" s="27" t="s">
        <v>535</v>
      </c>
      <c r="B210" s="27">
        <f>VLOOKUP($A210,CRSP!$A$3:$U$650,2,0)</f>
        <v>9.1280000000000007E-3</v>
      </c>
      <c r="C210" s="27">
        <f>VLOOKUP($A210,CRSP!$A$3:$U$650,12,0)</f>
        <v>341.21383203952018</v>
      </c>
      <c r="D210" s="27">
        <f>VLOOKUP(A210,GW!$A$2:$D$655,4,0)</f>
        <v>2.9162357807652535E-2</v>
      </c>
      <c r="E210" s="25">
        <f>VLOOKUP($A210,CRSP!$A$3:$U$656,13,0)</f>
        <v>-1.4005E-2</v>
      </c>
      <c r="F210" s="25">
        <f>VLOOKUP($A210,CRSP!$A$3:$U$656,15,0)</f>
        <v>482.61582034534263</v>
      </c>
      <c r="G210" s="25">
        <f>VLOOKUP($A210,CRSP!$A$3:$U$656,16,0)</f>
        <v>4.5539999999999999E-3</v>
      </c>
      <c r="H210" s="25">
        <f>VLOOKUP($A210,CRSP!$A$3:$U$656,18,0)</f>
        <v>412.09685010717567</v>
      </c>
      <c r="I210" s="25">
        <f>VLOOKUP($A210,CRSP!$A$3:$U$656,19,0)</f>
        <v>3.5490000000000001E-3</v>
      </c>
      <c r="J210" s="25">
        <f>VLOOKUP($A210,CRSP!$A$3:$U$656,21,0)</f>
        <v>299.32508436445448</v>
      </c>
      <c r="K210" s="25"/>
      <c r="L210" s="25"/>
      <c r="M210" s="25"/>
      <c r="N210" s="25">
        <f>VLOOKUP($A210,GOLD!$A$2:$H$657,6,0)</f>
        <v>451.27</v>
      </c>
      <c r="O210" s="25">
        <f>VLOOKUP($A210,GOLD!$A$2:$H$657,8,0)</f>
        <v>1289.7113460988853</v>
      </c>
      <c r="P210" s="25">
        <f>VLOOKUP($A210,GOLD!$A$2:$H$657,7,0)</f>
        <v>-0.51499224189729031</v>
      </c>
      <c r="Q210" s="25">
        <v>2.64</v>
      </c>
      <c r="R210" s="25">
        <v>-1.49</v>
      </c>
      <c r="S210" s="25">
        <v>0.06</v>
      </c>
      <c r="T210" s="25">
        <v>3.06</v>
      </c>
      <c r="U210" s="25">
        <v>1.05</v>
      </c>
      <c r="V210" s="25">
        <v>0.27</v>
      </c>
      <c r="W210" s="25">
        <v>3.34</v>
      </c>
      <c r="X210" s="25">
        <v>-1.84</v>
      </c>
      <c r="Y210" s="25">
        <v>-0.06</v>
      </c>
      <c r="Z210" s="25">
        <v>1.25</v>
      </c>
      <c r="AA210" s="25">
        <v>-0.78</v>
      </c>
      <c r="AB210" s="25">
        <v>2.04</v>
      </c>
    </row>
    <row r="211" spans="1:28" x14ac:dyDescent="0.3">
      <c r="A211" s="27" t="s">
        <v>135</v>
      </c>
      <c r="B211" s="27">
        <f>VLOOKUP($A211,CRSP!$A$3:$U$650,2,0)</f>
        <v>5.0139999999999997E-2</v>
      </c>
      <c r="C211" s="27">
        <f>VLOOKUP($A211,CRSP!$A$3:$U$650,12,0)</f>
        <v>357.56292637026587</v>
      </c>
      <c r="D211" s="27">
        <f>VLOOKUP(A211,GW!$A$2:$D$655,4,0)</f>
        <v>2.8026315789473684E-2</v>
      </c>
      <c r="E211" s="25">
        <f>VLOOKUP($A211,CRSP!$A$3:$U$656,13,0)</f>
        <v>1.4514000000000001E-2</v>
      </c>
      <c r="F211" s="25">
        <f>VLOOKUP($A211,CRSP!$A$3:$U$656,15,0)</f>
        <v>489.62059790367738</v>
      </c>
      <c r="G211" s="25">
        <f>VLOOKUP($A211,CRSP!$A$3:$U$656,16,0)</f>
        <v>5.6189999999999999E-3</v>
      </c>
      <c r="H211" s="25">
        <f>VLOOKUP($A211,CRSP!$A$3:$U$656,18,0)</f>
        <v>414.41235548141486</v>
      </c>
      <c r="I211" s="25">
        <f>VLOOKUP($A211,CRSP!$A$3:$U$656,19,0)</f>
        <v>3.5370000000000002E-3</v>
      </c>
      <c r="J211" s="25">
        <f>VLOOKUP($A211,CRSP!$A$3:$U$656,21,0)</f>
        <v>300.44994375703038</v>
      </c>
      <c r="K211" s="25"/>
      <c r="L211" s="25"/>
      <c r="M211" s="25"/>
      <c r="N211" s="25">
        <f>VLOOKUP($A211,GOLD!$A$2:$H$657,6,0)</f>
        <v>448.64</v>
      </c>
      <c r="O211" s="25">
        <f>VLOOKUP($A211,GOLD!$A$2:$H$657,8,0)</f>
        <v>1282.1949128322376</v>
      </c>
      <c r="P211" s="25">
        <f>VLOOKUP($A211,GOLD!$A$2:$H$657,7,0)</f>
        <v>-0.58450455883988928</v>
      </c>
      <c r="Q211" s="25">
        <v>6.78</v>
      </c>
      <c r="R211" s="25">
        <v>2.88</v>
      </c>
      <c r="S211" s="25">
        <v>5.07</v>
      </c>
      <c r="T211" s="25">
        <v>6</v>
      </c>
      <c r="U211" s="25">
        <v>5.35</v>
      </c>
      <c r="V211" s="25">
        <v>-0.08</v>
      </c>
      <c r="W211" s="25">
        <v>7.04</v>
      </c>
      <c r="X211" s="25">
        <v>3.4</v>
      </c>
      <c r="Y211" s="25">
        <v>6.26</v>
      </c>
      <c r="Z211" s="25">
        <v>4.78</v>
      </c>
      <c r="AA211" s="25">
        <v>4.96</v>
      </c>
      <c r="AB211" s="25">
        <v>3.75</v>
      </c>
    </row>
    <row r="212" spans="1:28" x14ac:dyDescent="0.3">
      <c r="A212" s="27" t="s">
        <v>136</v>
      </c>
      <c r="B212" s="27">
        <f>VLOOKUP($A212,CRSP!$A$3:$U$650,2,0)</f>
        <v>4.9842999999999998E-2</v>
      </c>
      <c r="C212" s="27">
        <f>VLOOKUP($A212,CRSP!$A$3:$U$650,12,0)</f>
        <v>374.80592801693723</v>
      </c>
      <c r="D212" s="27">
        <f>VLOOKUP(A212,GW!$A$2:$D$655,4,0)</f>
        <v>2.6883418063139396E-2</v>
      </c>
      <c r="E212" s="25">
        <f>VLOOKUP($A212,CRSP!$A$3:$U$656,13,0)</f>
        <v>-1.076E-2</v>
      </c>
      <c r="F212" s="25">
        <f>VLOOKUP($A212,CRSP!$A$3:$U$656,15,0)</f>
        <v>484.3523149781455</v>
      </c>
      <c r="G212" s="25">
        <f>VLOOKUP($A212,CRSP!$A$3:$U$656,16,0)</f>
        <v>4.79E-3</v>
      </c>
      <c r="H212" s="25">
        <f>VLOOKUP($A212,CRSP!$A$3:$U$656,18,0)</f>
        <v>416.39745906740995</v>
      </c>
      <c r="I212" s="25">
        <f>VLOOKUP($A212,CRSP!$A$3:$U$656,19,0)</f>
        <v>2.643E-3</v>
      </c>
      <c r="J212" s="25">
        <f>VLOOKUP($A212,CRSP!$A$3:$U$656,21,0)</f>
        <v>301.23734533183352</v>
      </c>
      <c r="K212" s="25"/>
      <c r="L212" s="25"/>
      <c r="M212" s="25"/>
      <c r="N212" s="25">
        <f>VLOOKUP($A212,GOLD!$A$2:$H$657,6,0)</f>
        <v>463.73</v>
      </c>
      <c r="O212" s="25">
        <f>VLOOKUP($A212,GOLD!$A$2:$H$657,8,0)</f>
        <v>1325.3215204344099</v>
      </c>
      <c r="P212" s="25">
        <f>VLOOKUP($A212,GOLD!$A$2:$H$657,7,0)</f>
        <v>3.3081701900856171</v>
      </c>
      <c r="Q212" s="25">
        <v>5.73</v>
      </c>
      <c r="R212" s="25">
        <v>6.98</v>
      </c>
      <c r="S212" s="25">
        <v>8.35</v>
      </c>
      <c r="T212" s="25">
        <v>3.19</v>
      </c>
      <c r="U212" s="25">
        <v>4.43</v>
      </c>
      <c r="V212" s="25">
        <v>0.89</v>
      </c>
      <c r="W212" s="25">
        <v>5.84</v>
      </c>
      <c r="X212" s="25">
        <v>-1.67</v>
      </c>
      <c r="Y212" s="25">
        <v>5.74</v>
      </c>
      <c r="Z212" s="25">
        <v>5.78</v>
      </c>
      <c r="AA212" s="25">
        <v>1.9</v>
      </c>
      <c r="AB212" s="25">
        <v>7.36</v>
      </c>
    </row>
    <row r="213" spans="1:28" x14ac:dyDescent="0.3">
      <c r="A213" s="27" t="s">
        <v>137</v>
      </c>
      <c r="B213" s="27">
        <f>VLOOKUP($A213,CRSP!$A$3:$U$650,2,0)</f>
        <v>3.9107999999999997E-2</v>
      </c>
      <c r="C213" s="27">
        <f>VLOOKUP($A213,CRSP!$A$3:$U$650,12,0)</f>
        <v>387.90872735826866</v>
      </c>
      <c r="D213" s="27">
        <f>VLOOKUP(A213,GW!$A$2:$D$655,4,0)</f>
        <v>2.6116828380836867E-2</v>
      </c>
      <c r="E213" s="25">
        <f>VLOOKUP($A213,CRSP!$A$3:$U$656,13,0)</f>
        <v>-1.6455999999999998E-2</v>
      </c>
      <c r="F213" s="25">
        <f>VLOOKUP($A213,CRSP!$A$3:$U$656,15,0)</f>
        <v>476.38174966121875</v>
      </c>
      <c r="G213" s="25">
        <f>VLOOKUP($A213,CRSP!$A$3:$U$656,16,0)</f>
        <v>5.215E-3</v>
      </c>
      <c r="H213" s="25">
        <f>VLOOKUP($A213,CRSP!$A$3:$U$656,18,0)</f>
        <v>418.56895515761641</v>
      </c>
      <c r="I213" s="25">
        <f>VLOOKUP($A213,CRSP!$A$3:$U$656,19,0)</f>
        <v>5.2719999999999998E-3</v>
      </c>
      <c r="J213" s="25">
        <f>VLOOKUP($A213,CRSP!$A$3:$U$656,21,0)</f>
        <v>302.81214848143981</v>
      </c>
      <c r="K213" s="25"/>
      <c r="L213" s="25"/>
      <c r="M213" s="25"/>
      <c r="N213" s="25">
        <f>VLOOKUP($A213,GOLD!$A$2:$H$657,6,0)</f>
        <v>452.86</v>
      </c>
      <c r="O213" s="25">
        <f>VLOOKUP($A213,GOLD!$A$2:$H$657,8,0)</f>
        <v>1294.2555015718776</v>
      </c>
      <c r="P213" s="25">
        <f>VLOOKUP($A213,GOLD!$A$2:$H$657,7,0)</f>
        <v>-2.3719459362651207</v>
      </c>
      <c r="Q213" s="25">
        <v>3.68</v>
      </c>
      <c r="R213" s="25">
        <v>5.69</v>
      </c>
      <c r="S213" s="25">
        <v>2.72</v>
      </c>
      <c r="T213" s="25">
        <v>1.92</v>
      </c>
      <c r="U213" s="25">
        <v>3.06</v>
      </c>
      <c r="V213" s="25">
        <v>7.6</v>
      </c>
      <c r="W213" s="25">
        <v>5.15</v>
      </c>
      <c r="X213" s="25">
        <v>3.7</v>
      </c>
      <c r="Y213" s="25">
        <v>3.34</v>
      </c>
      <c r="Z213" s="25">
        <v>2.21</v>
      </c>
      <c r="AA213" s="25">
        <v>5.81</v>
      </c>
      <c r="AB213" s="25">
        <v>1.06</v>
      </c>
    </row>
    <row r="214" spans="1:28" x14ac:dyDescent="0.3">
      <c r="A214" s="27" t="s">
        <v>138</v>
      </c>
      <c r="B214" s="27">
        <f>VLOOKUP($A214,CRSP!$A$3:$U$650,2,0)</f>
        <v>-2.1940000000000001E-2</v>
      </c>
      <c r="C214" s="27">
        <f>VLOOKUP($A214,CRSP!$A$3:$U$650,12,0)</f>
        <v>378.53446247941662</v>
      </c>
      <c r="D214" s="27">
        <f>VLOOKUP(A214,GW!$A$2:$D$655,4,0)</f>
        <v>2.6908616350247026E-2</v>
      </c>
      <c r="E214" s="25">
        <f>VLOOKUP($A214,CRSP!$A$3:$U$656,13,0)</f>
        <v>-3.2365999999999999E-2</v>
      </c>
      <c r="F214" s="25">
        <f>VLOOKUP($A214,CRSP!$A$3:$U$656,15,0)</f>
        <v>460.96321598805997</v>
      </c>
      <c r="G214" s="25">
        <f>VLOOKUP($A214,CRSP!$A$3:$U$656,16,0)</f>
        <v>4.6210000000000001E-3</v>
      </c>
      <c r="H214" s="25">
        <f>VLOOKUP($A214,CRSP!$A$3:$U$656,18,0)</f>
        <v>420.50312863096588</v>
      </c>
      <c r="I214" s="25">
        <f>VLOOKUP($A214,CRSP!$A$3:$U$656,19,0)</f>
        <v>5.2449999999999997E-3</v>
      </c>
      <c r="J214" s="25">
        <f>VLOOKUP($A214,CRSP!$A$3:$U$656,21,0)</f>
        <v>304.38695163104614</v>
      </c>
      <c r="K214" s="25"/>
      <c r="L214" s="25"/>
      <c r="M214" s="25"/>
      <c r="N214" s="25">
        <f>VLOOKUP($A214,GOLD!$A$2:$H$657,6,0)</f>
        <v>458.98</v>
      </c>
      <c r="O214" s="25">
        <f>VLOOKUP($A214,GOLD!$A$2:$H$657,8,0)</f>
        <v>1311.7462132037724</v>
      </c>
      <c r="P214" s="25">
        <f>VLOOKUP($A214,GOLD!$A$2:$H$657,7,0)</f>
        <v>1.3423609182090235</v>
      </c>
      <c r="Q214" s="25">
        <v>-2.82</v>
      </c>
      <c r="R214" s="25">
        <v>-3.97</v>
      </c>
      <c r="S214" s="25">
        <v>0.76</v>
      </c>
      <c r="T214" s="25">
        <v>-3.86</v>
      </c>
      <c r="U214" s="25">
        <v>-0.66</v>
      </c>
      <c r="V214" s="25">
        <v>-2.82</v>
      </c>
      <c r="W214" s="25">
        <v>3.3</v>
      </c>
      <c r="X214" s="25">
        <v>-2.31</v>
      </c>
      <c r="Y214" s="25">
        <v>-6.38</v>
      </c>
      <c r="Z214" s="25">
        <v>-2.57</v>
      </c>
      <c r="AA214" s="25">
        <v>-2.2799999999999998</v>
      </c>
      <c r="AB214" s="25">
        <v>-0.65</v>
      </c>
    </row>
    <row r="215" spans="1:28" x14ac:dyDescent="0.3">
      <c r="A215" s="27" t="s">
        <v>536</v>
      </c>
      <c r="B215" s="27">
        <f>VLOOKUP($A215,CRSP!$A$3:$U$650,2,0)</f>
        <v>-0.21579499999999999</v>
      </c>
      <c r="C215" s="27">
        <f>VLOOKUP($A215,CRSP!$A$3:$U$650,12,0)</f>
        <v>296.15384615384619</v>
      </c>
      <c r="D215" s="27">
        <f>VLOOKUP(A215,GW!$A$2:$D$655,4,0)</f>
        <v>3.4592318995988726E-2</v>
      </c>
      <c r="E215" s="25">
        <f>VLOOKUP($A215,CRSP!$A$3:$U$656,13,0)</f>
        <v>5.6846000000000001E-2</v>
      </c>
      <c r="F215" s="25">
        <f>VLOOKUP($A215,CRSP!$A$3:$U$656,15,0)</f>
        <v>487.16711233032083</v>
      </c>
      <c r="G215" s="25">
        <f>VLOOKUP($A215,CRSP!$A$3:$U$656,16,0)</f>
        <v>8.5719999999999998E-3</v>
      </c>
      <c r="H215" s="25">
        <f>VLOOKUP($A215,CRSP!$A$3:$U$656,18,0)</f>
        <v>424.1076927183754</v>
      </c>
      <c r="I215" s="25">
        <f>VLOOKUP($A215,CRSP!$A$3:$U$656,19,0)</f>
        <v>2.6090000000000002E-3</v>
      </c>
      <c r="J215" s="25">
        <f>VLOOKUP($A215,CRSP!$A$3:$U$656,21,0)</f>
        <v>305.17435320584923</v>
      </c>
      <c r="K215" s="25"/>
      <c r="L215" s="25"/>
      <c r="M215" s="25"/>
      <c r="N215" s="25">
        <f>VLOOKUP($A215,GOLD!$A$2:$H$657,6,0)</f>
        <v>468.67</v>
      </c>
      <c r="O215" s="25">
        <f>VLOOKUP($A215,GOLD!$A$2:$H$657,8,0)</f>
        <v>1339.4398399542727</v>
      </c>
      <c r="P215" s="25">
        <f>VLOOKUP($A215,GOLD!$A$2:$H$657,7,0)</f>
        <v>2.0892259926275503</v>
      </c>
      <c r="Q215" s="25">
        <v>-21.02</v>
      </c>
      <c r="R215" s="25">
        <v>-26.92</v>
      </c>
      <c r="S215" s="25">
        <v>-28.58</v>
      </c>
      <c r="T215" s="25">
        <v>-18.45</v>
      </c>
      <c r="U215" s="25">
        <v>-24.58</v>
      </c>
      <c r="V215" s="25">
        <v>-25.79</v>
      </c>
      <c r="W215" s="25">
        <v>-12.26</v>
      </c>
      <c r="X215" s="25">
        <v>-6.92</v>
      </c>
      <c r="Y215" s="25">
        <v>-28.07</v>
      </c>
      <c r="Z215" s="25">
        <v>-20.45</v>
      </c>
      <c r="AA215" s="25">
        <v>-21.24</v>
      </c>
      <c r="AB215" s="25">
        <v>-29.29</v>
      </c>
    </row>
    <row r="216" spans="1:28" x14ac:dyDescent="0.3">
      <c r="A216" s="27" t="s">
        <v>139</v>
      </c>
      <c r="B216" s="27">
        <f>VLOOKUP($A216,CRSP!$A$3:$U$650,2,0)</f>
        <v>-8.1874000000000002E-2</v>
      </c>
      <c r="C216" s="27">
        <f>VLOOKUP($A216,CRSP!$A$3:$U$650,12,0)</f>
        <v>270.87744060221127</v>
      </c>
      <c r="D216" s="27">
        <f>VLOOKUP(A216,GW!$A$2:$D$655,4,0)</f>
        <v>3.8037342596613108E-2</v>
      </c>
      <c r="E216" s="25">
        <f>VLOOKUP($A216,CRSP!$A$3:$U$656,13,0)</f>
        <v>-3.6640000000000002E-3</v>
      </c>
      <c r="F216" s="25">
        <f>VLOOKUP($A216,CRSP!$A$3:$U$656,15,0)</f>
        <v>485.38212223823172</v>
      </c>
      <c r="G216" s="25">
        <f>VLOOKUP($A216,CRSP!$A$3:$U$656,16,0)</f>
        <v>5.9020000000000001E-3</v>
      </c>
      <c r="H216" s="25">
        <f>VLOOKUP($A216,CRSP!$A$3:$U$656,18,0)</f>
        <v>426.61076140401326</v>
      </c>
      <c r="I216" s="25">
        <f>VLOOKUP($A216,CRSP!$A$3:$U$656,19,0)</f>
        <v>8.6700000000000004E-4</v>
      </c>
      <c r="J216" s="25">
        <f>VLOOKUP($A216,CRSP!$A$3:$U$656,21,0)</f>
        <v>305.39932508436442</v>
      </c>
      <c r="K216" s="25"/>
      <c r="L216" s="25"/>
      <c r="M216" s="25"/>
      <c r="N216" s="25">
        <f>VLOOKUP($A216,GOLD!$A$2:$H$657,6,0)</f>
        <v>490.46</v>
      </c>
      <c r="O216" s="25">
        <f>VLOOKUP($A216,GOLD!$A$2:$H$657,8,0)</f>
        <v>1401.7147756501856</v>
      </c>
      <c r="P216" s="25">
        <f>VLOOKUP($A216,GOLD!$A$2:$H$657,7,0)</f>
        <v>4.5444830187992693</v>
      </c>
      <c r="Q216" s="25">
        <v>-8.0299999999999994</v>
      </c>
      <c r="R216" s="25">
        <v>-8.51</v>
      </c>
      <c r="S216" s="25">
        <v>-4.45</v>
      </c>
      <c r="T216" s="25">
        <v>-10.56</v>
      </c>
      <c r="U216" s="25">
        <v>-6.65</v>
      </c>
      <c r="V216" s="25">
        <v>-9.91</v>
      </c>
      <c r="W216" s="25">
        <v>-8.89</v>
      </c>
      <c r="X216" s="25">
        <v>-2.5099999999999998</v>
      </c>
      <c r="Y216" s="25">
        <v>-8.4600000000000009</v>
      </c>
      <c r="Z216" s="25">
        <v>-9.3000000000000007</v>
      </c>
      <c r="AA216" s="25">
        <v>-7.17</v>
      </c>
      <c r="AB216" s="25">
        <v>-5.22</v>
      </c>
    </row>
    <row r="217" spans="1:28" x14ac:dyDescent="0.3">
      <c r="A217" s="27" t="s">
        <v>140</v>
      </c>
      <c r="B217" s="27">
        <f>VLOOKUP($A217,CRSP!$A$3:$U$650,2,0)</f>
        <v>7.3922000000000002E-2</v>
      </c>
      <c r="C217" s="27">
        <f>VLOOKUP($A217,CRSP!$A$3:$U$650,12,0)</f>
        <v>290.61397318278057</v>
      </c>
      <c r="D217" s="27">
        <f>VLOOKUP(A217,GW!$A$2:$D$655,4,0)</f>
        <v>3.5656467540877451E-2</v>
      </c>
      <c r="E217" s="25">
        <f>VLOOKUP($A217,CRSP!$A$3:$U$656,13,0)</f>
        <v>1.8248E-2</v>
      </c>
      <c r="F217" s="25">
        <f>VLOOKUP($A217,CRSP!$A$3:$U$656,15,0)</f>
        <v>494.23934391276202</v>
      </c>
      <c r="G217" s="25">
        <f>VLOOKUP($A217,CRSP!$A$3:$U$656,16,0)</f>
        <v>4.921E-3</v>
      </c>
      <c r="H217" s="25">
        <f>VLOOKUP($A217,CRSP!$A$3:$U$656,18,0)</f>
        <v>428.71013577148472</v>
      </c>
      <c r="I217" s="25">
        <f>VLOOKUP($A217,CRSP!$A$3:$U$656,19,0)</f>
        <v>0</v>
      </c>
      <c r="J217" s="25">
        <f>VLOOKUP($A217,CRSP!$A$3:$U$656,21,0)</f>
        <v>305.39932508436442</v>
      </c>
      <c r="K217" s="25"/>
      <c r="L217" s="25"/>
      <c r="M217" s="25"/>
      <c r="N217" s="25">
        <f>VLOOKUP($A217,GOLD!$A$2:$H$657,6,0)</f>
        <v>485.85</v>
      </c>
      <c r="O217" s="25">
        <f>VLOOKUP($A217,GOLD!$A$2:$H$657,8,0)</f>
        <v>1388.539582737925</v>
      </c>
      <c r="P217" s="25">
        <f>VLOOKUP($A217,GOLD!$A$2:$H$657,7,0)</f>
        <v>-0.94437919552857652</v>
      </c>
      <c r="Q217" s="25">
        <v>7.57</v>
      </c>
      <c r="R217" s="25">
        <v>8.6</v>
      </c>
      <c r="S217" s="25">
        <v>10.199999999999999</v>
      </c>
      <c r="T217" s="25">
        <v>6.76</v>
      </c>
      <c r="U217" s="25">
        <v>12.49</v>
      </c>
      <c r="V217" s="25">
        <v>11.82</v>
      </c>
      <c r="W217" s="25">
        <v>3.92</v>
      </c>
      <c r="X217" s="25">
        <v>0.55000000000000004</v>
      </c>
      <c r="Y217" s="25">
        <v>8.5399999999999991</v>
      </c>
      <c r="Z217" s="25">
        <v>5.36</v>
      </c>
      <c r="AA217" s="25">
        <v>3.58</v>
      </c>
      <c r="AB217" s="25">
        <v>10.01</v>
      </c>
    </row>
    <row r="218" spans="1:28" x14ac:dyDescent="0.3">
      <c r="A218" s="27" t="s">
        <v>537</v>
      </c>
      <c r="B218" s="27">
        <f>VLOOKUP($A218,CRSP!$A$3:$U$650,2,0)</f>
        <v>4.2712E-2</v>
      </c>
      <c r="C218" s="27">
        <f>VLOOKUP($A218,CRSP!$A$3:$U$650,12,0)</f>
        <v>302.36414961185602</v>
      </c>
      <c r="D218" s="27">
        <f>VLOOKUP(A218,GW!$A$2:$D$655,4,0)</f>
        <v>3.4452367059555761E-2</v>
      </c>
      <c r="E218" s="25">
        <f>VLOOKUP($A218,CRSP!$A$3:$U$656,13,0)</f>
        <v>4.4234999999999997E-2</v>
      </c>
      <c r="F218" s="25">
        <f>VLOOKUP($A218,CRSP!$A$3:$U$656,15,0)</f>
        <v>516.10214105392038</v>
      </c>
      <c r="G218" s="25">
        <f>VLOOKUP($A218,CRSP!$A$3:$U$656,16,0)</f>
        <v>5.0010000000000002E-3</v>
      </c>
      <c r="H218" s="25">
        <f>VLOOKUP($A218,CRSP!$A$3:$U$656,18,0)</f>
        <v>430.85411789279061</v>
      </c>
      <c r="I218" s="25">
        <f>VLOOKUP($A218,CRSP!$A$3:$U$656,19,0)</f>
        <v>2.5999999999999999E-3</v>
      </c>
      <c r="J218" s="25">
        <f>VLOOKUP($A218,CRSP!$A$3:$U$656,21,0)</f>
        <v>306.18672665916756</v>
      </c>
      <c r="K218" s="25"/>
      <c r="L218" s="25"/>
      <c r="M218" s="25"/>
      <c r="N218" s="25">
        <f>VLOOKUP($A218,GOLD!$A$2:$H$657,6,0)</f>
        <v>454.01</v>
      </c>
      <c r="O218" s="25">
        <f>VLOOKUP($A218,GOLD!$A$2:$H$657,8,0)</f>
        <v>1297.5421549014004</v>
      </c>
      <c r="P218" s="25">
        <f>VLOOKUP($A218,GOLD!$A$2:$H$657,7,0)</f>
        <v>-6.7780710054960238</v>
      </c>
      <c r="Q218" s="25">
        <v>3.02</v>
      </c>
      <c r="R218" s="25">
        <v>4.43</v>
      </c>
      <c r="S218" s="25">
        <v>0.64</v>
      </c>
      <c r="T218" s="25">
        <v>8.42</v>
      </c>
      <c r="U218" s="25">
        <v>-0.64</v>
      </c>
      <c r="V218" s="25">
        <v>-2.5099999999999998</v>
      </c>
      <c r="W218" s="25">
        <v>9.98</v>
      </c>
      <c r="X218" s="25">
        <v>9.77</v>
      </c>
      <c r="Y218" s="25">
        <v>5.61</v>
      </c>
      <c r="Z218" s="25">
        <v>6.37</v>
      </c>
      <c r="AA218" s="25">
        <v>8.85</v>
      </c>
      <c r="AB218" s="25">
        <v>0.45</v>
      </c>
    </row>
    <row r="219" spans="1:28" x14ac:dyDescent="0.3">
      <c r="A219" s="27" t="s">
        <v>141</v>
      </c>
      <c r="B219" s="27">
        <f>VLOOKUP($A219,CRSP!$A$3:$U$650,2,0)</f>
        <v>4.7445000000000001E-2</v>
      </c>
      <c r="C219" s="27">
        <f>VLOOKUP($A219,CRSP!$A$3:$U$650,12,0)</f>
        <v>315.0082333568572</v>
      </c>
      <c r="D219" s="27">
        <f>VLOOKUP(A219,GW!$A$2:$D$655,4,0)</f>
        <v>3.3243708460906581E-2</v>
      </c>
      <c r="E219" s="25">
        <f>VLOOKUP($A219,CRSP!$A$3:$U$656,13,0)</f>
        <v>1.3917000000000001E-2</v>
      </c>
      <c r="F219" s="25">
        <f>VLOOKUP($A219,CRSP!$A$3:$U$656,15,0)</f>
        <v>523.28468950267018</v>
      </c>
      <c r="G219" s="25">
        <f>VLOOKUP($A219,CRSP!$A$3:$U$656,16,0)</f>
        <v>5.3489999999999996E-3</v>
      </c>
      <c r="H219" s="25">
        <f>VLOOKUP($A219,CRSP!$A$3:$U$656,18,0)</f>
        <v>433.15873476018822</v>
      </c>
      <c r="I219" s="25">
        <f>VLOOKUP($A219,CRSP!$A$3:$U$656,19,0)</f>
        <v>2.5929999999999998E-3</v>
      </c>
      <c r="J219" s="25">
        <f>VLOOKUP($A219,CRSP!$A$3:$U$656,21,0)</f>
        <v>306.9741282339707</v>
      </c>
      <c r="K219" s="25"/>
      <c r="L219" s="25"/>
      <c r="M219" s="25"/>
      <c r="N219" s="25">
        <f>VLOOKUP($A219,GOLD!$A$2:$H$657,6,0)</f>
        <v>430.23</v>
      </c>
      <c r="O219" s="25">
        <f>VLOOKUP($A219,GOLD!$A$2:$H$657,8,0)</f>
        <v>1229.5798799657043</v>
      </c>
      <c r="P219" s="25">
        <f>VLOOKUP($A219,GOLD!$A$2:$H$657,7,0)</f>
        <v>-5.3799274821257077</v>
      </c>
      <c r="Q219" s="25">
        <v>6.04</v>
      </c>
      <c r="R219" s="25">
        <v>6.28</v>
      </c>
      <c r="S219" s="25">
        <v>8.5</v>
      </c>
      <c r="T219" s="25">
        <v>3.58</v>
      </c>
      <c r="U219" s="25">
        <v>6.08</v>
      </c>
      <c r="V219" s="25">
        <v>7.43</v>
      </c>
      <c r="W219" s="25">
        <v>1.24</v>
      </c>
      <c r="X219" s="25">
        <v>-1.42</v>
      </c>
      <c r="Y219" s="25">
        <v>10.26</v>
      </c>
      <c r="Z219" s="25">
        <v>4.1900000000000004</v>
      </c>
      <c r="AA219" s="25">
        <v>3.05</v>
      </c>
      <c r="AB219" s="25">
        <v>7.57</v>
      </c>
    </row>
    <row r="220" spans="1:28" x14ac:dyDescent="0.3">
      <c r="A220" s="27" t="s">
        <v>142</v>
      </c>
      <c r="B220" s="27">
        <f>VLOOKUP($A220,CRSP!$A$3:$U$650,2,0)</f>
        <v>-3.0846999999999999E-2</v>
      </c>
      <c r="C220" s="27">
        <f>VLOOKUP($A220,CRSP!$A$3:$U$650,12,0)</f>
        <v>304.50482239473064</v>
      </c>
      <c r="D220" s="27">
        <f>VLOOKUP(A220,GW!$A$2:$D$655,4,0)</f>
        <v>3.4570667078682067E-2</v>
      </c>
      <c r="E220" s="25">
        <f>VLOOKUP($A220,CRSP!$A$3:$U$656,13,0)</f>
        <v>-1.993E-2</v>
      </c>
      <c r="F220" s="25">
        <f>VLOOKUP($A220,CRSP!$A$3:$U$656,15,0)</f>
        <v>512.85569289982527</v>
      </c>
      <c r="G220" s="25">
        <f>VLOOKUP($A220,CRSP!$A$3:$U$656,16,0)</f>
        <v>4.803E-3</v>
      </c>
      <c r="H220" s="25">
        <f>VLOOKUP($A220,CRSP!$A$3:$U$656,18,0)</f>
        <v>435.23925913194483</v>
      </c>
      <c r="I220" s="25">
        <f>VLOOKUP($A220,CRSP!$A$3:$U$656,19,0)</f>
        <v>4.3099999999999996E-3</v>
      </c>
      <c r="J220" s="25">
        <f>VLOOKUP($A220,CRSP!$A$3:$U$656,21,0)</f>
        <v>308.32395950506191</v>
      </c>
      <c r="K220" s="25"/>
      <c r="L220" s="25"/>
      <c r="M220" s="25"/>
      <c r="N220" s="25">
        <f>VLOOKUP($A220,GOLD!$A$2:$H$657,6,0)</f>
        <v>453.85</v>
      </c>
      <c r="O220" s="25">
        <f>VLOOKUP($A220,GOLD!$A$2:$H$657,8,0)</f>
        <v>1297.0848813946843</v>
      </c>
      <c r="P220" s="25">
        <f>VLOOKUP($A220,GOLD!$A$2:$H$657,7,0)</f>
        <v>5.3446797563405566</v>
      </c>
      <c r="Q220" s="25">
        <v>-1.53</v>
      </c>
      <c r="R220" s="25">
        <v>-4.2</v>
      </c>
      <c r="S220" s="25">
        <v>-0.65</v>
      </c>
      <c r="T220" s="25">
        <v>2.62</v>
      </c>
      <c r="U220" s="25">
        <v>-2.8</v>
      </c>
      <c r="V220" s="25">
        <v>-4.8099999999999996</v>
      </c>
      <c r="W220" s="25">
        <v>-3.97</v>
      </c>
      <c r="X220" s="25">
        <v>-3.18</v>
      </c>
      <c r="Y220" s="25">
        <v>-1.1299999999999999</v>
      </c>
      <c r="Z220" s="25">
        <v>-2.56</v>
      </c>
      <c r="AA220" s="25">
        <v>-2.6</v>
      </c>
      <c r="AB220" s="25">
        <v>1.7</v>
      </c>
    </row>
    <row r="221" spans="1:28" x14ac:dyDescent="0.3">
      <c r="A221" s="27" t="s">
        <v>538</v>
      </c>
      <c r="B221" s="27">
        <f>VLOOKUP($A221,CRSP!$A$3:$U$650,2,0)</f>
        <v>1.0515999999999999E-2</v>
      </c>
      <c r="C221" s="27">
        <f>VLOOKUP($A221,CRSP!$A$3:$U$650,12,0)</f>
        <v>307.37473535638674</v>
      </c>
      <c r="D221" s="27">
        <f>VLOOKUP(A221,GW!$A$2:$D$655,4,0)</f>
        <v>3.4605033227464638E-2</v>
      </c>
      <c r="E221" s="25">
        <f>VLOOKUP($A221,CRSP!$A$3:$U$656,13,0)</f>
        <v>-1.2511E-2</v>
      </c>
      <c r="F221" s="25">
        <f>VLOOKUP($A221,CRSP!$A$3:$U$656,15,0)</f>
        <v>506.4393177554378</v>
      </c>
      <c r="G221" s="25">
        <f>VLOOKUP($A221,CRSP!$A$3:$U$656,16,0)</f>
        <v>4.5539999999999999E-3</v>
      </c>
      <c r="H221" s="25">
        <f>VLOOKUP($A221,CRSP!$A$3:$U$656,18,0)</f>
        <v>437.221318619253</v>
      </c>
      <c r="I221" s="25">
        <f>VLOOKUP($A221,CRSP!$A$3:$U$656,19,0)</f>
        <v>5.1500000000000001E-3</v>
      </c>
      <c r="J221" s="25">
        <f>VLOOKUP($A221,CRSP!$A$3:$U$656,21,0)</f>
        <v>309.89876265466813</v>
      </c>
      <c r="K221" s="25"/>
      <c r="L221" s="25"/>
      <c r="M221" s="25"/>
      <c r="N221" s="25">
        <f>VLOOKUP($A221,GOLD!$A$2:$H$657,6,0)</f>
        <v>449.95</v>
      </c>
      <c r="O221" s="25">
        <f>VLOOKUP($A221,GOLD!$A$2:$H$657,8,0)</f>
        <v>1285.9388396684767</v>
      </c>
      <c r="P221" s="25">
        <f>VLOOKUP($A221,GOLD!$A$2:$H$657,7,0)</f>
        <v>-0.86302814926787552</v>
      </c>
      <c r="Q221" s="25">
        <v>-0.15</v>
      </c>
      <c r="R221" s="25">
        <v>2.93</v>
      </c>
      <c r="S221" s="25">
        <v>1.86</v>
      </c>
      <c r="T221" s="25">
        <v>4.62</v>
      </c>
      <c r="U221" s="25">
        <v>1.08</v>
      </c>
      <c r="V221" s="25">
        <v>2.69</v>
      </c>
      <c r="W221" s="25">
        <v>0.72</v>
      </c>
      <c r="X221" s="25">
        <v>-0.28999999999999998</v>
      </c>
      <c r="Y221" s="25">
        <v>1.6</v>
      </c>
      <c r="Z221" s="25">
        <v>-2</v>
      </c>
      <c r="AA221" s="25">
        <v>-0.46</v>
      </c>
      <c r="AB221" s="25">
        <v>-0.23</v>
      </c>
    </row>
    <row r="222" spans="1:28" x14ac:dyDescent="0.3">
      <c r="A222" s="27" t="s">
        <v>143</v>
      </c>
      <c r="B222" s="27">
        <f>VLOOKUP($A222,CRSP!$A$3:$U$650,2,0)</f>
        <v>8.012E-3</v>
      </c>
      <c r="C222" s="27">
        <f>VLOOKUP($A222,CRSP!$A$3:$U$650,12,0)</f>
        <v>308.35097624088451</v>
      </c>
      <c r="D222" s="27">
        <f>VLOOKUP(A222,GW!$A$2:$D$655,4,0)</f>
        <v>3.4851490184111482E-2</v>
      </c>
      <c r="E222" s="25">
        <f>VLOOKUP($A222,CRSP!$A$3:$U$656,13,0)</f>
        <v>-1.5848000000000001E-2</v>
      </c>
      <c r="F222" s="25">
        <f>VLOOKUP($A222,CRSP!$A$3:$U$656,15,0)</f>
        <v>498.41325055309557</v>
      </c>
      <c r="G222" s="25">
        <f>VLOOKUP($A222,CRSP!$A$3:$U$656,16,0)</f>
        <v>5.0270000000000002E-3</v>
      </c>
      <c r="H222" s="25">
        <f>VLOOKUP($A222,CRSP!$A$3:$U$656,18,0)</f>
        <v>439.41927495189157</v>
      </c>
      <c r="I222" s="25">
        <f>VLOOKUP($A222,CRSP!$A$3:$U$656,19,0)</f>
        <v>3.4160000000000002E-3</v>
      </c>
      <c r="J222" s="25">
        <f>VLOOKUP($A222,CRSP!$A$3:$U$656,21,0)</f>
        <v>311.02362204724409</v>
      </c>
      <c r="K222" s="25"/>
      <c r="L222" s="25"/>
      <c r="M222" s="25"/>
      <c r="N222" s="25">
        <f>VLOOKUP($A222,GOLD!$A$2:$H$657,6,0)</f>
        <v>454.41</v>
      </c>
      <c r="O222" s="25">
        <f>VLOOKUP($A222,GOLD!$A$2:$H$657,8,0)</f>
        <v>1298.685338668191</v>
      </c>
      <c r="P222" s="25">
        <f>VLOOKUP($A222,GOLD!$A$2:$H$657,7,0)</f>
        <v>0.98634087270863513</v>
      </c>
      <c r="Q222" s="25">
        <v>-0.28999999999999998</v>
      </c>
      <c r="R222" s="25">
        <v>1.24</v>
      </c>
      <c r="S222" s="25">
        <v>-0.06</v>
      </c>
      <c r="T222" s="25">
        <v>-0.42</v>
      </c>
      <c r="U222" s="25">
        <v>-1.21</v>
      </c>
      <c r="V222" s="25">
        <v>-1.38</v>
      </c>
      <c r="W222" s="25">
        <v>2.34</v>
      </c>
      <c r="X222" s="25">
        <v>3.58</v>
      </c>
      <c r="Y222" s="25">
        <v>-1.41</v>
      </c>
      <c r="Z222" s="25">
        <v>-0.25</v>
      </c>
      <c r="AA222" s="25">
        <v>1.99</v>
      </c>
      <c r="AB222" s="25">
        <v>-1.44</v>
      </c>
    </row>
    <row r="223" spans="1:28" x14ac:dyDescent="0.3">
      <c r="A223" s="27" t="s">
        <v>144</v>
      </c>
      <c r="B223" s="27">
        <f>VLOOKUP($A223,CRSP!$A$3:$U$650,2,0)</f>
        <v>4.7676000000000003E-2</v>
      </c>
      <c r="C223" s="27">
        <f>VLOOKUP($A223,CRSP!$A$3:$U$650,12,0)</f>
        <v>321.68901434956479</v>
      </c>
      <c r="D223" s="27">
        <f>VLOOKUP(A223,GW!$A$2:$D$655,4,0)</f>
        <v>3.374771480804388E-2</v>
      </c>
      <c r="E223" s="25">
        <f>VLOOKUP($A223,CRSP!$A$3:$U$656,13,0)</f>
        <v>3.2301999999999997E-2</v>
      </c>
      <c r="F223" s="25">
        <f>VLOOKUP($A223,CRSP!$A$3:$U$656,15,0)</f>
        <v>514.51291875073503</v>
      </c>
      <c r="G223" s="25">
        <f>VLOOKUP($A223,CRSP!$A$3:$U$656,16,0)</f>
        <v>5.4730000000000004E-3</v>
      </c>
      <c r="H223" s="25">
        <f>VLOOKUP($A223,CRSP!$A$3:$U$656,18,0)</f>
        <v>441.82411291451842</v>
      </c>
      <c r="I223" s="25">
        <f>VLOOKUP($A223,CRSP!$A$3:$U$656,19,0)</f>
        <v>4.2550000000000001E-3</v>
      </c>
      <c r="J223" s="25">
        <f>VLOOKUP($A223,CRSP!$A$3:$U$656,21,0)</f>
        <v>312.26096737907761</v>
      </c>
      <c r="K223" s="25"/>
      <c r="L223" s="25"/>
      <c r="M223" s="25"/>
      <c r="N223" s="25">
        <f>VLOOKUP($A223,GOLD!$A$2:$H$657,6,0)</f>
        <v>434.92</v>
      </c>
      <c r="O223" s="25">
        <f>VLOOKUP($A223,GOLD!$A$2:$H$657,8,0)</f>
        <v>1242.9837096313231</v>
      </c>
      <c r="P223" s="25">
        <f>VLOOKUP($A223,GOLD!$A$2:$H$657,7,0)</f>
        <v>-4.3837768077494985</v>
      </c>
      <c r="Q223" s="25">
        <v>3.4</v>
      </c>
      <c r="R223" s="25">
        <v>8.27</v>
      </c>
      <c r="S223" s="25">
        <v>7.87</v>
      </c>
      <c r="T223" s="25">
        <v>-2.08</v>
      </c>
      <c r="U223" s="25">
        <v>6.92</v>
      </c>
      <c r="V223" s="25">
        <v>9.5399999999999991</v>
      </c>
      <c r="W223" s="25">
        <v>2.89</v>
      </c>
      <c r="X223" s="25">
        <v>3.22</v>
      </c>
      <c r="Y223" s="25">
        <v>6.56</v>
      </c>
      <c r="Z223" s="25">
        <v>2.67</v>
      </c>
      <c r="AA223" s="25">
        <v>5.53</v>
      </c>
      <c r="AB223" s="25">
        <v>7.19</v>
      </c>
    </row>
    <row r="224" spans="1:28" x14ac:dyDescent="0.3">
      <c r="A224" s="27" t="s">
        <v>539</v>
      </c>
      <c r="B224" s="27">
        <f>VLOOKUP($A224,CRSP!$A$3:$U$650,2,0)</f>
        <v>-4.4580000000000002E-3</v>
      </c>
      <c r="C224" s="27">
        <f>VLOOKUP($A224,CRSP!$A$3:$U$650,12,0)</f>
        <v>319.94824747118321</v>
      </c>
      <c r="D224" s="27">
        <f>VLOOKUP(A224,GW!$A$2:$D$655,4,0)</f>
        <v>3.4213170600200966E-2</v>
      </c>
      <c r="E224" s="25">
        <f>VLOOKUP($A224,CRSP!$A$3:$U$656,13,0)</f>
        <v>-1.2001E-2</v>
      </c>
      <c r="F224" s="25">
        <f>VLOOKUP($A224,CRSP!$A$3:$U$656,15,0)</f>
        <v>508.33833399825699</v>
      </c>
      <c r="G224" s="25">
        <f>VLOOKUP($A224,CRSP!$A$3:$U$656,16,0)</f>
        <v>4.9800000000000001E-3</v>
      </c>
      <c r="H224" s="25">
        <f>VLOOKUP($A224,CRSP!$A$3:$U$656,18,0)</f>
        <v>444.02441086153146</v>
      </c>
      <c r="I224" s="25">
        <f>VLOOKUP($A224,CRSP!$A$3:$U$656,19,0)</f>
        <v>4.2370000000000003E-3</v>
      </c>
      <c r="J224" s="25">
        <f>VLOOKUP($A224,CRSP!$A$3:$U$656,21,0)</f>
        <v>313.61079865016876</v>
      </c>
      <c r="K224" s="25"/>
      <c r="L224" s="25"/>
      <c r="M224" s="25"/>
      <c r="N224" s="25">
        <f>VLOOKUP($A224,GOLD!$A$2:$H$657,6,0)</f>
        <v>435.7</v>
      </c>
      <c r="O224" s="25">
        <f>VLOOKUP($A224,GOLD!$A$2:$H$657,8,0)</f>
        <v>1245.2129179765648</v>
      </c>
      <c r="P224" s="25">
        <f>VLOOKUP($A224,GOLD!$A$2:$H$657,7,0)</f>
        <v>0.17918269938477152</v>
      </c>
      <c r="Q224" s="25">
        <v>1.67</v>
      </c>
      <c r="R224" s="25">
        <v>-0.84</v>
      </c>
      <c r="S224" s="25">
        <v>-1.94</v>
      </c>
      <c r="T224" s="25">
        <v>3.59</v>
      </c>
      <c r="U224" s="25">
        <v>-3.34</v>
      </c>
      <c r="V224" s="25">
        <v>-5.13</v>
      </c>
      <c r="W224" s="25">
        <v>0.16</v>
      </c>
      <c r="X224" s="25">
        <v>-0.22</v>
      </c>
      <c r="Y224" s="25">
        <v>-0.83</v>
      </c>
      <c r="Z224" s="25">
        <v>0.55000000000000004</v>
      </c>
      <c r="AA224" s="25">
        <v>0.23</v>
      </c>
      <c r="AB224" s="25">
        <v>-2.09</v>
      </c>
    </row>
    <row r="225" spans="1:28" x14ac:dyDescent="0.3">
      <c r="A225" s="27" t="s">
        <v>145</v>
      </c>
      <c r="B225" s="27">
        <f>VLOOKUP($A225,CRSP!$A$3:$U$650,2,0)</f>
        <v>-3.2488000000000003E-2</v>
      </c>
      <c r="C225" s="27">
        <f>VLOOKUP($A225,CRSP!$A$3:$U$650,12,0)</f>
        <v>307.59821218536814</v>
      </c>
      <c r="D225" s="27">
        <f>VLOOKUP(A225,GW!$A$2:$D$655,4,0)</f>
        <v>3.5879983685122879E-2</v>
      </c>
      <c r="E225" s="25">
        <f>VLOOKUP($A225,CRSP!$A$3:$U$656,13,0)</f>
        <v>5.6400000000000005E-4</v>
      </c>
      <c r="F225" s="25">
        <f>VLOOKUP($A225,CRSP!$A$3:$U$656,15,0)</f>
        <v>508.62504794593571</v>
      </c>
      <c r="G225" s="25">
        <f>VLOOKUP($A225,CRSP!$A$3:$U$656,16,0)</f>
        <v>5.8129999999999996E-3</v>
      </c>
      <c r="H225" s="25">
        <f>VLOOKUP($A225,CRSP!$A$3:$U$656,18,0)</f>
        <v>446.6055723865594</v>
      </c>
      <c r="I225" s="25">
        <f>VLOOKUP($A225,CRSP!$A$3:$U$656,19,0)</f>
        <v>4.2189999999999997E-3</v>
      </c>
      <c r="J225" s="25">
        <f>VLOOKUP($A225,CRSP!$A$3:$U$656,21,0)</f>
        <v>314.96062992125979</v>
      </c>
      <c r="K225" s="25"/>
      <c r="L225" s="25"/>
      <c r="M225" s="25"/>
      <c r="N225" s="25">
        <f>VLOOKUP($A225,GOLD!$A$2:$H$657,6,0)</f>
        <v>430.58</v>
      </c>
      <c r="O225" s="25">
        <f>VLOOKUP($A225,GOLD!$A$2:$H$657,8,0)</f>
        <v>1230.5801657616462</v>
      </c>
      <c r="P225" s="25">
        <f>VLOOKUP($A225,GOLD!$A$2:$H$657,7,0)</f>
        <v>-1.1820796090213554</v>
      </c>
      <c r="Q225" s="25">
        <v>-0.15</v>
      </c>
      <c r="R225" s="25">
        <v>-6.66</v>
      </c>
      <c r="S225" s="25">
        <v>-4.7300000000000004</v>
      </c>
      <c r="T225" s="25">
        <v>-1.48</v>
      </c>
      <c r="U225" s="25">
        <v>-3.67</v>
      </c>
      <c r="V225" s="25">
        <v>-8.2100000000000009</v>
      </c>
      <c r="W225" s="25">
        <v>-2.9</v>
      </c>
      <c r="X225" s="25">
        <v>-0.12</v>
      </c>
      <c r="Y225" s="25">
        <v>-2.61</v>
      </c>
      <c r="Z225" s="25">
        <v>-1.06</v>
      </c>
      <c r="AA225" s="25">
        <v>-0.05</v>
      </c>
      <c r="AB225" s="25">
        <v>-2.39</v>
      </c>
    </row>
    <row r="226" spans="1:28" x14ac:dyDescent="0.3">
      <c r="A226" s="27" t="s">
        <v>146</v>
      </c>
      <c r="B226" s="27">
        <f>VLOOKUP($A226,CRSP!$A$3:$U$650,2,0)</f>
        <v>4.2738999999999999E-2</v>
      </c>
      <c r="C226" s="27">
        <f>VLOOKUP($A226,CRSP!$A$3:$U$650,12,0)</f>
        <v>319.8188661491414</v>
      </c>
      <c r="D226" s="27">
        <f>VLOOKUP(A226,GW!$A$2:$D$655,4,0)</f>
        <v>3.4790923467323744E-2</v>
      </c>
      <c r="E226" s="25">
        <f>VLOOKUP($A226,CRSP!$A$3:$U$656,13,0)</f>
        <v>3.2088999999999999E-2</v>
      </c>
      <c r="F226" s="25">
        <f>VLOOKUP($A226,CRSP!$A$3:$U$656,15,0)</f>
        <v>524.94631154252374</v>
      </c>
      <c r="G226" s="25">
        <f>VLOOKUP($A226,CRSP!$A$3:$U$656,16,0)</f>
        <v>6.3660000000000001E-3</v>
      </c>
      <c r="H226" s="25">
        <f>VLOOKUP($A226,CRSP!$A$3:$U$656,18,0)</f>
        <v>449.44864347937676</v>
      </c>
      <c r="I226" s="25">
        <f>VLOOKUP($A226,CRSP!$A$3:$U$656,19,0)</f>
        <v>6.7229999999999998E-3</v>
      </c>
      <c r="J226" s="25">
        <f>VLOOKUP($A226,CRSP!$A$3:$U$656,21,0)</f>
        <v>317.09786276715408</v>
      </c>
      <c r="K226" s="25"/>
      <c r="L226" s="25"/>
      <c r="M226" s="25"/>
      <c r="N226" s="25">
        <f>VLOOKUP($A226,GOLD!$A$2:$H$657,6,0)</f>
        <v>394.03</v>
      </c>
      <c r="O226" s="25">
        <f>VLOOKUP($A226,GOLD!$A$2:$H$657,8,0)</f>
        <v>1126.1217490711629</v>
      </c>
      <c r="P226" s="25">
        <f>VLOOKUP($A226,GOLD!$A$2:$H$657,7,0)</f>
        <v>-8.8706088501934364</v>
      </c>
      <c r="Q226" s="25">
        <v>6.54</v>
      </c>
      <c r="R226" s="25">
        <v>3.91</v>
      </c>
      <c r="S226" s="25">
        <v>3.65</v>
      </c>
      <c r="T226" s="25">
        <v>-2.48</v>
      </c>
      <c r="U226" s="25">
        <v>2.91</v>
      </c>
      <c r="V226" s="25">
        <v>2.86</v>
      </c>
      <c r="W226" s="25">
        <v>7.06</v>
      </c>
      <c r="X226" s="25">
        <v>2.67</v>
      </c>
      <c r="Y226" s="25">
        <v>8.2899999999999991</v>
      </c>
      <c r="Z226" s="25">
        <v>3.8</v>
      </c>
      <c r="AA226" s="25">
        <v>3.92</v>
      </c>
      <c r="AB226" s="25">
        <v>4.47</v>
      </c>
    </row>
    <row r="227" spans="1:28" x14ac:dyDescent="0.3">
      <c r="A227" s="27" t="s">
        <v>147</v>
      </c>
      <c r="B227" s="27">
        <f>VLOOKUP($A227,CRSP!$A$3:$U$650,2,0)</f>
        <v>2.6891000000000002E-2</v>
      </c>
      <c r="C227" s="27">
        <f>VLOOKUP($A227,CRSP!$A$3:$U$650,12,0)</f>
        <v>328.12279463655614</v>
      </c>
      <c r="D227" s="27">
        <f>VLOOKUP(A227,GW!$A$2:$D$655,4,0)</f>
        <v>3.4256969088671423E-2</v>
      </c>
      <c r="E227" s="25">
        <f>VLOOKUP($A227,CRSP!$A$3:$U$656,13,0)</f>
        <v>2.1687000000000001E-2</v>
      </c>
      <c r="F227" s="25">
        <f>VLOOKUP($A227,CRSP!$A$3:$U$656,15,0)</f>
        <v>536.33079233612386</v>
      </c>
      <c r="G227" s="25">
        <f>VLOOKUP($A227,CRSP!$A$3:$U$656,16,0)</f>
        <v>6.6E-3</v>
      </c>
      <c r="H227" s="25">
        <f>VLOOKUP($A227,CRSP!$A$3:$U$656,18,0)</f>
        <v>452.41500056901225</v>
      </c>
      <c r="I227" s="25">
        <f>VLOOKUP($A227,CRSP!$A$3:$U$656,19,0)</f>
        <v>3.339E-3</v>
      </c>
      <c r="J227" s="25">
        <f>VLOOKUP($A227,CRSP!$A$3:$U$656,21,0)</f>
        <v>318.11023622047247</v>
      </c>
      <c r="K227" s="25"/>
      <c r="L227" s="25"/>
      <c r="M227" s="25"/>
      <c r="N227" s="25">
        <f>VLOOKUP($A227,GOLD!$A$2:$H$657,6,0)</f>
        <v>412.16</v>
      </c>
      <c r="O227" s="25">
        <f>VLOOKUP($A227,GOLD!$A$2:$H$657,8,0)</f>
        <v>1177.9365533009432</v>
      </c>
      <c r="P227" s="25">
        <f>VLOOKUP($A227,GOLD!$A$2:$H$657,7,0)</f>
        <v>4.49845749446858</v>
      </c>
      <c r="Q227" s="25">
        <v>8.07</v>
      </c>
      <c r="R227" s="25">
        <v>3.35</v>
      </c>
      <c r="S227" s="25">
        <v>0.64</v>
      </c>
      <c r="T227" s="25">
        <v>1.89</v>
      </c>
      <c r="U227" s="25">
        <v>0.97</v>
      </c>
      <c r="V227" s="25">
        <v>-0.02</v>
      </c>
      <c r="W227" s="25">
        <v>2.96</v>
      </c>
      <c r="X227" s="25">
        <v>2.52</v>
      </c>
      <c r="Y227" s="25">
        <v>1.6</v>
      </c>
      <c r="Z227" s="25">
        <v>1.2</v>
      </c>
      <c r="AA227" s="25">
        <v>-0.19</v>
      </c>
      <c r="AB227" s="25">
        <v>0.38</v>
      </c>
    </row>
    <row r="228" spans="1:28" x14ac:dyDescent="0.3">
      <c r="A228" s="27" t="s">
        <v>148</v>
      </c>
      <c r="B228" s="27">
        <f>VLOOKUP($A228,CRSP!$A$3:$U$650,2,0)</f>
        <v>-1.4355E-2</v>
      </c>
      <c r="C228" s="27">
        <f>VLOOKUP($A228,CRSP!$A$3:$U$650,12,0)</f>
        <v>321.92425311691363</v>
      </c>
      <c r="D228" s="27">
        <f>VLOOKUP(A228,GW!$A$2:$D$655,4,0)</f>
        <v>3.5269760077944225E-2</v>
      </c>
      <c r="E228" s="25">
        <f>VLOOKUP($A228,CRSP!$A$3:$U$656,13,0)</f>
        <v>-2.0027E-2</v>
      </c>
      <c r="F228" s="25">
        <f>VLOOKUP($A228,CRSP!$A$3:$U$656,15,0)</f>
        <v>525.58966631826877</v>
      </c>
      <c r="G228" s="25">
        <f>VLOOKUP($A228,CRSP!$A$3:$U$656,16,0)</f>
        <v>5.8170000000000001E-3</v>
      </c>
      <c r="H228" s="25">
        <f>VLOOKUP($A228,CRSP!$A$3:$U$656,18,0)</f>
        <v>455.04662388381092</v>
      </c>
      <c r="I228" s="25">
        <f>VLOOKUP($A228,CRSP!$A$3:$U$656,19,0)</f>
        <v>8.3199999999999995E-4</v>
      </c>
      <c r="J228" s="25">
        <f>VLOOKUP($A228,CRSP!$A$3:$U$656,21,0)</f>
        <v>318.44769403824523</v>
      </c>
      <c r="K228" s="25"/>
      <c r="L228" s="25"/>
      <c r="M228" s="25"/>
      <c r="N228" s="25">
        <f>VLOOKUP($A228,GOLD!$A$2:$H$657,6,0)</f>
        <v>423.6</v>
      </c>
      <c r="O228" s="25">
        <f>VLOOKUP($A228,GOLD!$A$2:$H$657,8,0)</f>
        <v>1210.6316090311518</v>
      </c>
      <c r="P228" s="25">
        <f>VLOOKUP($A228,GOLD!$A$2:$H$657,7,0)</f>
        <v>2.7377990251317237</v>
      </c>
      <c r="Q228" s="25">
        <v>-1.1599999999999999</v>
      </c>
      <c r="R228" s="25">
        <v>-0.96</v>
      </c>
      <c r="S228" s="25">
        <v>-1.95</v>
      </c>
      <c r="T228" s="25">
        <v>-0.3</v>
      </c>
      <c r="U228" s="25">
        <v>-2.69</v>
      </c>
      <c r="V228" s="25">
        <v>-3.13</v>
      </c>
      <c r="W228" s="25">
        <v>0.05</v>
      </c>
      <c r="X228" s="25">
        <v>-0.48</v>
      </c>
      <c r="Y228" s="25">
        <v>-2.77</v>
      </c>
      <c r="Z228" s="25">
        <v>-2.15</v>
      </c>
      <c r="AA228" s="25">
        <v>-2.61</v>
      </c>
      <c r="AB228" s="25">
        <v>-1.4</v>
      </c>
    </row>
    <row r="229" spans="1:28" x14ac:dyDescent="0.3">
      <c r="A229" s="27" t="s">
        <v>540</v>
      </c>
      <c r="B229" s="27">
        <f>VLOOKUP($A229,CRSP!$A$3:$U$650,2,0)</f>
        <v>1.8553E-2</v>
      </c>
      <c r="C229" s="27">
        <f>VLOOKUP($A229,CRSP!$A$3:$U$650,12,0)</f>
        <v>326.65255234062579</v>
      </c>
      <c r="D229" s="27">
        <f>VLOOKUP(A229,GW!$A$2:$D$655,4,0)</f>
        <v>3.5107302318882323E-2</v>
      </c>
      <c r="E229" s="25">
        <f>VLOOKUP($A229,CRSP!$A$3:$U$656,13,0)</f>
        <v>3.0049999999999999E-3</v>
      </c>
      <c r="F229" s="25">
        <f>VLOOKUP($A229,CRSP!$A$3:$U$656,15,0)</f>
        <v>527.16899719633057</v>
      </c>
      <c r="G229" s="25">
        <f>VLOOKUP($A229,CRSP!$A$3:$U$656,16,0)</f>
        <v>6.7590000000000003E-3</v>
      </c>
      <c r="H229" s="25">
        <f>VLOOKUP($A229,CRSP!$A$3:$U$656,18,0)</f>
        <v>458.12233436473645</v>
      </c>
      <c r="I229" s="25">
        <f>VLOOKUP($A229,CRSP!$A$3:$U$656,19,0)</f>
        <v>1.663E-3</v>
      </c>
      <c r="J229" s="25">
        <f>VLOOKUP($A229,CRSP!$A$3:$U$656,21,0)</f>
        <v>318.89763779527556</v>
      </c>
      <c r="K229" s="25"/>
      <c r="L229" s="25"/>
      <c r="M229" s="25"/>
      <c r="N229" s="25">
        <f>VLOOKUP($A229,GOLD!$A$2:$H$657,6,0)</f>
        <v>409.39</v>
      </c>
      <c r="O229" s="25">
        <f>VLOOKUP($A229,GOLD!$A$2:$H$657,8,0)</f>
        <v>1170.0200057159186</v>
      </c>
      <c r="P229" s="25">
        <f>VLOOKUP($A229,GOLD!$A$2:$H$657,7,0)</f>
        <v>-3.4121366787634186</v>
      </c>
      <c r="Q229" s="25">
        <v>3.52</v>
      </c>
      <c r="R229" s="25">
        <v>0.3</v>
      </c>
      <c r="S229" s="25">
        <v>2.42</v>
      </c>
      <c r="T229" s="25">
        <v>1.84</v>
      </c>
      <c r="U229" s="25">
        <v>4.84</v>
      </c>
      <c r="V229" s="25">
        <v>4.8899999999999997</v>
      </c>
      <c r="W229" s="25">
        <v>1.25</v>
      </c>
      <c r="X229" s="25">
        <v>1.04</v>
      </c>
      <c r="Y229" s="25">
        <v>1.58</v>
      </c>
      <c r="Z229" s="25">
        <v>1.81</v>
      </c>
      <c r="AA229" s="25">
        <v>-0.13</v>
      </c>
      <c r="AB229" s="25">
        <v>2.78</v>
      </c>
    </row>
    <row r="230" spans="1:28" x14ac:dyDescent="0.3">
      <c r="A230" s="27" t="s">
        <v>149</v>
      </c>
      <c r="B230" s="27">
        <f>VLOOKUP($A230,CRSP!$A$3:$U$650,2,0)</f>
        <v>7.2303000000000006E-2</v>
      </c>
      <c r="C230" s="27">
        <f>VLOOKUP($A230,CRSP!$A$3:$U$650,12,0)</f>
        <v>349.88238061632563</v>
      </c>
      <c r="D230" s="27">
        <f>VLOOKUP(A230,GW!$A$2:$D$655,4,0)</f>
        <v>3.3068880895552488E-2</v>
      </c>
      <c r="E230" s="25">
        <f>VLOOKUP($A230,CRSP!$A$3:$U$656,13,0)</f>
        <v>1.6053999999999999E-2</v>
      </c>
      <c r="F230" s="25">
        <f>VLOOKUP($A230,CRSP!$A$3:$U$656,15,0)</f>
        <v>535.63221043677243</v>
      </c>
      <c r="G230" s="25">
        <f>VLOOKUP($A230,CRSP!$A$3:$U$656,16,0)</f>
        <v>7.2899999999999996E-3</v>
      </c>
      <c r="H230" s="25">
        <f>VLOOKUP($A230,CRSP!$A$3:$U$656,18,0)</f>
        <v>461.46206186638847</v>
      </c>
      <c r="I230" s="25">
        <f>VLOOKUP($A230,CRSP!$A$3:$U$656,19,0)</f>
        <v>4.9789999999999999E-3</v>
      </c>
      <c r="J230" s="25">
        <f>VLOOKUP($A230,CRSP!$A$3:$U$656,21,0)</f>
        <v>320.47244094488184</v>
      </c>
      <c r="K230" s="25"/>
      <c r="L230" s="25"/>
      <c r="M230" s="25"/>
      <c r="N230" s="25">
        <f>VLOOKUP($A230,GOLD!$A$2:$H$657,6,0)</f>
        <v>390.31</v>
      </c>
      <c r="O230" s="25">
        <f>VLOOKUP($A230,GOLD!$A$2:$H$657,8,0)</f>
        <v>1115.4901400400113</v>
      </c>
      <c r="P230" s="25">
        <f>VLOOKUP($A230,GOLD!$A$2:$H$657,7,0)</f>
        <v>-4.7726951764332552</v>
      </c>
      <c r="Q230" s="25">
        <v>5.65</v>
      </c>
      <c r="R230" s="25">
        <v>7.6</v>
      </c>
      <c r="S230" s="25">
        <v>6.67</v>
      </c>
      <c r="T230" s="25">
        <v>6.26</v>
      </c>
      <c r="U230" s="25">
        <v>9.4700000000000006</v>
      </c>
      <c r="V230" s="25">
        <v>7.13</v>
      </c>
      <c r="W230" s="25">
        <v>8.34</v>
      </c>
      <c r="X230" s="25">
        <v>2.74</v>
      </c>
      <c r="Y230" s="25">
        <v>6.27</v>
      </c>
      <c r="Z230" s="25">
        <v>6.79</v>
      </c>
      <c r="AA230" s="25">
        <v>6.75</v>
      </c>
      <c r="AB230" s="25">
        <v>6.98</v>
      </c>
    </row>
    <row r="231" spans="1:28" x14ac:dyDescent="0.3">
      <c r="A231" s="27" t="s">
        <v>150</v>
      </c>
      <c r="B231" s="27">
        <f>VLOOKUP($A231,CRSP!$A$3:$U$650,2,0)</f>
        <v>-2.5031000000000001E-2</v>
      </c>
      <c r="C231" s="27">
        <f>VLOOKUP($A231,CRSP!$A$3:$U$650,12,0)</f>
        <v>339.75535168195722</v>
      </c>
      <c r="D231" s="27">
        <f>VLOOKUP(A231,GW!$A$2:$D$655,4,0)</f>
        <v>3.4355743266634355E-2</v>
      </c>
      <c r="E231" s="25">
        <f>VLOOKUP($A231,CRSP!$A$3:$U$656,13,0)</f>
        <v>-1.4851E-2</v>
      </c>
      <c r="F231" s="25">
        <f>VLOOKUP($A231,CRSP!$A$3:$U$656,15,0)</f>
        <v>527.67758130476693</v>
      </c>
      <c r="G231" s="25">
        <f>VLOOKUP($A231,CRSP!$A$3:$U$656,16,0)</f>
        <v>6.1450000000000003E-3</v>
      </c>
      <c r="H231" s="25">
        <f>VLOOKUP($A231,CRSP!$A$3:$U$656,18,0)</f>
        <v>464.29775687392612</v>
      </c>
      <c r="I231" s="25">
        <f>VLOOKUP($A231,CRSP!$A$3:$U$656,19,0)</f>
        <v>4.1289999999999999E-3</v>
      </c>
      <c r="J231" s="25">
        <f>VLOOKUP($A231,CRSP!$A$3:$U$656,21,0)</f>
        <v>321.82227221597304</v>
      </c>
      <c r="K231" s="25"/>
      <c r="L231" s="25"/>
      <c r="M231" s="25"/>
      <c r="N231" s="25">
        <f>VLOOKUP($A231,GOLD!$A$2:$H$657,6,0)</f>
        <v>386.9</v>
      </c>
      <c r="O231" s="25">
        <f>VLOOKUP($A231,GOLD!$A$2:$H$657,8,0)</f>
        <v>1105.7444984281221</v>
      </c>
      <c r="P231" s="25">
        <f>VLOOKUP($A231,GOLD!$A$2:$H$657,7,0)</f>
        <v>-0.87750334688174692</v>
      </c>
      <c r="Q231" s="25">
        <v>-1.44</v>
      </c>
      <c r="R231" s="25">
        <v>-2.96</v>
      </c>
      <c r="S231" s="25">
        <v>-2.0499999999999998</v>
      </c>
      <c r="T231" s="25">
        <v>-1.29</v>
      </c>
      <c r="U231" s="25">
        <v>-2.23</v>
      </c>
      <c r="V231" s="25">
        <v>-3.76</v>
      </c>
      <c r="W231" s="25">
        <v>-1.37</v>
      </c>
      <c r="X231" s="25">
        <v>-1.82</v>
      </c>
      <c r="Y231" s="25">
        <v>-1.85</v>
      </c>
      <c r="Z231" s="25">
        <v>-1.1599999999999999</v>
      </c>
      <c r="AA231" s="25">
        <v>-0.39</v>
      </c>
      <c r="AB231" s="25">
        <v>-0.67</v>
      </c>
    </row>
    <row r="232" spans="1:28" x14ac:dyDescent="0.3">
      <c r="A232" s="27" t="s">
        <v>151</v>
      </c>
      <c r="B232" s="27">
        <f>VLOOKUP($A232,CRSP!$A$3:$U$650,2,0)</f>
        <v>2.3037999999999999E-2</v>
      </c>
      <c r="C232" s="27">
        <f>VLOOKUP($A232,CRSP!$A$3:$U$650,12,0)</f>
        <v>346.82427664079046</v>
      </c>
      <c r="D232" s="27">
        <f>VLOOKUP(A232,GW!$A$2:$D$655,4,0)</f>
        <v>3.3950554481635975E-2</v>
      </c>
      <c r="E232" s="25">
        <f>VLOOKUP($A232,CRSP!$A$3:$U$656,13,0)</f>
        <v>9.4000000000000004E-3</v>
      </c>
      <c r="F232" s="25">
        <f>VLOOKUP($A232,CRSP!$A$3:$U$656,15,0)</f>
        <v>532.63771886151903</v>
      </c>
      <c r="G232" s="25">
        <f>VLOOKUP($A232,CRSP!$A$3:$U$656,16,0)</f>
        <v>7.6109999999999997E-3</v>
      </c>
      <c r="H232" s="25">
        <f>VLOOKUP($A232,CRSP!$A$3:$U$656,18,0)</f>
        <v>467.83148712650666</v>
      </c>
      <c r="I232" s="25">
        <f>VLOOKUP($A232,CRSP!$A$3:$U$656,19,0)</f>
        <v>5.757E-3</v>
      </c>
      <c r="J232" s="25">
        <f>VLOOKUP($A232,CRSP!$A$3:$U$656,21,0)</f>
        <v>323.73453318335208</v>
      </c>
      <c r="K232" s="25"/>
      <c r="L232" s="25"/>
      <c r="M232" s="25"/>
      <c r="N232" s="25">
        <f>VLOOKUP($A232,GOLD!$A$2:$H$657,6,0)</f>
        <v>384.66</v>
      </c>
      <c r="O232" s="25">
        <f>VLOOKUP($A232,GOLD!$A$2:$H$657,8,0)</f>
        <v>1099.3426693340955</v>
      </c>
      <c r="P232" s="25">
        <f>VLOOKUP($A232,GOLD!$A$2:$H$657,7,0)</f>
        <v>-0.58064344792462375</v>
      </c>
      <c r="Q232" s="25">
        <v>5.52</v>
      </c>
      <c r="R232" s="25">
        <v>-1.35</v>
      </c>
      <c r="S232" s="25">
        <v>0.53</v>
      </c>
      <c r="T232" s="25">
        <v>3.89</v>
      </c>
      <c r="U232" s="25">
        <v>2.77</v>
      </c>
      <c r="V232" s="25">
        <v>-5.53</v>
      </c>
      <c r="W232" s="25">
        <v>5.21</v>
      </c>
      <c r="X232" s="25">
        <v>0.54</v>
      </c>
      <c r="Y232" s="25">
        <v>2.76</v>
      </c>
      <c r="Z232" s="25">
        <v>4.93</v>
      </c>
      <c r="AA232" s="25">
        <v>4.78</v>
      </c>
      <c r="AB232" s="25">
        <v>1.41</v>
      </c>
    </row>
    <row r="233" spans="1:28" x14ac:dyDescent="0.3">
      <c r="A233" s="27" t="s">
        <v>541</v>
      </c>
      <c r="B233" s="27">
        <f>VLOOKUP($A233,CRSP!$A$3:$U$650,2,0)</f>
        <v>5.1707000000000003E-2</v>
      </c>
      <c r="C233" s="27">
        <f>VLOOKUP($A233,CRSP!$A$3:$U$650,12,0)</f>
        <v>364.19665960950363</v>
      </c>
      <c r="D233" s="27">
        <f>VLOOKUP(A233,GW!$A$2:$D$655,4,0)</f>
        <v>3.2715411445549666E-2</v>
      </c>
      <c r="E233" s="25">
        <f>VLOOKUP($A233,CRSP!$A$3:$U$656,13,0)</f>
        <v>2.4763E-2</v>
      </c>
      <c r="F233" s="25">
        <f>VLOOKUP($A233,CRSP!$A$3:$U$656,15,0)</f>
        <v>545.8273847401689</v>
      </c>
      <c r="G233" s="25">
        <f>VLOOKUP($A233,CRSP!$A$3:$U$656,16,0)</f>
        <v>7.9170000000000004E-3</v>
      </c>
      <c r="H233" s="25">
        <f>VLOOKUP($A233,CRSP!$A$3:$U$656,18,0)</f>
        <v>471.53533566339581</v>
      </c>
      <c r="I233" s="25">
        <f>VLOOKUP($A233,CRSP!$A$3:$U$656,19,0)</f>
        <v>6.5409999999999999E-3</v>
      </c>
      <c r="J233" s="25">
        <f>VLOOKUP($A233,CRSP!$A$3:$U$656,21,0)</f>
        <v>325.75928008998875</v>
      </c>
      <c r="K233" s="25"/>
      <c r="L233" s="25"/>
      <c r="M233" s="25"/>
      <c r="N233" s="25">
        <f>VLOOKUP($A233,GOLD!$A$2:$H$657,6,0)</f>
        <v>377.72</v>
      </c>
      <c r="O233" s="25">
        <f>VLOOKUP($A233,GOLD!$A$2:$H$657,8,0)</f>
        <v>1079.5084309802801</v>
      </c>
      <c r="P233" s="25">
        <f>VLOOKUP($A233,GOLD!$A$2:$H$657,7,0)</f>
        <v>-1.8206646832352453</v>
      </c>
      <c r="Q233" s="25">
        <v>5.67</v>
      </c>
      <c r="R233" s="25">
        <v>0.49</v>
      </c>
      <c r="S233" s="25">
        <v>5.54</v>
      </c>
      <c r="T233" s="25">
        <v>2.4900000000000002</v>
      </c>
      <c r="U233" s="25">
        <v>5.04</v>
      </c>
      <c r="V233" s="25">
        <v>5.17</v>
      </c>
      <c r="W233" s="25">
        <v>9.68</v>
      </c>
      <c r="X233" s="25">
        <v>3.94</v>
      </c>
      <c r="Y233" s="25">
        <v>5.54</v>
      </c>
      <c r="Z233" s="25">
        <v>5.42</v>
      </c>
      <c r="AA233" s="25">
        <v>3.82</v>
      </c>
      <c r="AB233" s="25">
        <v>6.01</v>
      </c>
    </row>
    <row r="234" spans="1:28" x14ac:dyDescent="0.3">
      <c r="A234" s="27" t="s">
        <v>152</v>
      </c>
      <c r="B234" s="27">
        <f>VLOOKUP($A234,CRSP!$A$3:$U$650,2,0)</f>
        <v>4.1022000000000003E-2</v>
      </c>
      <c r="C234" s="27">
        <f>VLOOKUP($A234,CRSP!$A$3:$U$650,12,0)</f>
        <v>376.99364855328156</v>
      </c>
      <c r="D234" s="27">
        <f>VLOOKUP(A234,GW!$A$2:$D$655,4,0)</f>
        <v>3.1976163733932361E-2</v>
      </c>
      <c r="E234" s="25">
        <f>VLOOKUP($A234,CRSP!$A$3:$U$656,13,0)</f>
        <v>3.1579000000000003E-2</v>
      </c>
      <c r="F234" s="25">
        <f>VLOOKUP($A234,CRSP!$A$3:$U$656,15,0)</f>
        <v>563.0641546843043</v>
      </c>
      <c r="G234" s="25">
        <f>VLOOKUP($A234,CRSP!$A$3:$U$656,16,0)</f>
        <v>7.7029999999999998E-3</v>
      </c>
      <c r="H234" s="25">
        <f>VLOOKUP($A234,CRSP!$A$3:$U$656,18,0)</f>
        <v>475.16764788114347</v>
      </c>
      <c r="I234" s="25">
        <f>VLOOKUP($A234,CRSP!$A$3:$U$656,19,0)</f>
        <v>5.6860000000000001E-3</v>
      </c>
      <c r="J234" s="25">
        <f>VLOOKUP($A234,CRSP!$A$3:$U$656,21,0)</f>
        <v>327.67154105736779</v>
      </c>
      <c r="K234" s="25"/>
      <c r="L234" s="25"/>
      <c r="M234" s="25"/>
      <c r="N234" s="25">
        <f>VLOOKUP($A234,GOLD!$A$2:$H$657,6,0)</f>
        <v>361.23</v>
      </c>
      <c r="O234" s="25">
        <f>VLOOKUP($A234,GOLD!$A$2:$H$657,8,0)</f>
        <v>1032.3806801943413</v>
      </c>
      <c r="P234" s="25">
        <f>VLOOKUP($A234,GOLD!$A$2:$H$657,7,0)</f>
        <v>-4.4638305822631157</v>
      </c>
      <c r="Q234" s="25">
        <v>5.32</v>
      </c>
      <c r="R234" s="25">
        <v>2.31</v>
      </c>
      <c r="S234" s="25">
        <v>4.2699999999999996</v>
      </c>
      <c r="T234" s="25">
        <v>2.67</v>
      </c>
      <c r="U234" s="25">
        <v>2.12</v>
      </c>
      <c r="V234" s="25">
        <v>2.4700000000000002</v>
      </c>
      <c r="W234" s="25">
        <v>5.88</v>
      </c>
      <c r="X234" s="25">
        <v>5.37</v>
      </c>
      <c r="Y234" s="25">
        <v>5.34</v>
      </c>
      <c r="Z234" s="25">
        <v>3.41</v>
      </c>
      <c r="AA234" s="25">
        <v>4.05</v>
      </c>
      <c r="AB234" s="25">
        <v>4.5599999999999996</v>
      </c>
    </row>
    <row r="235" spans="1:28" x14ac:dyDescent="0.3">
      <c r="A235" s="27" t="s">
        <v>153</v>
      </c>
      <c r="B235" s="27">
        <f>VLOOKUP($A235,CRSP!$A$3:$U$650,2,0)</f>
        <v>-5.6109999999999997E-3</v>
      </c>
      <c r="C235" s="27">
        <f>VLOOKUP($A235,CRSP!$A$3:$U$650,12,0)</f>
        <v>374.0061162079511</v>
      </c>
      <c r="D235" s="27">
        <f>VLOOKUP(A235,GW!$A$2:$D$655,4,0)</f>
        <v>3.2605824265677083E-2</v>
      </c>
      <c r="E235" s="25">
        <f>VLOOKUP($A235,CRSP!$A$3:$U$656,13,0)</f>
        <v>4.0858999999999999E-2</v>
      </c>
      <c r="F235" s="25">
        <f>VLOOKUP($A235,CRSP!$A$3:$U$656,15,0)</f>
        <v>586.07037309356519</v>
      </c>
      <c r="G235" s="25">
        <f>VLOOKUP($A235,CRSP!$A$3:$U$656,16,0)</f>
        <v>8.4019999999999997E-3</v>
      </c>
      <c r="H235" s="25">
        <f>VLOOKUP($A235,CRSP!$A$3:$U$656,18,0)</f>
        <v>479.15998330897276</v>
      </c>
      <c r="I235" s="25">
        <f>VLOOKUP($A235,CRSP!$A$3:$U$656,19,0)</f>
        <v>2.4229999999999998E-3</v>
      </c>
      <c r="J235" s="25">
        <f>VLOOKUP($A235,CRSP!$A$3:$U$656,21,0)</f>
        <v>328.45894263217093</v>
      </c>
      <c r="K235" s="25"/>
      <c r="L235" s="25"/>
      <c r="M235" s="25"/>
      <c r="N235" s="25">
        <f>VLOOKUP($A235,GOLD!$A$2:$H$657,6,0)</f>
        <v>373.44</v>
      </c>
      <c r="O235" s="25">
        <f>VLOOKUP($A235,GOLD!$A$2:$H$657,8,0)</f>
        <v>1067.2763646756214</v>
      </c>
      <c r="P235" s="25">
        <f>VLOOKUP($A235,GOLD!$A$2:$H$657,7,0)</f>
        <v>3.3242474525953782</v>
      </c>
      <c r="Q235" s="25">
        <v>1.5</v>
      </c>
      <c r="R235" s="25">
        <v>1.3</v>
      </c>
      <c r="S235" s="25">
        <v>-3.17</v>
      </c>
      <c r="T235" s="25">
        <v>-1.01</v>
      </c>
      <c r="U235" s="25">
        <v>-1.52</v>
      </c>
      <c r="V235" s="25">
        <v>-3.3</v>
      </c>
      <c r="W235" s="25">
        <v>0.19</v>
      </c>
      <c r="X235" s="25">
        <v>3.38</v>
      </c>
      <c r="Y235" s="25">
        <v>-2.16</v>
      </c>
      <c r="Z235" s="25">
        <v>-2.75</v>
      </c>
      <c r="AA235" s="25">
        <v>0.9</v>
      </c>
      <c r="AB235" s="25">
        <v>0.57999999999999996</v>
      </c>
    </row>
    <row r="236" spans="1:28" x14ac:dyDescent="0.3">
      <c r="A236" s="27" t="s">
        <v>154</v>
      </c>
      <c r="B236" s="27">
        <f>VLOOKUP($A236,CRSP!$A$3:$U$650,2,0)</f>
        <v>9.0052999999999994E-2</v>
      </c>
      <c r="C236" s="27">
        <f>VLOOKUP($A236,CRSP!$A$3:$U$650,12,0)</f>
        <v>407.05716302046574</v>
      </c>
      <c r="D236" s="27">
        <f>VLOOKUP(A236,GW!$A$2:$D$655,4,0)</f>
        <v>3.0310910772075816E-2</v>
      </c>
      <c r="E236" s="25">
        <f>VLOOKUP($A236,CRSP!$A$3:$U$656,13,0)</f>
        <v>2.5031999999999999E-2</v>
      </c>
      <c r="F236" s="25">
        <f>VLOOKUP($A236,CRSP!$A$3:$U$656,15,0)</f>
        <v>600.74086774175476</v>
      </c>
      <c r="G236" s="25">
        <f>VLOOKUP($A236,CRSP!$A$3:$U$656,16,0)</f>
        <v>7.3130000000000001E-3</v>
      </c>
      <c r="H236" s="25">
        <f>VLOOKUP($A236,CRSP!$A$3:$U$656,18,0)</f>
        <v>482.66397505899698</v>
      </c>
      <c r="I236" s="25">
        <f>VLOOKUP($A236,CRSP!$A$3:$U$656,19,0)</f>
        <v>2.4169999999999999E-3</v>
      </c>
      <c r="J236" s="25">
        <f>VLOOKUP($A236,CRSP!$A$3:$U$656,21,0)</f>
        <v>329.24634420697407</v>
      </c>
      <c r="K236" s="25"/>
      <c r="L236" s="25"/>
      <c r="M236" s="25"/>
      <c r="N236" s="25">
        <f>VLOOKUP($A236,GOLD!$A$2:$H$657,6,0)</f>
        <v>370.07</v>
      </c>
      <c r="O236" s="25">
        <f>VLOOKUP($A236,GOLD!$A$2:$H$657,8,0)</f>
        <v>1057.6450414404114</v>
      </c>
      <c r="P236" s="25">
        <f>VLOOKUP($A236,GOLD!$A$2:$H$657,7,0)</f>
        <v>-0.90651721647496597</v>
      </c>
      <c r="Q236" s="25">
        <v>11.97</v>
      </c>
      <c r="R236" s="25">
        <v>5.23</v>
      </c>
      <c r="S236" s="25">
        <v>7.81</v>
      </c>
      <c r="T236" s="25">
        <v>3.78</v>
      </c>
      <c r="U236" s="25">
        <v>7.18</v>
      </c>
      <c r="V236" s="25">
        <v>2.97</v>
      </c>
      <c r="W236" s="25">
        <v>9.09</v>
      </c>
      <c r="X236" s="25">
        <v>5.8</v>
      </c>
      <c r="Y236" s="25">
        <v>9.16</v>
      </c>
      <c r="Z236" s="25">
        <v>13.9</v>
      </c>
      <c r="AA236" s="25">
        <v>8.1</v>
      </c>
      <c r="AB236" s="25">
        <v>8.1999999999999993</v>
      </c>
    </row>
    <row r="237" spans="1:28" x14ac:dyDescent="0.3">
      <c r="A237" s="27" t="s">
        <v>155</v>
      </c>
      <c r="B237" s="27">
        <f>VLOOKUP($A237,CRSP!$A$3:$U$650,2,0)</f>
        <v>1.9852999999999999E-2</v>
      </c>
      <c r="C237" s="27">
        <f>VLOOKUP($A237,CRSP!$A$3:$U$650,12,0)</f>
        <v>413.37332392378261</v>
      </c>
      <c r="D237" s="27">
        <f>VLOOKUP(A237,GW!$A$2:$D$655,4,0)</f>
        <v>3.0194906814625121E-2</v>
      </c>
      <c r="E237" s="25">
        <f>VLOOKUP($A237,CRSP!$A$3:$U$656,13,0)</f>
        <v>-2.4083E-2</v>
      </c>
      <c r="F237" s="25">
        <f>VLOOKUP($A237,CRSP!$A$3:$U$656,15,0)</f>
        <v>586.2732846895027</v>
      </c>
      <c r="G237" s="25">
        <f>VLOOKUP($A237,CRSP!$A$3:$U$656,16,0)</f>
        <v>6.757E-3</v>
      </c>
      <c r="H237" s="25">
        <f>VLOOKUP($A237,CRSP!$A$3:$U$656,18,0)</f>
        <v>485.92537555982148</v>
      </c>
      <c r="I237" s="25">
        <f>VLOOKUP($A237,CRSP!$A$3:$U$656,19,0)</f>
        <v>1.6080000000000001E-3</v>
      </c>
      <c r="J237" s="25">
        <f>VLOOKUP($A237,CRSP!$A$3:$U$656,21,0)</f>
        <v>329.80877390326208</v>
      </c>
      <c r="K237" s="25"/>
      <c r="L237" s="25"/>
      <c r="M237" s="25"/>
      <c r="N237" s="25">
        <f>VLOOKUP($A237,GOLD!$A$2:$H$657,6,0)</f>
        <v>358.29</v>
      </c>
      <c r="O237" s="25">
        <f>VLOOKUP($A237,GOLD!$A$2:$H$657,8,0)</f>
        <v>1023.9782795084309</v>
      </c>
      <c r="P237" s="25">
        <f>VLOOKUP($A237,GOLD!$A$2:$H$657,7,0)</f>
        <v>-3.2349462584996242</v>
      </c>
      <c r="Q237" s="25">
        <v>-1.97</v>
      </c>
      <c r="R237" s="25">
        <v>5.17</v>
      </c>
      <c r="S237" s="25">
        <v>3.38</v>
      </c>
      <c r="T237" s="25">
        <v>3.52</v>
      </c>
      <c r="U237" s="25">
        <v>6.85</v>
      </c>
      <c r="V237" s="25">
        <v>2.56</v>
      </c>
      <c r="W237" s="25">
        <v>0.8</v>
      </c>
      <c r="X237" s="25">
        <v>-0.8</v>
      </c>
      <c r="Y237" s="25">
        <v>2.58</v>
      </c>
      <c r="Z237" s="25">
        <v>0.39</v>
      </c>
      <c r="AA237" s="25">
        <v>1.99</v>
      </c>
      <c r="AB237" s="25">
        <v>5.4</v>
      </c>
    </row>
    <row r="238" spans="1:28" x14ac:dyDescent="0.3">
      <c r="A238" s="27" t="s">
        <v>542</v>
      </c>
      <c r="B238" s="27">
        <f>VLOOKUP($A238,CRSP!$A$3:$U$650,2,0)</f>
        <v>-4.0039999999999997E-3</v>
      </c>
      <c r="C238" s="27">
        <f>VLOOKUP($A238,CRSP!$A$3:$U$650,12,0)</f>
        <v>410.66807809927076</v>
      </c>
      <c r="D238" s="27">
        <f>VLOOKUP(A238,GW!$A$2:$D$655,4,0)</f>
        <v>3.0743233567234709E-2</v>
      </c>
      <c r="E238" s="25">
        <f>VLOOKUP($A238,CRSP!$A$3:$U$656,13,0)</f>
        <v>3.2230000000000002E-3</v>
      </c>
      <c r="F238" s="25">
        <f>VLOOKUP($A238,CRSP!$A$3:$U$656,15,0)</f>
        <v>588.16282164991173</v>
      </c>
      <c r="G238" s="25">
        <f>VLOOKUP($A238,CRSP!$A$3:$U$656,16,0)</f>
        <v>6.5649999999999997E-3</v>
      </c>
      <c r="H238" s="25">
        <f>VLOOKUP($A238,CRSP!$A$3:$U$656,18,0)</f>
        <v>489.11547390294203</v>
      </c>
      <c r="I238" s="25">
        <f>VLOOKUP($A238,CRSP!$A$3:$U$656,19,0)</f>
        <v>3.2100000000000002E-3</v>
      </c>
      <c r="J238" s="25">
        <f>VLOOKUP($A238,CRSP!$A$3:$U$656,21,0)</f>
        <v>330.82114735658041</v>
      </c>
      <c r="K238" s="25"/>
      <c r="L238" s="25"/>
      <c r="M238" s="25"/>
      <c r="N238" s="25">
        <f>VLOOKUP($A238,GOLD!$A$2:$H$657,6,0)</f>
        <v>366.14</v>
      </c>
      <c r="O238" s="25">
        <f>VLOOKUP($A238,GOLD!$A$2:$H$657,8,0)</f>
        <v>1046.4132609316946</v>
      </c>
      <c r="P238" s="25">
        <f>VLOOKUP($A238,GOLD!$A$2:$H$657,7,0)</f>
        <v>2.1673059574423301</v>
      </c>
      <c r="Q238" s="25">
        <v>-0.57999999999999996</v>
      </c>
      <c r="R238" s="25">
        <v>-4.5</v>
      </c>
      <c r="S238" s="25">
        <v>-2.21</v>
      </c>
      <c r="T238" s="25">
        <v>1.35</v>
      </c>
      <c r="U238" s="25">
        <v>-3.49</v>
      </c>
      <c r="V238" s="25">
        <v>-2.77</v>
      </c>
      <c r="W238" s="25">
        <v>4.03</v>
      </c>
      <c r="X238" s="25">
        <v>0.48</v>
      </c>
      <c r="Y238" s="25">
        <v>-2.33</v>
      </c>
      <c r="Z238" s="25">
        <v>2.42</v>
      </c>
      <c r="AA238" s="25">
        <v>2.1</v>
      </c>
      <c r="AB238" s="25">
        <v>0.18</v>
      </c>
    </row>
    <row r="239" spans="1:28" x14ac:dyDescent="0.3">
      <c r="A239" s="27" t="s">
        <v>156</v>
      </c>
      <c r="B239" s="27">
        <f>VLOOKUP($A239,CRSP!$A$3:$U$650,2,0)</f>
        <v>-2.3639E-2</v>
      </c>
      <c r="C239" s="27">
        <f>VLOOKUP($A239,CRSP!$A$3:$U$650,12,0)</f>
        <v>400.32933427428839</v>
      </c>
      <c r="D239" s="27">
        <f>VLOOKUP(A239,GW!$A$2:$D$655,4,0)</f>
        <v>3.1851568927018445E-2</v>
      </c>
      <c r="E239" s="25">
        <f>VLOOKUP($A239,CRSP!$A$3:$U$656,13,0)</f>
        <v>3.3234E-2</v>
      </c>
      <c r="F239" s="25">
        <f>VLOOKUP($A239,CRSP!$A$3:$U$656,15,0)</f>
        <v>607.70978888401658</v>
      </c>
      <c r="G239" s="25">
        <f>VLOOKUP($A239,CRSP!$A$3:$U$656,16,0)</f>
        <v>7.6569999999999997E-3</v>
      </c>
      <c r="H239" s="25">
        <f>VLOOKUP($A239,CRSP!$A$3:$U$656,18,0)</f>
        <v>492.86065193354131</v>
      </c>
      <c r="I239" s="25">
        <f>VLOOKUP($A239,CRSP!$A$3:$U$656,19,0)</f>
        <v>4.7999999999999996E-3</v>
      </c>
      <c r="J239" s="25">
        <f>VLOOKUP($A239,CRSP!$A$3:$U$656,21,0)</f>
        <v>332.39595050618669</v>
      </c>
      <c r="K239" s="25"/>
      <c r="L239" s="25"/>
      <c r="M239" s="25"/>
      <c r="N239" s="25">
        <f>VLOOKUP($A239,GOLD!$A$2:$H$657,6,0)</f>
        <v>373.7</v>
      </c>
      <c r="O239" s="25">
        <f>VLOOKUP($A239,GOLD!$A$2:$H$657,8,0)</f>
        <v>1068.0194341240353</v>
      </c>
      <c r="P239" s="25">
        <f>VLOOKUP($A239,GOLD!$A$2:$H$657,7,0)</f>
        <v>2.0437562568569487</v>
      </c>
      <c r="Q239" s="25">
        <v>-2.4500000000000002</v>
      </c>
      <c r="R239" s="25">
        <v>-5.71</v>
      </c>
      <c r="S239" s="25">
        <v>-4.6399999999999997</v>
      </c>
      <c r="T239" s="25">
        <v>0.75</v>
      </c>
      <c r="U239" s="25">
        <v>-3.74</v>
      </c>
      <c r="V239" s="25">
        <v>-4.57</v>
      </c>
      <c r="W239" s="25">
        <v>-1.96</v>
      </c>
      <c r="X239" s="25">
        <v>1</v>
      </c>
      <c r="Y239" s="25">
        <v>-4.04</v>
      </c>
      <c r="Z239" s="25">
        <v>0.38</v>
      </c>
      <c r="AA239" s="25">
        <v>-4.09</v>
      </c>
      <c r="AB239" s="25">
        <v>-6.15</v>
      </c>
    </row>
    <row r="240" spans="1:28" x14ac:dyDescent="0.3">
      <c r="A240" s="27" t="s">
        <v>157</v>
      </c>
      <c r="B240" s="27">
        <f>VLOOKUP($A240,CRSP!$A$3:$U$650,2,0)</f>
        <v>2.0479000000000001E-2</v>
      </c>
      <c r="C240" s="27">
        <f>VLOOKUP($A240,CRSP!$A$3:$U$650,12,0)</f>
        <v>406.95130557515881</v>
      </c>
      <c r="D240" s="27">
        <f>VLOOKUP(A240,GW!$A$2:$D$655,4,0)</f>
        <v>3.1642533021185582E-2</v>
      </c>
      <c r="E240" s="25">
        <f>VLOOKUP($A240,CRSP!$A$3:$U$656,13,0)</f>
        <v>8.5159999999999993E-3</v>
      </c>
      <c r="F240" s="25">
        <f>VLOOKUP($A240,CRSP!$A$3:$U$656,15,0)</f>
        <v>612.88506493720604</v>
      </c>
      <c r="G240" s="25">
        <f>VLOOKUP($A240,CRSP!$A$3:$U$656,16,0)</f>
        <v>6.9560000000000004E-3</v>
      </c>
      <c r="H240" s="25">
        <f>VLOOKUP($A240,CRSP!$A$3:$U$656,18,0)</f>
        <v>496.28900953926865</v>
      </c>
      <c r="I240" s="25">
        <f>VLOOKUP($A240,CRSP!$A$3:$U$656,19,0)</f>
        <v>2.3890000000000001E-3</v>
      </c>
      <c r="J240" s="25">
        <f>VLOOKUP($A240,CRSP!$A$3:$U$656,21,0)</f>
        <v>333.18335208098983</v>
      </c>
      <c r="K240" s="25"/>
      <c r="L240" s="25"/>
      <c r="M240" s="25"/>
      <c r="N240" s="25">
        <f>VLOOKUP($A240,GOLD!$A$2:$H$657,6,0)</f>
        <v>411.5</v>
      </c>
      <c r="O240" s="25">
        <f>VLOOKUP($A240,GOLD!$A$2:$H$657,8,0)</f>
        <v>1176.0503000857386</v>
      </c>
      <c r="P240" s="25">
        <f>VLOOKUP($A240,GOLD!$A$2:$H$657,7,0)</f>
        <v>9.6355683625686392</v>
      </c>
      <c r="Q240" s="25">
        <v>1.68</v>
      </c>
      <c r="R240" s="25">
        <v>-1.0900000000000001</v>
      </c>
      <c r="S240" s="25">
        <v>3.35</v>
      </c>
      <c r="T240" s="25">
        <v>3.98</v>
      </c>
      <c r="U240" s="25">
        <v>2.4</v>
      </c>
      <c r="V240" s="25">
        <v>-1.8</v>
      </c>
      <c r="W240" s="25">
        <v>2.11</v>
      </c>
      <c r="X240" s="25">
        <v>3.23</v>
      </c>
      <c r="Y240" s="25">
        <v>1.25</v>
      </c>
      <c r="Z240" s="25">
        <v>4.57</v>
      </c>
      <c r="AA240" s="25">
        <v>-0.52</v>
      </c>
      <c r="AB240" s="25">
        <v>0.72</v>
      </c>
    </row>
    <row r="241" spans="1:28" x14ac:dyDescent="0.3">
      <c r="A241" s="27" t="s">
        <v>543</v>
      </c>
      <c r="B241" s="27">
        <f>VLOOKUP($A241,CRSP!$A$3:$U$650,2,0)</f>
        <v>2.2657E-2</v>
      </c>
      <c r="C241" s="27">
        <f>VLOOKUP($A241,CRSP!$A$3:$U$650,12,0)</f>
        <v>415.66690190543403</v>
      </c>
      <c r="D241" s="27">
        <f>VLOOKUP(A241,GW!$A$2:$D$655,4,0)</f>
        <v>3.1281833616298813E-2</v>
      </c>
      <c r="E241" s="25">
        <f>VLOOKUP($A241,CRSP!$A$3:$U$656,13,0)</f>
        <v>-4.08E-4</v>
      </c>
      <c r="F241" s="25">
        <f>VLOOKUP($A241,CRSP!$A$3:$U$656,15,0)</f>
        <v>612.63503169102705</v>
      </c>
      <c r="G241" s="25">
        <f>VLOOKUP($A241,CRSP!$A$3:$U$656,16,0)</f>
        <v>6.4619999999999999E-3</v>
      </c>
      <c r="H241" s="25">
        <f>VLOOKUP($A241,CRSP!$A$3:$U$656,18,0)</f>
        <v>499.49596750588563</v>
      </c>
      <c r="I241" s="25">
        <f>VLOOKUP($A241,CRSP!$A$3:$U$656,19,0)</f>
        <v>1.5889999999999999E-3</v>
      </c>
      <c r="J241" s="25">
        <f>VLOOKUP($A241,CRSP!$A$3:$U$656,21,0)</f>
        <v>333.74578177727778</v>
      </c>
      <c r="K241" s="25"/>
      <c r="L241" s="25"/>
      <c r="M241" s="25"/>
      <c r="N241" s="25">
        <f>VLOOKUP($A241,GOLD!$A$2:$H$657,6,0)</f>
        <v>402.8</v>
      </c>
      <c r="O241" s="25">
        <f>VLOOKUP($A241,GOLD!$A$2:$H$657,8,0)</f>
        <v>1151.1860531580451</v>
      </c>
      <c r="P241" s="25">
        <f>VLOOKUP($A241,GOLD!$A$2:$H$657,7,0)</f>
        <v>-2.1368859272717211</v>
      </c>
      <c r="Q241" s="25">
        <v>1.38</v>
      </c>
      <c r="R241" s="25">
        <v>-1.45</v>
      </c>
      <c r="S241" s="25">
        <v>2.31</v>
      </c>
      <c r="T241" s="25">
        <v>6.01</v>
      </c>
      <c r="U241" s="25">
        <v>4.59</v>
      </c>
      <c r="V241" s="25">
        <v>-1.0900000000000001</v>
      </c>
      <c r="W241" s="25">
        <v>5.84</v>
      </c>
      <c r="X241" s="25">
        <v>4.79</v>
      </c>
      <c r="Y241" s="25">
        <v>1.18</v>
      </c>
      <c r="Z241" s="25">
        <v>1.04</v>
      </c>
      <c r="AA241" s="25">
        <v>-2.5</v>
      </c>
      <c r="AB241" s="25">
        <v>0.03</v>
      </c>
    </row>
    <row r="242" spans="1:28" x14ac:dyDescent="0.3">
      <c r="A242" s="27" t="s">
        <v>158</v>
      </c>
      <c r="B242" s="27">
        <f>VLOOKUP($A242,CRSP!$A$3:$U$650,2,0)</f>
        <v>-6.7660999999999999E-2</v>
      </c>
      <c r="C242" s="27">
        <f>VLOOKUP($A242,CRSP!$A$3:$U$650,12,0)</f>
        <v>387.06186779581276</v>
      </c>
      <c r="D242" s="27">
        <f>VLOOKUP(A242,GW!$A$2:$D$655,4,0)</f>
        <v>3.3860054292775825E-2</v>
      </c>
      <c r="E242" s="25">
        <f>VLOOKUP($A242,CRSP!$A$3:$U$656,13,0)</f>
        <v>-2.4409E-2</v>
      </c>
      <c r="F242" s="25">
        <f>VLOOKUP($A242,CRSP!$A$3:$U$656,15,0)</f>
        <v>597.68125761777128</v>
      </c>
      <c r="G242" s="25">
        <f>VLOOKUP($A242,CRSP!$A$3:$U$656,16,0)</f>
        <v>7.025E-3</v>
      </c>
      <c r="H242" s="25">
        <f>VLOOKUP($A242,CRSP!$A$3:$U$656,18,0)</f>
        <v>503.00499372681509</v>
      </c>
      <c r="I242" s="25">
        <f>VLOOKUP($A242,CRSP!$A$3:$U$656,19,0)</f>
        <v>1.0309E-2</v>
      </c>
      <c r="J242" s="25">
        <f>VLOOKUP($A242,CRSP!$A$3:$U$656,21,0)</f>
        <v>337.23284589426316</v>
      </c>
      <c r="K242" s="25"/>
      <c r="L242" s="25"/>
      <c r="M242" s="25"/>
      <c r="N242" s="25">
        <f>VLOOKUP($A242,GOLD!$A$2:$H$657,6,0)</f>
        <v>411.45</v>
      </c>
      <c r="O242" s="25">
        <f>VLOOKUP($A242,GOLD!$A$2:$H$657,8,0)</f>
        <v>1175.9074021148899</v>
      </c>
      <c r="P242" s="25">
        <f>VLOOKUP($A242,GOLD!$A$2:$H$657,7,0)</f>
        <v>2.1247345207314616</v>
      </c>
      <c r="Q242" s="25">
        <v>-9.4700000000000006</v>
      </c>
      <c r="R242" s="25">
        <v>-3.87</v>
      </c>
      <c r="S242" s="25">
        <v>-5.64</v>
      </c>
      <c r="T242" s="25">
        <v>-4.29</v>
      </c>
      <c r="U242" s="25">
        <v>-8.01</v>
      </c>
      <c r="V242" s="25">
        <v>-1.25</v>
      </c>
      <c r="W242" s="25">
        <v>-13.03</v>
      </c>
      <c r="X242" s="25">
        <v>-5.34</v>
      </c>
      <c r="Y242" s="25">
        <v>-6.38</v>
      </c>
      <c r="Z242" s="25">
        <v>-7.31</v>
      </c>
      <c r="AA242" s="25">
        <v>-9.77</v>
      </c>
      <c r="AB242" s="25">
        <v>-7.6</v>
      </c>
    </row>
    <row r="243" spans="1:28" x14ac:dyDescent="0.3">
      <c r="A243" s="27" t="s">
        <v>159</v>
      </c>
      <c r="B243" s="27">
        <f>VLOOKUP($A243,CRSP!$A$3:$U$650,2,0)</f>
        <v>1.3381000000000001E-2</v>
      </c>
      <c r="C243" s="27">
        <f>VLOOKUP($A243,CRSP!$A$3:$U$650,12,0)</f>
        <v>390.36697247706422</v>
      </c>
      <c r="D243" s="27">
        <f>VLOOKUP(A243,GW!$A$2:$D$655,4,0)</f>
        <v>3.38375164462121E-2</v>
      </c>
      <c r="E243" s="25">
        <f>VLOOKUP($A243,CRSP!$A$3:$U$656,13,0)</f>
        <v>-2.0739999999999999E-3</v>
      </c>
      <c r="F243" s="25">
        <f>VLOOKUP($A243,CRSP!$A$3:$U$656,15,0)</f>
        <v>596.44166971652282</v>
      </c>
      <c r="G243" s="25">
        <f>VLOOKUP($A243,CRSP!$A$3:$U$656,16,0)</f>
        <v>5.9699999999999996E-3</v>
      </c>
      <c r="H243" s="25">
        <f>VLOOKUP($A243,CRSP!$A$3:$U$656,18,0)</f>
        <v>506.00788000069315</v>
      </c>
      <c r="I243" s="25">
        <f>VLOOKUP($A243,CRSP!$A$3:$U$656,19,0)</f>
        <v>4.7099999999999998E-3</v>
      </c>
      <c r="J243" s="25">
        <f>VLOOKUP($A243,CRSP!$A$3:$U$656,21,0)</f>
        <v>338.8076490438695</v>
      </c>
      <c r="K243" s="25"/>
      <c r="L243" s="25"/>
      <c r="M243" s="25"/>
      <c r="N243" s="25">
        <f>VLOOKUP($A243,GOLD!$A$2:$H$657,6,0)</f>
        <v>406.5</v>
      </c>
      <c r="O243" s="25">
        <f>VLOOKUP($A243,GOLD!$A$2:$H$657,8,0)</f>
        <v>1161.7605030008572</v>
      </c>
      <c r="P243" s="25">
        <f>VLOOKUP($A243,GOLD!$A$2:$H$657,7,0)</f>
        <v>-1.2103577063856574</v>
      </c>
      <c r="Q243" s="25">
        <v>-0.54</v>
      </c>
      <c r="R243" s="25">
        <v>5.04</v>
      </c>
      <c r="S243" s="25">
        <v>2.73</v>
      </c>
      <c r="T243" s="25">
        <v>3.11</v>
      </c>
      <c r="U243" s="25">
        <v>2.13</v>
      </c>
      <c r="V243" s="25">
        <v>4.03</v>
      </c>
      <c r="W243" s="25">
        <v>-0.26</v>
      </c>
      <c r="X243" s="25">
        <v>0.21</v>
      </c>
      <c r="Y243" s="25">
        <v>1.91</v>
      </c>
      <c r="Z243" s="25">
        <v>-2.08</v>
      </c>
      <c r="AA243" s="25">
        <v>2.3199999999999998</v>
      </c>
      <c r="AB243" s="25">
        <v>2.93</v>
      </c>
    </row>
    <row r="244" spans="1:28" x14ac:dyDescent="0.3">
      <c r="A244" s="27" t="s">
        <v>544</v>
      </c>
      <c r="B244" s="27">
        <f>VLOOKUP($A244,CRSP!$A$3:$U$650,2,0)</f>
        <v>2.6588000000000001E-2</v>
      </c>
      <c r="C244" s="27">
        <f>VLOOKUP($A244,CRSP!$A$3:$U$650,12,0)</f>
        <v>399.83533286285581</v>
      </c>
      <c r="D244" s="27">
        <f>VLOOKUP(A244,GW!$A$2:$D$655,4,0)</f>
        <v>3.3294110725422134E-2</v>
      </c>
      <c r="E244" s="25">
        <f>VLOOKUP($A244,CRSP!$A$3:$U$656,13,0)</f>
        <v>-1.702E-3</v>
      </c>
      <c r="F244" s="25">
        <f>VLOOKUP($A244,CRSP!$A$3:$U$656,15,0)</f>
        <v>595.42642483231293</v>
      </c>
      <c r="G244" s="25">
        <f>VLOOKUP($A244,CRSP!$A$3:$U$656,16,0)</f>
        <v>6.4570000000000001E-3</v>
      </c>
      <c r="H244" s="25">
        <f>VLOOKUP($A244,CRSP!$A$3:$U$656,18,0)</f>
        <v>509.27525161817255</v>
      </c>
      <c r="I244" s="25">
        <f>VLOOKUP($A244,CRSP!$A$3:$U$656,19,0)</f>
        <v>5.4689999999999999E-3</v>
      </c>
      <c r="J244" s="25">
        <f>VLOOKUP($A244,CRSP!$A$3:$U$656,21,0)</f>
        <v>340.60742407199098</v>
      </c>
      <c r="K244" s="25"/>
      <c r="L244" s="25"/>
      <c r="M244" s="25"/>
      <c r="N244" s="25">
        <f>VLOOKUP($A244,GOLD!$A$2:$H$657,6,0)</f>
        <v>370.2</v>
      </c>
      <c r="O244" s="25">
        <f>VLOOKUP($A244,GOLD!$A$2:$H$657,8,0)</f>
        <v>1058.0165761646183</v>
      </c>
      <c r="P244" s="25">
        <f>VLOOKUP($A244,GOLD!$A$2:$H$657,7,0)</f>
        <v>-9.3540528848468174</v>
      </c>
      <c r="Q244" s="25">
        <v>4.6399999999999997</v>
      </c>
      <c r="R244" s="25">
        <v>2.88</v>
      </c>
      <c r="S244" s="25">
        <v>4.5599999999999996</v>
      </c>
      <c r="T244" s="25">
        <v>-0.56999999999999995</v>
      </c>
      <c r="U244" s="25">
        <v>2.23</v>
      </c>
      <c r="V244" s="25">
        <v>4.4800000000000004</v>
      </c>
      <c r="W244" s="25">
        <v>4.25</v>
      </c>
      <c r="X244" s="25">
        <v>-0.75</v>
      </c>
      <c r="Y244" s="25">
        <v>5.13</v>
      </c>
      <c r="Z244" s="25">
        <v>3.84</v>
      </c>
      <c r="AA244" s="25">
        <v>-1.6</v>
      </c>
      <c r="AB244" s="25">
        <v>1.78</v>
      </c>
    </row>
    <row r="245" spans="1:28" x14ac:dyDescent="0.3">
      <c r="A245" s="27" t="s">
        <v>160</v>
      </c>
      <c r="B245" s="27">
        <f>VLOOKUP($A245,CRSP!$A$3:$U$650,2,0)</f>
        <v>-2.4504000000000001E-2</v>
      </c>
      <c r="C245" s="27">
        <f>VLOOKUP($A245,CRSP!$A$3:$U$650,12,0)</f>
        <v>389.08492119501295</v>
      </c>
      <c r="D245" s="27">
        <f>VLOOKUP(A245,GW!$A$2:$D$655,4,0)</f>
        <v>3.4561668681983071E-2</v>
      </c>
      <c r="E245" s="25">
        <f>VLOOKUP($A245,CRSP!$A$3:$U$656,13,0)</f>
        <v>-1.7395999999999998E-2</v>
      </c>
      <c r="F245" s="25">
        <f>VLOOKUP($A245,CRSP!$A$3:$U$656,15,0)</f>
        <v>585.06845415709131</v>
      </c>
      <c r="G245" s="25">
        <f>VLOOKUP($A245,CRSP!$A$3:$U$656,16,0)</f>
        <v>7.2259999999999998E-3</v>
      </c>
      <c r="H245" s="25">
        <f>VLOOKUP($A245,CRSP!$A$3:$U$656,18,0)</f>
        <v>512.95521568844174</v>
      </c>
      <c r="I245" s="25">
        <f>VLOOKUP($A245,CRSP!$A$3:$U$656,19,0)</f>
        <v>1.554E-3</v>
      </c>
      <c r="J245" s="25">
        <f>VLOOKUP($A245,CRSP!$A$3:$U$656,21,0)</f>
        <v>341.16985376827898</v>
      </c>
      <c r="K245" s="25"/>
      <c r="L245" s="25"/>
      <c r="M245" s="25"/>
      <c r="N245" s="25">
        <f>VLOOKUP($A245,GOLD!$A$2:$H$657,6,0)</f>
        <v>368.65</v>
      </c>
      <c r="O245" s="25">
        <f>VLOOKUP($A245,GOLD!$A$2:$H$657,8,0)</f>
        <v>1053.5867390683052</v>
      </c>
      <c r="P245" s="25">
        <f>VLOOKUP($A245,GOLD!$A$2:$H$657,7,0)</f>
        <v>-0.41957157037376108</v>
      </c>
      <c r="Q245" s="25">
        <v>-0.18</v>
      </c>
      <c r="R245" s="25">
        <v>-4.0599999999999996</v>
      </c>
      <c r="S245" s="25">
        <v>-3</v>
      </c>
      <c r="T245" s="25">
        <v>-3.56</v>
      </c>
      <c r="U245" s="25">
        <v>-2.16</v>
      </c>
      <c r="V245" s="25">
        <v>-2.0499999999999998</v>
      </c>
      <c r="W245" s="25">
        <v>-3.27</v>
      </c>
      <c r="X245" s="25">
        <v>-5.5</v>
      </c>
      <c r="Y245" s="25">
        <v>-2.06</v>
      </c>
      <c r="Z245" s="25">
        <v>0.3</v>
      </c>
      <c r="AA245" s="25">
        <v>-4.1900000000000004</v>
      </c>
      <c r="AB245" s="25">
        <v>-2.09</v>
      </c>
    </row>
    <row r="246" spans="1:28" x14ac:dyDescent="0.3">
      <c r="A246" s="27" t="s">
        <v>161</v>
      </c>
      <c r="B246" s="27">
        <f>VLOOKUP($A246,CRSP!$A$3:$U$650,2,0)</f>
        <v>9.7419000000000006E-2</v>
      </c>
      <c r="C246" s="27">
        <f>VLOOKUP($A246,CRSP!$A$3:$U$650,12,0)</f>
        <v>424.87649964714188</v>
      </c>
      <c r="D246" s="27">
        <f>VLOOKUP(A246,GW!$A$2:$D$655,4,0)</f>
        <v>3.1968551892146271E-2</v>
      </c>
      <c r="E246" s="25">
        <f>VLOOKUP($A246,CRSP!$A$3:$U$656,13,0)</f>
        <v>3.2827000000000002E-2</v>
      </c>
      <c r="F246" s="25">
        <f>VLOOKUP($A246,CRSP!$A$3:$U$656,15,0)</f>
        <v>604.27444198624221</v>
      </c>
      <c r="G246" s="25">
        <f>VLOOKUP($A246,CRSP!$A$3:$U$656,16,0)</f>
        <v>7.1919999999999996E-3</v>
      </c>
      <c r="H246" s="25">
        <f>VLOOKUP($A246,CRSP!$A$3:$U$656,18,0)</f>
        <v>516.6444291354901</v>
      </c>
      <c r="I246" s="25">
        <f>VLOOKUP($A246,CRSP!$A$3:$U$656,19,0)</f>
        <v>2.3270000000000001E-3</v>
      </c>
      <c r="J246" s="25">
        <f>VLOOKUP($A246,CRSP!$A$3:$U$656,21,0)</f>
        <v>341.95725534308207</v>
      </c>
      <c r="K246" s="25"/>
      <c r="L246" s="25"/>
      <c r="M246" s="25"/>
      <c r="N246" s="25">
        <f>VLOOKUP($A246,GOLD!$A$2:$H$657,6,0)</f>
        <v>363.7</v>
      </c>
      <c r="O246" s="25">
        <f>VLOOKUP($A246,GOLD!$A$2:$H$657,8,0)</f>
        <v>1039.4398399542724</v>
      </c>
      <c r="P246" s="25">
        <f>VLOOKUP($A246,GOLD!$A$2:$H$657,7,0)</f>
        <v>-1.3518332442716174</v>
      </c>
      <c r="Q246" s="25">
        <v>9.07</v>
      </c>
      <c r="R246" s="25">
        <v>7.72</v>
      </c>
      <c r="S246" s="25">
        <v>7.74</v>
      </c>
      <c r="T246" s="25">
        <v>6.02</v>
      </c>
      <c r="U246" s="25">
        <v>8.9700000000000006</v>
      </c>
      <c r="V246" s="25">
        <v>12.6</v>
      </c>
      <c r="W246" s="25">
        <v>9.1999999999999993</v>
      </c>
      <c r="X246" s="25">
        <v>5.43</v>
      </c>
      <c r="Y246" s="25">
        <v>11.58</v>
      </c>
      <c r="Z246" s="25">
        <v>12.8</v>
      </c>
      <c r="AA246" s="25">
        <v>9.2899999999999991</v>
      </c>
      <c r="AB246" s="25">
        <v>8.99</v>
      </c>
    </row>
    <row r="247" spans="1:28" x14ac:dyDescent="0.3">
      <c r="A247" s="27" t="s">
        <v>545</v>
      </c>
      <c r="B247" s="27">
        <f>VLOOKUP($A247,CRSP!$A$3:$U$650,2,0)</f>
        <v>-6.7539999999999996E-3</v>
      </c>
      <c r="C247" s="27">
        <f>VLOOKUP($A247,CRSP!$A$3:$U$650,12,0)</f>
        <v>421.10091743119267</v>
      </c>
      <c r="D247" s="27">
        <f>VLOOKUP(A247,GW!$A$2:$D$655,4,0)</f>
        <v>3.257639238031395E-2</v>
      </c>
      <c r="E247" s="25">
        <f>VLOOKUP($A247,CRSP!$A$3:$U$656,13,0)</f>
        <v>1.7846000000000001E-2</v>
      </c>
      <c r="F247" s="25">
        <f>VLOOKUP($A247,CRSP!$A$3:$U$656,15,0)</f>
        <v>615.05829346539485</v>
      </c>
      <c r="G247" s="25">
        <f>VLOOKUP($A247,CRSP!$A$3:$U$656,16,0)</f>
        <v>6.4999999999999997E-3</v>
      </c>
      <c r="H247" s="25">
        <f>VLOOKUP($A247,CRSP!$A$3:$U$656,18,0)</f>
        <v>520.0025383099819</v>
      </c>
      <c r="I247" s="25">
        <f>VLOOKUP($A247,CRSP!$A$3:$U$656,19,0)</f>
        <v>5.4180000000000001E-3</v>
      </c>
      <c r="J247" s="25">
        <f>VLOOKUP($A247,CRSP!$A$3:$U$656,21,0)</f>
        <v>343.7570303712036</v>
      </c>
      <c r="K247" s="25"/>
      <c r="L247" s="25"/>
      <c r="M247" s="25"/>
      <c r="N247" s="25">
        <f>VLOOKUP($A247,GOLD!$A$2:$H$657,6,0)</f>
        <v>356.8</v>
      </c>
      <c r="O247" s="25">
        <f>VLOOKUP($A247,GOLD!$A$2:$H$657,8,0)</f>
        <v>1019.7199199771363</v>
      </c>
      <c r="P247" s="25">
        <f>VLOOKUP($A247,GOLD!$A$2:$H$657,7,0)</f>
        <v>-1.9153951287089022</v>
      </c>
      <c r="Q247" s="25">
        <v>2.08</v>
      </c>
      <c r="R247" s="25">
        <v>-2.19</v>
      </c>
      <c r="S247" s="25">
        <v>-0.61</v>
      </c>
      <c r="T247" s="25">
        <v>-2.04</v>
      </c>
      <c r="U247" s="25">
        <v>-0.56000000000000005</v>
      </c>
      <c r="V247" s="25">
        <v>-1.24</v>
      </c>
      <c r="W247" s="25">
        <v>-4.7300000000000004</v>
      </c>
      <c r="X247" s="25">
        <v>0.75</v>
      </c>
      <c r="Y247" s="25">
        <v>1.54</v>
      </c>
      <c r="Z247" s="25">
        <v>4.42</v>
      </c>
      <c r="AA247" s="25">
        <v>-1.88</v>
      </c>
      <c r="AB247" s="25">
        <v>-1.37</v>
      </c>
    </row>
    <row r="248" spans="1:28" x14ac:dyDescent="0.3">
      <c r="A248" s="27" t="s">
        <v>162</v>
      </c>
      <c r="B248" s="27">
        <f>VLOOKUP($A248,CRSP!$A$3:$U$650,2,0)</f>
        <v>-4.4539999999999996E-3</v>
      </c>
      <c r="C248" s="27">
        <f>VLOOKUP($A248,CRSP!$A$3:$U$650,12,0)</f>
        <v>418.90143495648084</v>
      </c>
      <c r="D248" s="27">
        <f>VLOOKUP(A248,GW!$A$2:$D$655,4,0)</f>
        <v>3.2907482802190087E-2</v>
      </c>
      <c r="E248" s="25">
        <f>VLOOKUP($A248,CRSP!$A$3:$U$656,13,0)</f>
        <v>1.1922E-2</v>
      </c>
      <c r="F248" s="25">
        <f>VLOOKUP($A248,CRSP!$A$3:$U$656,15,0)</f>
        <v>622.39099924275649</v>
      </c>
      <c r="G248" s="25">
        <f>VLOOKUP($A248,CRSP!$A$3:$U$656,16,0)</f>
        <v>7.4009999999999996E-3</v>
      </c>
      <c r="H248" s="25">
        <f>VLOOKUP($A248,CRSP!$A$3:$U$656,18,0)</f>
        <v>523.85109861521619</v>
      </c>
      <c r="I248" s="25">
        <f>VLOOKUP($A248,CRSP!$A$3:$U$656,19,0)</f>
        <v>3.849E-3</v>
      </c>
      <c r="J248" s="25">
        <f>VLOOKUP($A248,CRSP!$A$3:$U$656,21,0)</f>
        <v>345.10686164229469</v>
      </c>
      <c r="K248" s="25"/>
      <c r="L248" s="25"/>
      <c r="M248" s="25"/>
      <c r="N248" s="25">
        <f>VLOOKUP($A248,GOLD!$A$2:$H$657,6,0)</f>
        <v>370.5</v>
      </c>
      <c r="O248" s="25">
        <f>VLOOKUP($A248,GOLD!$A$2:$H$657,8,0)</f>
        <v>1058.8739639897112</v>
      </c>
      <c r="P248" s="25">
        <f>VLOOKUP($A248,GOLD!$A$2:$H$657,7,0)</f>
        <v>3.7678044030287223</v>
      </c>
      <c r="Q248" s="25">
        <v>-0.81</v>
      </c>
      <c r="R248" s="25">
        <v>-3.43</v>
      </c>
      <c r="S248" s="25">
        <v>-0.08</v>
      </c>
      <c r="T248" s="25">
        <v>8.2799999999999994</v>
      </c>
      <c r="U248" s="25">
        <v>0.79</v>
      </c>
      <c r="V248" s="25">
        <v>-7.58</v>
      </c>
      <c r="W248" s="25">
        <v>-4.41</v>
      </c>
      <c r="X248" s="25">
        <v>0.89</v>
      </c>
      <c r="Y248" s="25">
        <v>-4.1100000000000003</v>
      </c>
      <c r="Z248" s="25">
        <v>2.58</v>
      </c>
      <c r="AA248" s="25">
        <v>-4.7</v>
      </c>
      <c r="AB248" s="25">
        <v>-1.5</v>
      </c>
    </row>
    <row r="249" spans="1:28" x14ac:dyDescent="0.3">
      <c r="A249" s="27" t="s">
        <v>163</v>
      </c>
      <c r="B249" s="27">
        <f>VLOOKUP($A249,CRSP!$A$3:$U$650,2,0)</f>
        <v>-9.0801000000000007E-2</v>
      </c>
      <c r="C249" s="27">
        <f>VLOOKUP($A249,CRSP!$A$3:$U$650,12,0)</f>
        <v>379.39308398023996</v>
      </c>
      <c r="D249" s="27">
        <f>VLOOKUP(A249,GW!$A$2:$D$655,4,0)</f>
        <v>3.6511036706349205E-2</v>
      </c>
      <c r="E249" s="25">
        <f>VLOOKUP($A249,CRSP!$A$3:$U$656,13,0)</f>
        <v>-2.5843000000000001E-2</v>
      </c>
      <c r="F249" s="25">
        <f>VLOOKUP($A249,CRSP!$A$3:$U$656,15,0)</f>
        <v>606.30658032551582</v>
      </c>
      <c r="G249" s="25">
        <f>VLOOKUP($A249,CRSP!$A$3:$U$656,16,0)</f>
        <v>6.7260000000000002E-3</v>
      </c>
      <c r="H249" s="25">
        <f>VLOOKUP($A249,CRSP!$A$3:$U$656,18,0)</f>
        <v>527.37452576454882</v>
      </c>
      <c r="I249" s="25">
        <f>VLOOKUP($A249,CRSP!$A$3:$U$656,19,0)</f>
        <v>9.2020000000000001E-3</v>
      </c>
      <c r="J249" s="25">
        <f>VLOOKUP($A249,CRSP!$A$3:$U$656,21,0)</f>
        <v>348.25646794150731</v>
      </c>
      <c r="K249" s="25"/>
      <c r="L249" s="25"/>
      <c r="M249" s="25"/>
      <c r="N249" s="25">
        <f>VLOOKUP($A249,GOLD!$A$2:$H$657,6,0)</f>
        <v>382.75</v>
      </c>
      <c r="O249" s="25">
        <f>VLOOKUP($A249,GOLD!$A$2:$H$657,8,0)</f>
        <v>1093.8839668476708</v>
      </c>
      <c r="P249" s="25">
        <f>VLOOKUP($A249,GOLD!$A$2:$H$657,7,0)</f>
        <v>3.2528589801651591</v>
      </c>
      <c r="Q249" s="25">
        <v>-7.36</v>
      </c>
      <c r="R249" s="25">
        <v>-14.27</v>
      </c>
      <c r="S249" s="25">
        <v>-11.9</v>
      </c>
      <c r="T249" s="25">
        <v>-1.28</v>
      </c>
      <c r="U249" s="25">
        <v>-12.46</v>
      </c>
      <c r="V249" s="25">
        <v>-12.17</v>
      </c>
      <c r="W249" s="25">
        <v>-10.43</v>
      </c>
      <c r="X249" s="25">
        <v>-6.62</v>
      </c>
      <c r="Y249" s="25">
        <v>-12.07</v>
      </c>
      <c r="Z249" s="25">
        <v>-6.78</v>
      </c>
      <c r="AA249" s="25">
        <v>-10.99</v>
      </c>
      <c r="AB249" s="25">
        <v>-11.68</v>
      </c>
    </row>
    <row r="250" spans="1:28" x14ac:dyDescent="0.3">
      <c r="A250" s="27" t="s">
        <v>546</v>
      </c>
      <c r="B250" s="27">
        <f>VLOOKUP($A250,CRSP!$A$3:$U$650,2,0)</f>
        <v>-4.8959000000000003E-2</v>
      </c>
      <c r="C250" s="27">
        <f>VLOOKUP($A250,CRSP!$A$3:$U$650,12,0)</f>
        <v>359.97412373559166</v>
      </c>
      <c r="D250" s="27">
        <f>VLOOKUP(A250,GW!$A$2:$D$655,4,0)</f>
        <v>3.8666884495997381E-2</v>
      </c>
      <c r="E250" s="25">
        <f>VLOOKUP($A250,CRSP!$A$3:$U$656,13,0)</f>
        <v>9.1859999999999997E-3</v>
      </c>
      <c r="F250" s="25">
        <f>VLOOKUP($A250,CRSP!$A$3:$U$656,15,0)</f>
        <v>611.8761395746028</v>
      </c>
      <c r="G250" s="25">
        <f>VLOOKUP($A250,CRSP!$A$3:$U$656,16,0)</f>
        <v>6.2690000000000003E-3</v>
      </c>
      <c r="H250" s="25">
        <f>VLOOKUP($A250,CRSP!$A$3:$U$656,18,0)</f>
        <v>530.68065109992654</v>
      </c>
      <c r="I250" s="25">
        <f>VLOOKUP($A250,CRSP!$A$3:$U$656,19,0)</f>
        <v>8.3590000000000001E-3</v>
      </c>
      <c r="J250" s="25">
        <f>VLOOKUP($A250,CRSP!$A$3:$U$656,21,0)</f>
        <v>351.18110236220468</v>
      </c>
      <c r="K250" s="25"/>
      <c r="L250" s="25"/>
      <c r="M250" s="25"/>
      <c r="N250" s="25">
        <f>VLOOKUP($A250,GOLD!$A$2:$H$657,6,0)</f>
        <v>402.9</v>
      </c>
      <c r="O250" s="25">
        <f>VLOOKUP($A250,GOLD!$A$2:$H$657,8,0)</f>
        <v>1151.4718490997427</v>
      </c>
      <c r="P250" s="25">
        <f>VLOOKUP($A250,GOLD!$A$2:$H$657,7,0)</f>
        <v>5.1306357659508386</v>
      </c>
      <c r="Q250" s="25">
        <v>-4.07</v>
      </c>
      <c r="R250" s="25">
        <v>-10.57</v>
      </c>
      <c r="S250" s="25">
        <v>-8.5399999999999991</v>
      </c>
      <c r="T250" s="25">
        <v>-1.61</v>
      </c>
      <c r="U250" s="25">
        <v>-6.68</v>
      </c>
      <c r="V250" s="25">
        <v>-6.7</v>
      </c>
      <c r="W250" s="25">
        <v>1.81</v>
      </c>
      <c r="X250" s="25">
        <v>0.48</v>
      </c>
      <c r="Y250" s="25">
        <v>-8.73</v>
      </c>
      <c r="Z250" s="25">
        <v>-4.37</v>
      </c>
      <c r="AA250" s="25">
        <v>-11.56</v>
      </c>
      <c r="AB250" s="25">
        <v>-7.5</v>
      </c>
    </row>
    <row r="251" spans="1:28" x14ac:dyDescent="0.3">
      <c r="A251" s="27" t="s">
        <v>164</v>
      </c>
      <c r="B251" s="27">
        <f>VLOOKUP($A251,CRSP!$A$3:$U$650,2,0)</f>
        <v>-3.5969999999999999E-3</v>
      </c>
      <c r="C251" s="27">
        <f>VLOOKUP($A251,CRSP!$A$3:$U$650,12,0)</f>
        <v>357.56292637026587</v>
      </c>
      <c r="D251" s="27">
        <f>VLOOKUP(A251,GW!$A$2:$D$655,4,0)</f>
        <v>3.9203947368421053E-2</v>
      </c>
      <c r="E251" s="25">
        <f>VLOOKUP($A251,CRSP!$A$3:$U$656,13,0)</f>
        <v>1.8981000000000001E-2</v>
      </c>
      <c r="F251" s="25">
        <f>VLOOKUP($A251,CRSP!$A$3:$U$656,15,0)</f>
        <v>623.49018385961222</v>
      </c>
      <c r="G251" s="25">
        <f>VLOOKUP($A251,CRSP!$A$3:$U$656,16,0)</f>
        <v>6.6379999999999998E-3</v>
      </c>
      <c r="H251" s="25">
        <f>VLOOKUP($A251,CRSP!$A$3:$U$656,18,0)</f>
        <v>534.20337576494694</v>
      </c>
      <c r="I251" s="25">
        <f>VLOOKUP($A251,CRSP!$A$3:$U$656,19,0)</f>
        <v>6.0289999999999996E-3</v>
      </c>
      <c r="J251" s="25">
        <f>VLOOKUP($A251,CRSP!$A$3:$U$656,21,0)</f>
        <v>353.31833520809897</v>
      </c>
      <c r="K251" s="25"/>
      <c r="L251" s="25"/>
      <c r="M251" s="25"/>
      <c r="N251" s="25">
        <f>VLOOKUP($A251,GOLD!$A$2:$H$657,6,0)</f>
        <v>379.95</v>
      </c>
      <c r="O251" s="25">
        <f>VLOOKUP($A251,GOLD!$A$2:$H$657,8,0)</f>
        <v>1085.8816804801372</v>
      </c>
      <c r="P251" s="25">
        <f>VLOOKUP($A251,GOLD!$A$2:$H$657,7,0)</f>
        <v>-5.864872708150763</v>
      </c>
      <c r="Q251" s="25">
        <v>2.5</v>
      </c>
      <c r="R251" s="25">
        <v>-3.25</v>
      </c>
      <c r="S251" s="25">
        <v>-3.64</v>
      </c>
      <c r="T251" s="25">
        <v>-4.0199999999999996</v>
      </c>
      <c r="U251" s="25">
        <v>2.4700000000000002</v>
      </c>
      <c r="V251" s="25">
        <v>-3.56</v>
      </c>
      <c r="W251" s="25">
        <v>3.01</v>
      </c>
      <c r="X251" s="25">
        <v>7.23</v>
      </c>
      <c r="Y251" s="25">
        <v>-3.04</v>
      </c>
      <c r="Z251" s="25">
        <v>1.41</v>
      </c>
      <c r="AA251" s="25">
        <v>-7.16</v>
      </c>
      <c r="AB251" s="25">
        <v>-5.05</v>
      </c>
    </row>
    <row r="252" spans="1:28" x14ac:dyDescent="0.3">
      <c r="A252" s="27" t="s">
        <v>165</v>
      </c>
      <c r="B252" s="27">
        <f>VLOOKUP($A252,CRSP!$A$3:$U$650,2,0)</f>
        <v>6.4560999999999993E-2</v>
      </c>
      <c r="C252" s="27">
        <f>VLOOKUP($A252,CRSP!$A$3:$U$650,12,0)</f>
        <v>378.99317807574693</v>
      </c>
      <c r="D252" s="27">
        <f>VLOOKUP(A252,GW!$A$2:$D$655,4,0)</f>
        <v>3.7247843088573027E-2</v>
      </c>
      <c r="E252" s="25">
        <f>VLOOKUP($A252,CRSP!$A$3:$U$656,13,0)</f>
        <v>3.0133E-2</v>
      </c>
      <c r="F252" s="25">
        <f>VLOOKUP($A252,CRSP!$A$3:$U$656,15,0)</f>
        <v>642.27784683457912</v>
      </c>
      <c r="G252" s="25">
        <f>VLOOKUP($A252,CRSP!$A$3:$U$656,16,0)</f>
        <v>6.4999999999999997E-3</v>
      </c>
      <c r="H252" s="25">
        <f>VLOOKUP($A252,CRSP!$A$3:$U$656,18,0)</f>
        <v>537.67563864019644</v>
      </c>
      <c r="I252" s="25">
        <f>VLOOKUP($A252,CRSP!$A$3:$U$656,19,0)</f>
        <v>2.2469999999999999E-3</v>
      </c>
      <c r="J252" s="25">
        <f>VLOOKUP($A252,CRSP!$A$3:$U$656,21,0)</f>
        <v>354.10573678290211</v>
      </c>
      <c r="K252" s="25"/>
      <c r="L252" s="25"/>
      <c r="M252" s="25"/>
      <c r="N252" s="25">
        <f>VLOOKUP($A252,GOLD!$A$2:$H$657,6,0)</f>
        <v>382</v>
      </c>
      <c r="O252" s="25">
        <f>VLOOKUP($A252,GOLD!$A$2:$H$657,8,0)</f>
        <v>1091.7404972849386</v>
      </c>
      <c r="P252" s="25">
        <f>VLOOKUP($A252,GOLD!$A$2:$H$657,7,0)</f>
        <v>0.53809434907813181</v>
      </c>
      <c r="Q252" s="25">
        <v>6.56</v>
      </c>
      <c r="R252" s="25">
        <v>4.13</v>
      </c>
      <c r="S252" s="25">
        <v>6.78</v>
      </c>
      <c r="T252" s="25">
        <v>1.63</v>
      </c>
      <c r="U252" s="25">
        <v>8.73</v>
      </c>
      <c r="V252" s="25">
        <v>11.09</v>
      </c>
      <c r="W252" s="25">
        <v>2.11</v>
      </c>
      <c r="X252" s="25">
        <v>2.29</v>
      </c>
      <c r="Y252" s="25">
        <v>10.42</v>
      </c>
      <c r="Z252" s="25">
        <v>9.49</v>
      </c>
      <c r="AA252" s="25">
        <v>14.26</v>
      </c>
      <c r="AB252" s="25">
        <v>5.42</v>
      </c>
    </row>
    <row r="253" spans="1:28" x14ac:dyDescent="0.3">
      <c r="A253" s="27" t="s">
        <v>166</v>
      </c>
      <c r="B253" s="27">
        <f>VLOOKUP($A253,CRSP!$A$3:$U$650,2,0)</f>
        <v>2.7987000000000001E-2</v>
      </c>
      <c r="C253" s="27">
        <f>VLOOKUP($A253,CRSP!$A$3:$U$650,12,0)</f>
        <v>388.4027287697013</v>
      </c>
      <c r="D253" s="27">
        <f>VLOOKUP(A253,GW!$A$2:$D$655,4,0)</f>
        <v>3.6599842529222937E-2</v>
      </c>
      <c r="E253" s="25">
        <f>VLOOKUP($A253,CRSP!$A$3:$U$656,13,0)</f>
        <v>1.9396E-2</v>
      </c>
      <c r="F253" s="25">
        <f>VLOOKUP($A253,CRSP!$A$3:$U$656,15,0)</f>
        <v>654.73540987318097</v>
      </c>
      <c r="G253" s="25">
        <f>VLOOKUP($A253,CRSP!$A$3:$U$656,16,0)</f>
        <v>7.378E-3</v>
      </c>
      <c r="H253" s="25">
        <f>VLOOKUP($A253,CRSP!$A$3:$U$656,18,0)</f>
        <v>541.64256755206225</v>
      </c>
      <c r="I253" s="25">
        <f>VLOOKUP($A253,CRSP!$A$3:$U$656,19,0)</f>
        <v>0</v>
      </c>
      <c r="J253" s="25">
        <f>VLOOKUP($A253,CRSP!$A$3:$U$656,21,0)</f>
        <v>354.10573678290211</v>
      </c>
      <c r="K253" s="25"/>
      <c r="L253" s="25"/>
      <c r="M253" s="25"/>
      <c r="N253" s="25">
        <f>VLOOKUP($A253,GOLD!$A$2:$H$657,6,0)</f>
        <v>392.5</v>
      </c>
      <c r="O253" s="25">
        <f>VLOOKUP($A253,GOLD!$A$2:$H$657,8,0)</f>
        <v>1121.7490711631895</v>
      </c>
      <c r="P253" s="25">
        <f>VLOOKUP($A253,GOLD!$A$2:$H$657,7,0)</f>
        <v>2.7115928615887954</v>
      </c>
      <c r="Q253" s="25">
        <v>4.3899999999999997</v>
      </c>
      <c r="R253" s="25">
        <v>-0.42</v>
      </c>
      <c r="S253" s="25">
        <v>5.34</v>
      </c>
      <c r="T253" s="25">
        <v>-2.02</v>
      </c>
      <c r="U253" s="25">
        <v>3.87</v>
      </c>
      <c r="V253" s="25">
        <v>4.08</v>
      </c>
      <c r="W253" s="25">
        <v>1.5</v>
      </c>
      <c r="X253" s="25">
        <v>0.78</v>
      </c>
      <c r="Y253" s="25">
        <v>3.36</v>
      </c>
      <c r="Z253" s="25">
        <v>2.79</v>
      </c>
      <c r="AA253" s="25">
        <v>5.52</v>
      </c>
      <c r="AB253" s="25">
        <v>5.47</v>
      </c>
    </row>
    <row r="254" spans="1:28" x14ac:dyDescent="0.3">
      <c r="A254" s="27" t="s">
        <v>167</v>
      </c>
      <c r="B254" s="27">
        <f>VLOOKUP($A254,CRSP!$A$3:$U$650,2,0)</f>
        <v>4.5000999999999999E-2</v>
      </c>
      <c r="C254" s="27">
        <f>VLOOKUP($A254,CRSP!$A$3:$U$650,12,0)</f>
        <v>404.52834627146552</v>
      </c>
      <c r="D254" s="27">
        <f>VLOOKUP(A254,GW!$A$2:$D$655,4,0)</f>
        <v>3.5164132236210857E-2</v>
      </c>
      <c r="E254" s="25">
        <f>VLOOKUP($A254,CRSP!$A$3:$U$656,13,0)</f>
        <v>1.0097999999999999E-2</v>
      </c>
      <c r="F254" s="25">
        <f>VLOOKUP($A254,CRSP!$A$3:$U$656,15,0)</f>
        <v>661.34700328285408</v>
      </c>
      <c r="G254" s="25">
        <f>VLOOKUP($A254,CRSP!$A$3:$U$656,16,0)</f>
        <v>6.2249999999999996E-3</v>
      </c>
      <c r="H254" s="25">
        <f>VLOOKUP($A254,CRSP!$A$3:$U$656,18,0)</f>
        <v>545.01437517064528</v>
      </c>
      <c r="I254" s="25">
        <f>VLOOKUP($A254,CRSP!$A$3:$U$656,19,0)</f>
        <v>5.9789999999999999E-3</v>
      </c>
      <c r="J254" s="25">
        <f>VLOOKUP($A254,CRSP!$A$3:$U$656,21,0)</f>
        <v>356.24296962879635</v>
      </c>
      <c r="K254" s="25"/>
      <c r="L254" s="25"/>
      <c r="M254" s="25"/>
      <c r="N254" s="25">
        <f>VLOOKUP($A254,GOLD!$A$2:$H$657,6,0)</f>
        <v>366.1</v>
      </c>
      <c r="O254" s="25">
        <f>VLOOKUP($A254,GOLD!$A$2:$H$657,8,0)</f>
        <v>1046.2989425550156</v>
      </c>
      <c r="P254" s="25">
        <f>VLOOKUP($A254,GOLD!$A$2:$H$657,7,0)</f>
        <v>-6.9630017096272558</v>
      </c>
      <c r="Q254" s="25">
        <v>5.12</v>
      </c>
      <c r="R254" s="25">
        <v>7.32</v>
      </c>
      <c r="S254" s="25">
        <v>8.06</v>
      </c>
      <c r="T254" s="25">
        <v>-2.0499999999999998</v>
      </c>
      <c r="U254" s="25">
        <v>2.58</v>
      </c>
      <c r="V254" s="25">
        <v>14.95</v>
      </c>
      <c r="W254" s="25">
        <v>0.02</v>
      </c>
      <c r="X254" s="25">
        <v>-1.37</v>
      </c>
      <c r="Y254" s="25">
        <v>9.3000000000000007</v>
      </c>
      <c r="Z254" s="25">
        <v>4.55</v>
      </c>
      <c r="AA254" s="25">
        <v>7.25</v>
      </c>
      <c r="AB254" s="25">
        <v>8.17</v>
      </c>
    </row>
    <row r="255" spans="1:28" x14ac:dyDescent="0.3">
      <c r="A255" s="27" t="s">
        <v>168</v>
      </c>
      <c r="B255" s="27">
        <f>VLOOKUP($A255,CRSP!$A$3:$U$650,2,0)</f>
        <v>7.1565000000000004E-2</v>
      </c>
      <c r="C255" s="27">
        <f>VLOOKUP($A255,CRSP!$A$3:$U$650,12,0)</f>
        <v>431.74547165372854</v>
      </c>
      <c r="D255" s="27">
        <f>VLOOKUP(A255,GW!$A$2:$D$655,4,0)</f>
        <v>3.2969188438172557E-2</v>
      </c>
      <c r="E255" s="25">
        <f>VLOOKUP($A255,CRSP!$A$3:$U$656,13,0)</f>
        <v>6.4359999999999999E-3</v>
      </c>
      <c r="F255" s="25">
        <f>VLOOKUP($A255,CRSP!$A$3:$U$656,15,0)</f>
        <v>665.60333846588401</v>
      </c>
      <c r="G255" s="25">
        <f>VLOOKUP($A255,CRSP!$A$3:$U$656,16,0)</f>
        <v>5.1500000000000001E-3</v>
      </c>
      <c r="H255" s="25">
        <f>VLOOKUP($A255,CRSP!$A$3:$U$656,18,0)</f>
        <v>547.82115124065763</v>
      </c>
      <c r="I255" s="25">
        <f>VLOOKUP($A255,CRSP!$A$3:$U$656,19,0)</f>
        <v>1.4859999999999999E-3</v>
      </c>
      <c r="J255" s="25">
        <f>VLOOKUP($A255,CRSP!$A$3:$U$656,21,0)</f>
        <v>356.80539932508435</v>
      </c>
      <c r="K255" s="25"/>
      <c r="L255" s="25"/>
      <c r="M255" s="25"/>
      <c r="N255" s="25">
        <f>VLOOKUP($A255,GOLD!$A$2:$H$657,6,0)</f>
        <v>365.9</v>
      </c>
      <c r="O255" s="25">
        <f>VLOOKUP($A255,GOLD!$A$2:$H$657,8,0)</f>
        <v>1045.7273506716203</v>
      </c>
      <c r="P255" s="25">
        <f>VLOOKUP($A255,GOLD!$A$2:$H$657,7,0)</f>
        <v>-5.464481010295176E-2</v>
      </c>
      <c r="Q255" s="25">
        <v>10.3</v>
      </c>
      <c r="R255" s="25">
        <v>10.24</v>
      </c>
      <c r="S255" s="25">
        <v>5.92</v>
      </c>
      <c r="T255" s="25">
        <v>8.5500000000000007</v>
      </c>
      <c r="U255" s="25">
        <v>5.74</v>
      </c>
      <c r="V255" s="25">
        <v>6.24</v>
      </c>
      <c r="W255" s="25">
        <v>3.25</v>
      </c>
      <c r="X255" s="25">
        <v>4.84</v>
      </c>
      <c r="Y255" s="25">
        <v>8.33</v>
      </c>
      <c r="Z255" s="25">
        <v>9.9</v>
      </c>
      <c r="AA255" s="25">
        <v>10.84</v>
      </c>
      <c r="AB255" s="25">
        <v>8.2899999999999991</v>
      </c>
    </row>
    <row r="256" spans="1:28" x14ac:dyDescent="0.3">
      <c r="A256" s="27" t="s">
        <v>547</v>
      </c>
      <c r="B256" s="27">
        <f>VLOOKUP($A256,CRSP!$A$3:$U$650,2,0)</f>
        <v>2.4354000000000001E-2</v>
      </c>
      <c r="C256" s="27">
        <f>VLOOKUP($A256,CRSP!$A$3:$U$650,12,0)</f>
        <v>441.33145142319455</v>
      </c>
      <c r="D256" s="27">
        <f>VLOOKUP(A256,GW!$A$2:$D$655,4,0)</f>
        <v>3.2274399019242041E-2</v>
      </c>
      <c r="E256" s="25">
        <f>VLOOKUP($A256,CRSP!$A$3:$U$656,13,0)</f>
        <v>4.182E-3</v>
      </c>
      <c r="F256" s="25">
        <f>VLOOKUP($A256,CRSP!$A$3:$U$656,15,0)</f>
        <v>668.38695035273929</v>
      </c>
      <c r="G256" s="25">
        <f>VLOOKUP($A256,CRSP!$A$3:$U$656,16,0)</f>
        <v>5.189E-3</v>
      </c>
      <c r="H256" s="25">
        <f>VLOOKUP($A256,CRSP!$A$3:$U$656,18,0)</f>
        <v>550.66375401060009</v>
      </c>
      <c r="I256" s="25">
        <f>VLOOKUP($A256,CRSP!$A$3:$U$656,19,0)</f>
        <v>1.4840000000000001E-3</v>
      </c>
      <c r="J256" s="25">
        <f>VLOOKUP($A256,CRSP!$A$3:$U$656,21,0)</f>
        <v>357.25534308211473</v>
      </c>
      <c r="K256" s="25"/>
      <c r="L256" s="25"/>
      <c r="M256" s="25"/>
      <c r="N256" s="25">
        <f>VLOOKUP($A256,GOLD!$A$2:$H$657,6,0)</f>
        <v>355.35</v>
      </c>
      <c r="O256" s="25">
        <f>VLOOKUP($A256,GOLD!$A$2:$H$657,8,0)</f>
        <v>1015.5758788225206</v>
      </c>
      <c r="P256" s="25">
        <f>VLOOKUP($A256,GOLD!$A$2:$H$657,7,0)</f>
        <v>-2.9256852752256814</v>
      </c>
      <c r="Q256" s="25">
        <v>4.8</v>
      </c>
      <c r="R256" s="25">
        <v>1.18</v>
      </c>
      <c r="S256" s="25">
        <v>1.47</v>
      </c>
      <c r="T256" s="25">
        <v>1.3</v>
      </c>
      <c r="U256" s="25">
        <v>1.1299999999999999</v>
      </c>
      <c r="V256" s="25">
        <v>0.19</v>
      </c>
      <c r="W256" s="25">
        <v>2.14</v>
      </c>
      <c r="X256" s="25">
        <v>1.71</v>
      </c>
      <c r="Y256" s="25">
        <v>8.61</v>
      </c>
      <c r="Z256" s="25">
        <v>5.44</v>
      </c>
      <c r="AA256" s="25">
        <v>5.8</v>
      </c>
      <c r="AB256" s="25">
        <v>-0.26</v>
      </c>
    </row>
    <row r="257" spans="1:28" x14ac:dyDescent="0.3">
      <c r="A257" s="27" t="s">
        <v>169</v>
      </c>
      <c r="B257" s="27">
        <f>VLOOKUP($A257,CRSP!$A$3:$U$650,2,0)</f>
        <v>2.2680000000000001E-3</v>
      </c>
      <c r="C257" s="27">
        <f>VLOOKUP($A257,CRSP!$A$3:$U$650,12,0)</f>
        <v>441.4843566219713</v>
      </c>
      <c r="D257" s="27">
        <f>VLOOKUP(A257,GW!$A$2:$D$655,4,0)</f>
        <v>3.2296079214954927E-2</v>
      </c>
      <c r="E257" s="25">
        <f>VLOOKUP($A257,CRSP!$A$3:$U$656,13,0)</f>
        <v>9.4999999999999998E-3</v>
      </c>
      <c r="F257" s="25">
        <f>VLOOKUP($A257,CRSP!$A$3:$U$656,15,0)</f>
        <v>674.73655837754256</v>
      </c>
      <c r="G257" s="25">
        <f>VLOOKUP($A257,CRSP!$A$3:$U$656,16,0)</f>
        <v>6.0819999999999997E-3</v>
      </c>
      <c r="H257" s="25">
        <f>VLOOKUP($A257,CRSP!$A$3:$U$656,18,0)</f>
        <v>554.01296505046889</v>
      </c>
      <c r="I257" s="25">
        <f>VLOOKUP($A257,CRSP!$A$3:$U$656,19,0)</f>
        <v>1.4809999999999999E-3</v>
      </c>
      <c r="J257" s="25">
        <f>VLOOKUP($A257,CRSP!$A$3:$U$656,21,0)</f>
        <v>357.81777277840268</v>
      </c>
      <c r="K257" s="25"/>
      <c r="L257" s="25"/>
      <c r="M257" s="25"/>
      <c r="N257" s="25">
        <f>VLOOKUP($A257,GOLD!$A$2:$H$657,6,0)</f>
        <v>356.35</v>
      </c>
      <c r="O257" s="25">
        <f>VLOOKUP($A257,GOLD!$A$2:$H$657,8,0)</f>
        <v>1018.4338382394969</v>
      </c>
      <c r="P257" s="25">
        <f>VLOOKUP($A257,GOLD!$A$2:$H$657,7,0)</f>
        <v>0.28101746749756201</v>
      </c>
      <c r="Q257" s="25">
        <v>-1</v>
      </c>
      <c r="R257" s="25">
        <v>-2.29</v>
      </c>
      <c r="S257" s="25">
        <v>-0.18</v>
      </c>
      <c r="T257" s="25">
        <v>2.46</v>
      </c>
      <c r="U257" s="25">
        <v>2.2599999999999998</v>
      </c>
      <c r="V257" s="25">
        <v>-2.92</v>
      </c>
      <c r="W257" s="25">
        <v>1.1299999999999999</v>
      </c>
      <c r="X257" s="25">
        <v>-0.04</v>
      </c>
      <c r="Y257" s="25">
        <v>1.99</v>
      </c>
      <c r="Z257" s="25">
        <v>-1.1399999999999999</v>
      </c>
      <c r="AA257" s="25">
        <v>1.78</v>
      </c>
      <c r="AB257" s="25">
        <v>0.38</v>
      </c>
    </row>
    <row r="258" spans="1:28" x14ac:dyDescent="0.3">
      <c r="A258" s="27" t="s">
        <v>170</v>
      </c>
      <c r="B258" s="27">
        <f>VLOOKUP($A258,CRSP!$A$3:$U$650,2,0)</f>
        <v>4.2930000000000003E-2</v>
      </c>
      <c r="C258" s="27">
        <f>VLOOKUP($A258,CRSP!$A$3:$U$650,12,0)</f>
        <v>458.5156433780287</v>
      </c>
      <c r="D258" s="27">
        <f>VLOOKUP(A258,GW!$A$2:$D$655,4,0)</f>
        <v>3.11280985728822E-2</v>
      </c>
      <c r="E258" s="25">
        <f>VLOOKUP($A258,CRSP!$A$3:$U$656,13,0)</f>
        <v>4.3759999999999997E-3</v>
      </c>
      <c r="F258" s="25">
        <f>VLOOKUP($A258,CRSP!$A$3:$U$656,15,0)</f>
        <v>677.68928615782977</v>
      </c>
      <c r="G258" s="25">
        <f>VLOOKUP($A258,CRSP!$A$3:$U$656,16,0)</f>
        <v>4.8919999999999996E-3</v>
      </c>
      <c r="H258" s="25">
        <f>VLOOKUP($A258,CRSP!$A$3:$U$656,18,0)</f>
        <v>556.72314952753243</v>
      </c>
      <c r="I258" s="25">
        <f>VLOOKUP($A258,CRSP!$A$3:$U$656,19,0)</f>
        <v>2.9589999999999998E-3</v>
      </c>
      <c r="J258" s="25">
        <f>VLOOKUP($A258,CRSP!$A$3:$U$656,21,0)</f>
        <v>358.94263217097864</v>
      </c>
      <c r="K258" s="25"/>
      <c r="L258" s="25"/>
      <c r="M258" s="25"/>
      <c r="N258" s="25">
        <f>VLOOKUP($A258,GOLD!$A$2:$H$657,6,0)</f>
        <v>361.25</v>
      </c>
      <c r="O258" s="25">
        <f>VLOOKUP($A258,GOLD!$A$2:$H$657,8,0)</f>
        <v>1032.4378393826807</v>
      </c>
      <c r="P258" s="25">
        <f>VLOOKUP($A258,GOLD!$A$2:$H$657,7,0)</f>
        <v>1.365684547876205</v>
      </c>
      <c r="Q258" s="25">
        <v>3.6</v>
      </c>
      <c r="R258" s="25">
        <v>14.75</v>
      </c>
      <c r="S258" s="25">
        <v>7.4</v>
      </c>
      <c r="T258" s="25">
        <v>-1.4</v>
      </c>
      <c r="U258" s="25">
        <v>7.9</v>
      </c>
      <c r="V258" s="25">
        <v>3.8</v>
      </c>
      <c r="W258" s="25">
        <v>-1.47</v>
      </c>
      <c r="X258" s="25">
        <v>0.15</v>
      </c>
      <c r="Y258" s="25">
        <v>7.72</v>
      </c>
      <c r="Z258" s="25">
        <v>4.7</v>
      </c>
      <c r="AA258" s="25">
        <v>4.66</v>
      </c>
      <c r="AB258" s="25">
        <v>5.17</v>
      </c>
    </row>
    <row r="259" spans="1:28" x14ac:dyDescent="0.3">
      <c r="A259" s="27" t="s">
        <v>548</v>
      </c>
      <c r="B259" s="27">
        <f>VLOOKUP($A259,CRSP!$A$3:$U$650,2,0)</f>
        <v>-4.5357000000000001E-2</v>
      </c>
      <c r="C259" s="27">
        <f>VLOOKUP($A259,CRSP!$A$3:$U$650,12,0)</f>
        <v>436.55610444601274</v>
      </c>
      <c r="D259" s="27">
        <f>VLOOKUP(A259,GW!$A$2:$D$655,4,0)</f>
        <v>3.2727125767862915E-2</v>
      </c>
      <c r="E259" s="25">
        <f>VLOOKUP($A259,CRSP!$A$3:$U$656,13,0)</f>
        <v>-6.1019999999999998E-3</v>
      </c>
      <c r="F259" s="25">
        <f>VLOOKUP($A259,CRSP!$A$3:$U$656,15,0)</f>
        <v>673.55398355165914</v>
      </c>
      <c r="G259" s="25">
        <f>VLOOKUP($A259,CRSP!$A$3:$U$656,16,0)</f>
        <v>4.5110000000000003E-3</v>
      </c>
      <c r="H259" s="25">
        <f>VLOOKUP($A259,CRSP!$A$3:$U$656,18,0)</f>
        <v>559.23453094419983</v>
      </c>
      <c r="I259" s="25">
        <f>VLOOKUP($A259,CRSP!$A$3:$U$656,19,0)</f>
        <v>2.9499999999999999E-3</v>
      </c>
      <c r="J259" s="25">
        <f>VLOOKUP($A259,CRSP!$A$3:$U$656,21,0)</f>
        <v>359.95500562429692</v>
      </c>
      <c r="K259" s="25"/>
      <c r="L259" s="25"/>
      <c r="M259" s="25"/>
      <c r="N259" s="25">
        <f>VLOOKUP($A259,GOLD!$A$2:$H$657,6,0)</f>
        <v>368</v>
      </c>
      <c r="O259" s="25">
        <f>VLOOKUP($A259,GOLD!$A$2:$H$657,8,0)</f>
        <v>1051.7290654472706</v>
      </c>
      <c r="P259" s="25">
        <f>VLOOKUP($A259,GOLD!$A$2:$H$657,7,0)</f>
        <v>1.8512698742289075</v>
      </c>
      <c r="Q259" s="25">
        <v>-4.9400000000000004</v>
      </c>
      <c r="R259" s="25">
        <v>-4.47</v>
      </c>
      <c r="S259" s="25">
        <v>-4.1399999999999997</v>
      </c>
      <c r="T259" s="25">
        <v>-3.64</v>
      </c>
      <c r="U259" s="25">
        <v>-4.5599999999999996</v>
      </c>
      <c r="V259" s="25">
        <v>-8.9600000000000009</v>
      </c>
      <c r="W259" s="25">
        <v>-1.5</v>
      </c>
      <c r="X259" s="25">
        <v>-2.37</v>
      </c>
      <c r="Y259" s="25">
        <v>-4.29</v>
      </c>
      <c r="Z259" s="25">
        <v>-4.21</v>
      </c>
      <c r="AA259" s="25">
        <v>-5.32</v>
      </c>
      <c r="AB259" s="25">
        <v>-5.04</v>
      </c>
    </row>
    <row r="260" spans="1:28" x14ac:dyDescent="0.3">
      <c r="A260" s="27" t="s">
        <v>171</v>
      </c>
      <c r="B260" s="27">
        <f>VLOOKUP($A260,CRSP!$A$3:$U$650,2,0)</f>
        <v>4.6525999999999998E-2</v>
      </c>
      <c r="C260" s="27">
        <f>VLOOKUP($A260,CRSP!$A$3:$U$650,12,0)</f>
        <v>456.13973182780524</v>
      </c>
      <c r="D260" s="27">
        <f>VLOOKUP(A260,GW!$A$2:$D$655,4,0)</f>
        <v>3.1432058654151947E-2</v>
      </c>
      <c r="E260" s="25">
        <f>VLOOKUP($A260,CRSP!$A$3:$U$656,13,0)</f>
        <v>1.3228999999999999E-2</v>
      </c>
      <c r="F260" s="25">
        <f>VLOOKUP($A260,CRSP!$A$3:$U$656,15,0)</f>
        <v>682.46437163622863</v>
      </c>
      <c r="G260" s="25">
        <f>VLOOKUP($A260,CRSP!$A$3:$U$656,16,0)</f>
        <v>5.2209999999999999E-3</v>
      </c>
      <c r="H260" s="25">
        <f>VLOOKUP($A260,CRSP!$A$3:$U$656,18,0)</f>
        <v>562.15428990778253</v>
      </c>
      <c r="I260" s="25">
        <f>VLOOKUP($A260,CRSP!$A$3:$U$656,19,0)</f>
        <v>1.4710000000000001E-3</v>
      </c>
      <c r="J260" s="25">
        <f>VLOOKUP($A260,CRSP!$A$3:$U$656,21,0)</f>
        <v>360.51743532058487</v>
      </c>
      <c r="K260" s="25"/>
      <c r="L260" s="25"/>
      <c r="M260" s="25"/>
      <c r="N260" s="25">
        <f>VLOOKUP($A260,GOLD!$A$2:$H$657,6,0)</f>
        <v>363.7</v>
      </c>
      <c r="O260" s="25">
        <f>VLOOKUP($A260,GOLD!$A$2:$H$657,8,0)</f>
        <v>1039.4398399542724</v>
      </c>
      <c r="P260" s="25">
        <f>VLOOKUP($A260,GOLD!$A$2:$H$657,7,0)</f>
        <v>-1.175358617598758</v>
      </c>
      <c r="Q260" s="25">
        <v>5.76</v>
      </c>
      <c r="R260" s="25">
        <v>-0.44</v>
      </c>
      <c r="S260" s="25">
        <v>2.23</v>
      </c>
      <c r="T260" s="25">
        <v>5.03</v>
      </c>
      <c r="U260" s="25">
        <v>5.13</v>
      </c>
      <c r="V260" s="25">
        <v>4.67</v>
      </c>
      <c r="W260" s="25">
        <v>3.11</v>
      </c>
      <c r="X260" s="25">
        <v>3.99</v>
      </c>
      <c r="Y260" s="25">
        <v>5.31</v>
      </c>
      <c r="Z260" s="25">
        <v>8.51</v>
      </c>
      <c r="AA260" s="25">
        <v>5.75</v>
      </c>
      <c r="AB260" s="25">
        <v>2.71</v>
      </c>
    </row>
    <row r="261" spans="1:28" x14ac:dyDescent="0.3">
      <c r="A261" s="27" t="s">
        <v>549</v>
      </c>
      <c r="B261" s="27">
        <f>VLOOKUP($A261,CRSP!$A$3:$U$650,2,0)</f>
        <v>2.3885E-2</v>
      </c>
      <c r="C261" s="27">
        <f>VLOOKUP($A261,CRSP!$A$3:$U$650,12,0)</f>
        <v>465.1023288637968</v>
      </c>
      <c r="D261" s="27">
        <f>VLOOKUP(A261,GW!$A$2:$D$655,4,0)</f>
        <v>3.0934257222095776E-2</v>
      </c>
      <c r="E261" s="25">
        <f>VLOOKUP($A261,CRSP!$A$3:$U$656,13,0)</f>
        <v>2.5923000000000002E-2</v>
      </c>
      <c r="F261" s="25">
        <f>VLOOKUP($A261,CRSP!$A$3:$U$656,15,0)</f>
        <v>700.15587237423881</v>
      </c>
      <c r="G261" s="25">
        <f>VLOOKUP($A261,CRSP!$A$3:$U$656,16,0)</f>
        <v>5.1370000000000001E-3</v>
      </c>
      <c r="H261" s="25">
        <f>VLOOKUP($A261,CRSP!$A$3:$U$656,18,0)</f>
        <v>565.04208583515322</v>
      </c>
      <c r="I261" s="25">
        <f>VLOOKUP($A261,CRSP!$A$3:$U$656,19,0)</f>
        <v>2.9369999999999999E-3</v>
      </c>
      <c r="J261" s="25">
        <f>VLOOKUP($A261,CRSP!$A$3:$U$656,21,0)</f>
        <v>361.5298087739032</v>
      </c>
      <c r="K261" s="25"/>
      <c r="L261" s="25"/>
      <c r="M261" s="25"/>
      <c r="N261" s="25">
        <f>VLOOKUP($A261,GOLD!$A$2:$H$657,6,0)</f>
        <v>348.3</v>
      </c>
      <c r="O261" s="25">
        <f>VLOOKUP($A261,GOLD!$A$2:$H$657,8,0)</f>
        <v>995.42726493283794</v>
      </c>
      <c r="P261" s="25">
        <f>VLOOKUP($A261,GOLD!$A$2:$H$657,7,0)</f>
        <v>-4.3265174620987814</v>
      </c>
      <c r="Q261" s="25">
        <v>5.47</v>
      </c>
      <c r="R261" s="25">
        <v>-2.16</v>
      </c>
      <c r="S261" s="25">
        <v>2.0099999999999998</v>
      </c>
      <c r="T261" s="25">
        <v>1.62</v>
      </c>
      <c r="U261" s="25">
        <v>1.52</v>
      </c>
      <c r="V261" s="25">
        <v>2.82</v>
      </c>
      <c r="W261" s="25">
        <v>0.67</v>
      </c>
      <c r="X261" s="25">
        <v>3.51</v>
      </c>
      <c r="Y261" s="25">
        <v>3.6</v>
      </c>
      <c r="Z261" s="25">
        <v>2.94</v>
      </c>
      <c r="AA261" s="25">
        <v>4.45</v>
      </c>
      <c r="AB261" s="25">
        <v>0.7</v>
      </c>
    </row>
    <row r="262" spans="1:28" x14ac:dyDescent="0.3">
      <c r="A262" s="27" t="s">
        <v>172</v>
      </c>
      <c r="B262" s="27">
        <f>VLOOKUP($A262,CRSP!$A$3:$U$650,2,0)</f>
        <v>-1.6861000000000001E-2</v>
      </c>
      <c r="C262" s="27">
        <f>VLOOKUP($A262,CRSP!$A$3:$U$650,12,0)</f>
        <v>456.1985415196425</v>
      </c>
      <c r="D262" s="27">
        <f>VLOOKUP(A262,GW!$A$2:$D$655,4,0)</f>
        <v>3.1648017325839217E-2</v>
      </c>
      <c r="E262" s="25">
        <f>VLOOKUP($A262,CRSP!$A$3:$U$656,13,0)</f>
        <v>3.1095000000000001E-2</v>
      </c>
      <c r="F262" s="25">
        <f>VLOOKUP($A262,CRSP!$A$3:$U$656,15,0)</f>
        <v>721.92731121390875</v>
      </c>
      <c r="G262" s="25">
        <f>VLOOKUP($A262,CRSP!$A$3:$U$656,16,0)</f>
        <v>4.9810000000000002E-3</v>
      </c>
      <c r="H262" s="25">
        <f>VLOOKUP($A262,CRSP!$A$3:$U$656,18,0)</f>
        <v>567.85658923260144</v>
      </c>
      <c r="I262" s="25">
        <f>VLOOKUP($A262,CRSP!$A$3:$U$656,19,0)</f>
        <v>4.3920000000000001E-3</v>
      </c>
      <c r="J262" s="25">
        <f>VLOOKUP($A262,CRSP!$A$3:$U$656,21,0)</f>
        <v>363.10461192350954</v>
      </c>
      <c r="K262" s="25"/>
      <c r="L262" s="25"/>
      <c r="M262" s="25"/>
      <c r="N262" s="25">
        <f>VLOOKUP($A262,GOLD!$A$2:$H$657,6,0)</f>
        <v>353.8</v>
      </c>
      <c r="O262" s="25">
        <f>VLOOKUP($A262,GOLD!$A$2:$H$657,8,0)</f>
        <v>1011.1460417262075</v>
      </c>
      <c r="P262" s="25">
        <f>VLOOKUP($A262,GOLD!$A$2:$H$657,7,0)</f>
        <v>1.5667604353729481</v>
      </c>
      <c r="Q262" s="25">
        <v>-3.24</v>
      </c>
      <c r="R262" s="25">
        <v>-2.66</v>
      </c>
      <c r="S262" s="25">
        <v>-2.52</v>
      </c>
      <c r="T262" s="25">
        <v>-0.68</v>
      </c>
      <c r="U262" s="25">
        <v>-1.91</v>
      </c>
      <c r="V262" s="25">
        <v>-1.37</v>
      </c>
      <c r="W262" s="25">
        <v>0.37</v>
      </c>
      <c r="X262" s="25">
        <v>3.71</v>
      </c>
      <c r="Y262" s="25">
        <v>-3.18</v>
      </c>
      <c r="Z262" s="25">
        <v>-0.33</v>
      </c>
      <c r="AA262" s="25">
        <v>-0.25</v>
      </c>
      <c r="AB262" s="25">
        <v>-1.44</v>
      </c>
    </row>
    <row r="263" spans="1:28" x14ac:dyDescent="0.3">
      <c r="A263" s="27" t="s">
        <v>173</v>
      </c>
      <c r="B263" s="27">
        <f>VLOOKUP($A263,CRSP!$A$3:$U$650,2,0)</f>
        <v>1.3457999999999999E-2</v>
      </c>
      <c r="C263" s="27">
        <f>VLOOKUP($A263,CRSP!$A$3:$U$650,12,0)</f>
        <v>461.6090331686662</v>
      </c>
      <c r="D263" s="27">
        <f>VLOOKUP(A263,GW!$A$2:$D$655,4,0)</f>
        <v>3.1215920093767512E-2</v>
      </c>
      <c r="E263" s="25">
        <f>VLOOKUP($A263,CRSP!$A$3:$U$656,13,0)</f>
        <v>6.0049999999999999E-3</v>
      </c>
      <c r="F263" s="25">
        <f>VLOOKUP($A263,CRSP!$A$3:$U$656,15,0)</f>
        <v>726.26250303611812</v>
      </c>
      <c r="G263" s="25">
        <f>VLOOKUP($A263,CRSP!$A$3:$U$656,16,0)</f>
        <v>5.0289999999999996E-3</v>
      </c>
      <c r="H263" s="25">
        <f>VLOOKUP($A263,CRSP!$A$3:$U$656,18,0)</f>
        <v>570.71230504304117</v>
      </c>
      <c r="I263" s="25">
        <f>VLOOKUP($A263,CRSP!$A$3:$U$656,19,0)</f>
        <v>1.4580000000000001E-3</v>
      </c>
      <c r="J263" s="25">
        <f>VLOOKUP($A263,CRSP!$A$3:$U$656,21,0)</f>
        <v>363.66704161979754</v>
      </c>
      <c r="K263" s="25"/>
      <c r="L263" s="25"/>
      <c r="M263" s="25"/>
      <c r="N263" s="25">
        <f>VLOOKUP($A263,GOLD!$A$2:$H$657,6,0)</f>
        <v>357.7</v>
      </c>
      <c r="O263" s="25">
        <f>VLOOKUP($A263,GOLD!$A$2:$H$657,8,0)</f>
        <v>1022.292083452415</v>
      </c>
      <c r="P263" s="25">
        <f>VLOOKUP($A263,GOLD!$A$2:$H$657,7,0)</f>
        <v>1.0962864539287032</v>
      </c>
      <c r="Q263" s="25">
        <v>-0.55000000000000004</v>
      </c>
      <c r="R263" s="25">
        <v>-2.0099999999999998</v>
      </c>
      <c r="S263" s="25">
        <v>1.65</v>
      </c>
      <c r="T263" s="25">
        <v>2.0499999999999998</v>
      </c>
      <c r="U263" s="25">
        <v>1.03</v>
      </c>
      <c r="V263" s="25">
        <v>1.98</v>
      </c>
      <c r="W263" s="25">
        <v>1.9</v>
      </c>
      <c r="X263" s="25">
        <v>1.25</v>
      </c>
      <c r="Y263" s="25">
        <v>-1.95</v>
      </c>
      <c r="Z263" s="25">
        <v>6.53</v>
      </c>
      <c r="AA263" s="25">
        <v>2.0499999999999998</v>
      </c>
      <c r="AB263" s="25">
        <v>2.76</v>
      </c>
    </row>
    <row r="264" spans="1:28" x14ac:dyDescent="0.3">
      <c r="A264" s="27" t="s">
        <v>550</v>
      </c>
      <c r="B264" s="27">
        <f>VLOOKUP($A264,CRSP!$A$3:$U$650,2,0)</f>
        <v>-4.0214E-2</v>
      </c>
      <c r="C264" s="27">
        <f>VLOOKUP($A264,CRSP!$A$3:$U$650,12,0)</f>
        <v>441.33145142319455</v>
      </c>
      <c r="D264" s="27">
        <f>VLOOKUP(A264,GW!$A$2:$D$655,4,0)</f>
        <v>3.258621608656255E-2</v>
      </c>
      <c r="E264" s="25">
        <f>VLOOKUP($A264,CRSP!$A$3:$U$656,13,0)</f>
        <v>8.3359999999999997E-3</v>
      </c>
      <c r="F264" s="25">
        <f>VLOOKUP($A264,CRSP!$A$3:$U$656,15,0)</f>
        <v>732.31660473535499</v>
      </c>
      <c r="G264" s="25">
        <f>VLOOKUP($A264,CRSP!$A$3:$U$656,16,0)</f>
        <v>4.8459999999999996E-3</v>
      </c>
      <c r="H264" s="25">
        <f>VLOOKUP($A264,CRSP!$A$3:$U$656,18,0)</f>
        <v>573.47798578078095</v>
      </c>
      <c r="I264" s="25">
        <f>VLOOKUP($A264,CRSP!$A$3:$U$656,19,0)</f>
        <v>2.911E-3</v>
      </c>
      <c r="J264" s="25">
        <f>VLOOKUP($A264,CRSP!$A$3:$U$656,21,0)</f>
        <v>364.67941507311582</v>
      </c>
      <c r="K264" s="25"/>
      <c r="L264" s="25"/>
      <c r="M264" s="25"/>
      <c r="N264" s="25">
        <f>VLOOKUP($A264,GOLD!$A$2:$H$657,6,0)</f>
        <v>367.7</v>
      </c>
      <c r="O264" s="25">
        <f>VLOOKUP($A264,GOLD!$A$2:$H$657,8,0)</f>
        <v>1050.8716776221777</v>
      </c>
      <c r="P264" s="25">
        <f>VLOOKUP($A264,GOLD!$A$2:$H$657,7,0)</f>
        <v>2.7572742042254172</v>
      </c>
      <c r="Q264" s="25">
        <v>-0.42</v>
      </c>
      <c r="R264" s="25">
        <v>-7.99</v>
      </c>
      <c r="S264" s="25">
        <v>-5.8</v>
      </c>
      <c r="T264" s="25">
        <v>-7.69</v>
      </c>
      <c r="U264" s="25">
        <v>-5.01</v>
      </c>
      <c r="V264" s="25">
        <v>-4.37</v>
      </c>
      <c r="W264" s="25">
        <v>-4.75</v>
      </c>
      <c r="X264" s="25">
        <v>1.89</v>
      </c>
      <c r="Y264" s="25">
        <v>-1.17</v>
      </c>
      <c r="Z264" s="25">
        <v>-2.52</v>
      </c>
      <c r="AA264" s="25">
        <v>-5.21</v>
      </c>
      <c r="AB264" s="25">
        <v>-5.85</v>
      </c>
    </row>
    <row r="265" spans="1:28" x14ac:dyDescent="0.3">
      <c r="A265" s="27" t="s">
        <v>174</v>
      </c>
      <c r="B265" s="27">
        <f>VLOOKUP($A265,CRSP!$A$3:$U$650,2,0)</f>
        <v>0.114089</v>
      </c>
      <c r="C265" s="27">
        <f>VLOOKUP($A265,CRSP!$A$3:$U$650,12,0)</f>
        <v>490.57868736767819</v>
      </c>
      <c r="D265" s="27">
        <f>VLOOKUP(A265,GW!$A$2:$D$655,4,0)</f>
        <v>2.92574744060035E-2</v>
      </c>
      <c r="E265" s="25">
        <f>VLOOKUP($A265,CRSP!$A$3:$U$656,13,0)</f>
        <v>5.4398000000000002E-2</v>
      </c>
      <c r="F265" s="25">
        <f>VLOOKUP($A265,CRSP!$A$3:$U$656,15,0)</f>
        <v>772.15322037325848</v>
      </c>
      <c r="G265" s="25">
        <f>VLOOKUP($A265,CRSP!$A$3:$U$656,16,0)</f>
        <v>4.7959999999999999E-3</v>
      </c>
      <c r="H265" s="25">
        <f>VLOOKUP($A265,CRSP!$A$3:$U$656,18,0)</f>
        <v>576.22844602508621</v>
      </c>
      <c r="I265" s="25">
        <f>VLOOKUP($A265,CRSP!$A$3:$U$656,19,0)</f>
        <v>7.2599999999999997E-4</v>
      </c>
      <c r="J265" s="25">
        <f>VLOOKUP($A265,CRSP!$A$3:$U$656,21,0)</f>
        <v>365.01687289088858</v>
      </c>
      <c r="K265" s="25"/>
      <c r="L265" s="25"/>
      <c r="M265" s="25"/>
      <c r="N265" s="25">
        <f>VLOOKUP($A265,GOLD!$A$2:$H$657,6,0)</f>
        <v>354.1</v>
      </c>
      <c r="O265" s="25">
        <f>VLOOKUP($A265,GOLD!$A$2:$H$657,8,0)</f>
        <v>1012.0034295513003</v>
      </c>
      <c r="P265" s="25">
        <f>VLOOKUP($A265,GOLD!$A$2:$H$657,7,0)</f>
        <v>-3.7688029189368208</v>
      </c>
      <c r="Q265" s="25">
        <v>14.73</v>
      </c>
      <c r="R265" s="25">
        <v>7.61</v>
      </c>
      <c r="S265" s="25">
        <v>11.63</v>
      </c>
      <c r="T265" s="25">
        <v>2.11</v>
      </c>
      <c r="U265" s="25">
        <v>11.43</v>
      </c>
      <c r="V265" s="25">
        <v>9.1999999999999993</v>
      </c>
      <c r="W265" s="25">
        <v>9.92</v>
      </c>
      <c r="X265" s="25">
        <v>4.99</v>
      </c>
      <c r="Y265" s="25">
        <v>13.03</v>
      </c>
      <c r="Z265" s="25">
        <v>16.61</v>
      </c>
      <c r="AA265" s="25">
        <v>13.37</v>
      </c>
      <c r="AB265" s="25">
        <v>11.35</v>
      </c>
    </row>
    <row r="266" spans="1:28" x14ac:dyDescent="0.3">
      <c r="A266" s="27" t="s">
        <v>175</v>
      </c>
      <c r="B266" s="27">
        <f>VLOOKUP($A266,CRSP!$A$3:$U$650,2,0)</f>
        <v>-1.8348E-2</v>
      </c>
      <c r="C266" s="27">
        <f>VLOOKUP($A266,CRSP!$A$3:$U$650,12,0)</f>
        <v>480.81627852270054</v>
      </c>
      <c r="D266" s="27">
        <f>VLOOKUP(A266,GW!$A$2:$D$655,4,0)</f>
        <v>2.9950178168089561E-2</v>
      </c>
      <c r="E266" s="25">
        <f>VLOOKUP($A266,CRSP!$A$3:$U$656,13,0)</f>
        <v>-2.4549000000000001E-2</v>
      </c>
      <c r="F266" s="25">
        <f>VLOOKUP($A266,CRSP!$A$3:$U$656,15,0)</f>
        <v>753.19754055209546</v>
      </c>
      <c r="G266" s="25">
        <f>VLOOKUP($A266,CRSP!$A$3:$U$656,16,0)</f>
        <v>3.5049999999999999E-3</v>
      </c>
      <c r="H266" s="25">
        <f>VLOOKUP($A266,CRSP!$A$3:$U$656,18,0)</f>
        <v>578.2480884231054</v>
      </c>
      <c r="I266" s="25">
        <f>VLOOKUP($A266,CRSP!$A$3:$U$656,19,0)</f>
        <v>1.4499999999999999E-3</v>
      </c>
      <c r="J266" s="25">
        <f>VLOOKUP($A266,CRSP!$A$3:$U$656,21,0)</f>
        <v>365.46681664791896</v>
      </c>
      <c r="K266" s="25"/>
      <c r="L266" s="25"/>
      <c r="M266" s="25"/>
      <c r="N266" s="25">
        <f>VLOOKUP($A266,GOLD!$A$2:$H$657,6,0)</f>
        <v>356.75</v>
      </c>
      <c r="O266" s="25">
        <f>VLOOKUP($A266,GOLD!$A$2:$H$657,8,0)</f>
        <v>1019.5770220062874</v>
      </c>
      <c r="P266" s="25">
        <f>VLOOKUP($A266,GOLD!$A$2:$H$657,7,0)</f>
        <v>0.74558972390876999</v>
      </c>
      <c r="Q266" s="25">
        <v>-3.1</v>
      </c>
      <c r="R266" s="25">
        <v>10.5</v>
      </c>
      <c r="S266" s="25">
        <v>2.06</v>
      </c>
      <c r="T266" s="25">
        <v>-4.12</v>
      </c>
      <c r="U266" s="25">
        <v>2.88</v>
      </c>
      <c r="V266" s="25">
        <v>6.66</v>
      </c>
      <c r="W266" s="25">
        <v>-2.87</v>
      </c>
      <c r="X266" s="25">
        <v>-4.57</v>
      </c>
      <c r="Y266" s="25">
        <v>0.27</v>
      </c>
      <c r="Z266" s="25">
        <v>-5.45</v>
      </c>
      <c r="AA266" s="25">
        <v>0.82</v>
      </c>
      <c r="AB266" s="25">
        <v>4.5999999999999996</v>
      </c>
    </row>
    <row r="267" spans="1:28" x14ac:dyDescent="0.3">
      <c r="A267" s="27" t="s">
        <v>551</v>
      </c>
      <c r="B267" s="27">
        <f>VLOOKUP($A267,CRSP!$A$3:$U$650,2,0)</f>
        <v>1.2865E-2</v>
      </c>
      <c r="C267" s="27">
        <f>VLOOKUP($A267,CRSP!$A$3:$U$650,12,0)</f>
        <v>485.41519642437078</v>
      </c>
      <c r="D267" s="27">
        <f>VLOOKUP(A267,GW!$A$2:$D$655,4,0)</f>
        <v>2.9764154753250945E-2</v>
      </c>
      <c r="E267" s="25">
        <f>VLOOKUP($A267,CRSP!$A$3:$U$656,13,0)</f>
        <v>8.8620000000000001E-3</v>
      </c>
      <c r="F267" s="25">
        <f>VLOOKUP($A267,CRSP!$A$3:$U$656,15,0)</f>
        <v>759.87246655874026</v>
      </c>
      <c r="G267" s="25">
        <f>VLOOKUP($A267,CRSP!$A$3:$U$656,16,0)</f>
        <v>2.8509999999999998E-3</v>
      </c>
      <c r="H267" s="25">
        <f>VLOOKUP($A267,CRSP!$A$3:$U$656,18,0)</f>
        <v>579.8967020234827</v>
      </c>
      <c r="I267" s="25">
        <f>VLOOKUP($A267,CRSP!$A$3:$U$656,19,0)</f>
        <v>3.6210000000000001E-3</v>
      </c>
      <c r="J267" s="25">
        <f>VLOOKUP($A267,CRSP!$A$3:$U$656,21,0)</f>
        <v>366.81664791901011</v>
      </c>
      <c r="K267" s="25"/>
      <c r="L267" s="25"/>
      <c r="M267" s="25"/>
      <c r="N267" s="25">
        <f>VLOOKUP($A267,GOLD!$A$2:$H$657,6,0)</f>
        <v>352.9</v>
      </c>
      <c r="O267" s="25">
        <f>VLOOKUP($A267,GOLD!$A$2:$H$657,8,0)</f>
        <v>1008.5738782509287</v>
      </c>
      <c r="P267" s="25">
        <f>VLOOKUP($A267,GOLD!$A$2:$H$657,7,0)</f>
        <v>-1.0850525675721474</v>
      </c>
      <c r="Q267" s="25">
        <v>1.05</v>
      </c>
      <c r="R267" s="25">
        <v>12.32</v>
      </c>
      <c r="S267" s="25">
        <v>2.48</v>
      </c>
      <c r="T267" s="25">
        <v>-0.53</v>
      </c>
      <c r="U267" s="25">
        <v>1.57</v>
      </c>
      <c r="V267" s="25">
        <v>3.88</v>
      </c>
      <c r="W267" s="25">
        <v>-1.45</v>
      </c>
      <c r="X267" s="25">
        <v>-1.24</v>
      </c>
      <c r="Y267" s="25">
        <v>2.63</v>
      </c>
      <c r="Z267" s="25">
        <v>-2.73</v>
      </c>
      <c r="AA267" s="25">
        <v>2.92</v>
      </c>
      <c r="AB267" s="25">
        <v>3.39</v>
      </c>
    </row>
    <row r="268" spans="1:28" x14ac:dyDescent="0.3">
      <c r="A268" s="27" t="s">
        <v>176</v>
      </c>
      <c r="B268" s="27">
        <f>VLOOKUP($A268,CRSP!$A$3:$U$650,2,0)</f>
        <v>-1.9470000000000001E-2</v>
      </c>
      <c r="C268" s="27">
        <f>VLOOKUP($A268,CRSP!$A$3:$U$650,12,0)</f>
        <v>474.81768995530462</v>
      </c>
      <c r="D268" s="27">
        <f>VLOOKUP(A268,GW!$A$2:$D$655,4,0)</f>
        <v>3.0528375733855181E-2</v>
      </c>
      <c r="E268" s="25">
        <f>VLOOKUP($A268,CRSP!$A$3:$U$656,13,0)</f>
        <v>-7.535E-3</v>
      </c>
      <c r="F268" s="25">
        <f>VLOOKUP($A268,CRSP!$A$3:$U$656,15,0)</f>
        <v>754.14684260214835</v>
      </c>
      <c r="G268" s="25">
        <f>VLOOKUP($A268,CRSP!$A$3:$U$656,16,0)</f>
        <v>3.454E-3</v>
      </c>
      <c r="H268" s="25">
        <f>VLOOKUP($A268,CRSP!$A$3:$U$656,18,0)</f>
        <v>581.89960187872407</v>
      </c>
      <c r="I268" s="25">
        <f>VLOOKUP($A268,CRSP!$A$3:$U$656,19,0)</f>
        <v>5.0509999999999999E-3</v>
      </c>
      <c r="J268" s="25">
        <f>VLOOKUP($A268,CRSP!$A$3:$U$656,21,0)</f>
        <v>368.72890888638921</v>
      </c>
      <c r="K268" s="25"/>
      <c r="L268" s="25"/>
      <c r="M268" s="25"/>
      <c r="N268" s="25">
        <f>VLOOKUP($A268,GOLD!$A$2:$H$657,6,0)</f>
        <v>343.15</v>
      </c>
      <c r="O268" s="25">
        <f>VLOOKUP($A268,GOLD!$A$2:$H$657,8,0)</f>
        <v>980.70877393541002</v>
      </c>
      <c r="P268" s="25">
        <f>VLOOKUP($A268,GOLD!$A$2:$H$657,7,0)</f>
        <v>-2.8017061326580754</v>
      </c>
      <c r="Q268" s="25">
        <v>-1.51</v>
      </c>
      <c r="R268" s="25">
        <v>0.8</v>
      </c>
      <c r="S268" s="25">
        <v>-1.98</v>
      </c>
      <c r="T268" s="25">
        <v>-2.75</v>
      </c>
      <c r="U268" s="25">
        <v>0.64</v>
      </c>
      <c r="V268" s="25">
        <v>-5.18</v>
      </c>
      <c r="W268" s="25">
        <v>-0.83</v>
      </c>
      <c r="X268" s="25">
        <v>-0.53</v>
      </c>
      <c r="Y268" s="25">
        <v>-1.38</v>
      </c>
      <c r="Z268" s="25">
        <v>-5.53</v>
      </c>
      <c r="AA268" s="25">
        <v>-0.83</v>
      </c>
      <c r="AB268" s="25">
        <v>-4.8499999999999996</v>
      </c>
    </row>
    <row r="269" spans="1:28" x14ac:dyDescent="0.3">
      <c r="A269" s="27" t="s">
        <v>177</v>
      </c>
      <c r="B269" s="27">
        <f>VLOOKUP($A269,CRSP!$A$3:$U$650,2,0)</f>
        <v>2.8614000000000001E-2</v>
      </c>
      <c r="C269" s="27">
        <f>VLOOKUP($A269,CRSP!$A$3:$U$650,12,0)</f>
        <v>488.06163255704541</v>
      </c>
      <c r="D269" s="27">
        <f>VLOOKUP(A269,GW!$A$2:$D$655,4,0)</f>
        <v>2.9696750612523599E-2</v>
      </c>
      <c r="E269" s="25">
        <f>VLOOKUP($A269,CRSP!$A$3:$U$656,13,0)</f>
        <v>3.9280000000000001E-3</v>
      </c>
      <c r="F269" s="25">
        <f>VLOOKUP($A269,CRSP!$A$3:$U$656,15,0)</f>
        <v>757.10904966484554</v>
      </c>
      <c r="G269" s="25">
        <f>VLOOKUP($A269,CRSP!$A$3:$U$656,16,0)</f>
        <v>4.1099999999999999E-3</v>
      </c>
      <c r="H269" s="25">
        <f>VLOOKUP($A269,CRSP!$A$3:$U$656,18,0)</f>
        <v>584.29120972013493</v>
      </c>
      <c r="I269" s="25">
        <f>VLOOKUP($A269,CRSP!$A$3:$U$656,19,0)</f>
        <v>1.436E-3</v>
      </c>
      <c r="J269" s="25">
        <f>VLOOKUP($A269,CRSP!$A$3:$U$656,21,0)</f>
        <v>369.17885264341953</v>
      </c>
      <c r="K269" s="25"/>
      <c r="L269" s="25"/>
      <c r="M269" s="25"/>
      <c r="N269" s="25">
        <f>VLOOKUP($A269,GOLD!$A$2:$H$657,6,0)</f>
        <v>336.9</v>
      </c>
      <c r="O269" s="25">
        <f>VLOOKUP($A269,GOLD!$A$2:$H$657,8,0)</f>
        <v>962.84652757930826</v>
      </c>
      <c r="P269" s="25">
        <f>VLOOKUP($A269,GOLD!$A$2:$H$657,7,0)</f>
        <v>-1.8381518942136439</v>
      </c>
      <c r="Q269" s="25">
        <v>0.75</v>
      </c>
      <c r="R269" s="25">
        <v>7.92</v>
      </c>
      <c r="S269" s="25">
        <v>2.08</v>
      </c>
      <c r="T269" s="25">
        <v>9.4499999999999993</v>
      </c>
      <c r="U269" s="25">
        <v>5.08</v>
      </c>
      <c r="V269" s="25">
        <v>-0.99</v>
      </c>
      <c r="W269" s="25">
        <v>7.04</v>
      </c>
      <c r="X269" s="25">
        <v>2.69</v>
      </c>
      <c r="Y269" s="25">
        <v>-3.5</v>
      </c>
      <c r="Z269" s="25">
        <v>-2.2999999999999998</v>
      </c>
      <c r="AA269" s="25">
        <v>0.89</v>
      </c>
      <c r="AB269" s="25">
        <v>-0.14000000000000001</v>
      </c>
    </row>
    <row r="270" spans="1:28" x14ac:dyDescent="0.3">
      <c r="A270" s="27" t="s">
        <v>552</v>
      </c>
      <c r="B270" s="27">
        <f>VLOOKUP($A270,CRSP!$A$3:$U$650,2,0)</f>
        <v>4.8500000000000001E-3</v>
      </c>
      <c r="C270" s="27">
        <f>VLOOKUP($A270,CRSP!$A$3:$U$650,12,0)</f>
        <v>488.53211009174322</v>
      </c>
      <c r="D270" s="27">
        <f>VLOOKUP(A270,GW!$A$2:$D$655,4,0)</f>
        <v>2.9664941214236983E-2</v>
      </c>
      <c r="E270" s="25">
        <f>VLOOKUP($A270,CRSP!$A$3:$U$656,13,0)</f>
        <v>2.1336999999999998E-2</v>
      </c>
      <c r="F270" s="25">
        <f>VLOOKUP($A270,CRSP!$A$3:$U$656,15,0)</f>
        <v>773.26353284337813</v>
      </c>
      <c r="G270" s="25">
        <f>VLOOKUP($A270,CRSP!$A$3:$U$656,16,0)</f>
        <v>3.1220000000000002E-3</v>
      </c>
      <c r="H270" s="25">
        <f>VLOOKUP($A270,CRSP!$A$3:$U$656,18,0)</f>
        <v>586.11544439860086</v>
      </c>
      <c r="I270" s="25">
        <f>VLOOKUP($A270,CRSP!$A$3:$U$656,19,0)</f>
        <v>1.4339999999999999E-3</v>
      </c>
      <c r="J270" s="25">
        <f>VLOOKUP($A270,CRSP!$A$3:$U$656,21,0)</f>
        <v>369.74128233970748</v>
      </c>
      <c r="K270" s="25"/>
      <c r="L270" s="25"/>
      <c r="M270" s="25"/>
      <c r="N270" s="25">
        <f>VLOOKUP($A270,GOLD!$A$2:$H$657,6,0)</f>
        <v>336.3</v>
      </c>
      <c r="O270" s="25">
        <f>VLOOKUP($A270,GOLD!$A$2:$H$657,8,0)</f>
        <v>961.13175192912263</v>
      </c>
      <c r="P270" s="25">
        <f>VLOOKUP($A270,GOLD!$A$2:$H$657,7,0)</f>
        <v>-0.17825316662831908</v>
      </c>
      <c r="Q270" s="25">
        <v>1.31</v>
      </c>
      <c r="R270" s="25">
        <v>-1.92</v>
      </c>
      <c r="S270" s="25">
        <v>-0.67</v>
      </c>
      <c r="T270" s="25">
        <v>3.18</v>
      </c>
      <c r="U270" s="25">
        <v>-0.5</v>
      </c>
      <c r="V270" s="25">
        <v>7.0000000000000007E-2</v>
      </c>
      <c r="W270" s="25">
        <v>-2.46</v>
      </c>
      <c r="X270" s="25">
        <v>2.54</v>
      </c>
      <c r="Y270" s="25">
        <v>0.24</v>
      </c>
      <c r="Z270" s="25">
        <v>1.1100000000000001</v>
      </c>
      <c r="AA270" s="25">
        <v>2.52</v>
      </c>
      <c r="AB270" s="25">
        <v>-0.76</v>
      </c>
    </row>
    <row r="271" spans="1:28" x14ac:dyDescent="0.3">
      <c r="A271" s="27" t="s">
        <v>178</v>
      </c>
      <c r="B271" s="27">
        <f>VLOOKUP($A271,CRSP!$A$3:$U$650,2,0)</f>
        <v>-1.503E-2</v>
      </c>
      <c r="C271" s="27">
        <f>VLOOKUP($A271,CRSP!$A$3:$U$650,12,0)</f>
        <v>480.05175252881679</v>
      </c>
      <c r="D271" s="27">
        <f>VLOOKUP(A271,GW!$A$2:$D$655,4,0)</f>
        <v>3.0185720586073408E-2</v>
      </c>
      <c r="E271" s="25">
        <f>VLOOKUP($A271,CRSP!$A$3:$U$656,13,0)</f>
        <v>1.9970999999999999E-2</v>
      </c>
      <c r="F271" s="25">
        <f>VLOOKUP($A271,CRSP!$A$3:$U$656,15,0)</f>
        <v>788.70638293663228</v>
      </c>
      <c r="G271" s="25">
        <f>VLOOKUP($A271,CRSP!$A$3:$U$656,16,0)</f>
        <v>3.6519999999999999E-3</v>
      </c>
      <c r="H271" s="25">
        <f>VLOOKUP($A271,CRSP!$A$3:$U$656,18,0)</f>
        <v>588.25591409834499</v>
      </c>
      <c r="I271" s="25">
        <f>VLOOKUP($A271,CRSP!$A$3:$U$656,19,0)</f>
        <v>3.5790000000000001E-3</v>
      </c>
      <c r="J271" s="25">
        <f>VLOOKUP($A271,CRSP!$A$3:$U$656,21,0)</f>
        <v>371.09111361079863</v>
      </c>
      <c r="K271" s="25"/>
      <c r="L271" s="25"/>
      <c r="M271" s="25"/>
      <c r="N271" s="25">
        <f>VLOOKUP($A271,GOLD!$A$2:$H$657,6,0)</f>
        <v>343</v>
      </c>
      <c r="O271" s="25">
        <f>VLOOKUP($A271,GOLD!$A$2:$H$657,8,0)</f>
        <v>980.28008002286367</v>
      </c>
      <c r="P271" s="25">
        <f>VLOOKUP($A271,GOLD!$A$2:$H$657,7,0)</f>
        <v>1.9726828419716007</v>
      </c>
      <c r="Q271" s="25">
        <v>-2.8</v>
      </c>
      <c r="R271" s="25">
        <v>2.1800000000000002</v>
      </c>
      <c r="S271" s="25">
        <v>-2.14</v>
      </c>
      <c r="T271" s="25">
        <v>-3.5</v>
      </c>
      <c r="U271" s="25">
        <v>-5.56</v>
      </c>
      <c r="V271" s="25">
        <v>-4.1500000000000004</v>
      </c>
      <c r="W271" s="25">
        <v>1.32</v>
      </c>
      <c r="X271" s="25">
        <v>0.54</v>
      </c>
      <c r="Y271" s="25">
        <v>-1.89</v>
      </c>
      <c r="Z271" s="25">
        <v>-4.78</v>
      </c>
      <c r="AA271" s="25">
        <v>1.22</v>
      </c>
      <c r="AB271" s="25">
        <v>-2.83</v>
      </c>
    </row>
    <row r="272" spans="1:28" x14ac:dyDescent="0.3">
      <c r="A272" s="27" t="s">
        <v>179</v>
      </c>
      <c r="B272" s="27">
        <f>VLOOKUP($A272,CRSP!$A$3:$U$650,2,0)</f>
        <v>4.0924000000000002E-2</v>
      </c>
      <c r="C272" s="27">
        <f>VLOOKUP($A272,CRSP!$A$3:$U$650,12,0)</f>
        <v>498.95318748529752</v>
      </c>
      <c r="D272" s="27">
        <f>VLOOKUP(A272,GW!$A$2:$D$655,4,0)</f>
        <v>2.9101152730958722E-2</v>
      </c>
      <c r="E272" s="25">
        <f>VLOOKUP($A272,CRSP!$A$3:$U$656,13,0)</f>
        <v>3.5682999999999999E-2</v>
      </c>
      <c r="F272" s="25">
        <f>VLOOKUP($A272,CRSP!$A$3:$U$656,15,0)</f>
        <v>816.84968550763347</v>
      </c>
      <c r="G272" s="25">
        <f>VLOOKUP($A272,CRSP!$A$3:$U$656,16,0)</f>
        <v>3.8939999999999999E-3</v>
      </c>
      <c r="H272" s="25">
        <f>VLOOKUP($A272,CRSP!$A$3:$U$656,18,0)</f>
        <v>590.54659836021438</v>
      </c>
      <c r="I272" s="25">
        <f>VLOOKUP($A272,CRSP!$A$3:$U$656,19,0)</f>
        <v>2.14E-3</v>
      </c>
      <c r="J272" s="25">
        <f>VLOOKUP($A272,CRSP!$A$3:$U$656,21,0)</f>
        <v>371.87851518560183</v>
      </c>
      <c r="K272" s="25"/>
      <c r="L272" s="25"/>
      <c r="M272" s="25"/>
      <c r="N272" s="25">
        <f>VLOOKUP($A272,GOLD!$A$2:$H$657,6,0)</f>
        <v>357.6</v>
      </c>
      <c r="O272" s="25">
        <f>VLOOKUP($A272,GOLD!$A$2:$H$657,8,0)</f>
        <v>1022.0062875107172</v>
      </c>
      <c r="P272" s="25">
        <f>VLOOKUP($A272,GOLD!$A$2:$H$657,7,0)</f>
        <v>4.1684596133419136</v>
      </c>
      <c r="Q272" s="25">
        <v>4.67</v>
      </c>
      <c r="R272" s="25">
        <v>0.28000000000000003</v>
      </c>
      <c r="S272" s="25">
        <v>1.92</v>
      </c>
      <c r="T272" s="25">
        <v>5.31</v>
      </c>
      <c r="U272" s="25">
        <v>5.13</v>
      </c>
      <c r="V272" s="25">
        <v>2.99</v>
      </c>
      <c r="W272" s="25">
        <v>5.44</v>
      </c>
      <c r="X272" s="25">
        <v>6.72</v>
      </c>
      <c r="Y272" s="25">
        <v>3.79</v>
      </c>
      <c r="Z272" s="25">
        <v>5.8</v>
      </c>
      <c r="AA272" s="25">
        <v>3.44</v>
      </c>
      <c r="AB272" s="25">
        <v>2.2999999999999998</v>
      </c>
    </row>
    <row r="273" spans="1:28" x14ac:dyDescent="0.3">
      <c r="A273" s="27" t="s">
        <v>180</v>
      </c>
      <c r="B273" s="27">
        <f>VLOOKUP($A273,CRSP!$A$3:$U$650,2,0)</f>
        <v>-2.0615000000000001E-2</v>
      </c>
      <c r="C273" s="27">
        <f>VLOOKUP($A273,CRSP!$A$3:$U$650,12,0)</f>
        <v>486.97953422724066</v>
      </c>
      <c r="D273" s="27">
        <f>VLOOKUP(A273,GW!$A$2:$D$655,4,0)</f>
        <v>2.9877062048643821E-2</v>
      </c>
      <c r="E273" s="25">
        <f>VLOOKUP($A273,CRSP!$A$3:$U$656,13,0)</f>
        <v>9.8160000000000001E-3</v>
      </c>
      <c r="F273" s="25">
        <f>VLOOKUP($A273,CRSP!$A$3:$U$656,15,0)</f>
        <v>824.86792199841955</v>
      </c>
      <c r="G273" s="25">
        <f>VLOOKUP($A273,CRSP!$A$3:$U$656,16,0)</f>
        <v>2.8839999999999998E-3</v>
      </c>
      <c r="H273" s="25">
        <f>VLOOKUP($A273,CRSP!$A$3:$U$656,18,0)</f>
        <v>592.24965449479919</v>
      </c>
      <c r="I273" s="25">
        <f>VLOOKUP($A273,CRSP!$A$3:$U$656,19,0)</f>
        <v>2.8470000000000001E-3</v>
      </c>
      <c r="J273" s="25">
        <f>VLOOKUP($A273,CRSP!$A$3:$U$656,21,0)</f>
        <v>372.8908886389201</v>
      </c>
      <c r="K273" s="25"/>
      <c r="L273" s="25"/>
      <c r="M273" s="25"/>
      <c r="N273" s="25">
        <f>VLOOKUP($A273,GOLD!$A$2:$H$657,6,0)</f>
        <v>342.2</v>
      </c>
      <c r="O273" s="25">
        <f>VLOOKUP($A273,GOLD!$A$2:$H$657,8,0)</f>
        <v>977.99371248928253</v>
      </c>
      <c r="P273" s="25">
        <f>VLOOKUP($A273,GOLD!$A$2:$H$657,7,0)</f>
        <v>-4.4019681841266074</v>
      </c>
      <c r="Q273" s="25">
        <v>0.87</v>
      </c>
      <c r="R273" s="25">
        <v>-9.6</v>
      </c>
      <c r="S273" s="25">
        <v>-3.01</v>
      </c>
      <c r="T273" s="25">
        <v>2.59</v>
      </c>
      <c r="U273" s="25">
        <v>-4.62</v>
      </c>
      <c r="V273" s="25">
        <v>-4.51</v>
      </c>
      <c r="W273" s="25">
        <v>-0.97</v>
      </c>
      <c r="X273" s="25">
        <v>-0.47</v>
      </c>
      <c r="Y273" s="25">
        <v>-0.54</v>
      </c>
      <c r="Z273" s="25">
        <v>-3.36</v>
      </c>
      <c r="AA273" s="25">
        <v>-3.3</v>
      </c>
      <c r="AB273" s="25">
        <v>-3.89</v>
      </c>
    </row>
    <row r="274" spans="1:28" x14ac:dyDescent="0.3">
      <c r="A274" s="27" t="s">
        <v>181</v>
      </c>
      <c r="B274" s="27">
        <f>VLOOKUP($A274,CRSP!$A$3:$U$650,2,0)</f>
        <v>1.1339999999999999E-2</v>
      </c>
      <c r="C274" s="27">
        <f>VLOOKUP($A274,CRSP!$A$3:$U$650,12,0)</f>
        <v>491.4137849917667</v>
      </c>
      <c r="D274" s="27">
        <f>VLOOKUP(A274,GW!$A$2:$D$655,4,0)</f>
        <v>2.9667304930588796E-2</v>
      </c>
      <c r="E274" s="25">
        <f>VLOOKUP($A274,CRSP!$A$3:$U$656,13,0)</f>
        <v>1.9812E-2</v>
      </c>
      <c r="F274" s="25">
        <f>VLOOKUP($A274,CRSP!$A$3:$U$656,15,0)</f>
        <v>841.21020487339524</v>
      </c>
      <c r="G274" s="25">
        <f>VLOOKUP($A274,CRSP!$A$3:$U$656,16,0)</f>
        <v>3.3760000000000001E-3</v>
      </c>
      <c r="H274" s="25">
        <f>VLOOKUP($A274,CRSP!$A$3:$U$656,18,0)</f>
        <v>594.24915900919734</v>
      </c>
      <c r="I274" s="25">
        <f>VLOOKUP($A274,CRSP!$A$3:$U$656,19,0)</f>
        <v>2.8389999999999999E-3</v>
      </c>
      <c r="J274" s="25">
        <f>VLOOKUP($A274,CRSP!$A$3:$U$656,21,0)</f>
        <v>374.015748031496</v>
      </c>
      <c r="K274" s="25"/>
      <c r="L274" s="25"/>
      <c r="M274" s="25"/>
      <c r="N274" s="25">
        <f>VLOOKUP($A274,GOLD!$A$2:$H$657,6,0)</f>
        <v>348.3</v>
      </c>
      <c r="O274" s="25">
        <f>VLOOKUP($A274,GOLD!$A$2:$H$657,8,0)</f>
        <v>995.42726493283794</v>
      </c>
      <c r="P274" s="25">
        <f>VLOOKUP($A274,GOLD!$A$2:$H$657,7,0)</f>
        <v>1.7668815913862483</v>
      </c>
      <c r="Q274" s="25">
        <v>1.06</v>
      </c>
      <c r="R274" s="25">
        <v>0.09</v>
      </c>
      <c r="S274" s="25">
        <v>2.04</v>
      </c>
      <c r="T274" s="25">
        <v>0.13</v>
      </c>
      <c r="U274" s="25">
        <v>1.26</v>
      </c>
      <c r="V274" s="25">
        <v>3.41</v>
      </c>
      <c r="W274" s="25">
        <v>1.91</v>
      </c>
      <c r="X274" s="25">
        <v>0.83</v>
      </c>
      <c r="Y274" s="25">
        <v>4.0999999999999996</v>
      </c>
      <c r="Z274" s="25">
        <v>-4.9800000000000004</v>
      </c>
      <c r="AA274" s="25">
        <v>3.31</v>
      </c>
      <c r="AB274" s="25">
        <v>3.7</v>
      </c>
    </row>
    <row r="275" spans="1:28" x14ac:dyDescent="0.3">
      <c r="A275" s="27" t="s">
        <v>553</v>
      </c>
      <c r="B275" s="27">
        <f>VLOOKUP($A275,CRSP!$A$3:$U$650,2,0)</f>
        <v>4.7959999999999999E-3</v>
      </c>
      <c r="C275" s="27">
        <f>VLOOKUP($A275,CRSP!$A$3:$U$650,12,0)</f>
        <v>492.44883556810163</v>
      </c>
      <c r="D275" s="27">
        <f>VLOOKUP(A275,GW!$A$2:$D$655,4,0)</f>
        <v>2.9596987357090539E-2</v>
      </c>
      <c r="E275" s="25">
        <f>VLOOKUP($A275,CRSP!$A$3:$U$656,13,0)</f>
        <v>-1.7524000000000001E-2</v>
      </c>
      <c r="F275" s="25">
        <f>VLOOKUP($A275,CRSP!$A$3:$U$656,15,0)</f>
        <v>826.46882167848685</v>
      </c>
      <c r="G275" s="25">
        <f>VLOOKUP($A275,CRSP!$A$3:$U$656,16,0)</f>
        <v>2.0929999999999998E-3</v>
      </c>
      <c r="H275" s="25">
        <f>VLOOKUP($A275,CRSP!$A$3:$U$656,18,0)</f>
        <v>595.49290748422106</v>
      </c>
      <c r="I275" s="25">
        <f>VLOOKUP($A275,CRSP!$A$3:$U$656,19,0)</f>
        <v>3.539E-3</v>
      </c>
      <c r="J275" s="25">
        <f>VLOOKUP($A275,CRSP!$A$3:$U$656,21,0)</f>
        <v>375.25309336332958</v>
      </c>
      <c r="K275" s="25"/>
      <c r="L275" s="25"/>
      <c r="M275" s="25"/>
      <c r="N275" s="25">
        <f>VLOOKUP($A275,GOLD!$A$2:$H$657,6,0)</f>
        <v>339.5</v>
      </c>
      <c r="O275" s="25">
        <f>VLOOKUP($A275,GOLD!$A$2:$H$657,8,0)</f>
        <v>970.27722206344663</v>
      </c>
      <c r="P275" s="25">
        <f>VLOOKUP($A275,GOLD!$A$2:$H$657,7,0)</f>
        <v>-2.5590230373204692</v>
      </c>
      <c r="Q275" s="25">
        <v>-0.82</v>
      </c>
      <c r="R275" s="25">
        <v>-0.01</v>
      </c>
      <c r="S275" s="25">
        <v>0.28000000000000003</v>
      </c>
      <c r="T275" s="25">
        <v>-3.47</v>
      </c>
      <c r="U275" s="25">
        <v>2.36</v>
      </c>
      <c r="V275" s="25">
        <v>2.15</v>
      </c>
      <c r="W275" s="25">
        <v>-0.54</v>
      </c>
      <c r="X275" s="25">
        <v>-0.43</v>
      </c>
      <c r="Y275" s="25">
        <v>4.38</v>
      </c>
      <c r="Z275" s="25">
        <v>3.34</v>
      </c>
      <c r="AA275" s="25">
        <v>2.81</v>
      </c>
      <c r="AB275" s="25">
        <v>3.31</v>
      </c>
    </row>
    <row r="276" spans="1:28" x14ac:dyDescent="0.3">
      <c r="A276" s="27" t="s">
        <v>182</v>
      </c>
      <c r="B276" s="27">
        <f>VLOOKUP($A276,CRSP!$A$3:$U$650,2,0)</f>
        <v>3.3793999999999998E-2</v>
      </c>
      <c r="C276" s="27">
        <f>VLOOKUP($A276,CRSP!$A$3:$U$650,12,0)</f>
        <v>507.35121147965191</v>
      </c>
      <c r="D276" s="27">
        <f>VLOOKUP(A276,GW!$A$2:$D$655,4,0)</f>
        <v>2.8719910358950586E-2</v>
      </c>
      <c r="E276" s="25">
        <f>VLOOKUP($A276,CRSP!$A$3:$U$656,13,0)</f>
        <v>-3.4499999999999999E-3</v>
      </c>
      <c r="F276" s="25">
        <f>VLOOKUP($A276,CRSP!$A$3:$U$656,15,0)</f>
        <v>823.61761838662085</v>
      </c>
      <c r="G276" s="25">
        <f>VLOOKUP($A276,CRSP!$A$3:$U$656,16,0)</f>
        <v>2.163E-3</v>
      </c>
      <c r="H276" s="25">
        <f>VLOOKUP($A276,CRSP!$A$3:$U$656,18,0)</f>
        <v>596.780912470923</v>
      </c>
      <c r="I276" s="25">
        <f>VLOOKUP($A276,CRSP!$A$3:$U$656,19,0)</f>
        <v>1.41E-3</v>
      </c>
      <c r="J276" s="25">
        <f>VLOOKUP($A276,CRSP!$A$3:$U$656,21,0)</f>
        <v>375.81552305961753</v>
      </c>
      <c r="K276" s="25"/>
      <c r="L276" s="25"/>
      <c r="M276" s="25"/>
      <c r="N276" s="25">
        <f>VLOOKUP($A276,GOLD!$A$2:$H$657,6,0)</f>
        <v>334.3</v>
      </c>
      <c r="O276" s="25">
        <f>VLOOKUP($A276,GOLD!$A$2:$H$657,8,0)</f>
        <v>955.41583309517011</v>
      </c>
      <c r="P276" s="25">
        <f>VLOOKUP($A276,GOLD!$A$2:$H$657,7,0)</f>
        <v>-1.5435153572697837</v>
      </c>
      <c r="Q276" s="25">
        <v>3.62</v>
      </c>
      <c r="R276" s="25">
        <v>8.56</v>
      </c>
      <c r="S276" s="25">
        <v>4.7</v>
      </c>
      <c r="T276" s="25">
        <v>-2.69</v>
      </c>
      <c r="U276" s="25">
        <v>2.2999999999999998</v>
      </c>
      <c r="V276" s="25">
        <v>6.35</v>
      </c>
      <c r="W276" s="25">
        <v>3.88</v>
      </c>
      <c r="X276" s="25">
        <v>-0.23</v>
      </c>
      <c r="Y276" s="25">
        <v>7.09</v>
      </c>
      <c r="Z276" s="25">
        <v>4.84</v>
      </c>
      <c r="AA276" s="25">
        <v>6.58</v>
      </c>
      <c r="AB276" s="25">
        <v>5.1100000000000003</v>
      </c>
    </row>
    <row r="277" spans="1:28" x14ac:dyDescent="0.3">
      <c r="A277" s="27" t="s">
        <v>183</v>
      </c>
      <c r="B277" s="27">
        <f>VLOOKUP($A277,CRSP!$A$3:$U$650,2,0)</f>
        <v>1.338E-2</v>
      </c>
      <c r="C277" s="27">
        <f>VLOOKUP($A277,CRSP!$A$3:$U$650,12,0)</f>
        <v>512.47941660785705</v>
      </c>
      <c r="D277" s="27">
        <f>VLOOKUP(A277,GW!$A$2:$D$655,4,0)</f>
        <v>2.8424869752817244E-2</v>
      </c>
      <c r="E277" s="25">
        <f>VLOOKUP($A277,CRSP!$A$3:$U$656,13,0)</f>
        <v>2.2404E-2</v>
      </c>
      <c r="F277" s="25">
        <f>VLOOKUP($A277,CRSP!$A$3:$U$656,15,0)</f>
        <v>842.069934573718</v>
      </c>
      <c r="G277" s="25">
        <f>VLOOKUP($A277,CRSP!$A$3:$U$656,16,0)</f>
        <v>3.3779999999999999E-3</v>
      </c>
      <c r="H277" s="25">
        <f>VLOOKUP($A277,CRSP!$A$3:$U$656,18,0)</f>
        <v>598.79692536666175</v>
      </c>
      <c r="I277" s="25">
        <f>VLOOKUP($A277,CRSP!$A$3:$U$656,19,0)</f>
        <v>-7.0399999999999998E-4</v>
      </c>
      <c r="J277" s="25">
        <f>VLOOKUP($A277,CRSP!$A$3:$U$656,21,0)</f>
        <v>375.59055118110234</v>
      </c>
      <c r="K277" s="25"/>
      <c r="L277" s="25"/>
      <c r="M277" s="25"/>
      <c r="N277" s="25">
        <f>VLOOKUP($A277,GOLD!$A$2:$H$657,6,0)</f>
        <v>333</v>
      </c>
      <c r="O277" s="25">
        <f>VLOOKUP($A277,GOLD!$A$2:$H$657,8,0)</f>
        <v>951.70048585310076</v>
      </c>
      <c r="P277" s="25">
        <f>VLOOKUP($A277,GOLD!$A$2:$H$657,7,0)</f>
        <v>-0.38963034456091217</v>
      </c>
      <c r="Q277" s="25">
        <v>0.05</v>
      </c>
      <c r="R277" s="25">
        <v>3.36</v>
      </c>
      <c r="S277" s="25">
        <v>2.0099999999999998</v>
      </c>
      <c r="T277" s="25">
        <v>1.92</v>
      </c>
      <c r="U277" s="25">
        <v>0.08</v>
      </c>
      <c r="V277" s="25">
        <v>0.03</v>
      </c>
      <c r="W277" s="25">
        <v>5.65</v>
      </c>
      <c r="X277" s="25">
        <v>2.7</v>
      </c>
      <c r="Y277" s="25">
        <v>0.65</v>
      </c>
      <c r="Z277" s="25">
        <v>-1.35</v>
      </c>
      <c r="AA277" s="25">
        <v>4.6100000000000003</v>
      </c>
      <c r="AB277" s="25">
        <v>1.94</v>
      </c>
    </row>
    <row r="278" spans="1:28" x14ac:dyDescent="0.3">
      <c r="A278" s="27" t="s">
        <v>554</v>
      </c>
      <c r="B278" s="27">
        <f>VLOOKUP($A278,CRSP!$A$3:$U$650,2,0)</f>
        <v>7.2820000000000003E-3</v>
      </c>
      <c r="C278" s="27">
        <f>VLOOKUP($A278,CRSP!$A$3:$U$650,12,0)</f>
        <v>516.0903316866619</v>
      </c>
      <c r="D278" s="27">
        <f>VLOOKUP(A278,GW!$A$2:$D$655,4,0)</f>
        <v>2.8297400367686163E-2</v>
      </c>
      <c r="E278" s="25">
        <f>VLOOKUP($A278,CRSP!$A$3:$U$656,13,0)</f>
        <v>2.7836E-2</v>
      </c>
      <c r="F278" s="25">
        <f>VLOOKUP($A278,CRSP!$A$3:$U$656,15,0)</f>
        <v>865.50972711756185</v>
      </c>
      <c r="G278" s="25">
        <f>VLOOKUP($A278,CRSP!$A$3:$U$656,16,0)</f>
        <v>2.8739999999999998E-3</v>
      </c>
      <c r="H278" s="25">
        <f>VLOOKUP($A278,CRSP!$A$3:$U$656,18,0)</f>
        <v>600.5177777704929</v>
      </c>
      <c r="I278" s="25">
        <f>VLOOKUP($A278,CRSP!$A$3:$U$656,19,0)</f>
        <v>4.9329999999999999E-3</v>
      </c>
      <c r="J278" s="25">
        <f>VLOOKUP($A278,CRSP!$A$3:$U$656,21,0)</f>
        <v>377.39032620922382</v>
      </c>
      <c r="K278" s="25"/>
      <c r="L278" s="25"/>
      <c r="M278" s="25"/>
      <c r="N278" s="25">
        <f>VLOOKUP($A278,GOLD!$A$2:$H$657,6,0)</f>
        <v>329.7</v>
      </c>
      <c r="O278" s="25">
        <f>VLOOKUP($A278,GOLD!$A$2:$H$657,8,0)</f>
        <v>942.26921977707912</v>
      </c>
      <c r="P278" s="25">
        <f>VLOOKUP($A278,GOLD!$A$2:$H$657,7,0)</f>
        <v>-0.99593399027584661</v>
      </c>
      <c r="Q278" s="25">
        <v>-0.8</v>
      </c>
      <c r="R278" s="25">
        <v>9.59</v>
      </c>
      <c r="S278" s="25">
        <v>1.41</v>
      </c>
      <c r="T278" s="25">
        <v>2.77</v>
      </c>
      <c r="U278" s="25">
        <v>-2.71</v>
      </c>
      <c r="V278" s="25">
        <v>4.88</v>
      </c>
      <c r="W278" s="25">
        <v>1.33</v>
      </c>
      <c r="X278" s="25">
        <v>2.4500000000000002</v>
      </c>
      <c r="Y278" s="25">
        <v>7.0000000000000007E-2</v>
      </c>
      <c r="Z278" s="25">
        <v>-6.86</v>
      </c>
      <c r="AA278" s="25">
        <v>3.74</v>
      </c>
      <c r="AB278" s="25">
        <v>2.5099999999999998</v>
      </c>
    </row>
    <row r="279" spans="1:28" x14ac:dyDescent="0.3">
      <c r="A279" s="27" t="s">
        <v>555</v>
      </c>
      <c r="B279" s="27">
        <f>VLOOKUP($A279,CRSP!$A$3:$U$650,2,0)</f>
        <v>1.3526E-2</v>
      </c>
      <c r="C279" s="27">
        <f>VLOOKUP($A279,CRSP!$A$3:$U$650,12,0)</f>
        <v>521.50082333568571</v>
      </c>
      <c r="D279" s="27">
        <f>VLOOKUP(A279,GW!$A$2:$D$655,4,0)</f>
        <v>2.8074488399717323E-2</v>
      </c>
      <c r="E279" s="25">
        <f>VLOOKUP($A279,CRSP!$A$3:$U$656,13,0)</f>
        <v>2.6678E-2</v>
      </c>
      <c r="F279" s="25">
        <f>VLOOKUP($A279,CRSP!$A$3:$U$656,15,0)</f>
        <v>888.59974787856424</v>
      </c>
      <c r="G279" s="25">
        <f>VLOOKUP($A279,CRSP!$A$3:$U$656,16,0)</f>
        <v>2.2290000000000001E-3</v>
      </c>
      <c r="H279" s="25">
        <f>VLOOKUP($A279,CRSP!$A$3:$U$656,18,0)</f>
        <v>601.85636162768435</v>
      </c>
      <c r="I279" s="25">
        <f>VLOOKUP($A279,CRSP!$A$3:$U$656,19,0)</f>
        <v>3.506E-3</v>
      </c>
      <c r="J279" s="25">
        <f>VLOOKUP($A279,CRSP!$A$3:$U$656,21,0)</f>
        <v>378.74015748031491</v>
      </c>
      <c r="K279" s="25"/>
      <c r="L279" s="25"/>
      <c r="M279" s="25"/>
      <c r="N279" s="25">
        <f>VLOOKUP($A279,GOLD!$A$2:$H$657,6,0)</f>
        <v>328.2</v>
      </c>
      <c r="O279" s="25">
        <f>VLOOKUP($A279,GOLD!$A$2:$H$657,8,0)</f>
        <v>937.9822806516147</v>
      </c>
      <c r="P279" s="25">
        <f>VLOOKUP($A279,GOLD!$A$2:$H$657,7,0)</f>
        <v>-0.45599714216948306</v>
      </c>
      <c r="Q279" s="25">
        <v>-2.14</v>
      </c>
      <c r="R279" s="25">
        <v>-0.28999999999999998</v>
      </c>
      <c r="S279" s="25">
        <v>1.58</v>
      </c>
      <c r="T279" s="25">
        <v>5.99</v>
      </c>
      <c r="U279" s="25">
        <v>2.08</v>
      </c>
      <c r="V279" s="25">
        <v>-0.27</v>
      </c>
      <c r="W279" s="25">
        <v>5.71</v>
      </c>
      <c r="X279" s="25">
        <v>6.22</v>
      </c>
      <c r="Y279" s="25">
        <v>-1.47</v>
      </c>
      <c r="Z279" s="25">
        <v>-9</v>
      </c>
      <c r="AA279" s="25">
        <v>0.94</v>
      </c>
      <c r="AB279" s="25">
        <v>-1.08</v>
      </c>
    </row>
    <row r="280" spans="1:28" x14ac:dyDescent="0.3">
      <c r="A280" s="27" t="s">
        <v>184</v>
      </c>
      <c r="B280" s="27">
        <f>VLOOKUP($A280,CRSP!$A$3:$U$650,2,0)</f>
        <v>2.1201999999999999E-2</v>
      </c>
      <c r="C280" s="27">
        <f>VLOOKUP($A280,CRSP!$A$3:$U$650,12,0)</f>
        <v>531.25147024229602</v>
      </c>
      <c r="D280" s="27">
        <f>VLOOKUP(A280,GW!$A$2:$D$655,4,0)</f>
        <v>2.7628578386875369E-2</v>
      </c>
      <c r="E280" s="25">
        <f>VLOOKUP($A280,CRSP!$A$3:$U$656,13,0)</f>
        <v>5.2859999999999999E-3</v>
      </c>
      <c r="F280" s="25">
        <f>VLOOKUP($A280,CRSP!$A$3:$U$656,15,0)</f>
        <v>893.29693838411492</v>
      </c>
      <c r="G280" s="25">
        <f>VLOOKUP($A280,CRSP!$A$3:$U$656,16,0)</f>
        <v>2.8900000000000002E-3</v>
      </c>
      <c r="H280" s="25">
        <f>VLOOKUP($A280,CRSP!$A$3:$U$656,18,0)</f>
        <v>603.59571278507406</v>
      </c>
      <c r="I280" s="25">
        <f>VLOOKUP($A280,CRSP!$A$3:$U$656,19,0)</f>
        <v>3.4940000000000001E-3</v>
      </c>
      <c r="J280" s="25">
        <f>VLOOKUP($A280,CRSP!$A$3:$U$656,21,0)</f>
        <v>380.08998875140605</v>
      </c>
      <c r="K280" s="25"/>
      <c r="L280" s="25"/>
      <c r="M280" s="25"/>
      <c r="N280" s="25">
        <f>VLOOKUP($A280,GOLD!$A$2:$H$657,6,0)</f>
        <v>336.75</v>
      </c>
      <c r="O280" s="25">
        <f>VLOOKUP($A280,GOLD!$A$2:$H$657,8,0)</f>
        <v>962.41783366676191</v>
      </c>
      <c r="P280" s="25">
        <f>VLOOKUP($A280,GOLD!$A$2:$H$657,7,0)</f>
        <v>2.5717636634482779</v>
      </c>
      <c r="Q280" s="25">
        <v>0</v>
      </c>
      <c r="R280" s="25">
        <v>5.4</v>
      </c>
      <c r="S280" s="25">
        <v>2.59</v>
      </c>
      <c r="T280" s="25">
        <v>4.1100000000000003</v>
      </c>
      <c r="U280" s="25">
        <v>1.24</v>
      </c>
      <c r="V280" s="25">
        <v>2.2599999999999998</v>
      </c>
      <c r="W280" s="25">
        <v>3.27</v>
      </c>
      <c r="X280" s="25">
        <v>1.76</v>
      </c>
      <c r="Y280" s="25">
        <v>2.77</v>
      </c>
      <c r="Z280" s="25">
        <v>0.73</v>
      </c>
      <c r="AA280" s="25">
        <v>4.29</v>
      </c>
      <c r="AB280" s="25">
        <v>2.5299999999999998</v>
      </c>
    </row>
    <row r="281" spans="1:28" x14ac:dyDescent="0.3">
      <c r="A281" s="27" t="s">
        <v>185</v>
      </c>
      <c r="B281" s="27">
        <f>VLOOKUP($A281,CRSP!$A$3:$U$650,2,0)</f>
        <v>-2.4518999999999999E-2</v>
      </c>
      <c r="C281" s="27">
        <f>VLOOKUP($A281,CRSP!$A$3:$U$650,12,0)</f>
        <v>517.74876499647144</v>
      </c>
      <c r="D281" s="27">
        <f>VLOOKUP(A281,GW!$A$2:$D$655,4,0)</f>
        <v>2.8382440915665205E-2</v>
      </c>
      <c r="E281" s="25">
        <f>VLOOKUP($A281,CRSP!$A$3:$U$656,13,0)</f>
        <v>7.8019999999999999E-3</v>
      </c>
      <c r="F281" s="25">
        <f>VLOOKUP($A281,CRSP!$A$3:$U$656,15,0)</f>
        <v>900.26640904999465</v>
      </c>
      <c r="G281" s="25">
        <f>VLOOKUP($A281,CRSP!$A$3:$U$656,16,0)</f>
        <v>2.47E-3</v>
      </c>
      <c r="H281" s="25">
        <f>VLOOKUP($A281,CRSP!$A$3:$U$656,18,0)</f>
        <v>605.08661865732779</v>
      </c>
      <c r="I281" s="25">
        <f>VLOOKUP($A281,CRSP!$A$3:$U$656,19,0)</f>
        <v>2.7859999999999998E-3</v>
      </c>
      <c r="J281" s="25">
        <f>VLOOKUP($A281,CRSP!$A$3:$U$656,21,0)</f>
        <v>381.10236220472439</v>
      </c>
      <c r="K281" s="25"/>
      <c r="L281" s="25"/>
      <c r="M281" s="25"/>
      <c r="N281" s="25">
        <f>VLOOKUP($A281,GOLD!$A$2:$H$657,6,0)</f>
        <v>355.4</v>
      </c>
      <c r="O281" s="25">
        <f>VLOOKUP($A281,GOLD!$A$2:$H$657,8,0)</f>
        <v>1015.7187767933694</v>
      </c>
      <c r="P281" s="25">
        <f>VLOOKUP($A281,GOLD!$A$2:$H$657,7,0)</f>
        <v>5.3903100430077613</v>
      </c>
      <c r="Q281" s="25">
        <v>-9.32</v>
      </c>
      <c r="R281" s="25">
        <v>2.4300000000000002</v>
      </c>
      <c r="S281" s="25">
        <v>-0.48</v>
      </c>
      <c r="T281" s="25">
        <v>1.1399999999999999</v>
      </c>
      <c r="U281" s="25">
        <v>1.25</v>
      </c>
      <c r="V281" s="25">
        <v>-3.73</v>
      </c>
      <c r="W281" s="25">
        <v>-2.87</v>
      </c>
      <c r="X281" s="25">
        <v>-0.15</v>
      </c>
      <c r="Y281" s="25">
        <v>-8.14</v>
      </c>
      <c r="Z281" s="25">
        <v>1.29</v>
      </c>
      <c r="AA281" s="25">
        <v>-3.79</v>
      </c>
      <c r="AB281" s="25">
        <v>-2.02</v>
      </c>
    </row>
    <row r="282" spans="1:28" x14ac:dyDescent="0.3">
      <c r="A282" s="27" t="s">
        <v>186</v>
      </c>
      <c r="B282" s="27">
        <f>VLOOKUP($A282,CRSP!$A$3:$U$650,2,0)</f>
        <v>2.6259000000000001E-2</v>
      </c>
      <c r="C282" s="27">
        <f>VLOOKUP($A282,CRSP!$A$3:$U$650,12,0)</f>
        <v>529.51070336391433</v>
      </c>
      <c r="D282" s="27">
        <f>VLOOKUP(A282,GW!$A$2:$D$655,4,0)</f>
        <v>2.7784565035503528E-2</v>
      </c>
      <c r="E282" s="25">
        <f>VLOOKUP($A282,CRSP!$A$3:$U$656,13,0)</f>
        <v>-5.8200000000000005E-4</v>
      </c>
      <c r="F282" s="25">
        <f>VLOOKUP($A282,CRSP!$A$3:$U$656,15,0)</f>
        <v>899.74243828025487</v>
      </c>
      <c r="G282" s="25">
        <f>VLOOKUP($A282,CRSP!$A$3:$U$656,16,0)</f>
        <v>2.1679999999999998E-3</v>
      </c>
      <c r="H282" s="25">
        <f>VLOOKUP($A282,CRSP!$A$3:$U$656,18,0)</f>
        <v>606.39850811064969</v>
      </c>
      <c r="I282" s="25">
        <f>VLOOKUP($A282,CRSP!$A$3:$U$656,19,0)</f>
        <v>1.389E-3</v>
      </c>
      <c r="J282" s="25">
        <f>VLOOKUP($A282,CRSP!$A$3:$U$656,21,0)</f>
        <v>381.66479190101239</v>
      </c>
      <c r="K282" s="25"/>
      <c r="L282" s="25"/>
      <c r="M282" s="25"/>
      <c r="N282" s="25">
        <f>VLOOKUP($A282,GOLD!$A$2:$H$657,6,0)</f>
        <v>378.75</v>
      </c>
      <c r="O282" s="25">
        <f>VLOOKUP($A282,GOLD!$A$2:$H$657,8,0)</f>
        <v>1082.4521291797655</v>
      </c>
      <c r="P282" s="25">
        <f>VLOOKUP($A282,GOLD!$A$2:$H$657,7,0)</f>
        <v>6.3632441103027917</v>
      </c>
      <c r="Q282" s="25">
        <v>2.67</v>
      </c>
      <c r="R282" s="25">
        <v>1.08</v>
      </c>
      <c r="S282" s="25">
        <v>2.8</v>
      </c>
      <c r="T282" s="25">
        <v>1.77</v>
      </c>
      <c r="U282" s="25">
        <v>1.28</v>
      </c>
      <c r="V282" s="25">
        <v>8.81</v>
      </c>
      <c r="W282" s="25">
        <v>4.16</v>
      </c>
      <c r="X282" s="25">
        <v>-0.04</v>
      </c>
      <c r="Y282" s="25">
        <v>5.92</v>
      </c>
      <c r="Z282" s="25">
        <v>3.59</v>
      </c>
      <c r="AA282" s="25">
        <v>0.41</v>
      </c>
      <c r="AB282" s="25">
        <v>4.7</v>
      </c>
    </row>
    <row r="283" spans="1:28" x14ac:dyDescent="0.3">
      <c r="A283" s="27" t="s">
        <v>187</v>
      </c>
      <c r="B283" s="27">
        <f>VLOOKUP($A283,CRSP!$A$3:$U$650,2,0)</f>
        <v>3.4659999999999999E-3</v>
      </c>
      <c r="C283" s="27">
        <f>VLOOKUP($A283,CRSP!$A$3:$U$650,12,0)</f>
        <v>529.91060926840737</v>
      </c>
      <c r="D283" s="27">
        <f>VLOOKUP(A283,GW!$A$2:$D$655,4,0)</f>
        <v>2.7796151199698135E-2</v>
      </c>
      <c r="E283" s="25">
        <f>VLOOKUP($A283,CRSP!$A$3:$U$656,13,0)</f>
        <v>3.2076E-2</v>
      </c>
      <c r="F283" s="25">
        <f>VLOOKUP($A283,CRSP!$A$3:$U$656,15,0)</f>
        <v>928.60259441090523</v>
      </c>
      <c r="G283" s="25">
        <f>VLOOKUP($A283,CRSP!$A$3:$U$656,16,0)</f>
        <v>3.0409999999999999E-3</v>
      </c>
      <c r="H283" s="25">
        <f>VLOOKUP($A283,CRSP!$A$3:$U$656,18,0)</f>
        <v>608.24252943058025</v>
      </c>
      <c r="I283" s="25">
        <f>VLOOKUP($A283,CRSP!$A$3:$U$656,19,0)</f>
        <v>1.387E-3</v>
      </c>
      <c r="J283" s="25">
        <f>VLOOKUP($A283,CRSP!$A$3:$U$656,21,0)</f>
        <v>382.22722159730034</v>
      </c>
      <c r="K283" s="25"/>
      <c r="L283" s="25"/>
      <c r="M283" s="25"/>
      <c r="N283" s="25">
        <f>VLOOKUP($A283,GOLD!$A$2:$H$657,6,0)</f>
        <v>377</v>
      </c>
      <c r="O283" s="25">
        <f>VLOOKUP($A283,GOLD!$A$2:$H$657,8,0)</f>
        <v>1077.4507002000571</v>
      </c>
      <c r="P283" s="25">
        <f>VLOOKUP($A283,GOLD!$A$2:$H$657,7,0)</f>
        <v>-0.46311693755681016</v>
      </c>
      <c r="Q283" s="25">
        <v>-0.69</v>
      </c>
      <c r="R283" s="25">
        <v>3.45</v>
      </c>
      <c r="S283" s="25">
        <v>0.49</v>
      </c>
      <c r="T283" s="25">
        <v>-1.1599999999999999</v>
      </c>
      <c r="U283" s="25">
        <v>-2.0099999999999998</v>
      </c>
      <c r="V283" s="25">
        <v>-0.42</v>
      </c>
      <c r="W283" s="25">
        <v>4.6399999999999997</v>
      </c>
      <c r="X283" s="25">
        <v>3.18</v>
      </c>
      <c r="Y283" s="25">
        <v>-2.86</v>
      </c>
      <c r="Z283" s="25">
        <v>-2.96</v>
      </c>
      <c r="AA283" s="25">
        <v>3.9</v>
      </c>
      <c r="AB283" s="25">
        <v>-1.47</v>
      </c>
    </row>
    <row r="284" spans="1:28" x14ac:dyDescent="0.3">
      <c r="A284" s="27" t="s">
        <v>556</v>
      </c>
      <c r="B284" s="27">
        <f>VLOOKUP($A284,CRSP!$A$3:$U$650,2,0)</f>
        <v>-4.5929999999999999E-3</v>
      </c>
      <c r="C284" s="27">
        <f>VLOOKUP($A284,CRSP!$A$3:$U$650,12,0)</f>
        <v>527.0877440602211</v>
      </c>
      <c r="D284" s="27">
        <f>VLOOKUP(A284,GW!$A$2:$D$655,4,0)</f>
        <v>2.7942040628091545E-2</v>
      </c>
      <c r="E284" s="25">
        <f>VLOOKUP($A284,CRSP!$A$3:$U$656,13,0)</f>
        <v>4.4419999999999998E-3</v>
      </c>
      <c r="F284" s="25">
        <f>VLOOKUP($A284,CRSP!$A$3:$U$656,15,0)</f>
        <v>932.72745606833439</v>
      </c>
      <c r="G284" s="25">
        <f>VLOOKUP($A284,CRSP!$A$3:$U$656,16,0)</f>
        <v>2.6749999999999999E-3</v>
      </c>
      <c r="H284" s="25">
        <f>VLOOKUP($A284,CRSP!$A$3:$U$656,18,0)</f>
        <v>609.86960017871206</v>
      </c>
      <c r="I284" s="25">
        <f>VLOOKUP($A284,CRSP!$A$3:$U$656,19,0)</f>
        <v>0</v>
      </c>
      <c r="J284" s="25">
        <f>VLOOKUP($A284,CRSP!$A$3:$U$656,21,0)</f>
        <v>382.22722159730034</v>
      </c>
      <c r="K284" s="25"/>
      <c r="L284" s="25"/>
      <c r="M284" s="25"/>
      <c r="N284" s="25">
        <f>VLOOKUP($A284,GOLD!$A$2:$H$657,6,0)</f>
        <v>406.8</v>
      </c>
      <c r="O284" s="25">
        <f>VLOOKUP($A284,GOLD!$A$2:$H$657,8,0)</f>
        <v>1162.6178908259503</v>
      </c>
      <c r="P284" s="25">
        <f>VLOOKUP($A284,GOLD!$A$2:$H$657,7,0)</f>
        <v>7.6076476726394118</v>
      </c>
      <c r="Q284" s="25">
        <v>-2.36</v>
      </c>
      <c r="R284" s="25">
        <v>1.51</v>
      </c>
      <c r="S284" s="25">
        <v>0.25</v>
      </c>
      <c r="T284" s="25">
        <v>0.48</v>
      </c>
      <c r="U284" s="25">
        <v>-0.89</v>
      </c>
      <c r="V284" s="25">
        <v>-3.88</v>
      </c>
      <c r="W284" s="25">
        <v>2.14</v>
      </c>
      <c r="X284" s="25">
        <v>1.94</v>
      </c>
      <c r="Y284" s="25">
        <v>0.73</v>
      </c>
      <c r="Z284" s="25">
        <v>-5.99</v>
      </c>
      <c r="AA284" s="25">
        <v>2.41</v>
      </c>
      <c r="AB284" s="25">
        <v>1.1299999999999999</v>
      </c>
    </row>
    <row r="285" spans="1:28" x14ac:dyDescent="0.3">
      <c r="A285" s="27" t="s">
        <v>188</v>
      </c>
      <c r="B285" s="27">
        <f>VLOOKUP($A285,CRSP!$A$3:$U$650,2,0)</f>
        <v>3.7430999999999999E-2</v>
      </c>
      <c r="C285" s="27">
        <f>VLOOKUP($A285,CRSP!$A$3:$U$650,12,0)</f>
        <v>545.23641496118569</v>
      </c>
      <c r="D285" s="27">
        <f>VLOOKUP(A285,GW!$A$2:$D$655,4,0)</f>
        <v>2.7009089078724072E-2</v>
      </c>
      <c r="E285" s="25">
        <f>VLOOKUP($A285,CRSP!$A$3:$U$656,13,0)</f>
        <v>2.5066000000000001E-2</v>
      </c>
      <c r="F285" s="25">
        <f>VLOOKUP($A285,CRSP!$A$3:$U$656,15,0)</f>
        <v>956.10721315691421</v>
      </c>
      <c r="G285" s="25">
        <f>VLOOKUP($A285,CRSP!$A$3:$U$656,16,0)</f>
        <v>2.8670000000000002E-3</v>
      </c>
      <c r="H285" s="25">
        <f>VLOOKUP($A285,CRSP!$A$3:$U$656,18,0)</f>
        <v>611.61808363216232</v>
      </c>
      <c r="I285" s="25">
        <f>VLOOKUP($A285,CRSP!$A$3:$U$656,19,0)</f>
        <v>2.7699999999999999E-3</v>
      </c>
      <c r="J285" s="25">
        <f>VLOOKUP($A285,CRSP!$A$3:$U$656,21,0)</f>
        <v>383.23959505061862</v>
      </c>
      <c r="K285" s="25"/>
      <c r="L285" s="25"/>
      <c r="M285" s="25"/>
      <c r="N285" s="25">
        <f>VLOOKUP($A285,GOLD!$A$2:$H$657,6,0)</f>
        <v>372.25</v>
      </c>
      <c r="O285" s="25">
        <f>VLOOKUP($A285,GOLD!$A$2:$H$657,8,0)</f>
        <v>1063.8753929694199</v>
      </c>
      <c r="P285" s="25">
        <f>VLOOKUP($A285,GOLD!$A$2:$H$657,7,0)</f>
        <v>-8.8755992610286576</v>
      </c>
      <c r="Q285" s="25">
        <v>4.29</v>
      </c>
      <c r="R285" s="25">
        <v>0.46</v>
      </c>
      <c r="S285" s="25">
        <v>3.88</v>
      </c>
      <c r="T285" s="25">
        <v>4.2300000000000004</v>
      </c>
      <c r="U285" s="25">
        <v>2.4500000000000002</v>
      </c>
      <c r="V285" s="25">
        <v>6.47</v>
      </c>
      <c r="W285" s="25">
        <v>5.24</v>
      </c>
      <c r="X285" s="25">
        <v>3.69</v>
      </c>
      <c r="Y285" s="25">
        <v>3.93</v>
      </c>
      <c r="Z285" s="25">
        <v>3.02</v>
      </c>
      <c r="AA285" s="25">
        <v>3.13</v>
      </c>
      <c r="AB285" s="25">
        <v>4.3099999999999996</v>
      </c>
    </row>
    <row r="286" spans="1:28" x14ac:dyDescent="0.3">
      <c r="A286" s="27" t="s">
        <v>189</v>
      </c>
      <c r="B286" s="27">
        <f>VLOOKUP($A286,CRSP!$A$3:$U$650,2,0)</f>
        <v>-7.5820000000000002E-3</v>
      </c>
      <c r="C286" s="27">
        <f>VLOOKUP($A286,CRSP!$A$3:$U$650,12,0)</f>
        <v>539.79063749705961</v>
      </c>
      <c r="D286" s="27">
        <f>VLOOKUP(A286,GW!$A$2:$D$655,4,0)</f>
        <v>2.7278669949665522E-2</v>
      </c>
      <c r="E286" s="25">
        <f>VLOOKUP($A286,CRSP!$A$3:$U$656,13,0)</f>
        <v>7.9900000000000006E-3</v>
      </c>
      <c r="F286" s="25">
        <f>VLOOKUP($A286,CRSP!$A$3:$U$656,15,0)</f>
        <v>963.7465531131063</v>
      </c>
      <c r="G286" s="25">
        <f>VLOOKUP($A286,CRSP!$A$3:$U$656,16,0)</f>
        <v>2.7100000000000002E-3</v>
      </c>
      <c r="H286" s="25">
        <f>VLOOKUP($A286,CRSP!$A$3:$U$656,18,0)</f>
        <v>613.27547828644413</v>
      </c>
      <c r="I286" s="25">
        <f>VLOOKUP($A286,CRSP!$A$3:$U$656,19,0)</f>
        <v>2.0720000000000001E-3</v>
      </c>
      <c r="J286" s="25">
        <f>VLOOKUP($A286,CRSP!$A$3:$U$656,21,0)</f>
        <v>384.02699662542176</v>
      </c>
      <c r="K286" s="25"/>
      <c r="L286" s="25"/>
      <c r="M286" s="25"/>
      <c r="N286" s="25">
        <f>VLOOKUP($A286,GOLD!$A$2:$H$657,6,0)</f>
        <v>355.2</v>
      </c>
      <c r="O286" s="25">
        <f>VLOOKUP($A286,GOLD!$A$2:$H$657,8,0)</f>
        <v>1015.1471849099743</v>
      </c>
      <c r="P286" s="25">
        <f>VLOOKUP($A286,GOLD!$A$2:$H$657,7,0)</f>
        <v>-4.6884660446103368</v>
      </c>
      <c r="Q286" s="25">
        <v>-1.83</v>
      </c>
      <c r="R286" s="25">
        <v>1.01</v>
      </c>
      <c r="S286" s="25">
        <v>-1.72</v>
      </c>
      <c r="T286" s="25">
        <v>1.36</v>
      </c>
      <c r="U286" s="25">
        <v>-2.3199999999999998</v>
      </c>
      <c r="V286" s="25">
        <v>1.29</v>
      </c>
      <c r="W286" s="25">
        <v>-0.49</v>
      </c>
      <c r="X286" s="25">
        <v>-0.64</v>
      </c>
      <c r="Y286" s="25">
        <v>-0.35</v>
      </c>
      <c r="Z286" s="25">
        <v>0.86</v>
      </c>
      <c r="AA286" s="25">
        <v>2.39</v>
      </c>
      <c r="AB286" s="25">
        <v>0.3</v>
      </c>
    </row>
    <row r="287" spans="1:28" x14ac:dyDescent="0.3">
      <c r="A287" s="27" t="s">
        <v>557</v>
      </c>
      <c r="B287" s="27">
        <f>VLOOKUP($A287,CRSP!$A$3:$U$650,2,0)</f>
        <v>1.9883999999999999E-2</v>
      </c>
      <c r="C287" s="27">
        <f>VLOOKUP($A287,CRSP!$A$3:$U$650,12,0)</f>
        <v>550.25876264408373</v>
      </c>
      <c r="D287" s="27">
        <f>VLOOKUP(A287,GW!$A$2:$D$655,4,0)</f>
        <v>2.6801045963989762E-2</v>
      </c>
      <c r="E287" s="25">
        <f>VLOOKUP($A287,CRSP!$A$3:$U$656,13,0)</f>
        <v>4.0559999999999997E-3</v>
      </c>
      <c r="F287" s="25">
        <f>VLOOKUP($A287,CRSP!$A$3:$U$656,15,0)</f>
        <v>967.65545198867108</v>
      </c>
      <c r="G287" s="25">
        <f>VLOOKUP($A287,CRSP!$A$3:$U$656,16,0)</f>
        <v>2.431E-3</v>
      </c>
      <c r="H287" s="25">
        <f>VLOOKUP($A287,CRSP!$A$3:$U$656,18,0)</f>
        <v>614.76638415869786</v>
      </c>
      <c r="I287" s="25">
        <f>VLOOKUP($A287,CRSP!$A$3:$U$656,19,0)</f>
        <v>4.1349999999999998E-3</v>
      </c>
      <c r="J287" s="25">
        <f>VLOOKUP($A287,CRSP!$A$3:$U$656,21,0)</f>
        <v>385.6017997750281</v>
      </c>
      <c r="K287" s="25"/>
      <c r="L287" s="25"/>
      <c r="M287" s="25"/>
      <c r="N287" s="25">
        <f>VLOOKUP($A287,GOLD!$A$2:$H$657,6,0)</f>
        <v>368.6</v>
      </c>
      <c r="O287" s="25">
        <f>VLOOKUP($A287,GOLD!$A$2:$H$657,8,0)</f>
        <v>1053.4438410974565</v>
      </c>
      <c r="P287" s="25">
        <f>VLOOKUP($A287,GOLD!$A$2:$H$657,7,0)</f>
        <v>3.7031034117708042</v>
      </c>
      <c r="Q287" s="25">
        <v>6.06</v>
      </c>
      <c r="R287" s="25">
        <v>7.7</v>
      </c>
      <c r="S287" s="25">
        <v>2.36</v>
      </c>
      <c r="T287" s="25">
        <v>-1.95</v>
      </c>
      <c r="U287" s="25">
        <v>4.8899999999999997</v>
      </c>
      <c r="V287" s="25">
        <v>1.58</v>
      </c>
      <c r="W287" s="25">
        <v>2.41</v>
      </c>
      <c r="X287" s="25">
        <v>-1.96</v>
      </c>
      <c r="Y287" s="25">
        <v>4.7699999999999996</v>
      </c>
      <c r="Z287" s="25">
        <v>5.92</v>
      </c>
      <c r="AA287" s="25">
        <v>-3.82</v>
      </c>
      <c r="AB287" s="25">
        <v>1.48</v>
      </c>
    </row>
    <row r="288" spans="1:28" x14ac:dyDescent="0.3">
      <c r="A288" s="27" t="s">
        <v>190</v>
      </c>
      <c r="B288" s="27">
        <f>VLOOKUP($A288,CRSP!$A$3:$U$650,2,0)</f>
        <v>-8.6549999999999995E-3</v>
      </c>
      <c r="C288" s="27">
        <f>VLOOKUP($A288,CRSP!$A$3:$U$650,12,0)</f>
        <v>543.15455187014823</v>
      </c>
      <c r="D288" s="27">
        <f>VLOOKUP(A288,GW!$A$2:$D$655,4,0)</f>
        <v>2.7193457343525552E-2</v>
      </c>
      <c r="E288" s="25">
        <f>VLOOKUP($A288,CRSP!$A$3:$U$656,13,0)</f>
        <v>-1.7964999999999998E-2</v>
      </c>
      <c r="F288" s="25">
        <f>VLOOKUP($A288,CRSP!$A$3:$U$656,15,0)</f>
        <v>950.27154709582271</v>
      </c>
      <c r="G288" s="25">
        <f>VLOOKUP($A288,CRSP!$A$3:$U$656,16,0)</f>
        <v>2.64E-3</v>
      </c>
      <c r="H288" s="25">
        <f>VLOOKUP($A288,CRSP!$A$3:$U$656,18,0)</f>
        <v>616.38935708167412</v>
      </c>
      <c r="I288" s="25">
        <f>VLOOKUP($A288,CRSP!$A$3:$U$656,19,0)</f>
        <v>6.8599999999999998E-4</v>
      </c>
      <c r="J288" s="25">
        <f>VLOOKUP($A288,CRSP!$A$3:$U$656,21,0)</f>
        <v>385.93925759280091</v>
      </c>
      <c r="K288" s="25"/>
      <c r="L288" s="25"/>
      <c r="M288" s="25"/>
      <c r="N288" s="25">
        <f>VLOOKUP($A288,GOLD!$A$2:$H$657,6,0)</f>
        <v>370.2</v>
      </c>
      <c r="O288" s="25">
        <f>VLOOKUP($A288,GOLD!$A$2:$H$657,8,0)</f>
        <v>1058.0165761646183</v>
      </c>
      <c r="P288" s="25">
        <f>VLOOKUP($A288,GOLD!$A$2:$H$657,7,0)</f>
        <v>0.43313549036740567</v>
      </c>
      <c r="Q288" s="25">
        <v>0.68</v>
      </c>
      <c r="R288" s="25">
        <v>0.68</v>
      </c>
      <c r="S288" s="25">
        <v>1.21</v>
      </c>
      <c r="T288" s="25">
        <v>-5.97</v>
      </c>
      <c r="U288" s="25">
        <v>1.61</v>
      </c>
      <c r="V288" s="25">
        <v>0.01</v>
      </c>
      <c r="W288" s="25">
        <v>-5.95</v>
      </c>
      <c r="X288" s="25">
        <v>-5.52</v>
      </c>
      <c r="Y288" s="25">
        <v>0.57999999999999996</v>
      </c>
      <c r="Z288" s="25">
        <v>0.97</v>
      </c>
      <c r="AA288" s="25">
        <v>-3.84</v>
      </c>
      <c r="AB288" s="25">
        <v>-0.43</v>
      </c>
    </row>
    <row r="289" spans="1:28" x14ac:dyDescent="0.3">
      <c r="A289" s="27" t="s">
        <v>191</v>
      </c>
      <c r="B289" s="27">
        <f>VLOOKUP($A289,CRSP!$A$3:$U$650,2,0)</f>
        <v>1.2645999999999999E-2</v>
      </c>
      <c r="C289" s="27">
        <f>VLOOKUP($A289,CRSP!$A$3:$U$650,12,0)</f>
        <v>548.63561514937669</v>
      </c>
      <c r="D289" s="27">
        <f>VLOOKUP(A289,GW!$A$2:$D$655,4,0)</f>
        <v>2.6963232929574442E-2</v>
      </c>
      <c r="E289" s="25">
        <f>VLOOKUP($A289,CRSP!$A$3:$U$656,13,0)</f>
        <v>5.0530000000000002E-3</v>
      </c>
      <c r="F289" s="25">
        <f>VLOOKUP($A289,CRSP!$A$3:$U$656,15,0)</f>
        <v>955.07328446969325</v>
      </c>
      <c r="G289" s="25">
        <f>VLOOKUP($A289,CRSP!$A$3:$U$656,16,0)</f>
        <v>3.0119999999999999E-3</v>
      </c>
      <c r="H289" s="25">
        <f>VLOOKUP($A289,CRSP!$A$3:$U$656,18,0)</f>
        <v>618.24590603850845</v>
      </c>
      <c r="I289" s="25">
        <f>VLOOKUP($A289,CRSP!$A$3:$U$656,19,0)</f>
        <v>0</v>
      </c>
      <c r="J289" s="25">
        <f>VLOOKUP($A289,CRSP!$A$3:$U$656,21,0)</f>
        <v>385.93925759280091</v>
      </c>
      <c r="K289" s="25"/>
      <c r="L289" s="25"/>
      <c r="M289" s="25"/>
      <c r="N289" s="25">
        <f>VLOOKUP($A289,GOLD!$A$2:$H$657,6,0)</f>
        <v>390.5</v>
      </c>
      <c r="O289" s="25">
        <f>VLOOKUP($A289,GOLD!$A$2:$H$657,8,0)</f>
        <v>1116.0331523292368</v>
      </c>
      <c r="P289" s="25">
        <f>VLOOKUP($A289,GOLD!$A$2:$H$657,7,0)</f>
        <v>5.3384569140343663</v>
      </c>
      <c r="Q289" s="25">
        <v>1.47</v>
      </c>
      <c r="R289" s="25">
        <v>4.4400000000000004</v>
      </c>
      <c r="S289" s="25">
        <v>4.2</v>
      </c>
      <c r="T289" s="25">
        <v>0.61</v>
      </c>
      <c r="U289" s="25">
        <v>2.66</v>
      </c>
      <c r="V289" s="25">
        <v>3.01</v>
      </c>
      <c r="W289" s="25">
        <v>-0.53</v>
      </c>
      <c r="X289" s="25">
        <v>1.61</v>
      </c>
      <c r="Y289" s="25">
        <v>-1.86</v>
      </c>
      <c r="Z289" s="25">
        <v>2.33</v>
      </c>
      <c r="AA289" s="25">
        <v>2.2599999999999998</v>
      </c>
      <c r="AB289" s="25">
        <v>3.12</v>
      </c>
    </row>
    <row r="290" spans="1:28" x14ac:dyDescent="0.3">
      <c r="A290" s="27" t="s">
        <v>192</v>
      </c>
      <c r="B290" s="27">
        <f>VLOOKUP($A290,CRSP!$A$3:$U$650,2,0)</f>
        <v>3.3429E-2</v>
      </c>
      <c r="C290" s="27">
        <f>VLOOKUP($A290,CRSP!$A$3:$U$650,12,0)</f>
        <v>566.46671371442017</v>
      </c>
      <c r="D290" s="27">
        <f>VLOOKUP(A290,GW!$A$2:$D$655,4,0)</f>
        <v>2.6204466961511037E-2</v>
      </c>
      <c r="E290" s="25">
        <f>VLOOKUP($A290,CRSP!$A$3:$U$656,13,0)</f>
        <v>1.7415E-2</v>
      </c>
      <c r="F290" s="25">
        <f>VLOOKUP($A290,CRSP!$A$3:$U$656,15,0)</f>
        <v>971.70585319586462</v>
      </c>
      <c r="G290" s="25">
        <f>VLOOKUP($A290,CRSP!$A$3:$U$656,16,0)</f>
        <v>2.8670000000000002E-3</v>
      </c>
      <c r="H290" s="25">
        <f>VLOOKUP($A290,CRSP!$A$3:$U$656,18,0)</f>
        <v>620.01850812001624</v>
      </c>
      <c r="I290" s="25">
        <f>VLOOKUP($A290,CRSP!$A$3:$U$656,19,0)</f>
        <v>2.7430000000000002E-3</v>
      </c>
      <c r="J290" s="25">
        <f>VLOOKUP($A290,CRSP!$A$3:$U$656,21,0)</f>
        <v>386.95163104611925</v>
      </c>
      <c r="K290" s="25"/>
      <c r="L290" s="25"/>
      <c r="M290" s="25"/>
      <c r="N290" s="25">
        <f>VLOOKUP($A290,GOLD!$A$2:$H$657,6,0)</f>
        <v>382</v>
      </c>
      <c r="O290" s="25">
        <f>VLOOKUP($A290,GOLD!$A$2:$H$657,8,0)</f>
        <v>1091.7404972849386</v>
      </c>
      <c r="P290" s="25">
        <f>VLOOKUP($A290,GOLD!$A$2:$H$657,7,0)</f>
        <v>-2.2007360673165515</v>
      </c>
      <c r="Q290" s="25">
        <v>-0.42</v>
      </c>
      <c r="R290" s="25">
        <v>7.16</v>
      </c>
      <c r="S290" s="25">
        <v>4.1500000000000004</v>
      </c>
      <c r="T290" s="25">
        <v>4.8899999999999997</v>
      </c>
      <c r="U290" s="25">
        <v>6.59</v>
      </c>
      <c r="V290" s="25">
        <v>4.71</v>
      </c>
      <c r="W290" s="25">
        <v>2.16</v>
      </c>
      <c r="X290" s="25">
        <v>-1.21</v>
      </c>
      <c r="Y290" s="25">
        <v>1.1100000000000001</v>
      </c>
      <c r="Z290" s="25">
        <v>1.81</v>
      </c>
      <c r="AA290" s="25">
        <v>4.1500000000000004</v>
      </c>
      <c r="AB290" s="25">
        <v>4.88</v>
      </c>
    </row>
    <row r="291" spans="1:28" x14ac:dyDescent="0.3">
      <c r="A291" s="27" t="s">
        <v>193</v>
      </c>
      <c r="B291" s="27">
        <f>VLOOKUP($A291,CRSP!$A$3:$U$650,2,0)</f>
        <v>-2.7161000000000001E-2</v>
      </c>
      <c r="C291" s="27">
        <f>VLOOKUP($A291,CRSP!$A$3:$U$650,12,0)</f>
        <v>549.44718889673027</v>
      </c>
      <c r="D291" s="27">
        <f>VLOOKUP(A291,GW!$A$2:$D$655,4,0)</f>
        <v>2.7108932368597561E-2</v>
      </c>
      <c r="E291" s="25">
        <f>VLOOKUP($A291,CRSP!$A$3:$U$656,13,0)</f>
        <v>-3.1253999999999997E-2</v>
      </c>
      <c r="F291" s="25">
        <f>VLOOKUP($A291,CRSP!$A$3:$U$656,15,0)</f>
        <v>941.33615568663527</v>
      </c>
      <c r="G291" s="25">
        <f>VLOOKUP($A291,CRSP!$A$3:$U$656,16,0)</f>
        <v>1.882E-3</v>
      </c>
      <c r="H291" s="25">
        <f>VLOOKUP($A291,CRSP!$A$3:$U$656,18,0)</f>
        <v>621.18533456283694</v>
      </c>
      <c r="I291" s="25">
        <f>VLOOKUP($A291,CRSP!$A$3:$U$656,19,0)</f>
        <v>3.4199999999999999E-3</v>
      </c>
      <c r="J291" s="25">
        <f>VLOOKUP($A291,CRSP!$A$3:$U$656,21,0)</f>
        <v>388.30146231721028</v>
      </c>
      <c r="K291" s="25"/>
      <c r="L291" s="25"/>
      <c r="M291" s="25"/>
      <c r="N291" s="25">
        <f>VLOOKUP($A291,GOLD!$A$2:$H$657,6,0)</f>
        <v>381.25</v>
      </c>
      <c r="O291" s="25">
        <f>VLOOKUP($A291,GOLD!$A$2:$H$657,8,0)</f>
        <v>1089.5970277222063</v>
      </c>
      <c r="P291" s="25">
        <f>VLOOKUP($A291,GOLD!$A$2:$H$657,7,0)</f>
        <v>-0.19652806849537569</v>
      </c>
      <c r="Q291" s="25">
        <v>-1.27</v>
      </c>
      <c r="R291" s="25">
        <v>-4.43</v>
      </c>
      <c r="S291" s="25">
        <v>-0.62</v>
      </c>
      <c r="T291" s="25">
        <v>-2.94</v>
      </c>
      <c r="U291" s="25">
        <v>-0.74</v>
      </c>
      <c r="V291" s="25">
        <v>1.67</v>
      </c>
      <c r="W291" s="25">
        <v>-5.5</v>
      </c>
      <c r="X291" s="25">
        <v>-4.97</v>
      </c>
      <c r="Y291" s="25">
        <v>1.88</v>
      </c>
      <c r="Z291" s="25">
        <v>-5.6</v>
      </c>
      <c r="AA291" s="25">
        <v>-4.04</v>
      </c>
      <c r="AB291" s="25">
        <v>-3.46</v>
      </c>
    </row>
    <row r="292" spans="1:28" x14ac:dyDescent="0.3">
      <c r="A292" s="27" t="s">
        <v>194</v>
      </c>
      <c r="B292" s="27">
        <f>VLOOKUP($A292,CRSP!$A$3:$U$650,2,0)</f>
        <v>-4.3456000000000002E-2</v>
      </c>
      <c r="C292" s="27">
        <f>VLOOKUP($A292,CRSP!$A$3:$U$650,12,0)</f>
        <v>524.3119266055046</v>
      </c>
      <c r="D292" s="27">
        <f>VLOOKUP(A292,GW!$A$2:$D$655,4,0)</f>
        <v>2.850573165533795E-2</v>
      </c>
      <c r="E292" s="25">
        <f>VLOOKUP($A292,CRSP!$A$3:$U$656,13,0)</f>
        <v>-3.8469999999999997E-2</v>
      </c>
      <c r="F292" s="25">
        <f>VLOOKUP($A292,CRSP!$A$3:$U$656,15,0)</f>
        <v>905.12296140475837</v>
      </c>
      <c r="G292" s="25">
        <f>VLOOKUP($A292,CRSP!$A$3:$U$656,16,0)</f>
        <v>2.9399999999999999E-3</v>
      </c>
      <c r="H292" s="25">
        <f>VLOOKUP($A292,CRSP!$A$3:$U$656,18,0)</f>
        <v>623.0116766942399</v>
      </c>
      <c r="I292" s="25">
        <f>VLOOKUP($A292,CRSP!$A$3:$U$656,19,0)</f>
        <v>3.408E-3</v>
      </c>
      <c r="J292" s="25">
        <f>VLOOKUP($A292,CRSP!$A$3:$U$656,21,0)</f>
        <v>389.65129358830143</v>
      </c>
      <c r="K292" s="25"/>
      <c r="L292" s="25"/>
      <c r="M292" s="25"/>
      <c r="N292" s="25">
        <f>VLOOKUP($A292,GOLD!$A$2:$H$657,6,0)</f>
        <v>391.6</v>
      </c>
      <c r="O292" s="25">
        <f>VLOOKUP($A292,GOLD!$A$2:$H$657,8,0)</f>
        <v>1119.1769076879109</v>
      </c>
      <c r="P292" s="25">
        <f>VLOOKUP($A292,GOLD!$A$2:$H$657,7,0)</f>
        <v>2.6785582734733993</v>
      </c>
      <c r="Q292" s="25">
        <v>-4.0199999999999996</v>
      </c>
      <c r="R292" s="25">
        <v>-6.47</v>
      </c>
      <c r="S292" s="25">
        <v>-4.49</v>
      </c>
      <c r="T292" s="25">
        <v>-3.59</v>
      </c>
      <c r="U292" s="25">
        <v>-4.34</v>
      </c>
      <c r="V292" s="25">
        <v>-3.91</v>
      </c>
      <c r="W292" s="25">
        <v>-3.61</v>
      </c>
      <c r="X292" s="25">
        <v>-3.92</v>
      </c>
      <c r="Y292" s="25">
        <v>-4.8499999999999996</v>
      </c>
      <c r="Z292" s="25">
        <v>-6.74</v>
      </c>
      <c r="AA292" s="25">
        <v>-3.26</v>
      </c>
      <c r="AB292" s="25">
        <v>-6.43</v>
      </c>
    </row>
    <row r="293" spans="1:28" x14ac:dyDescent="0.3">
      <c r="A293" s="27" t="s">
        <v>558</v>
      </c>
      <c r="B293" s="27">
        <f>VLOOKUP($A293,CRSP!$A$3:$U$650,2,0)</f>
        <v>1.2817E-2</v>
      </c>
      <c r="C293" s="27">
        <f>VLOOKUP($A293,CRSP!$A$3:$U$650,12,0)</f>
        <v>530.35756292637029</v>
      </c>
      <c r="D293" s="27">
        <f>VLOOKUP(A293,GW!$A$2:$D$655,4,0)</f>
        <v>2.8275413423225624E-2</v>
      </c>
      <c r="E293" s="25">
        <f>VLOOKUP($A293,CRSP!$A$3:$U$656,13,0)</f>
        <v>-9.7809999999999998E-3</v>
      </c>
      <c r="F293" s="25">
        <f>VLOOKUP($A293,CRSP!$A$3:$U$656,15,0)</f>
        <v>896.26999853826726</v>
      </c>
      <c r="G293" s="25">
        <f>VLOOKUP($A293,CRSP!$A$3:$U$656,16,0)</f>
        <v>2.4729999999999999E-3</v>
      </c>
      <c r="H293" s="25">
        <f>VLOOKUP($A293,CRSP!$A$3:$U$656,18,0)</f>
        <v>624.55234187195219</v>
      </c>
      <c r="I293" s="25">
        <f>VLOOKUP($A293,CRSP!$A$3:$U$656,19,0)</f>
        <v>1.359E-3</v>
      </c>
      <c r="J293" s="25">
        <f>VLOOKUP($A293,CRSP!$A$3:$U$656,21,0)</f>
        <v>390.10123734533181</v>
      </c>
      <c r="K293" s="25"/>
      <c r="L293" s="25"/>
      <c r="M293" s="25"/>
      <c r="N293" s="25">
        <f>VLOOKUP($A293,GOLD!$A$2:$H$657,6,0)</f>
        <v>376.7</v>
      </c>
      <c r="O293" s="25">
        <f>VLOOKUP($A293,GOLD!$A$2:$H$657,8,0)</f>
        <v>1076.5933123749642</v>
      </c>
      <c r="P293" s="25">
        <f>VLOOKUP($A293,GOLD!$A$2:$H$657,7,0)</f>
        <v>-3.8791795958360078</v>
      </c>
      <c r="Q293" s="25">
        <v>1.23</v>
      </c>
      <c r="R293" s="25">
        <v>-0.59</v>
      </c>
      <c r="S293" s="25">
        <v>-1.36</v>
      </c>
      <c r="T293" s="25">
        <v>4.2</v>
      </c>
      <c r="U293" s="25">
        <v>3.43</v>
      </c>
      <c r="V293" s="25">
        <v>-1.57</v>
      </c>
      <c r="W293" s="25">
        <v>1.57</v>
      </c>
      <c r="X293" s="25">
        <v>2.13</v>
      </c>
      <c r="Y293" s="25">
        <v>0.23</v>
      </c>
      <c r="Z293" s="25">
        <v>2.27</v>
      </c>
      <c r="AA293" s="25">
        <v>2.4900000000000002</v>
      </c>
      <c r="AB293" s="25">
        <v>-1.37</v>
      </c>
    </row>
    <row r="294" spans="1:28" x14ac:dyDescent="0.3">
      <c r="A294" s="27" t="s">
        <v>195</v>
      </c>
      <c r="B294" s="27">
        <f>VLOOKUP($A294,CRSP!$A$3:$U$650,2,0)</f>
        <v>1.6309000000000001E-2</v>
      </c>
      <c r="C294" s="27">
        <f>VLOOKUP($A294,CRSP!$A$3:$U$650,12,0)</f>
        <v>536.94424841213834</v>
      </c>
      <c r="D294" s="27">
        <f>VLOOKUP(A294,GW!$A$2:$D$655,4,0)</f>
        <v>2.8022022153585534E-2</v>
      </c>
      <c r="E294" s="25">
        <f>VLOOKUP($A294,CRSP!$A$3:$U$656,13,0)</f>
        <v>-1.3699999999999999E-3</v>
      </c>
      <c r="F294" s="25">
        <f>VLOOKUP($A294,CRSP!$A$3:$U$656,15,0)</f>
        <v>895.04208801390087</v>
      </c>
      <c r="G294" s="25">
        <f>VLOOKUP($A294,CRSP!$A$3:$U$656,16,0)</f>
        <v>3.4160000000000002E-3</v>
      </c>
      <c r="H294" s="25">
        <f>VLOOKUP($A294,CRSP!$A$3:$U$656,18,0)</f>
        <v>626.68578672857279</v>
      </c>
      <c r="I294" s="25">
        <f>VLOOKUP($A294,CRSP!$A$3:$U$656,19,0)</f>
        <v>6.78E-4</v>
      </c>
      <c r="J294" s="25">
        <f>VLOOKUP($A294,CRSP!$A$3:$U$656,21,0)</f>
        <v>390.43869516310463</v>
      </c>
      <c r="K294" s="25"/>
      <c r="L294" s="25"/>
      <c r="M294" s="25"/>
      <c r="N294" s="25">
        <f>VLOOKUP($A294,GOLD!$A$2:$H$657,6,0)</f>
        <v>386.6</v>
      </c>
      <c r="O294" s="25">
        <f>VLOOKUP($A294,GOLD!$A$2:$H$657,8,0)</f>
        <v>1104.8871106030294</v>
      </c>
      <c r="P294" s="25">
        <f>VLOOKUP($A294,GOLD!$A$2:$H$657,7,0)</f>
        <v>2.5941452076235265</v>
      </c>
      <c r="Q294" s="25">
        <v>-1.35</v>
      </c>
      <c r="R294" s="25">
        <v>-2.65</v>
      </c>
      <c r="S294" s="25">
        <v>1.93</v>
      </c>
      <c r="T294" s="25">
        <v>0.92</v>
      </c>
      <c r="U294" s="25">
        <v>2.2599999999999998</v>
      </c>
      <c r="V294" s="25">
        <v>2.0099999999999998</v>
      </c>
      <c r="W294" s="25">
        <v>1.63</v>
      </c>
      <c r="X294" s="25">
        <v>-5.35</v>
      </c>
      <c r="Y294" s="25">
        <v>-1.83</v>
      </c>
      <c r="Z294" s="25">
        <v>4.28</v>
      </c>
      <c r="AA294" s="25">
        <v>4.33</v>
      </c>
      <c r="AB294" s="25">
        <v>-0.09</v>
      </c>
    </row>
    <row r="295" spans="1:28" x14ac:dyDescent="0.3">
      <c r="A295" s="27" t="s">
        <v>196</v>
      </c>
      <c r="B295" s="27">
        <f>VLOOKUP($A295,CRSP!$A$3:$U$650,2,0)</f>
        <v>-2.4761999999999999E-2</v>
      </c>
      <c r="C295" s="27">
        <f>VLOOKUP($A295,CRSP!$A$3:$U$650,12,0)</f>
        <v>522.54763585038813</v>
      </c>
      <c r="D295" s="27">
        <f>VLOOKUP(A295,GW!$A$2:$D$655,4,0)</f>
        <v>2.8890089360073829E-2</v>
      </c>
      <c r="E295" s="25">
        <f>VLOOKUP($A295,CRSP!$A$3:$U$656,13,0)</f>
        <v>-5.9090000000000002E-3</v>
      </c>
      <c r="F295" s="25">
        <f>VLOOKUP($A295,CRSP!$A$3:$U$656,15,0)</f>
        <v>889.75319795269479</v>
      </c>
      <c r="G295" s="25">
        <f>VLOOKUP($A295,CRSP!$A$3:$U$656,16,0)</f>
        <v>3.9979999999999998E-3</v>
      </c>
      <c r="H295" s="25">
        <f>VLOOKUP($A295,CRSP!$A$3:$U$656,18,0)</f>
        <v>629.19131410930379</v>
      </c>
      <c r="I295" s="25">
        <f>VLOOKUP($A295,CRSP!$A$3:$U$656,19,0)</f>
        <v>3.3899999999999998E-3</v>
      </c>
      <c r="J295" s="25">
        <f>VLOOKUP($A295,CRSP!$A$3:$U$656,21,0)</f>
        <v>391.67604049493809</v>
      </c>
      <c r="K295" s="25"/>
      <c r="L295" s="25"/>
      <c r="M295" s="25"/>
      <c r="N295" s="25">
        <f>VLOOKUP($A295,GOLD!$A$2:$H$657,6,0)</f>
        <v>385.5</v>
      </c>
      <c r="O295" s="25">
        <f>VLOOKUP($A295,GOLD!$A$2:$H$657,8,0)</f>
        <v>1101.7433552443554</v>
      </c>
      <c r="P295" s="25">
        <f>VLOOKUP($A295,GOLD!$A$2:$H$657,7,0)</f>
        <v>-0.28493737708464317</v>
      </c>
      <c r="Q295" s="25">
        <v>-1.89</v>
      </c>
      <c r="R295" s="25">
        <v>-3.42</v>
      </c>
      <c r="S295" s="25">
        <v>-2.31</v>
      </c>
      <c r="T295" s="25">
        <v>-2.7</v>
      </c>
      <c r="U295" s="25">
        <v>-3.24</v>
      </c>
      <c r="V295" s="25">
        <v>-5.22</v>
      </c>
      <c r="W295" s="25">
        <v>0.62</v>
      </c>
      <c r="X295" s="25">
        <v>-3.12</v>
      </c>
      <c r="Y295" s="25">
        <v>-2.63</v>
      </c>
      <c r="Z295" s="25">
        <v>-3.43</v>
      </c>
      <c r="AA295" s="25">
        <v>-2.56</v>
      </c>
      <c r="AB295" s="25">
        <v>-2.62</v>
      </c>
    </row>
    <row r="296" spans="1:28" x14ac:dyDescent="0.3">
      <c r="A296" s="27" t="s">
        <v>559</v>
      </c>
      <c r="B296" s="27">
        <f>VLOOKUP($A296,CRSP!$A$3:$U$650,2,0)</f>
        <v>3.2714E-2</v>
      </c>
      <c r="C296" s="27">
        <f>VLOOKUP($A296,CRSP!$A$3:$U$650,12,0)</f>
        <v>538.99082568807341</v>
      </c>
      <c r="D296" s="27">
        <f>VLOOKUP(A296,GW!$A$2:$D$655,4,0)</f>
        <v>2.8072740498272415E-2</v>
      </c>
      <c r="E296" s="25">
        <f>VLOOKUP($A296,CRSP!$A$3:$U$656,13,0)</f>
        <v>1.9442999999999998E-2</v>
      </c>
      <c r="F296" s="25">
        <f>VLOOKUP($A296,CRSP!$A$3:$U$656,15,0)</f>
        <v>907.05275097018398</v>
      </c>
      <c r="G296" s="25">
        <f>VLOOKUP($A296,CRSP!$A$3:$U$656,16,0)</f>
        <v>3.666E-3</v>
      </c>
      <c r="H296" s="25">
        <f>VLOOKUP($A296,CRSP!$A$3:$U$656,18,0)</f>
        <v>631.4979213489197</v>
      </c>
      <c r="I296" s="25">
        <f>VLOOKUP($A296,CRSP!$A$3:$U$656,19,0)</f>
        <v>2.7030000000000001E-3</v>
      </c>
      <c r="J296" s="25">
        <f>VLOOKUP($A296,CRSP!$A$3:$U$656,21,0)</f>
        <v>392.80089988751399</v>
      </c>
      <c r="K296" s="25"/>
      <c r="L296" s="25"/>
      <c r="M296" s="25"/>
      <c r="N296" s="25">
        <f>VLOOKUP($A296,GOLD!$A$2:$H$657,6,0)</f>
        <v>383.2</v>
      </c>
      <c r="O296" s="25">
        <f>VLOOKUP($A296,GOLD!$A$2:$H$657,8,0)</f>
        <v>1095.17004858531</v>
      </c>
      <c r="P296" s="25">
        <f>VLOOKUP($A296,GOLD!$A$2:$H$657,7,0)</f>
        <v>-0.5984146906678679</v>
      </c>
      <c r="Q296" s="25">
        <v>2.95</v>
      </c>
      <c r="R296" s="25">
        <v>3.56</v>
      </c>
      <c r="S296" s="25">
        <v>4.8499999999999996</v>
      </c>
      <c r="T296" s="25">
        <v>3.24</v>
      </c>
      <c r="U296" s="25">
        <v>3.98</v>
      </c>
      <c r="V296" s="25">
        <v>3.86</v>
      </c>
      <c r="W296" s="25">
        <v>3.1</v>
      </c>
      <c r="X296" s="25">
        <v>5.16</v>
      </c>
      <c r="Y296" s="25">
        <v>0.97</v>
      </c>
      <c r="Z296" s="25">
        <v>1.1000000000000001</v>
      </c>
      <c r="AA296" s="25">
        <v>2.83</v>
      </c>
      <c r="AB296" s="25">
        <v>2.36</v>
      </c>
    </row>
    <row r="297" spans="1:28" x14ac:dyDescent="0.3">
      <c r="A297" s="27" t="s">
        <v>197</v>
      </c>
      <c r="B297" s="27">
        <f>VLOOKUP($A297,CRSP!$A$3:$U$650,2,0)</f>
        <v>4.1341000000000003E-2</v>
      </c>
      <c r="C297" s="27">
        <f>VLOOKUP($A297,CRSP!$A$3:$U$650,12,0)</f>
        <v>559.28016937191251</v>
      </c>
      <c r="D297" s="27">
        <f>VLOOKUP(A297,GW!$A$2:$D$655,4,0)</f>
        <v>2.7116018226428323E-2</v>
      </c>
      <c r="E297" s="25">
        <f>VLOOKUP($A297,CRSP!$A$3:$U$656,13,0)</f>
        <v>3.026E-3</v>
      </c>
      <c r="F297" s="25">
        <f>VLOOKUP($A297,CRSP!$A$3:$U$656,15,0)</f>
        <v>909.79748406106751</v>
      </c>
      <c r="G297" s="25">
        <f>VLOOKUP($A297,CRSP!$A$3:$U$656,16,0)</f>
        <v>3.7550000000000001E-3</v>
      </c>
      <c r="H297" s="25">
        <f>VLOOKUP($A297,CRSP!$A$3:$U$656,18,0)</f>
        <v>633.86915714527231</v>
      </c>
      <c r="I297" s="25">
        <f>VLOOKUP($A297,CRSP!$A$3:$U$656,19,0)</f>
        <v>4.0429999999999997E-3</v>
      </c>
      <c r="J297" s="25">
        <f>VLOOKUP($A297,CRSP!$A$3:$U$656,21,0)</f>
        <v>394.37570303712033</v>
      </c>
      <c r="K297" s="25"/>
      <c r="L297" s="25"/>
      <c r="M297" s="25"/>
      <c r="N297" s="25">
        <f>VLOOKUP($A297,GOLD!$A$2:$H$657,6,0)</f>
        <v>386</v>
      </c>
      <c r="O297" s="25">
        <f>VLOOKUP($A297,GOLD!$A$2:$H$657,8,0)</f>
        <v>1103.1723349528436</v>
      </c>
      <c r="P297" s="25">
        <f>VLOOKUP($A297,GOLD!$A$2:$H$657,7,0)</f>
        <v>0.72803233681253232</v>
      </c>
      <c r="Q297" s="25">
        <v>6.08</v>
      </c>
      <c r="R297" s="25">
        <v>-0.09</v>
      </c>
      <c r="S297" s="25">
        <v>3.84</v>
      </c>
      <c r="T297" s="25">
        <v>-0.1</v>
      </c>
      <c r="U297" s="25">
        <v>6.77</v>
      </c>
      <c r="V297" s="25">
        <v>9.34</v>
      </c>
      <c r="W297" s="25">
        <v>1.08</v>
      </c>
      <c r="X297" s="25">
        <v>0.66</v>
      </c>
      <c r="Y297" s="25">
        <v>4.47</v>
      </c>
      <c r="Z297" s="25">
        <v>10.85</v>
      </c>
      <c r="AA297" s="25">
        <v>3.53</v>
      </c>
      <c r="AB297" s="25">
        <v>3.46</v>
      </c>
    </row>
    <row r="298" spans="1:28" x14ac:dyDescent="0.3">
      <c r="A298" s="27" t="s">
        <v>198</v>
      </c>
      <c r="B298" s="27">
        <f>VLOOKUP($A298,CRSP!$A$3:$U$650,2,0)</f>
        <v>-2.3939999999999999E-2</v>
      </c>
      <c r="C298" s="27">
        <f>VLOOKUP($A298,CRSP!$A$3:$U$650,12,0)</f>
        <v>544.23665019995292</v>
      </c>
      <c r="D298" s="27">
        <f>VLOOKUP(A298,GW!$A$2:$D$655,4,0)</f>
        <v>2.7928940373019819E-2</v>
      </c>
      <c r="E298" s="25">
        <f>VLOOKUP($A298,CRSP!$A$3:$U$656,13,0)</f>
        <v>-2.3275000000000001E-2</v>
      </c>
      <c r="F298" s="25">
        <f>VLOOKUP($A298,CRSP!$A$3:$U$656,15,0)</f>
        <v>888.62200358509199</v>
      </c>
      <c r="G298" s="25">
        <f>VLOOKUP($A298,CRSP!$A$3:$U$656,16,0)</f>
        <v>3.784E-3</v>
      </c>
      <c r="H298" s="25">
        <f>VLOOKUP($A298,CRSP!$A$3:$U$656,18,0)</f>
        <v>636.26778982980682</v>
      </c>
      <c r="I298" s="25">
        <f>VLOOKUP($A298,CRSP!$A$3:$U$656,19,0)</f>
        <v>2.6849999999999999E-3</v>
      </c>
      <c r="J298" s="25">
        <f>VLOOKUP($A298,CRSP!$A$3:$U$656,21,0)</f>
        <v>395.38807649043866</v>
      </c>
      <c r="K298" s="25"/>
      <c r="L298" s="25"/>
      <c r="M298" s="25"/>
      <c r="N298" s="25">
        <f>VLOOKUP($A298,GOLD!$A$2:$H$657,6,0)</f>
        <v>394.6</v>
      </c>
      <c r="O298" s="25">
        <f>VLOOKUP($A298,GOLD!$A$2:$H$657,8,0)</f>
        <v>1127.7507859388397</v>
      </c>
      <c r="P298" s="25">
        <f>VLOOKUP($A298,GOLD!$A$2:$H$657,7,0)</f>
        <v>2.2035224123684145</v>
      </c>
      <c r="Q298" s="25">
        <v>-0.33</v>
      </c>
      <c r="R298" s="25">
        <v>-5.08</v>
      </c>
      <c r="S298" s="25">
        <v>-1.84</v>
      </c>
      <c r="T298" s="25">
        <v>-2.1</v>
      </c>
      <c r="U298" s="25">
        <v>-1.28</v>
      </c>
      <c r="V298" s="25">
        <v>-0.4</v>
      </c>
      <c r="W298" s="25">
        <v>-1.23</v>
      </c>
      <c r="X298" s="25">
        <v>-2.77</v>
      </c>
      <c r="Y298" s="25">
        <v>-2.34</v>
      </c>
      <c r="Z298" s="25">
        <v>1.72</v>
      </c>
      <c r="AA298" s="25">
        <v>-4.7699999999999996</v>
      </c>
      <c r="AB298" s="25">
        <v>-2.95</v>
      </c>
    </row>
    <row r="299" spans="1:28" x14ac:dyDescent="0.3">
      <c r="A299" s="27" t="s">
        <v>199</v>
      </c>
      <c r="B299" s="27">
        <f>VLOOKUP($A299,CRSP!$A$3:$U$650,2,0)</f>
        <v>2.2622E-2</v>
      </c>
      <c r="C299" s="27">
        <f>VLOOKUP($A299,CRSP!$A$3:$U$650,12,0)</f>
        <v>555.575158786168</v>
      </c>
      <c r="D299" s="27">
        <f>VLOOKUP(A299,GW!$A$2:$D$655,4,0)</f>
        <v>2.7533255707279207E-2</v>
      </c>
      <c r="E299" s="25">
        <f>VLOOKUP($A299,CRSP!$A$3:$U$656,13,0)</f>
        <v>-3.9480000000000001E-3</v>
      </c>
      <c r="F299" s="25">
        <f>VLOOKUP($A299,CRSP!$A$3:$U$656,15,0)</f>
        <v>885.11370742703161</v>
      </c>
      <c r="G299" s="25">
        <f>VLOOKUP($A299,CRSP!$A$3:$U$656,16,0)</f>
        <v>4.2420000000000001E-3</v>
      </c>
      <c r="H299" s="25">
        <f>VLOOKUP($A299,CRSP!$A$3:$U$656,18,0)</f>
        <v>638.96673455787288</v>
      </c>
      <c r="I299" s="25">
        <f>VLOOKUP($A299,CRSP!$A$3:$U$656,19,0)</f>
        <v>6.69E-4</v>
      </c>
      <c r="J299" s="25">
        <f>VLOOKUP($A299,CRSP!$A$3:$U$656,21,0)</f>
        <v>395.72553430821148</v>
      </c>
      <c r="K299" s="25"/>
      <c r="L299" s="25"/>
      <c r="M299" s="25"/>
      <c r="N299" s="25">
        <f>VLOOKUP($A299,GOLD!$A$2:$H$657,6,0)</f>
        <v>383.8</v>
      </c>
      <c r="O299" s="25">
        <f>VLOOKUP($A299,GOLD!$A$2:$H$657,8,0)</f>
        <v>1096.8848242354959</v>
      </c>
      <c r="P299" s="25">
        <f>VLOOKUP($A299,GOLD!$A$2:$H$657,7,0)</f>
        <v>-2.7751010014915432</v>
      </c>
      <c r="Q299" s="25">
        <v>2.19</v>
      </c>
      <c r="R299" s="25">
        <v>-1.74</v>
      </c>
      <c r="S299" s="25">
        <v>0.19</v>
      </c>
      <c r="T299" s="25">
        <v>7.4</v>
      </c>
      <c r="U299" s="25">
        <v>1.52</v>
      </c>
      <c r="V299" s="25">
        <v>7.34</v>
      </c>
      <c r="W299" s="25">
        <v>-0.12</v>
      </c>
      <c r="X299" s="25">
        <v>1.57</v>
      </c>
      <c r="Y299" s="25">
        <v>1.31</v>
      </c>
      <c r="Z299" s="25">
        <v>0.88</v>
      </c>
      <c r="AA299" s="25">
        <v>0.33</v>
      </c>
      <c r="AB299" s="25">
        <v>-0.62</v>
      </c>
    </row>
    <row r="300" spans="1:28" x14ac:dyDescent="0.3">
      <c r="A300" s="27" t="s">
        <v>200</v>
      </c>
      <c r="B300" s="27">
        <f>VLOOKUP($A300,CRSP!$A$3:$U$650,2,0)</f>
        <v>-3.6248000000000002E-2</v>
      </c>
      <c r="C300" s="27">
        <f>VLOOKUP($A300,CRSP!$A$3:$U$650,12,0)</f>
        <v>533.62738179251949</v>
      </c>
      <c r="D300" s="27">
        <f>VLOOKUP(A300,GW!$A$2:$D$655,4,0)</f>
        <v>2.8847157016171101E-2</v>
      </c>
      <c r="E300" s="25">
        <f>VLOOKUP($A300,CRSP!$A$3:$U$656,13,0)</f>
        <v>-1.2899999999999999E-3</v>
      </c>
      <c r="F300" s="25">
        <f>VLOOKUP($A300,CRSP!$A$3:$U$656,15,0)</f>
        <v>883.97179734887834</v>
      </c>
      <c r="G300" s="25">
        <f>VLOOKUP($A300,CRSP!$A$3:$U$656,16,0)</f>
        <v>3.882E-3</v>
      </c>
      <c r="H300" s="25">
        <f>VLOOKUP($A300,CRSP!$A$3:$U$656,18,0)</f>
        <v>641.44720666479645</v>
      </c>
      <c r="I300" s="25">
        <f>VLOOKUP($A300,CRSP!$A$3:$U$656,19,0)</f>
        <v>1.338E-3</v>
      </c>
      <c r="J300" s="25">
        <f>VLOOKUP($A300,CRSP!$A$3:$U$656,21,0)</f>
        <v>396.1754780652418</v>
      </c>
      <c r="K300" s="25"/>
      <c r="L300" s="25"/>
      <c r="M300" s="25"/>
      <c r="N300" s="25">
        <f>VLOOKUP($A300,GOLD!$A$2:$H$657,6,0)</f>
        <v>381.05</v>
      </c>
      <c r="O300" s="25">
        <f>VLOOKUP($A300,GOLD!$A$2:$H$657,8,0)</f>
        <v>1089.0254358388111</v>
      </c>
      <c r="P300" s="25">
        <f>VLOOKUP($A300,GOLD!$A$2:$H$657,7,0)</f>
        <v>-0.71909834614730339</v>
      </c>
      <c r="Q300" s="25">
        <v>-1.67</v>
      </c>
      <c r="R300" s="25">
        <v>-5.0599999999999996</v>
      </c>
      <c r="S300" s="25">
        <v>-5.29</v>
      </c>
      <c r="T300" s="25">
        <v>-4.8499999999999996</v>
      </c>
      <c r="U300" s="25">
        <v>-5.82</v>
      </c>
      <c r="V300" s="25">
        <v>-2.11</v>
      </c>
      <c r="W300" s="25">
        <v>-5.44</v>
      </c>
      <c r="X300" s="25">
        <v>0.27</v>
      </c>
      <c r="Y300" s="25">
        <v>-3.42</v>
      </c>
      <c r="Z300" s="25">
        <v>0.44</v>
      </c>
      <c r="AA300" s="25">
        <v>-5.37</v>
      </c>
      <c r="AB300" s="25">
        <v>-4.6500000000000004</v>
      </c>
    </row>
    <row r="301" spans="1:28" x14ac:dyDescent="0.3">
      <c r="A301" s="27" t="s">
        <v>560</v>
      </c>
      <c r="B301" s="27">
        <f>VLOOKUP($A301,CRSP!$A$3:$U$650,2,0)</f>
        <v>1.4955E-2</v>
      </c>
      <c r="C301" s="27">
        <f>VLOOKUP($A301,CRSP!$A$3:$U$650,12,0)</f>
        <v>540.19054340155265</v>
      </c>
      <c r="D301" s="27">
        <f>VLOOKUP(A301,GW!$A$2:$D$655,4,0)</f>
        <v>2.8675942256189173E-2</v>
      </c>
      <c r="E301" s="25">
        <f>VLOOKUP($A301,CRSP!$A$3:$U$656,13,0)</f>
        <v>1.1198E-2</v>
      </c>
      <c r="F301" s="25">
        <f>VLOOKUP($A301,CRSP!$A$3:$U$656,15,0)</f>
        <v>893.87064104128126</v>
      </c>
      <c r="G301" s="25">
        <f>VLOOKUP($A301,CRSP!$A$3:$U$656,16,0)</f>
        <v>5.058E-3</v>
      </c>
      <c r="H301" s="25">
        <f>VLOOKUP($A301,CRSP!$A$3:$U$656,18,0)</f>
        <v>644.69163046140579</v>
      </c>
      <c r="I301" s="25">
        <f>VLOOKUP($A301,CRSP!$A$3:$U$656,19,0)</f>
        <v>0</v>
      </c>
      <c r="J301" s="25">
        <f>VLOOKUP($A301,CRSP!$A$3:$U$656,21,0)</f>
        <v>396.1754780652418</v>
      </c>
      <c r="K301" s="25"/>
      <c r="L301" s="25"/>
      <c r="M301" s="25"/>
      <c r="N301" s="25">
        <f>VLOOKUP($A301,GOLD!$A$2:$H$657,6,0)</f>
        <v>382.6</v>
      </c>
      <c r="O301" s="25">
        <f>VLOOKUP($A301,GOLD!$A$2:$H$657,8,0)</f>
        <v>1093.4552729351242</v>
      </c>
      <c r="P301" s="25">
        <f>VLOOKUP($A301,GOLD!$A$2:$H$657,7,0)</f>
        <v>0.40594568940260395</v>
      </c>
      <c r="Q301" s="25">
        <v>1.33</v>
      </c>
      <c r="R301" s="25">
        <v>3.88</v>
      </c>
      <c r="S301" s="25">
        <v>4.57</v>
      </c>
      <c r="T301" s="25">
        <v>-1.01</v>
      </c>
      <c r="U301" s="25">
        <v>2.72</v>
      </c>
      <c r="V301" s="25">
        <v>2.4700000000000002</v>
      </c>
      <c r="W301" s="25">
        <v>0.88</v>
      </c>
      <c r="X301" s="25">
        <v>0.35</v>
      </c>
      <c r="Y301" s="25">
        <v>-2.77</v>
      </c>
      <c r="Z301" s="25">
        <v>0.56999999999999995</v>
      </c>
      <c r="AA301" s="25">
        <v>1.35</v>
      </c>
      <c r="AB301" s="25">
        <v>1.51</v>
      </c>
    </row>
    <row r="302" spans="1:28" x14ac:dyDescent="0.3">
      <c r="A302" s="27" t="s">
        <v>201</v>
      </c>
      <c r="B302" s="27">
        <f>VLOOKUP($A302,CRSP!$A$3:$U$650,2,0)</f>
        <v>2.5999999999999999E-2</v>
      </c>
      <c r="C302" s="27">
        <f>VLOOKUP($A302,CRSP!$A$3:$U$650,12,0)</f>
        <v>553.30510468125146</v>
      </c>
      <c r="D302" s="27">
        <f>VLOOKUP(A302,GW!$A$2:$D$655,4,0)</f>
        <v>2.7996258662471837E-2</v>
      </c>
      <c r="E302" s="25">
        <f>VLOOKUP($A302,CRSP!$A$3:$U$656,13,0)</f>
        <v>2.2922000000000001E-2</v>
      </c>
      <c r="F302" s="25">
        <f>VLOOKUP($A302,CRSP!$A$3:$U$656,15,0)</f>
        <v>914.35990389930987</v>
      </c>
      <c r="G302" s="25">
        <f>VLOOKUP($A302,CRSP!$A$3:$U$656,16,0)</f>
        <v>5.1879999999999999E-3</v>
      </c>
      <c r="H302" s="25">
        <f>VLOOKUP($A302,CRSP!$A$3:$U$656,18,0)</f>
        <v>648.03639243396299</v>
      </c>
      <c r="I302" s="25">
        <f>VLOOKUP($A302,CRSP!$A$3:$U$656,19,0)</f>
        <v>4.0080000000000003E-3</v>
      </c>
      <c r="J302" s="25">
        <f>VLOOKUP($A302,CRSP!$A$3:$U$656,21,0)</f>
        <v>397.75028121484814</v>
      </c>
      <c r="K302" s="25"/>
      <c r="L302" s="25"/>
      <c r="M302" s="25"/>
      <c r="N302" s="25">
        <f>VLOOKUP($A302,GOLD!$A$2:$H$657,6,0)</f>
        <v>374.85</v>
      </c>
      <c r="O302" s="25">
        <f>VLOOKUP($A302,GOLD!$A$2:$H$657,8,0)</f>
        <v>1071.3060874535581</v>
      </c>
      <c r="P302" s="25">
        <f>VLOOKUP($A302,GOLD!$A$2:$H$657,7,0)</f>
        <v>-2.0464111057081436</v>
      </c>
      <c r="Q302" s="25">
        <v>1.81</v>
      </c>
      <c r="R302" s="25">
        <v>-5.77</v>
      </c>
      <c r="S302" s="25">
        <v>-0.2</v>
      </c>
      <c r="T302" s="25">
        <v>0.37</v>
      </c>
      <c r="U302" s="25">
        <v>-0.88</v>
      </c>
      <c r="V302" s="25">
        <v>-0.8</v>
      </c>
      <c r="W302" s="25">
        <v>4.16</v>
      </c>
      <c r="X302" s="25">
        <v>6.21</v>
      </c>
      <c r="Y302" s="25">
        <v>1.56</v>
      </c>
      <c r="Z302" s="25">
        <v>6.18</v>
      </c>
      <c r="AA302" s="25">
        <v>5.65</v>
      </c>
      <c r="AB302" s="25">
        <v>2.35</v>
      </c>
    </row>
    <row r="303" spans="1:28" x14ac:dyDescent="0.3">
      <c r="A303" s="27" t="s">
        <v>202</v>
      </c>
      <c r="B303" s="27">
        <f>VLOOKUP($A303,CRSP!$A$3:$U$650,2,0)</f>
        <v>3.9227999999999999E-2</v>
      </c>
      <c r="C303" s="27">
        <f>VLOOKUP($A303,CRSP!$A$3:$U$650,12,0)</f>
        <v>573.26511409080217</v>
      </c>
      <c r="D303" s="27">
        <f>VLOOKUP(A303,GW!$A$2:$D$655,4,0)</f>
        <v>2.7021481770245593E-2</v>
      </c>
      <c r="E303" s="25">
        <f>VLOOKUP($A303,CRSP!$A$3:$U$656,13,0)</f>
        <v>3.0013999999999999E-2</v>
      </c>
      <c r="F303" s="25">
        <f>VLOOKUP($A303,CRSP!$A$3:$U$656,15,0)</f>
        <v>941.80352552372358</v>
      </c>
      <c r="G303" s="25">
        <f>VLOOKUP($A303,CRSP!$A$3:$U$656,16,0)</f>
        <v>4.816E-3</v>
      </c>
      <c r="H303" s="25">
        <f>VLOOKUP($A303,CRSP!$A$3:$U$656,18,0)</f>
        <v>651.15729607231651</v>
      </c>
      <c r="I303" s="25">
        <f>VLOOKUP($A303,CRSP!$A$3:$U$656,19,0)</f>
        <v>3.9919999999999999E-3</v>
      </c>
      <c r="J303" s="25">
        <f>VLOOKUP($A303,CRSP!$A$3:$U$656,21,0)</f>
        <v>399.43757030371205</v>
      </c>
      <c r="K303" s="25"/>
      <c r="L303" s="25"/>
      <c r="M303" s="25"/>
      <c r="N303" s="25">
        <f>VLOOKUP($A303,GOLD!$A$2:$H$657,6,0)</f>
        <v>376.6</v>
      </c>
      <c r="O303" s="25">
        <f>VLOOKUP($A303,GOLD!$A$2:$H$657,8,0)</f>
        <v>1076.3075164332668</v>
      </c>
      <c r="P303" s="25">
        <f>VLOOKUP($A303,GOLD!$A$2:$H$657,7,0)</f>
        <v>0.46576702739809406</v>
      </c>
      <c r="Q303" s="25">
        <v>2.98</v>
      </c>
      <c r="R303" s="25">
        <v>5.13</v>
      </c>
      <c r="S303" s="25">
        <v>5.95</v>
      </c>
      <c r="T303" s="25">
        <v>4.4800000000000004</v>
      </c>
      <c r="U303" s="25">
        <v>4.7699999999999996</v>
      </c>
      <c r="V303" s="25">
        <v>6.77</v>
      </c>
      <c r="W303" s="25">
        <v>1.51</v>
      </c>
      <c r="X303" s="25">
        <v>0.82</v>
      </c>
      <c r="Y303" s="25">
        <v>2.67</v>
      </c>
      <c r="Z303" s="25">
        <v>2.2599999999999998</v>
      </c>
      <c r="AA303" s="25">
        <v>4.91</v>
      </c>
      <c r="AB303" s="25">
        <v>4.68</v>
      </c>
    </row>
    <row r="304" spans="1:28" x14ac:dyDescent="0.3">
      <c r="A304" s="27" t="s">
        <v>203</v>
      </c>
      <c r="B304" s="27">
        <f>VLOOKUP($A304,CRSP!$A$3:$U$650,2,0)</f>
        <v>2.9333999999999999E-2</v>
      </c>
      <c r="C304" s="27">
        <f>VLOOKUP($A304,CRSP!$A$3:$U$650,12,0)</f>
        <v>588.93201599623626</v>
      </c>
      <c r="D304" s="27">
        <f>VLOOKUP(A304,GW!$A$2:$D$655,4,0)</f>
        <v>2.6302650236663935E-2</v>
      </c>
      <c r="E304" s="25">
        <f>VLOOKUP($A304,CRSP!$A$3:$U$656,13,0)</f>
        <v>7.195E-3</v>
      </c>
      <c r="F304" s="25">
        <f>VLOOKUP($A304,CRSP!$A$3:$U$656,15,0)</f>
        <v>948.57970125698046</v>
      </c>
      <c r="G304" s="25">
        <f>VLOOKUP($A304,CRSP!$A$3:$U$656,16,0)</f>
        <v>5.0959999999999998E-3</v>
      </c>
      <c r="H304" s="25">
        <f>VLOOKUP($A304,CRSP!$A$3:$U$656,18,0)</f>
        <v>654.47559780244171</v>
      </c>
      <c r="I304" s="25">
        <f>VLOOKUP($A304,CRSP!$A$3:$U$656,19,0)</f>
        <v>3.313E-3</v>
      </c>
      <c r="J304" s="25">
        <f>VLOOKUP($A304,CRSP!$A$3:$U$656,21,0)</f>
        <v>400.67491563554552</v>
      </c>
      <c r="K304" s="25"/>
      <c r="L304" s="25"/>
      <c r="M304" s="25"/>
      <c r="N304" s="25">
        <f>VLOOKUP($A304,GOLD!$A$2:$H$657,6,0)</f>
        <v>390.5</v>
      </c>
      <c r="O304" s="25">
        <f>VLOOKUP($A304,GOLD!$A$2:$H$657,8,0)</f>
        <v>1116.0331523292368</v>
      </c>
      <c r="P304" s="25">
        <f>VLOOKUP($A304,GOLD!$A$2:$H$657,7,0)</f>
        <v>3.6244353056688494</v>
      </c>
      <c r="Q304" s="25">
        <v>2.75</v>
      </c>
      <c r="R304" s="25">
        <v>1.43</v>
      </c>
      <c r="S304" s="25">
        <v>3.17</v>
      </c>
      <c r="T304" s="25">
        <v>5.28</v>
      </c>
      <c r="U304" s="25">
        <v>4.25</v>
      </c>
      <c r="V304" s="25">
        <v>4.6100000000000003</v>
      </c>
      <c r="W304" s="25">
        <v>0.25</v>
      </c>
      <c r="X304" s="25">
        <v>-1.75</v>
      </c>
      <c r="Y304" s="25">
        <v>3.62</v>
      </c>
      <c r="Z304" s="25">
        <v>2.8</v>
      </c>
      <c r="AA304" s="25">
        <v>1.18</v>
      </c>
      <c r="AB304" s="25">
        <v>3.67</v>
      </c>
    </row>
    <row r="305" spans="1:28" x14ac:dyDescent="0.3">
      <c r="A305" s="27" t="s">
        <v>561</v>
      </c>
      <c r="B305" s="27">
        <f>VLOOKUP($A305,CRSP!$A$3:$U$650,2,0)</f>
        <v>2.9395000000000001E-2</v>
      </c>
      <c r="C305" s="27">
        <f>VLOOKUP($A305,CRSP!$A$3:$U$650,12,0)</f>
        <v>605.39872971065631</v>
      </c>
      <c r="D305" s="27">
        <f>VLOOKUP(A305,GW!$A$2:$D$655,4,0)</f>
        <v>2.5710918122178829E-2</v>
      </c>
      <c r="E305" s="25">
        <f>VLOOKUP($A305,CRSP!$A$3:$U$656,13,0)</f>
        <v>1.6972999999999999E-2</v>
      </c>
      <c r="F305" s="25">
        <f>VLOOKUP($A305,CRSP!$A$3:$U$656,15,0)</f>
        <v>964.68005635914233</v>
      </c>
      <c r="G305" s="25">
        <f>VLOOKUP($A305,CRSP!$A$3:$U$656,16,0)</f>
        <v>4.6290000000000003E-3</v>
      </c>
      <c r="H305" s="25">
        <f>VLOOKUP($A305,CRSP!$A$3:$U$656,18,0)</f>
        <v>657.50517848018933</v>
      </c>
      <c r="I305" s="25">
        <f>VLOOKUP($A305,CRSP!$A$3:$U$656,19,0)</f>
        <v>3.3029999999999999E-3</v>
      </c>
      <c r="J305" s="25">
        <f>VLOOKUP($A305,CRSP!$A$3:$U$656,21,0)</f>
        <v>402.02474690663666</v>
      </c>
      <c r="K305" s="25"/>
      <c r="L305" s="25"/>
      <c r="M305" s="25"/>
      <c r="N305" s="25">
        <f>VLOOKUP($A305,GOLD!$A$2:$H$657,6,0)</f>
        <v>386.5</v>
      </c>
      <c r="O305" s="25">
        <f>VLOOKUP($A305,GOLD!$A$2:$H$657,8,0)</f>
        <v>1104.6013146613318</v>
      </c>
      <c r="P305" s="25">
        <f>VLOOKUP($A305,GOLD!$A$2:$H$657,7,0)</f>
        <v>-1.0296101252264009</v>
      </c>
      <c r="Q305" s="25">
        <v>1.9</v>
      </c>
      <c r="R305" s="25">
        <v>1.45</v>
      </c>
      <c r="S305" s="25">
        <v>2.66</v>
      </c>
      <c r="T305" s="25">
        <v>2.2400000000000002</v>
      </c>
      <c r="U305" s="25">
        <v>3.62</v>
      </c>
      <c r="V305" s="25">
        <v>8.2899999999999991</v>
      </c>
      <c r="W305" s="25">
        <v>1.62</v>
      </c>
      <c r="X305" s="25">
        <v>2.38</v>
      </c>
      <c r="Y305" s="25">
        <v>-1.71</v>
      </c>
      <c r="Z305" s="25">
        <v>3</v>
      </c>
      <c r="AA305" s="25">
        <v>1.79</v>
      </c>
      <c r="AB305" s="25">
        <v>1.72</v>
      </c>
    </row>
    <row r="306" spans="1:28" x14ac:dyDescent="0.3">
      <c r="A306" s="27" t="s">
        <v>204</v>
      </c>
      <c r="B306" s="27">
        <f>VLOOKUP($A306,CRSP!$A$3:$U$650,2,0)</f>
        <v>3.9808999999999997E-2</v>
      </c>
      <c r="C306" s="27">
        <f>VLOOKUP($A306,CRSP!$A$3:$U$650,12,0)</f>
        <v>627.38179251940721</v>
      </c>
      <c r="D306" s="27">
        <f>VLOOKUP(A306,GW!$A$2:$D$655,4,0)</f>
        <v>2.4929383827021624E-2</v>
      </c>
      <c r="E306" s="25">
        <f>VLOOKUP($A306,CRSP!$A$3:$U$656,13,0)</f>
        <v>5.4899999999999997E-2</v>
      </c>
      <c r="F306" s="25">
        <f>VLOOKUP($A306,CRSP!$A$3:$U$656,15,0)</f>
        <v>1017.6409445651565</v>
      </c>
      <c r="G306" s="25">
        <f>VLOOKUP($A306,CRSP!$A$3:$U$656,16,0)</f>
        <v>5.4900000000000001E-3</v>
      </c>
      <c r="H306" s="25">
        <f>VLOOKUP($A306,CRSP!$A$3:$U$656,18,0)</f>
        <v>661.11489411922287</v>
      </c>
      <c r="I306" s="25">
        <f>VLOOKUP($A306,CRSP!$A$3:$U$656,19,0)</f>
        <v>1.9750000000000002E-3</v>
      </c>
      <c r="J306" s="25">
        <f>VLOOKUP($A306,CRSP!$A$3:$U$656,21,0)</f>
        <v>402.81214848143981</v>
      </c>
      <c r="K306" s="25"/>
      <c r="L306" s="25"/>
      <c r="M306" s="25"/>
      <c r="N306" s="25">
        <f>VLOOKUP($A306,GOLD!$A$2:$H$657,6,0)</f>
        <v>383.85</v>
      </c>
      <c r="O306" s="25">
        <f>VLOOKUP($A306,GOLD!$A$2:$H$657,8,0)</f>
        <v>1097.0277222063446</v>
      </c>
      <c r="P306" s="25">
        <f>VLOOKUP($A306,GOLD!$A$2:$H$657,7,0)</f>
        <v>-0.68800167535691026</v>
      </c>
      <c r="Q306" s="25">
        <v>4.78</v>
      </c>
      <c r="R306" s="25">
        <v>4.78</v>
      </c>
      <c r="S306" s="25">
        <v>3.09</v>
      </c>
      <c r="T306" s="25">
        <v>4.09</v>
      </c>
      <c r="U306" s="25">
        <v>3.38</v>
      </c>
      <c r="V306" s="25">
        <v>3.05</v>
      </c>
      <c r="W306" s="25">
        <v>0.93</v>
      </c>
      <c r="X306" s="25">
        <v>6.02</v>
      </c>
      <c r="Y306" s="25">
        <v>2.65</v>
      </c>
      <c r="Z306" s="25">
        <v>1.63</v>
      </c>
      <c r="AA306" s="25">
        <v>6.22</v>
      </c>
      <c r="AB306" s="25">
        <v>0.15</v>
      </c>
    </row>
    <row r="307" spans="1:28" x14ac:dyDescent="0.3">
      <c r="A307" s="27" t="s">
        <v>205</v>
      </c>
      <c r="B307" s="27">
        <f>VLOOKUP($A307,CRSP!$A$3:$U$650,2,0)</f>
        <v>2.4154999999999999E-2</v>
      </c>
      <c r="C307" s="27">
        <f>VLOOKUP($A307,CRSP!$A$3:$U$650,12,0)</f>
        <v>640.73159256645499</v>
      </c>
      <c r="D307" s="27">
        <f>VLOOKUP(A307,GW!$A$2:$D$655,4,0)</f>
        <v>2.4526847177604408E-2</v>
      </c>
      <c r="E307" s="25">
        <f>VLOOKUP($A307,CRSP!$A$3:$U$656,13,0)</f>
        <v>1.1343000000000001E-2</v>
      </c>
      <c r="F307" s="25">
        <f>VLOOKUP($A307,CRSP!$A$3:$U$656,15,0)</f>
        <v>1029.1841003034469</v>
      </c>
      <c r="G307" s="25">
        <f>VLOOKUP($A307,CRSP!$A$3:$U$656,16,0)</f>
        <v>5.1359999999999999E-3</v>
      </c>
      <c r="H307" s="25">
        <f>VLOOKUP($A307,CRSP!$A$3:$U$656,18,0)</f>
        <v>664.51035204298842</v>
      </c>
      <c r="I307" s="25">
        <f>VLOOKUP($A307,CRSP!$A$3:$U$656,19,0)</f>
        <v>1.9710000000000001E-3</v>
      </c>
      <c r="J307" s="25">
        <f>VLOOKUP($A307,CRSP!$A$3:$U$656,21,0)</f>
        <v>403.59955005624295</v>
      </c>
      <c r="K307" s="25"/>
      <c r="L307" s="25"/>
      <c r="M307" s="25"/>
      <c r="N307" s="25">
        <f>VLOOKUP($A307,GOLD!$A$2:$H$657,6,0)</f>
        <v>384.15</v>
      </c>
      <c r="O307" s="25">
        <f>VLOOKUP($A307,GOLD!$A$2:$H$657,8,0)</f>
        <v>1097.8851100314375</v>
      </c>
      <c r="P307" s="25">
        <f>VLOOKUP($A307,GOLD!$A$2:$H$657,7,0)</f>
        <v>7.8125003973629398E-2</v>
      </c>
      <c r="Q307" s="25">
        <v>1.68</v>
      </c>
      <c r="R307" s="25">
        <v>0.75</v>
      </c>
      <c r="S307" s="25">
        <v>2.69</v>
      </c>
      <c r="T307" s="25">
        <v>-3.08</v>
      </c>
      <c r="U307" s="25">
        <v>0.75</v>
      </c>
      <c r="V307" s="25">
        <v>9.91</v>
      </c>
      <c r="W307" s="25">
        <v>3.89</v>
      </c>
      <c r="X307" s="25">
        <v>-0.45</v>
      </c>
      <c r="Y307" s="25">
        <v>4.93</v>
      </c>
      <c r="Z307" s="25">
        <v>4.5</v>
      </c>
      <c r="AA307" s="25">
        <v>1.77</v>
      </c>
      <c r="AB307" s="25">
        <v>3.41</v>
      </c>
    </row>
    <row r="308" spans="1:28" x14ac:dyDescent="0.3">
      <c r="A308" s="27" t="s">
        <v>206</v>
      </c>
      <c r="B308" s="27">
        <f>VLOOKUP($A308,CRSP!$A$3:$U$650,2,0)</f>
        <v>3.3404999999999997E-2</v>
      </c>
      <c r="C308" s="27">
        <f>VLOOKUP($A308,CRSP!$A$3:$U$650,12,0)</f>
        <v>661.09150788049874</v>
      </c>
      <c r="D308" s="27">
        <f>VLOOKUP(A308,GW!$A$2:$D$655,4,0)</f>
        <v>2.3898397561351696E-2</v>
      </c>
      <c r="E308" s="25">
        <f>VLOOKUP($A308,CRSP!$A$3:$U$656,13,0)</f>
        <v>-8.5760000000000003E-3</v>
      </c>
      <c r="F308" s="25">
        <f>VLOOKUP($A308,CRSP!$A$3:$U$656,15,0)</f>
        <v>1020.357789332428</v>
      </c>
      <c r="G308" s="25">
        <f>VLOOKUP($A308,CRSP!$A$3:$U$656,16,0)</f>
        <v>4.8560000000000001E-3</v>
      </c>
      <c r="H308" s="25">
        <f>VLOOKUP($A308,CRSP!$A$3:$U$656,18,0)</f>
        <v>667.73721373178864</v>
      </c>
      <c r="I308" s="25">
        <f>VLOOKUP($A308,CRSP!$A$3:$U$656,19,0)</f>
        <v>0</v>
      </c>
      <c r="J308" s="25">
        <f>VLOOKUP($A308,CRSP!$A$3:$U$656,21,0)</f>
        <v>403.59955005624295</v>
      </c>
      <c r="K308" s="25"/>
      <c r="L308" s="25"/>
      <c r="M308" s="25"/>
      <c r="N308" s="25">
        <f>VLOOKUP($A308,GOLD!$A$2:$H$657,6,0)</f>
        <v>382.45</v>
      </c>
      <c r="O308" s="25">
        <f>VLOOKUP($A308,GOLD!$A$2:$H$657,8,0)</f>
        <v>1093.0265790225778</v>
      </c>
      <c r="P308" s="25">
        <f>VLOOKUP($A308,GOLD!$A$2:$H$657,7,0)</f>
        <v>-0.44351755457688358</v>
      </c>
      <c r="Q308" s="25">
        <v>1.1599999999999999</v>
      </c>
      <c r="R308" s="25">
        <v>2.64</v>
      </c>
      <c r="S308" s="25">
        <v>4.51</v>
      </c>
      <c r="T308" s="25">
        <v>2.2999999999999998</v>
      </c>
      <c r="U308" s="25">
        <v>1.22</v>
      </c>
      <c r="V308" s="25">
        <v>7.9</v>
      </c>
      <c r="W308" s="25">
        <v>5.04</v>
      </c>
      <c r="X308" s="25">
        <v>-0.37</v>
      </c>
      <c r="Y308" s="25">
        <v>3.58</v>
      </c>
      <c r="Z308" s="25">
        <v>5.52</v>
      </c>
      <c r="AA308" s="25">
        <v>4.1900000000000004</v>
      </c>
      <c r="AB308" s="25">
        <v>6.2</v>
      </c>
    </row>
    <row r="309" spans="1:28" x14ac:dyDescent="0.3">
      <c r="A309" s="27" t="s">
        <v>207</v>
      </c>
      <c r="B309" s="27">
        <f>VLOOKUP($A309,CRSP!$A$3:$U$650,2,0)</f>
        <v>3.5019999999999999E-3</v>
      </c>
      <c r="C309" s="27">
        <f>VLOOKUP($A309,CRSP!$A$3:$U$650,12,0)</f>
        <v>660.87979298988478</v>
      </c>
      <c r="D309" s="27">
        <f>VLOOKUP(A309,GW!$A$2:$D$655,4,0)</f>
        <v>2.4033008234261171E-2</v>
      </c>
      <c r="E309" s="25">
        <f>VLOOKUP($A309,CRSP!$A$3:$U$656,13,0)</f>
        <v>1.4104999999999999E-2</v>
      </c>
      <c r="F309" s="25">
        <f>VLOOKUP($A309,CRSP!$A$3:$U$656,15,0)</f>
        <v>1034.7499502681128</v>
      </c>
      <c r="G309" s="25">
        <f>VLOOKUP($A309,CRSP!$A$3:$U$656,16,0)</f>
        <v>5.0509999999999999E-3</v>
      </c>
      <c r="H309" s="25">
        <f>VLOOKUP($A309,CRSP!$A$3:$U$656,18,0)</f>
        <v>671.10995799612147</v>
      </c>
      <c r="I309" s="25">
        <f>VLOOKUP($A309,CRSP!$A$3:$U$656,19,0)</f>
        <v>2.6229999999999999E-3</v>
      </c>
      <c r="J309" s="25">
        <f>VLOOKUP($A309,CRSP!$A$3:$U$656,21,0)</f>
        <v>404.7244094488189</v>
      </c>
      <c r="K309" s="25"/>
      <c r="L309" s="25"/>
      <c r="M309" s="25"/>
      <c r="N309" s="25">
        <f>VLOOKUP($A309,GOLD!$A$2:$H$657,6,0)</f>
        <v>382.2</v>
      </c>
      <c r="O309" s="25">
        <f>VLOOKUP($A309,GOLD!$A$2:$H$657,8,0)</f>
        <v>1092.3120891683338</v>
      </c>
      <c r="P309" s="25">
        <f>VLOOKUP($A309,GOLD!$A$2:$H$657,7,0)</f>
        <v>-6.5389396170234246E-2</v>
      </c>
      <c r="Q309" s="25">
        <v>0.65</v>
      </c>
      <c r="R309" s="25">
        <v>0.76</v>
      </c>
      <c r="S309" s="25">
        <v>-0.28000000000000003</v>
      </c>
      <c r="T309" s="25">
        <v>-1.58</v>
      </c>
      <c r="U309" s="25">
        <v>-0.04</v>
      </c>
      <c r="V309" s="25">
        <v>-0.12</v>
      </c>
      <c r="W309" s="25">
        <v>4.4000000000000004</v>
      </c>
      <c r="X309" s="25">
        <v>0.99</v>
      </c>
      <c r="Y309" s="25">
        <v>-2.72</v>
      </c>
      <c r="Z309" s="25">
        <v>1.04</v>
      </c>
      <c r="AA309" s="25">
        <v>5.2</v>
      </c>
      <c r="AB309" s="25">
        <v>0.26</v>
      </c>
    </row>
    <row r="310" spans="1:28" x14ac:dyDescent="0.3">
      <c r="A310" s="27" t="s">
        <v>562</v>
      </c>
      <c r="B310" s="27">
        <f>VLOOKUP($A310,CRSP!$A$3:$U$650,2,0)</f>
        <v>4.2102000000000001E-2</v>
      </c>
      <c r="C310" s="27">
        <f>VLOOKUP($A310,CRSP!$A$3:$U$650,12,0)</f>
        <v>687.37944013173365</v>
      </c>
      <c r="D310" s="27">
        <f>VLOOKUP(A310,GW!$A$2:$D$655,4,0)</f>
        <v>2.3228555295083931E-2</v>
      </c>
      <c r="E310" s="25">
        <f>VLOOKUP($A310,CRSP!$A$3:$U$656,13,0)</f>
        <v>1.2995E-2</v>
      </c>
      <c r="F310" s="25">
        <f>VLOOKUP($A310,CRSP!$A$3:$U$656,15,0)</f>
        <v>1048.1965184381661</v>
      </c>
      <c r="G310" s="25">
        <f>VLOOKUP($A310,CRSP!$A$3:$U$656,16,0)</f>
        <v>4.3280000000000002E-3</v>
      </c>
      <c r="H310" s="25">
        <f>VLOOKUP($A310,CRSP!$A$3:$U$656,18,0)</f>
        <v>674.01449646626975</v>
      </c>
      <c r="I310" s="25">
        <f>VLOOKUP($A310,CRSP!$A$3:$U$656,19,0)</f>
        <v>1.9620000000000002E-3</v>
      </c>
      <c r="J310" s="25">
        <f>VLOOKUP($A310,CRSP!$A$3:$U$656,21,0)</f>
        <v>405.51181102362204</v>
      </c>
      <c r="K310" s="25"/>
      <c r="L310" s="25"/>
      <c r="M310" s="25"/>
      <c r="N310" s="25">
        <f>VLOOKUP($A310,GOLD!$A$2:$H$657,6,0)</f>
        <v>383.35</v>
      </c>
      <c r="O310" s="25">
        <f>VLOOKUP($A310,GOLD!$A$2:$H$657,8,0)</f>
        <v>1095.5987424978564</v>
      </c>
      <c r="P310" s="25">
        <f>VLOOKUP($A310,GOLD!$A$2:$H$657,7,0)</f>
        <v>0.3004378198730856</v>
      </c>
      <c r="Q310" s="25">
        <v>6.74</v>
      </c>
      <c r="R310" s="25">
        <v>-0.52</v>
      </c>
      <c r="S310" s="25">
        <v>1.41</v>
      </c>
      <c r="T310" s="25">
        <v>1.3</v>
      </c>
      <c r="U310" s="25">
        <v>4.08</v>
      </c>
      <c r="V310" s="25">
        <v>1.38</v>
      </c>
      <c r="W310" s="25">
        <v>5.77</v>
      </c>
      <c r="X310" s="25">
        <v>6.27</v>
      </c>
      <c r="Y310" s="25">
        <v>2.87</v>
      </c>
      <c r="Z310" s="25">
        <v>7.37</v>
      </c>
      <c r="AA310" s="25">
        <v>5.76</v>
      </c>
      <c r="AB310" s="25">
        <v>1.22</v>
      </c>
    </row>
    <row r="311" spans="1:28" x14ac:dyDescent="0.3">
      <c r="A311" s="27" t="s">
        <v>208</v>
      </c>
      <c r="B311" s="27">
        <f>VLOOKUP($A311,CRSP!$A$3:$U$650,2,0)</f>
        <v>-3.4420000000000002E-3</v>
      </c>
      <c r="C311" s="27">
        <f>VLOOKUP($A311,CRSP!$A$3:$U$650,12,0)</f>
        <v>683.95671606680787</v>
      </c>
      <c r="D311" s="27">
        <f>VLOOKUP(A311,GW!$A$2:$D$655,4,0)</f>
        <v>2.3466895958727425E-2</v>
      </c>
      <c r="E311" s="25">
        <f>VLOOKUP($A311,CRSP!$A$3:$U$656,13,0)</f>
        <v>1.6064999999999999E-2</v>
      </c>
      <c r="F311" s="25">
        <f>VLOOKUP($A311,CRSP!$A$3:$U$656,15,0)</f>
        <v>1065.0358454256007</v>
      </c>
      <c r="G311" s="25">
        <f>VLOOKUP($A311,CRSP!$A$3:$U$656,16,0)</f>
        <v>4.8079999999999998E-3</v>
      </c>
      <c r="H311" s="25">
        <f>VLOOKUP($A311,CRSP!$A$3:$U$656,18,0)</f>
        <v>677.25517367987982</v>
      </c>
      <c r="I311" s="25">
        <f>VLOOKUP($A311,CRSP!$A$3:$U$656,19,0)</f>
        <v>3.264E-3</v>
      </c>
      <c r="J311" s="25">
        <f>VLOOKUP($A311,CRSP!$A$3:$U$656,21,0)</f>
        <v>406.74915635545557</v>
      </c>
      <c r="K311" s="25"/>
      <c r="L311" s="25"/>
      <c r="M311" s="25"/>
      <c r="N311" s="25">
        <f>VLOOKUP($A311,GOLD!$A$2:$H$657,6,0)</f>
        <v>382.4</v>
      </c>
      <c r="O311" s="25">
        <f>VLOOKUP($A311,GOLD!$A$2:$H$657,8,0)</f>
        <v>1092.8836810517289</v>
      </c>
      <c r="P311" s="25">
        <f>VLOOKUP($A311,GOLD!$A$2:$H$657,7,0)</f>
        <v>-0.24812288276572919</v>
      </c>
      <c r="Q311" s="25">
        <v>0.56000000000000005</v>
      </c>
      <c r="R311" s="25">
        <v>-4.79</v>
      </c>
      <c r="S311" s="25">
        <v>-2.67</v>
      </c>
      <c r="T311" s="25">
        <v>-0.28000000000000003</v>
      </c>
      <c r="U311" s="25">
        <v>-2.56</v>
      </c>
      <c r="V311" s="25">
        <v>1.41</v>
      </c>
      <c r="W311" s="25">
        <v>0.15</v>
      </c>
      <c r="X311" s="25">
        <v>1.48</v>
      </c>
      <c r="Y311" s="25">
        <v>-5.49</v>
      </c>
      <c r="Z311" s="25">
        <v>1.04</v>
      </c>
      <c r="AA311" s="25">
        <v>-1.93</v>
      </c>
      <c r="AB311" s="25">
        <v>-2.35</v>
      </c>
    </row>
    <row r="312" spans="1:28" x14ac:dyDescent="0.3">
      <c r="A312" s="27" t="s">
        <v>209</v>
      </c>
      <c r="B312" s="27">
        <f>VLOOKUP($A312,CRSP!$A$3:$U$650,2,0)</f>
        <v>4.4179000000000003E-2</v>
      </c>
      <c r="C312" s="27">
        <f>VLOOKUP($A312,CRSP!$A$3:$U$650,12,0)</f>
        <v>712.03246294989424</v>
      </c>
      <c r="D312" s="27">
        <f>VLOOKUP(A312,GW!$A$2:$D$655,4,0)</f>
        <v>2.265886978211672E-2</v>
      </c>
      <c r="E312" s="25">
        <f>VLOOKUP($A312,CRSP!$A$3:$U$656,13,0)</f>
        <v>2.2023999999999998E-2</v>
      </c>
      <c r="F312" s="25">
        <f>VLOOKUP($A312,CRSP!$A$3:$U$656,15,0)</f>
        <v>1088.4921236779837</v>
      </c>
      <c r="G312" s="25">
        <f>VLOOKUP($A312,CRSP!$A$3:$U$656,16,0)</f>
        <v>4.4689999999999999E-3</v>
      </c>
      <c r="H312" s="25">
        <f>VLOOKUP($A312,CRSP!$A$3:$U$656,18,0)</f>
        <v>680.28182733965923</v>
      </c>
      <c r="I312" s="25">
        <f>VLOOKUP($A312,CRSP!$A$3:$U$656,19,0)</f>
        <v>-6.5099999999999999E-4</v>
      </c>
      <c r="J312" s="25">
        <f>VLOOKUP($A312,CRSP!$A$3:$U$656,21,0)</f>
        <v>406.52418447694032</v>
      </c>
      <c r="K312" s="25"/>
      <c r="L312" s="25"/>
      <c r="M312" s="25"/>
      <c r="N312" s="25">
        <f>VLOOKUP($A312,GOLD!$A$2:$H$657,6,0)</f>
        <v>387.05</v>
      </c>
      <c r="O312" s="25">
        <f>VLOOKUP($A312,GOLD!$A$2:$H$657,8,0)</f>
        <v>1106.1731923406687</v>
      </c>
      <c r="P312" s="25">
        <f>VLOOKUP($A312,GOLD!$A$2:$H$657,7,0)</f>
        <v>1.2086702473476185</v>
      </c>
      <c r="Q312" s="25">
        <v>4.5199999999999996</v>
      </c>
      <c r="R312" s="25">
        <v>5.42</v>
      </c>
      <c r="S312" s="25">
        <v>6.47</v>
      </c>
      <c r="T312" s="25">
        <v>4.7699999999999996</v>
      </c>
      <c r="U312" s="25">
        <v>6.45</v>
      </c>
      <c r="V312" s="25">
        <v>-0.68</v>
      </c>
      <c r="W312" s="25">
        <v>2.8</v>
      </c>
      <c r="X312" s="25">
        <v>1.58</v>
      </c>
      <c r="Y312" s="25">
        <v>6.16</v>
      </c>
      <c r="Z312" s="25">
        <v>4.99</v>
      </c>
      <c r="AA312" s="25">
        <v>6.76</v>
      </c>
      <c r="AB312" s="25">
        <v>4.3499999999999996</v>
      </c>
    </row>
    <row r="313" spans="1:28" x14ac:dyDescent="0.3">
      <c r="A313" s="27" t="s">
        <v>563</v>
      </c>
      <c r="B313" s="27">
        <f>VLOOKUP($A313,CRSP!$A$3:$U$650,2,0)</f>
        <v>1.7642999999999999E-2</v>
      </c>
      <c r="C313" s="27">
        <f>VLOOKUP($A313,CRSP!$A$3:$U$650,12,0)</f>
        <v>724.4530698659139</v>
      </c>
      <c r="D313" s="27">
        <f>VLOOKUP(A313,GW!$A$2:$D$655,4,0)</f>
        <v>2.238566070819736E-2</v>
      </c>
      <c r="E313" s="25">
        <f>VLOOKUP($A313,CRSP!$A$3:$U$656,13,0)</f>
        <v>1.7912000000000001E-2</v>
      </c>
      <c r="F313" s="25">
        <f>VLOOKUP($A313,CRSP!$A$3:$U$656,15,0)</f>
        <v>1107.989221643757</v>
      </c>
      <c r="G313" s="25">
        <f>VLOOKUP($A313,CRSP!$A$3:$U$656,16,0)</f>
        <v>5.4180000000000001E-3</v>
      </c>
      <c r="H313" s="25">
        <f>VLOOKUP($A313,CRSP!$A$3:$U$656,18,0)</f>
        <v>683.96764544586449</v>
      </c>
      <c r="I313" s="25">
        <f>VLOOKUP($A313,CRSP!$A$3:$U$656,19,0)</f>
        <v>-6.5099999999999999E-4</v>
      </c>
      <c r="J313" s="25">
        <f>VLOOKUP($A313,CRSP!$A$3:$U$656,21,0)</f>
        <v>406.29921259842519</v>
      </c>
      <c r="K313" s="25"/>
      <c r="L313" s="25"/>
      <c r="M313" s="25"/>
      <c r="N313" s="25">
        <f>VLOOKUP($A313,GOLD!$A$2:$H$657,6,0)</f>
        <v>386.85</v>
      </c>
      <c r="O313" s="25">
        <f>VLOOKUP($A313,GOLD!$A$2:$H$657,8,0)</f>
        <v>1105.6016004572734</v>
      </c>
      <c r="P313" s="25">
        <f>VLOOKUP($A313,GOLD!$A$2:$H$657,7,0)</f>
        <v>-5.168626552588667E-2</v>
      </c>
      <c r="Q313" s="25">
        <v>1.52</v>
      </c>
      <c r="R313" s="25">
        <v>3.16</v>
      </c>
      <c r="S313" s="25">
        <v>1.8</v>
      </c>
      <c r="T313" s="25">
        <v>5.81</v>
      </c>
      <c r="U313" s="25">
        <v>0.48</v>
      </c>
      <c r="V313" s="25">
        <v>-4.3499999999999996</v>
      </c>
      <c r="W313" s="25">
        <v>4.13</v>
      </c>
      <c r="X313" s="25">
        <v>5.09</v>
      </c>
      <c r="Y313" s="25">
        <v>-0.83</v>
      </c>
      <c r="Z313" s="25">
        <v>5.92</v>
      </c>
      <c r="AA313" s="25">
        <v>1.25</v>
      </c>
      <c r="AB313" s="25">
        <v>0.52</v>
      </c>
    </row>
    <row r="314" spans="1:28" x14ac:dyDescent="0.3">
      <c r="A314" s="27" t="s">
        <v>210</v>
      </c>
      <c r="B314" s="27">
        <f>VLOOKUP($A314,CRSP!$A$3:$U$650,2,0)</f>
        <v>3.4861000000000003E-2</v>
      </c>
      <c r="C314" s="27">
        <f>VLOOKUP($A314,CRSP!$A$3:$U$650,12,0)</f>
        <v>748.08280404610684</v>
      </c>
      <c r="D314" s="27">
        <f>VLOOKUP(A314,GW!$A$2:$D$655,4,0)</f>
        <v>2.1844176807857191E-2</v>
      </c>
      <c r="E314" s="25">
        <f>VLOOKUP($A314,CRSP!$A$3:$U$656,13,0)</f>
        <v>6.3629999999999997E-3</v>
      </c>
      <c r="F314" s="25">
        <f>VLOOKUP($A314,CRSP!$A$3:$U$656,15,0)</f>
        <v>1115.0393349005749</v>
      </c>
      <c r="G314" s="25">
        <f>VLOOKUP($A314,CRSP!$A$3:$U$656,16,0)</f>
        <v>4.8830000000000002E-3</v>
      </c>
      <c r="H314" s="25">
        <f>VLOOKUP($A314,CRSP!$A$3:$U$656,18,0)</f>
        <v>687.30737294751646</v>
      </c>
      <c r="I314" s="25">
        <f>VLOOKUP($A314,CRSP!$A$3:$U$656,19,0)</f>
        <v>5.8630000000000002E-3</v>
      </c>
      <c r="J314" s="25">
        <f>VLOOKUP($A314,CRSP!$A$3:$U$656,21,0)</f>
        <v>408.66141732283461</v>
      </c>
      <c r="K314" s="25"/>
      <c r="L314" s="25"/>
      <c r="M314" s="25"/>
      <c r="N314" s="25">
        <f>VLOOKUP($A314,GOLD!$A$2:$H$657,6,0)</f>
        <v>406.2</v>
      </c>
      <c r="O314" s="25">
        <f>VLOOKUP($A314,GOLD!$A$2:$H$657,8,0)</f>
        <v>1160.9031151757645</v>
      </c>
      <c r="P314" s="25">
        <f>VLOOKUP($A314,GOLD!$A$2:$H$657,7,0)</f>
        <v>4.8808628150820645</v>
      </c>
      <c r="Q314" s="25">
        <v>2.62</v>
      </c>
      <c r="R314" s="25">
        <v>3.51</v>
      </c>
      <c r="S314" s="25">
        <v>2.71</v>
      </c>
      <c r="T314" s="25">
        <v>-0.41</v>
      </c>
      <c r="U314" s="25">
        <v>4.74</v>
      </c>
      <c r="V314" s="25">
        <v>1.8</v>
      </c>
      <c r="W314" s="25">
        <v>2.31</v>
      </c>
      <c r="X314" s="25">
        <v>1.86</v>
      </c>
      <c r="Y314" s="25">
        <v>-0.3</v>
      </c>
      <c r="Z314" s="25">
        <v>6.02</v>
      </c>
      <c r="AA314" s="25">
        <v>3.9</v>
      </c>
      <c r="AB314" s="25">
        <v>2.61</v>
      </c>
    </row>
    <row r="315" spans="1:28" x14ac:dyDescent="0.3">
      <c r="A315" s="27" t="s">
        <v>211</v>
      </c>
      <c r="B315" s="27">
        <f>VLOOKUP($A315,CRSP!$A$3:$U$650,2,0)</f>
        <v>1.0088E-2</v>
      </c>
      <c r="C315" s="27">
        <f>VLOOKUP($A315,CRSP!$A$3:$U$650,12,0)</f>
        <v>753.26981886614908</v>
      </c>
      <c r="D315" s="27">
        <f>VLOOKUP(A315,GW!$A$2:$D$655,4,0)</f>
        <v>2.1858230667936646E-2</v>
      </c>
      <c r="E315" s="25">
        <f>VLOOKUP($A315,CRSP!$A$3:$U$656,13,0)</f>
        <v>-2.8964E-2</v>
      </c>
      <c r="F315" s="25">
        <f>VLOOKUP($A315,CRSP!$A$3:$U$656,15,0)</f>
        <v>1082.7432823485321</v>
      </c>
      <c r="G315" s="25">
        <f>VLOOKUP($A315,CRSP!$A$3:$U$656,16,0)</f>
        <v>3.98E-3</v>
      </c>
      <c r="H315" s="25">
        <f>VLOOKUP($A315,CRSP!$A$3:$U$656,18,0)</f>
        <v>690.04296394054359</v>
      </c>
      <c r="I315" s="25">
        <f>VLOOKUP($A315,CRSP!$A$3:$U$656,19,0)</f>
        <v>3.238E-3</v>
      </c>
      <c r="J315" s="25">
        <f>VLOOKUP($A315,CRSP!$A$3:$U$656,21,0)</f>
        <v>410.0112485939257</v>
      </c>
      <c r="K315" s="25"/>
      <c r="L315" s="25"/>
      <c r="M315" s="25"/>
      <c r="N315" s="25">
        <f>VLOOKUP($A315,GOLD!$A$2:$H$657,6,0)</f>
        <v>399.5</v>
      </c>
      <c r="O315" s="25">
        <f>VLOOKUP($A315,GOLD!$A$2:$H$657,8,0)</f>
        <v>1141.7547870820235</v>
      </c>
      <c r="P315" s="25">
        <f>VLOOKUP($A315,GOLD!$A$2:$H$657,7,0)</f>
        <v>-1.6631883939954923</v>
      </c>
      <c r="Q315" s="25">
        <v>3.22</v>
      </c>
      <c r="R315" s="25">
        <v>2</v>
      </c>
      <c r="S315" s="25">
        <v>0.6</v>
      </c>
      <c r="T315" s="25">
        <v>1.04</v>
      </c>
      <c r="U315" s="25">
        <v>1.77</v>
      </c>
      <c r="V315" s="25">
        <v>6.43</v>
      </c>
      <c r="W315" s="25">
        <v>-2.5</v>
      </c>
      <c r="X315" s="25">
        <v>-2.65</v>
      </c>
      <c r="Y315" s="25">
        <v>4.41</v>
      </c>
      <c r="Z315" s="25">
        <v>-1.1000000000000001</v>
      </c>
      <c r="AA315" s="25">
        <v>2.13</v>
      </c>
      <c r="AB315" s="25">
        <v>2.3199999999999998</v>
      </c>
    </row>
    <row r="316" spans="1:28" x14ac:dyDescent="0.3">
      <c r="A316" s="27" t="s">
        <v>564</v>
      </c>
      <c r="B316" s="27">
        <f>VLOOKUP($A316,CRSP!$A$3:$U$650,2,0)</f>
        <v>9.5849999999999998E-3</v>
      </c>
      <c r="C316" s="27">
        <f>VLOOKUP($A316,CRSP!$A$3:$U$650,12,0)</f>
        <v>759.23312161844274</v>
      </c>
      <c r="D316" s="27">
        <f>VLOOKUP(A316,GW!$A$2:$D$655,4,0)</f>
        <v>2.1849728892331523E-2</v>
      </c>
      <c r="E316" s="25">
        <f>VLOOKUP($A316,CRSP!$A$3:$U$656,13,0)</f>
        <v>-1.0248999999999999E-2</v>
      </c>
      <c r="F316" s="25">
        <f>VLOOKUP($A316,CRSP!$A$3:$U$656,15,0)</f>
        <v>1071.6462024071334</v>
      </c>
      <c r="G316" s="25">
        <f>VLOOKUP($A316,CRSP!$A$3:$U$656,16,0)</f>
        <v>3.7190000000000001E-3</v>
      </c>
      <c r="H316" s="25">
        <f>VLOOKUP($A316,CRSP!$A$3:$U$656,18,0)</f>
        <v>692.60913913357467</v>
      </c>
      <c r="I316" s="25">
        <f>VLOOKUP($A316,CRSP!$A$3:$U$656,19,0)</f>
        <v>5.1650000000000003E-3</v>
      </c>
      <c r="J316" s="25">
        <f>VLOOKUP($A316,CRSP!$A$3:$U$656,21,0)</f>
        <v>412.14848143981999</v>
      </c>
      <c r="K316" s="25"/>
      <c r="L316" s="25"/>
      <c r="M316" s="25"/>
      <c r="N316" s="25">
        <f>VLOOKUP($A316,GOLD!$A$2:$H$657,6,0)</f>
        <v>395.2</v>
      </c>
      <c r="O316" s="25">
        <f>VLOOKUP($A316,GOLD!$A$2:$H$657,8,0)</f>
        <v>1129.4655615890254</v>
      </c>
      <c r="P316" s="25">
        <f>VLOOKUP($A316,GOLD!$A$2:$H$657,7,0)</f>
        <v>-1.0821799332616617</v>
      </c>
      <c r="Q316" s="25">
        <v>-0.84</v>
      </c>
      <c r="R316" s="25">
        <v>4.33</v>
      </c>
      <c r="S316" s="25">
        <v>2.87</v>
      </c>
      <c r="T316" s="25">
        <v>5.01</v>
      </c>
      <c r="U316" s="25">
        <v>4.76</v>
      </c>
      <c r="V316" s="25">
        <v>-3.43</v>
      </c>
      <c r="W316" s="25">
        <v>-2.0099999999999998</v>
      </c>
      <c r="X316" s="25">
        <v>-0.51</v>
      </c>
      <c r="Y316" s="25">
        <v>5.99</v>
      </c>
      <c r="Z316" s="25">
        <v>0.24</v>
      </c>
      <c r="AA316" s="25">
        <v>1</v>
      </c>
      <c r="AB316" s="25">
        <v>3.97</v>
      </c>
    </row>
    <row r="317" spans="1:28" x14ac:dyDescent="0.3">
      <c r="A317" s="27" t="s">
        <v>212</v>
      </c>
      <c r="B317" s="27">
        <f>VLOOKUP($A317,CRSP!$A$3:$U$650,2,0)</f>
        <v>1.5133000000000001E-2</v>
      </c>
      <c r="C317" s="27">
        <f>VLOOKUP($A317,CRSP!$A$3:$U$650,12,0)</f>
        <v>769.43072218301575</v>
      </c>
      <c r="D317" s="27">
        <f>VLOOKUP(A317,GW!$A$2:$D$655,4,0)</f>
        <v>2.1646259127342027E-2</v>
      </c>
      <c r="E317" s="25">
        <f>VLOOKUP($A317,CRSP!$A$3:$U$656,13,0)</f>
        <v>-1.7066000000000001E-2</v>
      </c>
      <c r="F317" s="25">
        <f>VLOOKUP($A317,CRSP!$A$3:$U$656,15,0)</f>
        <v>1053.3575068772882</v>
      </c>
      <c r="G317" s="25">
        <f>VLOOKUP($A317,CRSP!$A$3:$U$656,16,0)</f>
        <v>4.5570000000000003E-3</v>
      </c>
      <c r="H317" s="25">
        <f>VLOOKUP($A317,CRSP!$A$3:$U$656,18,0)</f>
        <v>695.76540114898341</v>
      </c>
      <c r="I317" s="25">
        <f>VLOOKUP($A317,CRSP!$A$3:$U$656,19,0)</f>
        <v>3.8539999999999998E-3</v>
      </c>
      <c r="J317" s="25">
        <f>VLOOKUP($A317,CRSP!$A$3:$U$656,21,0)</f>
        <v>413.72328458942633</v>
      </c>
      <c r="K317" s="25"/>
      <c r="L317" s="25"/>
      <c r="M317" s="25"/>
      <c r="N317" s="25">
        <f>VLOOKUP($A317,GOLD!$A$2:$H$657,6,0)</f>
        <v>391.4</v>
      </c>
      <c r="O317" s="25">
        <f>VLOOKUP($A317,GOLD!$A$2:$H$657,8,0)</f>
        <v>1118.6053158045156</v>
      </c>
      <c r="P317" s="25">
        <f>VLOOKUP($A317,GOLD!$A$2:$H$657,7,0)</f>
        <v>-0.96619109117369717</v>
      </c>
      <c r="Q317" s="25">
        <v>0.15</v>
      </c>
      <c r="R317" s="25">
        <v>3.53</v>
      </c>
      <c r="S317" s="25">
        <v>2.5499999999999998</v>
      </c>
      <c r="T317" s="25">
        <v>3.44</v>
      </c>
      <c r="U317" s="25">
        <v>-0.32</v>
      </c>
      <c r="V317" s="25">
        <v>10.11</v>
      </c>
      <c r="W317" s="25">
        <v>2.86</v>
      </c>
      <c r="X317" s="25">
        <v>-2.66</v>
      </c>
      <c r="Y317" s="25">
        <v>4.26</v>
      </c>
      <c r="Z317" s="25">
        <v>-0.61</v>
      </c>
      <c r="AA317" s="25">
        <v>-1.06</v>
      </c>
      <c r="AB317" s="25">
        <v>3.7</v>
      </c>
    </row>
    <row r="318" spans="1:28" x14ac:dyDescent="0.3">
      <c r="A318" s="27" t="s">
        <v>213</v>
      </c>
      <c r="B318" s="27">
        <f>VLOOKUP($A318,CRSP!$A$3:$U$650,2,0)</f>
        <v>2.5257000000000002E-2</v>
      </c>
      <c r="C318" s="27">
        <f>VLOOKUP($A318,CRSP!$A$3:$U$650,12,0)</f>
        <v>787.01482004234299</v>
      </c>
      <c r="D318" s="27">
        <f>VLOOKUP(A318,GW!$A$2:$D$655,4,0)</f>
        <v>2.1246811732823209E-2</v>
      </c>
      <c r="E318" s="25">
        <f>VLOOKUP($A318,CRSP!$A$3:$U$656,13,0)</f>
        <v>-5.8799999999999998E-3</v>
      </c>
      <c r="F318" s="25">
        <f>VLOOKUP($A318,CRSP!$A$3:$U$656,15,0)</f>
        <v>1047.1638261790854</v>
      </c>
      <c r="G318" s="25">
        <f>VLOOKUP($A318,CRSP!$A$3:$U$656,16,0)</f>
        <v>4.4140000000000004E-3</v>
      </c>
      <c r="H318" s="25">
        <f>VLOOKUP($A318,CRSP!$A$3:$U$656,18,0)</f>
        <v>698.83654548187849</v>
      </c>
      <c r="I318" s="25">
        <f>VLOOKUP($A318,CRSP!$A$3:$U$656,19,0)</f>
        <v>1.9189999999999999E-3</v>
      </c>
      <c r="J318" s="25">
        <f>VLOOKUP($A318,CRSP!$A$3:$U$656,21,0)</f>
        <v>414.51068616422947</v>
      </c>
      <c r="K318" s="25"/>
      <c r="L318" s="25"/>
      <c r="M318" s="25"/>
      <c r="N318" s="25">
        <f>VLOOKUP($A318,GOLD!$A$2:$H$657,6,0)</f>
        <v>390.8</v>
      </c>
      <c r="O318" s="25">
        <f>VLOOKUP($A318,GOLD!$A$2:$H$657,8,0)</f>
        <v>1116.8905401543298</v>
      </c>
      <c r="P318" s="25">
        <f>VLOOKUP($A318,GOLD!$A$2:$H$657,7,0)</f>
        <v>-0.15341347933481392</v>
      </c>
      <c r="Q318" s="25">
        <v>6.55</v>
      </c>
      <c r="R318" s="25">
        <v>2.2400000000000002</v>
      </c>
      <c r="S318" s="25">
        <v>2.91</v>
      </c>
      <c r="T318" s="25">
        <v>0.45</v>
      </c>
      <c r="U318" s="25">
        <v>0.8</v>
      </c>
      <c r="V318" s="25">
        <v>3.94</v>
      </c>
      <c r="W318" s="25">
        <v>-0.02</v>
      </c>
      <c r="X318" s="25">
        <v>1.32</v>
      </c>
      <c r="Y318" s="25">
        <v>4.4000000000000004</v>
      </c>
      <c r="Z318" s="25">
        <v>3.89</v>
      </c>
      <c r="AA318" s="25">
        <v>1.44</v>
      </c>
      <c r="AB318" s="25">
        <v>1.76</v>
      </c>
    </row>
    <row r="319" spans="1:28" x14ac:dyDescent="0.3">
      <c r="A319" s="27" t="s">
        <v>565</v>
      </c>
      <c r="B319" s="27">
        <f>VLOOKUP($A319,CRSP!$A$3:$U$650,2,0)</f>
        <v>4.1279999999999997E-3</v>
      </c>
      <c r="C319" s="27">
        <f>VLOOKUP($A319,CRSP!$A$3:$U$650,12,0)</f>
        <v>788.79087273582695</v>
      </c>
      <c r="D319" s="27">
        <f>VLOOKUP(A319,GW!$A$2:$D$655,4,0)</f>
        <v>2.1282972727137171E-2</v>
      </c>
      <c r="E319" s="25">
        <f>VLOOKUP($A319,CRSP!$A$3:$U$656,13,0)</f>
        <v>1.4534999999999999E-2</v>
      </c>
      <c r="F319" s="25">
        <f>VLOOKUP($A319,CRSP!$A$3:$U$656,15,0)</f>
        <v>1062.3843939688686</v>
      </c>
      <c r="G319" s="25">
        <f>VLOOKUP($A319,CRSP!$A$3:$U$656,16,0)</f>
        <v>4.1019999999999997E-3</v>
      </c>
      <c r="H319" s="25">
        <f>VLOOKUP($A319,CRSP!$A$3:$U$656,18,0)</f>
        <v>701.70314979915975</v>
      </c>
      <c r="I319" s="25">
        <f>VLOOKUP($A319,CRSP!$A$3:$U$656,19,0)</f>
        <v>6.3900000000000003E-4</v>
      </c>
      <c r="J319" s="25">
        <f>VLOOKUP($A319,CRSP!$A$3:$U$656,21,0)</f>
        <v>414.7356580427446</v>
      </c>
      <c r="K319" s="25"/>
      <c r="L319" s="25"/>
      <c r="M319" s="25"/>
      <c r="N319" s="25">
        <f>VLOOKUP($A319,GOLD!$A$2:$H$657,6,0)</f>
        <v>380.2</v>
      </c>
      <c r="O319" s="25">
        <f>VLOOKUP($A319,GOLD!$A$2:$H$657,8,0)</f>
        <v>1086.5961703343812</v>
      </c>
      <c r="P319" s="25">
        <f>VLOOKUP($A319,GOLD!$A$2:$H$657,7,0)</f>
        <v>-2.7498490114298906</v>
      </c>
      <c r="Q319" s="25">
        <v>3.18</v>
      </c>
      <c r="R319" s="25">
        <v>-4.93</v>
      </c>
      <c r="S319" s="25">
        <v>-0.35</v>
      </c>
      <c r="T319" s="25">
        <v>0.97</v>
      </c>
      <c r="U319" s="25">
        <v>-0.68</v>
      </c>
      <c r="V319" s="25">
        <v>-4.91</v>
      </c>
      <c r="W319" s="25">
        <v>0.55000000000000004</v>
      </c>
      <c r="X319" s="25">
        <v>5.25</v>
      </c>
      <c r="Y319" s="25">
        <v>-1.71</v>
      </c>
      <c r="Z319" s="25">
        <v>-0.24</v>
      </c>
      <c r="AA319" s="25">
        <v>0.68</v>
      </c>
      <c r="AB319" s="25">
        <v>-2.63</v>
      </c>
    </row>
    <row r="320" spans="1:28" x14ac:dyDescent="0.3">
      <c r="A320" s="27" t="s">
        <v>214</v>
      </c>
      <c r="B320" s="27">
        <f>VLOOKUP($A320,CRSP!$A$3:$U$650,2,0)</f>
        <v>-4.4443999999999997E-2</v>
      </c>
      <c r="C320" s="27">
        <f>VLOOKUP($A320,CRSP!$A$3:$U$650,12,0)</f>
        <v>752.70524582451196</v>
      </c>
      <c r="D320" s="27">
        <f>VLOOKUP(A320,GW!$A$2:$D$655,4,0)</f>
        <v>2.2506966690105996E-2</v>
      </c>
      <c r="E320" s="25">
        <f>VLOOKUP($A320,CRSP!$A$3:$U$656,13,0)</f>
        <v>5.2999999999999998E-4</v>
      </c>
      <c r="F320" s="25">
        <f>VLOOKUP($A320,CRSP!$A$3:$U$656,15,0)</f>
        <v>1062.9473809154845</v>
      </c>
      <c r="G320" s="25">
        <f>VLOOKUP($A320,CRSP!$A$3:$U$656,16,0)</f>
        <v>4.7980000000000002E-3</v>
      </c>
      <c r="H320" s="25">
        <f>VLOOKUP($A320,CRSP!$A$3:$U$656,18,0)</f>
        <v>705.06992294683744</v>
      </c>
      <c r="I320" s="25">
        <f>VLOOKUP($A320,CRSP!$A$3:$U$656,19,0)</f>
        <v>1.9139999999999999E-3</v>
      </c>
      <c r="J320" s="25">
        <f>VLOOKUP($A320,CRSP!$A$3:$U$656,21,0)</f>
        <v>415.52305961754774</v>
      </c>
      <c r="K320" s="25"/>
      <c r="L320" s="25"/>
      <c r="M320" s="25"/>
      <c r="N320" s="25">
        <f>VLOOKUP($A320,GOLD!$A$2:$H$657,6,0)</f>
        <v>386.8</v>
      </c>
      <c r="O320" s="25">
        <f>VLOOKUP($A320,GOLD!$A$2:$H$657,8,0)</f>
        <v>1105.4587024864247</v>
      </c>
      <c r="P320" s="25">
        <f>VLOOKUP($A320,GOLD!$A$2:$H$657,7,0)</f>
        <v>1.7210333524810626</v>
      </c>
      <c r="Q320" s="25">
        <v>-4.07</v>
      </c>
      <c r="R320" s="25">
        <v>-4.5</v>
      </c>
      <c r="S320" s="25">
        <v>-4.4400000000000004</v>
      </c>
      <c r="T320" s="25">
        <v>-4.6399999999999997</v>
      </c>
      <c r="U320" s="25">
        <v>-2.82</v>
      </c>
      <c r="V320" s="25">
        <v>-7.41</v>
      </c>
      <c r="W320" s="25">
        <v>-8.49</v>
      </c>
      <c r="X320" s="25">
        <v>-5.81</v>
      </c>
      <c r="Y320" s="25">
        <v>-7.56</v>
      </c>
      <c r="Z320" s="25">
        <v>-6.28</v>
      </c>
      <c r="AA320" s="25">
        <v>-2.46</v>
      </c>
      <c r="AB320" s="25">
        <v>-8.58</v>
      </c>
    </row>
    <row r="321" spans="1:28" x14ac:dyDescent="0.3">
      <c r="A321" s="27" t="s">
        <v>566</v>
      </c>
      <c r="B321" s="27">
        <f>VLOOKUP($A321,CRSP!$A$3:$U$650,2,0)</f>
        <v>2.1928E-2</v>
      </c>
      <c r="C321" s="27">
        <f>VLOOKUP($A321,CRSP!$A$3:$U$650,12,0)</f>
        <v>766.86661961891321</v>
      </c>
      <c r="D321" s="27">
        <f>VLOOKUP(A321,GW!$A$2:$D$655,4,0)</f>
        <v>2.2291241685710929E-2</v>
      </c>
      <c r="E321" s="25">
        <f>VLOOKUP($A321,CRSP!$A$3:$U$656,13,0)</f>
        <v>-5.1399999999999996E-3</v>
      </c>
      <c r="F321" s="25">
        <f>VLOOKUP($A321,CRSP!$A$3:$U$656,15,0)</f>
        <v>1057.4838797246668</v>
      </c>
      <c r="G321" s="25">
        <f>VLOOKUP($A321,CRSP!$A$3:$U$656,16,0)</f>
        <v>4.5059999999999996E-3</v>
      </c>
      <c r="H321" s="25">
        <f>VLOOKUP($A321,CRSP!$A$3:$U$656,18,0)</f>
        <v>708.24690824946072</v>
      </c>
      <c r="I321" s="25">
        <f>VLOOKUP($A321,CRSP!$A$3:$U$656,19,0)</f>
        <v>1.9109999999999999E-3</v>
      </c>
      <c r="J321" s="25">
        <f>VLOOKUP($A321,CRSP!$A$3:$U$656,21,0)</f>
        <v>416.310461192351</v>
      </c>
      <c r="K321" s="25"/>
      <c r="L321" s="25"/>
      <c r="M321" s="25"/>
      <c r="N321" s="25">
        <f>VLOOKUP($A321,GOLD!$A$2:$H$657,6,0)</f>
        <v>386.5</v>
      </c>
      <c r="O321" s="25">
        <f>VLOOKUP($A321,GOLD!$A$2:$H$657,8,0)</f>
        <v>1104.6013146613318</v>
      </c>
      <c r="P321" s="25">
        <f>VLOOKUP($A321,GOLD!$A$2:$H$657,7,0)</f>
        <v>-7.758955516626094E-2</v>
      </c>
      <c r="Q321" s="25">
        <v>-0.8</v>
      </c>
      <c r="R321" s="25">
        <v>3.07</v>
      </c>
      <c r="S321" s="25">
        <v>3.44</v>
      </c>
      <c r="T321" s="25">
        <v>2.94</v>
      </c>
      <c r="U321" s="25">
        <v>2.77</v>
      </c>
      <c r="V321" s="25">
        <v>4.37</v>
      </c>
      <c r="W321" s="25">
        <v>-1.33</v>
      </c>
      <c r="X321" s="25">
        <v>2.89</v>
      </c>
      <c r="Y321" s="25">
        <v>5.94</v>
      </c>
      <c r="Z321" s="25">
        <v>4.32</v>
      </c>
      <c r="AA321" s="25">
        <v>4.26</v>
      </c>
      <c r="AB321" s="25">
        <v>3.06</v>
      </c>
    </row>
    <row r="322" spans="1:28" x14ac:dyDescent="0.3">
      <c r="A322" s="27" t="s">
        <v>215</v>
      </c>
      <c r="B322" s="27">
        <f>VLOOKUP($A322,CRSP!$A$3:$U$650,2,0)</f>
        <v>5.6035000000000001E-2</v>
      </c>
      <c r="C322" s="27">
        <f>VLOOKUP($A322,CRSP!$A$3:$U$650,12,0)</f>
        <v>808.40978593272177</v>
      </c>
      <c r="D322" s="27">
        <f>VLOOKUP(A322,GW!$A$2:$D$655,4,0)</f>
        <v>2.1335350860601478E-2</v>
      </c>
      <c r="E322" s="25">
        <f>VLOOKUP($A322,CRSP!$A$3:$U$656,13,0)</f>
        <v>2.2799E-2</v>
      </c>
      <c r="F322" s="25">
        <f>VLOOKUP($A322,CRSP!$A$3:$U$656,15,0)</f>
        <v>1081.5934041779183</v>
      </c>
      <c r="G322" s="25">
        <f>VLOOKUP($A322,CRSP!$A$3:$U$656,16,0)</f>
        <v>4.8219999999999999E-3</v>
      </c>
      <c r="H322" s="25">
        <f>VLOOKUP($A322,CRSP!$A$3:$U$656,18,0)</f>
        <v>711.66215281469067</v>
      </c>
      <c r="I322" s="25">
        <f>VLOOKUP($A322,CRSP!$A$3:$U$656,19,0)</f>
        <v>3.179E-3</v>
      </c>
      <c r="J322" s="25">
        <f>VLOOKUP($A322,CRSP!$A$3:$U$656,21,0)</f>
        <v>417.66029246344203</v>
      </c>
      <c r="K322" s="25"/>
      <c r="L322" s="25"/>
      <c r="M322" s="25"/>
      <c r="N322" s="25">
        <f>VLOOKUP($A322,GOLD!$A$2:$H$657,6,0)</f>
        <v>378.3</v>
      </c>
      <c r="O322" s="25">
        <f>VLOOKUP($A322,GOLD!$A$2:$H$657,8,0)</f>
        <v>1081.1660474421262</v>
      </c>
      <c r="P322" s="25">
        <f>VLOOKUP($A322,GOLD!$A$2:$H$657,7,0)</f>
        <v>-2.1444336388493079</v>
      </c>
      <c r="Q322" s="25">
        <v>3.73</v>
      </c>
      <c r="R322" s="25">
        <v>1.26</v>
      </c>
      <c r="S322" s="25">
        <v>5.88</v>
      </c>
      <c r="T322" s="25">
        <v>4.04</v>
      </c>
      <c r="U322" s="25">
        <v>6.59</v>
      </c>
      <c r="V322" s="25">
        <v>10.7</v>
      </c>
      <c r="W322" s="25">
        <v>1.77</v>
      </c>
      <c r="X322" s="25">
        <v>0.68</v>
      </c>
      <c r="Y322" s="25">
        <v>3.66</v>
      </c>
      <c r="Z322" s="25">
        <v>7.36</v>
      </c>
      <c r="AA322" s="25">
        <v>5.84</v>
      </c>
      <c r="AB322" s="25">
        <v>3.32</v>
      </c>
    </row>
    <row r="323" spans="1:28" x14ac:dyDescent="0.3">
      <c r="A323" s="27" t="s">
        <v>216</v>
      </c>
      <c r="B323" s="27">
        <f>VLOOKUP($A323,CRSP!$A$3:$U$650,2,0)</f>
        <v>2.6797999999999999E-2</v>
      </c>
      <c r="C323" s="27">
        <f>VLOOKUP($A323,CRSP!$A$3:$U$650,12,0)</f>
        <v>829.53422724064933</v>
      </c>
      <c r="D323" s="27">
        <f>VLOOKUP(A323,GW!$A$2:$D$655,4,0)</f>
        <v>2.0903105666387815E-2</v>
      </c>
      <c r="E323" s="25">
        <f>VLOOKUP($A323,CRSP!$A$3:$U$656,13,0)</f>
        <v>2.9721999999999998E-2</v>
      </c>
      <c r="F323" s="25">
        <f>VLOOKUP($A323,CRSP!$A$3:$U$656,15,0)</f>
        <v>1113.7405358294895</v>
      </c>
      <c r="G323" s="25">
        <f>VLOOKUP($A323,CRSP!$A$3:$U$656,16,0)</f>
        <v>4.2620000000000002E-3</v>
      </c>
      <c r="H323" s="25">
        <f>VLOOKUP($A323,CRSP!$A$3:$U$656,18,0)</f>
        <v>714.695245914</v>
      </c>
      <c r="I323" s="25">
        <f>VLOOKUP($A323,CRSP!$A$3:$U$656,19,0)</f>
        <v>3.1689999999999999E-3</v>
      </c>
      <c r="J323" s="25">
        <f>VLOOKUP($A323,CRSP!$A$3:$U$656,21,0)</f>
        <v>419.01012373453312</v>
      </c>
      <c r="K323" s="25"/>
      <c r="L323" s="25"/>
      <c r="M323" s="25"/>
      <c r="N323" s="25">
        <f>VLOOKUP($A323,GOLD!$A$2:$H$657,6,0)</f>
        <v>377.7</v>
      </c>
      <c r="O323" s="25">
        <f>VLOOKUP($A323,GOLD!$A$2:$H$657,8,0)</f>
        <v>1079.4512717919406</v>
      </c>
      <c r="P323" s="25">
        <f>VLOOKUP($A323,GOLD!$A$2:$H$657,7,0)</f>
        <v>-0.15873019205724972</v>
      </c>
      <c r="Q323" s="25">
        <v>1.58</v>
      </c>
      <c r="R323" s="25">
        <v>3.74</v>
      </c>
      <c r="S323" s="25">
        <v>1.39</v>
      </c>
      <c r="T323" s="25">
        <v>5.97</v>
      </c>
      <c r="U323" s="25">
        <v>2.17</v>
      </c>
      <c r="V323" s="25">
        <v>-1.87</v>
      </c>
      <c r="W323" s="25">
        <v>-0.46</v>
      </c>
      <c r="X323" s="25">
        <v>3.6</v>
      </c>
      <c r="Y323" s="25">
        <v>-2.2400000000000002</v>
      </c>
      <c r="Z323" s="25">
        <v>-0.85</v>
      </c>
      <c r="AA323" s="25">
        <v>5.47</v>
      </c>
      <c r="AB323" s="25">
        <v>-0.23</v>
      </c>
    </row>
    <row r="324" spans="1:28" x14ac:dyDescent="0.3">
      <c r="A324" s="27" t="s">
        <v>567</v>
      </c>
      <c r="B324" s="27">
        <f>VLOOKUP($A324,CRSP!$A$3:$U$650,2,0)</f>
        <v>7.6440999999999995E-2</v>
      </c>
      <c r="C324" s="27">
        <f>VLOOKUP($A324,CRSP!$A$3:$U$650,12,0)</f>
        <v>890.40225829216661</v>
      </c>
      <c r="D324" s="27">
        <f>VLOOKUP(A324,GW!$A$2:$D$655,4,0)</f>
        <v>1.957764215828732E-2</v>
      </c>
      <c r="E324" s="25">
        <f>VLOOKUP($A324,CRSP!$A$3:$U$656,13,0)</f>
        <v>2.6511E-2</v>
      </c>
      <c r="F324" s="25">
        <f>VLOOKUP($A324,CRSP!$A$3:$U$656,15,0)</f>
        <v>1143.2669893469351</v>
      </c>
      <c r="G324" s="25">
        <f>VLOOKUP($A324,CRSP!$A$3:$U$656,16,0)</f>
        <v>4.2269999999999999E-3</v>
      </c>
      <c r="H324" s="25">
        <f>VLOOKUP($A324,CRSP!$A$3:$U$656,18,0)</f>
        <v>717.71616261856184</v>
      </c>
      <c r="I324" s="25">
        <f>VLOOKUP($A324,CRSP!$A$3:$U$656,19,0)</f>
        <v>1.895E-3</v>
      </c>
      <c r="J324" s="25">
        <f>VLOOKUP($A324,CRSP!$A$3:$U$656,21,0)</f>
        <v>419.79752530933627</v>
      </c>
      <c r="K324" s="25"/>
      <c r="L324" s="25"/>
      <c r="M324" s="25"/>
      <c r="N324" s="25">
        <f>VLOOKUP($A324,GOLD!$A$2:$H$657,6,0)</f>
        <v>371.25</v>
      </c>
      <c r="O324" s="25">
        <f>VLOOKUP($A324,GOLD!$A$2:$H$657,8,0)</f>
        <v>1061.0174335524437</v>
      </c>
      <c r="P324" s="25">
        <f>VLOOKUP($A324,GOLD!$A$2:$H$657,7,0)</f>
        <v>-1.7224539601501776</v>
      </c>
      <c r="Q324" s="25">
        <v>5.13</v>
      </c>
      <c r="R324" s="25">
        <v>5.87</v>
      </c>
      <c r="S324" s="25">
        <v>6.17</v>
      </c>
      <c r="T324" s="25">
        <v>5.53</v>
      </c>
      <c r="U324" s="25">
        <v>5.78</v>
      </c>
      <c r="V324" s="25">
        <v>11.98</v>
      </c>
      <c r="W324" s="25">
        <v>5.49</v>
      </c>
      <c r="X324" s="25">
        <v>2.61</v>
      </c>
      <c r="Y324" s="25">
        <v>3.18</v>
      </c>
      <c r="Z324" s="25">
        <v>6.61</v>
      </c>
      <c r="AA324" s="25">
        <v>8.3800000000000008</v>
      </c>
      <c r="AB324" s="25">
        <v>4.8600000000000003</v>
      </c>
    </row>
    <row r="325" spans="1:28" x14ac:dyDescent="0.3">
      <c r="A325" s="27" t="s">
        <v>217</v>
      </c>
      <c r="B325" s="27">
        <f>VLOOKUP($A325,CRSP!$A$3:$U$650,2,0)</f>
        <v>-1.9798E-2</v>
      </c>
      <c r="C325" s="27">
        <f>VLOOKUP($A325,CRSP!$A$3:$U$650,12,0)</f>
        <v>871.25382262996936</v>
      </c>
      <c r="D325" s="27">
        <f>VLOOKUP(A325,GW!$A$2:$D$655,4,0)</f>
        <v>2.0113670113670112E-2</v>
      </c>
      <c r="E325" s="25">
        <f>VLOOKUP($A325,CRSP!$A$3:$U$656,13,0)</f>
        <v>-2.1218000000000001E-2</v>
      </c>
      <c r="F325" s="25">
        <f>VLOOKUP($A325,CRSP!$A$3:$U$656,15,0)</f>
        <v>1119.0090935168303</v>
      </c>
      <c r="G325" s="25">
        <f>VLOOKUP($A325,CRSP!$A$3:$U$656,16,0)</f>
        <v>4.5770000000000003E-3</v>
      </c>
      <c r="H325" s="25">
        <f>VLOOKUP($A325,CRSP!$A$3:$U$656,18,0)</f>
        <v>721.00121342456896</v>
      </c>
      <c r="I325" s="25">
        <f>VLOOKUP($A325,CRSP!$A$3:$U$656,19,0)</f>
        <v>0</v>
      </c>
      <c r="J325" s="25">
        <f>VLOOKUP($A325,CRSP!$A$3:$U$656,21,0)</f>
        <v>419.79752530933627</v>
      </c>
      <c r="K325" s="25"/>
      <c r="L325" s="25"/>
      <c r="M325" s="25"/>
      <c r="N325" s="25">
        <f>VLOOKUP($A325,GOLD!$A$2:$H$657,6,0)</f>
        <v>367.8</v>
      </c>
      <c r="O325" s="25">
        <f>VLOOKUP($A325,GOLD!$A$2:$H$657,8,0)</f>
        <v>1051.1574735638753</v>
      </c>
      <c r="P325" s="25">
        <f>VLOOKUP($A325,GOLD!$A$2:$H$657,7,0)</f>
        <v>-0.93363779466886054</v>
      </c>
      <c r="Q325" s="25">
        <v>0.5</v>
      </c>
      <c r="R325" s="25">
        <v>-2.41</v>
      </c>
      <c r="S325" s="25">
        <v>0.05</v>
      </c>
      <c r="T325" s="25">
        <v>0.8</v>
      </c>
      <c r="U325" s="25">
        <v>-1.59</v>
      </c>
      <c r="V325" s="25">
        <v>-2.74</v>
      </c>
      <c r="W325" s="25">
        <v>2.9</v>
      </c>
      <c r="X325" s="25">
        <v>0.13</v>
      </c>
      <c r="Y325" s="25">
        <v>-3.52</v>
      </c>
      <c r="Z325" s="25">
        <v>-2.59</v>
      </c>
      <c r="AA325" s="25">
        <v>-1.67</v>
      </c>
      <c r="AB325" s="25">
        <v>-2.19</v>
      </c>
    </row>
    <row r="326" spans="1:28" x14ac:dyDescent="0.3">
      <c r="A326" s="27" t="s">
        <v>218</v>
      </c>
      <c r="B326" s="27">
        <f>VLOOKUP($A326,CRSP!$A$3:$U$650,2,0)</f>
        <v>6.2826999999999994E-2</v>
      </c>
      <c r="C326" s="27">
        <f>VLOOKUP($A326,CRSP!$A$3:$U$650,12,0)</f>
        <v>924.67654669489536</v>
      </c>
      <c r="D326" s="27">
        <f>VLOOKUP(A326,GW!$A$2:$D$655,4,0)</f>
        <v>1.9019453207150368E-2</v>
      </c>
      <c r="E326" s="25">
        <f>VLOOKUP($A326,CRSP!$A$3:$U$656,13,0)</f>
        <v>-8.7999999999999998E-5</v>
      </c>
      <c r="F326" s="25">
        <f>VLOOKUP($A326,CRSP!$A$3:$U$656,15,0)</f>
        <v>1118.9105914083082</v>
      </c>
      <c r="G326" s="25">
        <f>VLOOKUP($A326,CRSP!$A$3:$U$656,16,0)</f>
        <v>4.5170000000000002E-3</v>
      </c>
      <c r="H326" s="25">
        <f>VLOOKUP($A326,CRSP!$A$3:$U$656,18,0)</f>
        <v>724.25793069664439</v>
      </c>
      <c r="I326" s="25">
        <f>VLOOKUP($A326,CRSP!$A$3:$U$656,19,0)</f>
        <v>3.153E-3</v>
      </c>
      <c r="J326" s="25">
        <f>VLOOKUP($A326,CRSP!$A$3:$U$656,21,0)</f>
        <v>421.14735658042741</v>
      </c>
      <c r="K326" s="25"/>
      <c r="L326" s="25"/>
      <c r="M326" s="25"/>
      <c r="N326" s="25">
        <f>VLOOKUP($A326,GOLD!$A$2:$H$657,6,0)</f>
        <v>344.1</v>
      </c>
      <c r="O326" s="25">
        <f>VLOOKUP($A326,GOLD!$A$2:$H$657,8,0)</f>
        <v>983.42383538153763</v>
      </c>
      <c r="P326" s="25">
        <f>VLOOKUP($A326,GOLD!$A$2:$H$657,7,0)</f>
        <v>-6.6606999366785979</v>
      </c>
      <c r="Q326" s="25">
        <v>5.74</v>
      </c>
      <c r="R326" s="25">
        <v>2.84</v>
      </c>
      <c r="S326" s="25">
        <v>3.9</v>
      </c>
      <c r="T326" s="25">
        <v>4.38</v>
      </c>
      <c r="U326" s="25">
        <v>4.93</v>
      </c>
      <c r="V326" s="25">
        <v>9.34</v>
      </c>
      <c r="W326" s="25">
        <v>2.33</v>
      </c>
      <c r="X326" s="25">
        <v>0.92</v>
      </c>
      <c r="Y326" s="25">
        <v>0.15</v>
      </c>
      <c r="Z326" s="25">
        <v>9.5399999999999991</v>
      </c>
      <c r="AA326" s="25">
        <v>6.63</v>
      </c>
      <c r="AB326" s="25">
        <v>4.43</v>
      </c>
    </row>
    <row r="327" spans="1:28" x14ac:dyDescent="0.3">
      <c r="A327" s="27" t="s">
        <v>219</v>
      </c>
      <c r="B327" s="27">
        <f>VLOOKUP($A327,CRSP!$A$3:$U$650,2,0)</f>
        <v>7.7520000000000002E-3</v>
      </c>
      <c r="C327" s="27">
        <f>VLOOKUP($A327,CRSP!$A$3:$U$650,12,0)</f>
        <v>930.15760997412383</v>
      </c>
      <c r="D327" s="27">
        <f>VLOOKUP(A327,GW!$A$2:$D$655,4,0)</f>
        <v>1.8974819385785217E-2</v>
      </c>
      <c r="E327" s="25">
        <f>VLOOKUP($A327,CRSP!$A$3:$U$656,13,0)</f>
        <v>-2.1459999999999999E-3</v>
      </c>
      <c r="F327" s="25">
        <f>VLOOKUP($A327,CRSP!$A$3:$U$656,15,0)</f>
        <v>1116.5094479595639</v>
      </c>
      <c r="G327" s="25">
        <f>VLOOKUP($A327,CRSP!$A$3:$U$656,16,0)</f>
        <v>3.9020000000000001E-3</v>
      </c>
      <c r="H327" s="25">
        <f>VLOOKUP($A327,CRSP!$A$3:$U$656,18,0)</f>
        <v>727.08402508524648</v>
      </c>
      <c r="I327" s="25">
        <f>VLOOKUP($A327,CRSP!$A$3:$U$656,19,0)</f>
        <v>3.143E-3</v>
      </c>
      <c r="J327" s="25">
        <f>VLOOKUP($A327,CRSP!$A$3:$U$656,21,0)</f>
        <v>422.38470191226094</v>
      </c>
      <c r="K327" s="25"/>
      <c r="L327" s="25"/>
      <c r="M327" s="25"/>
      <c r="N327" s="25">
        <f>VLOOKUP($A327,GOLD!$A$2:$H$657,6,0)</f>
        <v>363</v>
      </c>
      <c r="O327" s="25">
        <f>VLOOKUP($A327,GOLD!$A$2:$H$657,8,0)</f>
        <v>1037.4392683623892</v>
      </c>
      <c r="P327" s="25">
        <f>VLOOKUP($A327,GOLD!$A$2:$H$657,7,0)</f>
        <v>5.3470521461416016</v>
      </c>
      <c r="Q327" s="25">
        <v>4.13</v>
      </c>
      <c r="R327" s="25">
        <v>0.56000000000000005</v>
      </c>
      <c r="S327" s="25">
        <v>0.31</v>
      </c>
      <c r="T327" s="25">
        <v>-5.74</v>
      </c>
      <c r="U327" s="25">
        <v>1.74</v>
      </c>
      <c r="V327" s="25">
        <v>-7.38</v>
      </c>
      <c r="W327" s="25">
        <v>2.57</v>
      </c>
      <c r="X327" s="25">
        <v>-0.56999999999999995</v>
      </c>
      <c r="Y327" s="25">
        <v>3</v>
      </c>
      <c r="Z327" s="25">
        <v>0.93</v>
      </c>
      <c r="AA327" s="25">
        <v>3.96</v>
      </c>
      <c r="AB327" s="25">
        <v>-1.56</v>
      </c>
    </row>
    <row r="328" spans="1:28" x14ac:dyDescent="0.3">
      <c r="A328" s="27" t="s">
        <v>220</v>
      </c>
      <c r="B328" s="27">
        <f>VLOOKUP($A328,CRSP!$A$3:$U$650,2,0)</f>
        <v>-4.1688000000000003E-2</v>
      </c>
      <c r="C328" s="27">
        <f>VLOOKUP($A328,CRSP!$A$3:$U$650,12,0)</f>
        <v>890.51987767584114</v>
      </c>
      <c r="D328" s="27">
        <f>VLOOKUP(A328,GW!$A$2:$D$655,4,0)</f>
        <v>1.9889845731191885E-2</v>
      </c>
      <c r="E328" s="25">
        <f>VLOOKUP($A328,CRSP!$A$3:$U$656,13,0)</f>
        <v>-1.9247E-2</v>
      </c>
      <c r="F328" s="25">
        <f>VLOOKUP($A328,CRSP!$A$3:$U$656,15,0)</f>
        <v>1095.0199147359156</v>
      </c>
      <c r="G328" s="25">
        <f>VLOOKUP($A328,CRSP!$A$3:$U$656,16,0)</f>
        <v>4.2820000000000002E-3</v>
      </c>
      <c r="H328" s="25">
        <f>VLOOKUP($A328,CRSP!$A$3:$U$656,18,0)</f>
        <v>730.19743555760169</v>
      </c>
      <c r="I328" s="25">
        <f>VLOOKUP($A328,CRSP!$A$3:$U$656,19,0)</f>
        <v>2.506E-3</v>
      </c>
      <c r="J328" s="25">
        <f>VLOOKUP($A328,CRSP!$A$3:$U$656,21,0)</f>
        <v>423.50956130483689</v>
      </c>
      <c r="K328" s="25"/>
      <c r="L328" s="25"/>
      <c r="M328" s="25"/>
      <c r="N328" s="25">
        <f>VLOOKUP($A328,GOLD!$A$2:$H$657,6,0)</f>
        <v>350.9</v>
      </c>
      <c r="O328" s="25">
        <f>VLOOKUP($A328,GOLD!$A$2:$H$657,8,0)</f>
        <v>1002.8579594169761</v>
      </c>
      <c r="P328" s="25">
        <f>VLOOKUP($A328,GOLD!$A$2:$H$657,7,0)</f>
        <v>-3.3901551675681456</v>
      </c>
      <c r="Q328" s="25">
        <v>-5.23</v>
      </c>
      <c r="R328" s="25">
        <v>-3.23</v>
      </c>
      <c r="S328" s="25">
        <v>-3.91</v>
      </c>
      <c r="T328" s="25">
        <v>5.27</v>
      </c>
      <c r="U328" s="25">
        <v>-2.99</v>
      </c>
      <c r="V328" s="25">
        <v>-5.64</v>
      </c>
      <c r="W328" s="25">
        <v>-7.85</v>
      </c>
      <c r="X328" s="25">
        <v>-2.78</v>
      </c>
      <c r="Y328" s="25">
        <v>-1.33</v>
      </c>
      <c r="Z328" s="25">
        <v>-7.48</v>
      </c>
      <c r="AA328" s="25">
        <v>-6.54</v>
      </c>
      <c r="AB328" s="25">
        <v>-3.71</v>
      </c>
    </row>
    <row r="329" spans="1:28" x14ac:dyDescent="0.3">
      <c r="A329" s="27" t="s">
        <v>221</v>
      </c>
      <c r="B329" s="27">
        <f>VLOOKUP($A329,CRSP!$A$3:$U$650,2,0)</f>
        <v>6.0274000000000001E-2</v>
      </c>
      <c r="C329" s="27">
        <f>VLOOKUP($A329,CRSP!$A$3:$U$650,12,0)</f>
        <v>942.53116913667384</v>
      </c>
      <c r="D329" s="27">
        <f>VLOOKUP(A329,GW!$A$2:$D$655,4,0)</f>
        <v>1.8834701874360444E-2</v>
      </c>
      <c r="E329" s="25">
        <f>VLOOKUP($A329,CRSP!$A$3:$U$656,13,0)</f>
        <v>1.9040999999999999E-2</v>
      </c>
      <c r="F329" s="25">
        <f>VLOOKUP($A329,CRSP!$A$3:$U$656,15,0)</f>
        <v>1115.8702146109538</v>
      </c>
      <c r="G329" s="25">
        <f>VLOOKUP($A329,CRSP!$A$3:$U$656,16,0)</f>
        <v>4.8440000000000002E-3</v>
      </c>
      <c r="H329" s="25">
        <f>VLOOKUP($A329,CRSP!$A$3:$U$656,18,0)</f>
        <v>733.73456115102522</v>
      </c>
      <c r="I329" s="25">
        <f>VLOOKUP($A329,CRSP!$A$3:$U$656,19,0)</f>
        <v>1.25E-3</v>
      </c>
      <c r="J329" s="25">
        <f>VLOOKUP($A329,CRSP!$A$3:$U$656,21,0)</f>
        <v>423.95950506186722</v>
      </c>
      <c r="K329" s="25"/>
      <c r="L329" s="25"/>
      <c r="M329" s="25"/>
      <c r="N329" s="25">
        <f>VLOOKUP($A329,GOLD!$A$2:$H$657,6,0)</f>
        <v>339.1</v>
      </c>
      <c r="O329" s="25">
        <f>VLOOKUP($A329,GOLD!$A$2:$H$657,8,0)</f>
        <v>969.13403829665617</v>
      </c>
      <c r="P329" s="25">
        <f>VLOOKUP($A329,GOLD!$A$2:$H$657,7,0)</f>
        <v>-3.4206233457576367</v>
      </c>
      <c r="Q329" s="25">
        <v>5.31</v>
      </c>
      <c r="R329" s="25">
        <v>3.9</v>
      </c>
      <c r="S329" s="25">
        <v>5.36</v>
      </c>
      <c r="T329" s="25">
        <v>0.05</v>
      </c>
      <c r="U329" s="25">
        <v>5.49</v>
      </c>
      <c r="V329" s="25">
        <v>7.72</v>
      </c>
      <c r="W329" s="25">
        <v>2.57</v>
      </c>
      <c r="X329" s="25">
        <v>-1.39</v>
      </c>
      <c r="Y329" s="25">
        <v>2.27</v>
      </c>
      <c r="Z329" s="25">
        <v>6.11</v>
      </c>
      <c r="AA329" s="25">
        <v>5.98</v>
      </c>
      <c r="AB329" s="25">
        <v>2.23</v>
      </c>
    </row>
    <row r="330" spans="1:28" x14ac:dyDescent="0.3">
      <c r="A330" s="27" t="s">
        <v>568</v>
      </c>
      <c r="B330" s="27">
        <f>VLOOKUP($A330,CRSP!$A$3:$U$650,2,0)</f>
        <v>6.1400999999999997E-2</v>
      </c>
      <c r="C330" s="27">
        <f>VLOOKUP($A330,CRSP!$A$3:$U$650,12,0)</f>
        <v>997.74170783345096</v>
      </c>
      <c r="D330" s="27">
        <f>VLOOKUP(A330,GW!$A$2:$D$655,4,0)</f>
        <v>1.7832555288348189E-2</v>
      </c>
      <c r="E330" s="25">
        <f>VLOOKUP($A330,CRSP!$A$3:$U$656,13,0)</f>
        <v>1.1188E-2</v>
      </c>
      <c r="F330" s="25">
        <f>VLOOKUP($A330,CRSP!$A$3:$U$656,15,0)</f>
        <v>1128.3547043068365</v>
      </c>
      <c r="G330" s="25">
        <f>VLOOKUP($A330,CRSP!$A$3:$U$656,16,0)</f>
        <v>4.8370000000000002E-3</v>
      </c>
      <c r="H330" s="25">
        <f>VLOOKUP($A330,CRSP!$A$3:$U$656,18,0)</f>
        <v>737.28362897775889</v>
      </c>
      <c r="I330" s="25">
        <f>VLOOKUP($A330,CRSP!$A$3:$U$656,19,0)</f>
        <v>-6.2399999999999999E-4</v>
      </c>
      <c r="J330" s="25">
        <f>VLOOKUP($A330,CRSP!$A$3:$U$656,21,0)</f>
        <v>423.73453318335203</v>
      </c>
      <c r="K330" s="25"/>
      <c r="L330" s="25"/>
      <c r="M330" s="25"/>
      <c r="N330" s="25">
        <f>VLOOKUP($A330,GOLD!$A$2:$H$657,6,0)</f>
        <v>344.4</v>
      </c>
      <c r="O330" s="25">
        <f>VLOOKUP($A330,GOLD!$A$2:$H$657,8,0)</f>
        <v>984.28122320663044</v>
      </c>
      <c r="P330" s="25">
        <f>VLOOKUP($A330,GOLD!$A$2:$H$657,7,0)</f>
        <v>1.5508723421982711</v>
      </c>
      <c r="Q330" s="25">
        <v>5.93</v>
      </c>
      <c r="R330" s="25">
        <v>6.27</v>
      </c>
      <c r="S330" s="25">
        <v>8.4499999999999993</v>
      </c>
      <c r="T330" s="25">
        <v>7.32</v>
      </c>
      <c r="U330" s="25">
        <v>6.21</v>
      </c>
      <c r="V330" s="25">
        <v>10.16</v>
      </c>
      <c r="W330" s="25">
        <v>6.56</v>
      </c>
      <c r="X330" s="25">
        <v>3.79</v>
      </c>
      <c r="Y330" s="25">
        <v>5.95</v>
      </c>
      <c r="Z330" s="25">
        <v>6.99</v>
      </c>
      <c r="AA330" s="25">
        <v>5.78</v>
      </c>
      <c r="AB330" s="25">
        <v>7.36</v>
      </c>
    </row>
    <row r="331" spans="1:28" x14ac:dyDescent="0.3">
      <c r="A331" s="27" t="s">
        <v>222</v>
      </c>
      <c r="B331" s="27">
        <f>VLOOKUP($A331,CRSP!$A$3:$U$650,2,0)</f>
        <v>4.4103000000000003E-2</v>
      </c>
      <c r="C331" s="27">
        <f>VLOOKUP($A331,CRSP!$A$3:$U$650,12,0)</f>
        <v>1041.0962126558456</v>
      </c>
      <c r="D331" s="27">
        <f>VLOOKUP(A331,GW!$A$2:$D$655,4,0)</f>
        <v>1.7128363874641301E-2</v>
      </c>
      <c r="E331" s="25">
        <f>VLOOKUP($A331,CRSP!$A$3:$U$656,13,0)</f>
        <v>1.7493999999999999E-2</v>
      </c>
      <c r="F331" s="25">
        <f>VLOOKUP($A331,CRSP!$A$3:$U$656,15,0)</f>
        <v>1148.0940048072327</v>
      </c>
      <c r="G331" s="25">
        <f>VLOOKUP($A331,CRSP!$A$3:$U$656,16,0)</f>
        <v>4.228E-3</v>
      </c>
      <c r="H331" s="25">
        <f>VLOOKUP($A331,CRSP!$A$3:$U$656,18,0)</f>
        <v>740.40078603311326</v>
      </c>
      <c r="I331" s="25">
        <f>VLOOKUP($A331,CRSP!$A$3:$U$656,19,0)</f>
        <v>1.2489999999999999E-3</v>
      </c>
      <c r="J331" s="25">
        <f>VLOOKUP($A331,CRSP!$A$3:$U$656,21,0)</f>
        <v>424.29696287964003</v>
      </c>
      <c r="K331" s="25"/>
      <c r="L331" s="25"/>
      <c r="M331" s="25"/>
      <c r="N331" s="25">
        <f>VLOOKUP($A331,GOLD!$A$2:$H$657,6,0)</f>
        <v>333.7</v>
      </c>
      <c r="O331" s="25">
        <f>VLOOKUP($A331,GOLD!$A$2:$H$657,8,0)</f>
        <v>953.70105744498426</v>
      </c>
      <c r="P331" s="25">
        <f>VLOOKUP($A331,GOLD!$A$2:$H$657,7,0)</f>
        <v>-3.1561386796247435</v>
      </c>
      <c r="Q331" s="25">
        <v>3.57</v>
      </c>
      <c r="R331" s="25">
        <v>3.47</v>
      </c>
      <c r="S331" s="25">
        <v>5.18</v>
      </c>
      <c r="T331" s="25">
        <v>1.31</v>
      </c>
      <c r="U331" s="25">
        <v>5.23</v>
      </c>
      <c r="V331" s="25">
        <v>1.42</v>
      </c>
      <c r="W331" s="25">
        <v>3.46</v>
      </c>
      <c r="X331" s="25">
        <v>3.06</v>
      </c>
      <c r="Y331" s="25">
        <v>5.07</v>
      </c>
      <c r="Z331" s="25">
        <v>8.8800000000000008</v>
      </c>
      <c r="AA331" s="25">
        <v>6.05</v>
      </c>
      <c r="AB331" s="25">
        <v>2.77</v>
      </c>
    </row>
    <row r="332" spans="1:28" x14ac:dyDescent="0.3">
      <c r="A332" s="27" t="s">
        <v>223</v>
      </c>
      <c r="B332" s="27">
        <f>VLOOKUP($A332,CRSP!$A$3:$U$650,2,0)</f>
        <v>8.0388000000000001E-2</v>
      </c>
      <c r="C332" s="27">
        <f>VLOOKUP($A332,CRSP!$A$3:$U$650,12,0)</f>
        <v>1122.4300164667138</v>
      </c>
      <c r="D332" s="27">
        <f>VLOOKUP(A332,GW!$A$2:$D$655,4,0)</f>
        <v>1.5947283669883721E-2</v>
      </c>
      <c r="E332" s="25">
        <f>VLOOKUP($A332,CRSP!$A$3:$U$656,13,0)</f>
        <v>4.0304E-2</v>
      </c>
      <c r="F332" s="25">
        <f>VLOOKUP($A332,CRSP!$A$3:$U$656,15,0)</f>
        <v>1194.3667784397708</v>
      </c>
      <c r="G332" s="25">
        <f>VLOOKUP($A332,CRSP!$A$3:$U$656,16,0)</f>
        <v>4.5300000000000002E-3</v>
      </c>
      <c r="H332" s="25">
        <f>VLOOKUP($A332,CRSP!$A$3:$U$656,18,0)</f>
        <v>743.75479738244974</v>
      </c>
      <c r="I332" s="25">
        <f>VLOOKUP($A332,CRSP!$A$3:$U$656,19,0)</f>
        <v>1.248E-3</v>
      </c>
      <c r="J332" s="25">
        <f>VLOOKUP($A332,CRSP!$A$3:$U$656,21,0)</f>
        <v>424.74690663667036</v>
      </c>
      <c r="K332" s="25"/>
      <c r="L332" s="25"/>
      <c r="M332" s="25"/>
      <c r="N332" s="25">
        <f>VLOOKUP($A332,GOLD!$A$2:$H$657,6,0)</f>
        <v>324.3</v>
      </c>
      <c r="O332" s="25">
        <f>VLOOKUP($A332,GOLD!$A$2:$H$657,8,0)</f>
        <v>926.8362389254072</v>
      </c>
      <c r="P332" s="25">
        <f>VLOOKUP($A332,GOLD!$A$2:$H$657,7,0)</f>
        <v>-2.8573372444056</v>
      </c>
      <c r="Q332" s="25">
        <v>3.34</v>
      </c>
      <c r="R332" s="25">
        <v>7.42</v>
      </c>
      <c r="S332" s="25">
        <v>7.13</v>
      </c>
      <c r="T332" s="25">
        <v>7.45</v>
      </c>
      <c r="U332" s="25">
        <v>7.45</v>
      </c>
      <c r="V332" s="25">
        <v>16.03</v>
      </c>
      <c r="W332" s="25">
        <v>2.46</v>
      </c>
      <c r="X332" s="25">
        <v>2.81</v>
      </c>
      <c r="Y332" s="25">
        <v>7.82</v>
      </c>
      <c r="Z332" s="25">
        <v>2.1</v>
      </c>
      <c r="AA332" s="25">
        <v>10.58</v>
      </c>
      <c r="AB332" s="25">
        <v>5.42</v>
      </c>
    </row>
    <row r="333" spans="1:28" x14ac:dyDescent="0.3">
      <c r="A333" s="27" t="s">
        <v>569</v>
      </c>
      <c r="B333" s="27">
        <f>VLOOKUP($A333,CRSP!$A$3:$U$650,2,0)</f>
        <v>-5.4975000000000003E-2</v>
      </c>
      <c r="C333" s="27">
        <f>VLOOKUP($A333,CRSP!$A$3:$U$650,12,0)</f>
        <v>1057.9510703363915</v>
      </c>
      <c r="D333" s="27">
        <f>VLOOKUP(A333,GW!$A$2:$D$655,4,0)</f>
        <v>1.6982964041787573E-2</v>
      </c>
      <c r="E333" s="25">
        <f>VLOOKUP($A333,CRSP!$A$3:$U$656,13,0)</f>
        <v>-2.0309000000000001E-2</v>
      </c>
      <c r="F333" s="25">
        <f>VLOOKUP($A333,CRSP!$A$3:$U$656,15,0)</f>
        <v>1170.1103937996152</v>
      </c>
      <c r="G333" s="25">
        <f>VLOOKUP($A333,CRSP!$A$3:$U$656,16,0)</f>
        <v>4.3369999999999997E-3</v>
      </c>
      <c r="H333" s="25">
        <f>VLOOKUP($A333,CRSP!$A$3:$U$656,18,0)</f>
        <v>746.98048826406284</v>
      </c>
      <c r="I333" s="25">
        <f>VLOOKUP($A333,CRSP!$A$3:$U$656,19,0)</f>
        <v>1.869E-3</v>
      </c>
      <c r="J333" s="25">
        <f>VLOOKUP($A333,CRSP!$A$3:$U$656,21,0)</f>
        <v>425.64679415073113</v>
      </c>
      <c r="K333" s="25"/>
      <c r="L333" s="25"/>
      <c r="M333" s="25"/>
      <c r="N333" s="25">
        <f>VLOOKUP($A333,GOLD!$A$2:$H$657,6,0)</f>
        <v>323.89999999999998</v>
      </c>
      <c r="O333" s="25">
        <f>VLOOKUP($A333,GOLD!$A$2:$H$657,8,0)</f>
        <v>925.69305515861652</v>
      </c>
      <c r="P333" s="25">
        <f>VLOOKUP($A333,GOLD!$A$2:$H$657,7,0)</f>
        <v>-0.12341871359887356</v>
      </c>
      <c r="Q333" s="25">
        <v>-6.39</v>
      </c>
      <c r="R333" s="25">
        <v>1.28</v>
      </c>
      <c r="S333" s="25">
        <v>-4.87</v>
      </c>
      <c r="T333" s="25">
        <v>0.32</v>
      </c>
      <c r="U333" s="25">
        <v>-7.28</v>
      </c>
      <c r="V333" s="25">
        <v>-1.38</v>
      </c>
      <c r="W333" s="25">
        <v>-2.74</v>
      </c>
      <c r="X333" s="25">
        <v>-1.1599999999999999</v>
      </c>
      <c r="Y333" s="25">
        <v>-2.5499999999999998</v>
      </c>
      <c r="Z333" s="25">
        <v>-6.11</v>
      </c>
      <c r="AA333" s="25">
        <v>-5.68</v>
      </c>
      <c r="AB333" s="25">
        <v>-1.92</v>
      </c>
    </row>
    <row r="334" spans="1:28" x14ac:dyDescent="0.3">
      <c r="A334" s="27" t="s">
        <v>224</v>
      </c>
      <c r="B334" s="27">
        <f>VLOOKUP($A334,CRSP!$A$3:$U$650,2,0)</f>
        <v>5.3886000000000003E-2</v>
      </c>
      <c r="C334" s="27">
        <f>VLOOKUP($A334,CRSP!$A$3:$U$650,12,0)</f>
        <v>1114.1848976711362</v>
      </c>
      <c r="D334" s="27">
        <f>VLOOKUP(A334,GW!$A$2:$D$655,4,0)</f>
        <v>1.618634405877882E-2</v>
      </c>
      <c r="E334" s="25">
        <f>VLOOKUP($A334,CRSP!$A$3:$U$656,13,0)</f>
        <v>2.2408999999999998E-2</v>
      </c>
      <c r="F334" s="25">
        <f>VLOOKUP($A334,CRSP!$A$3:$U$656,15,0)</f>
        <v>1196.3314627549378</v>
      </c>
      <c r="G334" s="25">
        <f>VLOOKUP($A334,CRSP!$A$3:$U$656,16,0)</f>
        <v>4.8630000000000001E-3</v>
      </c>
      <c r="H334" s="25">
        <f>VLOOKUP($A334,CRSP!$A$3:$U$656,18,0)</f>
        <v>750.61303464324806</v>
      </c>
      <c r="I334" s="25">
        <f>VLOOKUP($A334,CRSP!$A$3:$U$656,19,0)</f>
        <v>2.4880000000000002E-3</v>
      </c>
      <c r="J334" s="25">
        <f>VLOOKUP($A334,CRSP!$A$3:$U$656,21,0)</f>
        <v>426.65916760404946</v>
      </c>
      <c r="K334" s="25"/>
      <c r="L334" s="25"/>
      <c r="M334" s="25"/>
      <c r="N334" s="25">
        <f>VLOOKUP($A334,GOLD!$A$2:$H$657,6,0)</f>
        <v>334.2</v>
      </c>
      <c r="O334" s="25">
        <f>VLOOKUP($A334,GOLD!$A$2:$H$657,8,0)</f>
        <v>955.13003715347247</v>
      </c>
      <c r="P334" s="25">
        <f>VLOOKUP($A334,GOLD!$A$2:$H$657,7,0)</f>
        <v>3.1304789984009762</v>
      </c>
      <c r="Q334" s="25">
        <v>5.53</v>
      </c>
      <c r="R334" s="25">
        <v>5.31</v>
      </c>
      <c r="S334" s="25">
        <v>3.81</v>
      </c>
      <c r="T334" s="25">
        <v>6.3</v>
      </c>
      <c r="U334" s="25">
        <v>2.08</v>
      </c>
      <c r="V334" s="25">
        <v>3.43</v>
      </c>
      <c r="W334" s="25">
        <v>9.6999999999999993</v>
      </c>
      <c r="X334" s="25">
        <v>4.6399999999999997</v>
      </c>
      <c r="Y334" s="25">
        <v>5.22</v>
      </c>
      <c r="Z334" s="25">
        <v>6.62</v>
      </c>
      <c r="AA334" s="25">
        <v>8.24</v>
      </c>
      <c r="AB334" s="25">
        <v>7.47</v>
      </c>
    </row>
    <row r="335" spans="1:28" x14ac:dyDescent="0.3">
      <c r="A335" s="27" t="s">
        <v>225</v>
      </c>
      <c r="B335" s="27">
        <f>VLOOKUP($A335,CRSP!$A$3:$U$650,2,0)</f>
        <v>-3.2605000000000002E-2</v>
      </c>
      <c r="C335" s="27">
        <f>VLOOKUP($A335,CRSP!$A$3:$U$650,12,0)</f>
        <v>1075.7704069630674</v>
      </c>
      <c r="D335" s="27">
        <f>VLOOKUP(A335,GW!$A$2:$D$655,4,0)</f>
        <v>1.6824109101776331E-2</v>
      </c>
      <c r="E335" s="25">
        <f>VLOOKUP($A335,CRSP!$A$3:$U$656,13,0)</f>
        <v>2.4771000000000001E-2</v>
      </c>
      <c r="F335" s="25">
        <f>VLOOKUP($A335,CRSP!$A$3:$U$656,15,0)</f>
        <v>1225.9657602824113</v>
      </c>
      <c r="G335" s="25">
        <f>VLOOKUP($A335,CRSP!$A$3:$U$656,16,0)</f>
        <v>4.169E-3</v>
      </c>
      <c r="H335" s="25">
        <f>VLOOKUP($A335,CRSP!$A$3:$U$656,18,0)</f>
        <v>753.7423680933498</v>
      </c>
      <c r="I335" s="25">
        <f>VLOOKUP($A335,CRSP!$A$3:$U$656,19,0)</f>
        <v>2.4810000000000001E-3</v>
      </c>
      <c r="J335" s="25">
        <f>VLOOKUP($A335,CRSP!$A$3:$U$656,21,0)</f>
        <v>427.67154105736773</v>
      </c>
      <c r="K335" s="25"/>
      <c r="L335" s="25"/>
      <c r="M335" s="25"/>
      <c r="N335" s="25">
        <f>VLOOKUP($A335,GOLD!$A$2:$H$657,6,0)</f>
        <v>311.2</v>
      </c>
      <c r="O335" s="25">
        <f>VLOOKUP($A335,GOLD!$A$2:$H$657,8,0)</f>
        <v>889.39697056301782</v>
      </c>
      <c r="P335" s="25">
        <f>VLOOKUP($A335,GOLD!$A$2:$H$657,7,0)</f>
        <v>-7.1303823857056834</v>
      </c>
      <c r="Q335" s="25">
        <v>-3.14</v>
      </c>
      <c r="R335" s="25">
        <v>-3.28</v>
      </c>
      <c r="S335" s="25">
        <v>-6.74</v>
      </c>
      <c r="T335" s="25">
        <v>-2.0099999999999998</v>
      </c>
      <c r="U335" s="25">
        <v>-3.49</v>
      </c>
      <c r="V335" s="25">
        <v>-8.2799999999999994</v>
      </c>
      <c r="W335" s="25">
        <v>2.89</v>
      </c>
      <c r="X335" s="25">
        <v>0.93</v>
      </c>
      <c r="Y335" s="25">
        <v>-2.12</v>
      </c>
      <c r="Z335" s="25">
        <v>0.1</v>
      </c>
      <c r="AA335" s="25">
        <v>-2.0699999999999998</v>
      </c>
      <c r="AB335" s="25">
        <v>-4.92</v>
      </c>
    </row>
    <row r="336" spans="1:28" x14ac:dyDescent="0.3">
      <c r="A336" s="27" t="s">
        <v>570</v>
      </c>
      <c r="B336" s="27">
        <f>VLOOKUP($A336,CRSP!$A$3:$U$650,2,0)</f>
        <v>4.6321000000000001E-2</v>
      </c>
      <c r="C336" s="27">
        <f>VLOOKUP($A336,CRSP!$A$3:$U$650,12,0)</f>
        <v>1123.7355916255001</v>
      </c>
      <c r="D336" s="27">
        <f>VLOOKUP(A336,GW!$A$2:$D$655,4,0)</f>
        <v>1.6163212616007259E-2</v>
      </c>
      <c r="E336" s="25">
        <f>VLOOKUP($A336,CRSP!$A$3:$U$656,13,0)</f>
        <v>1.1820000000000001E-3</v>
      </c>
      <c r="F336" s="25">
        <f>VLOOKUP($A336,CRSP!$A$3:$U$656,15,0)</f>
        <v>1227.4148540630129</v>
      </c>
      <c r="G336" s="25">
        <f>VLOOKUP($A336,CRSP!$A$3:$U$656,16,0)</f>
        <v>3.986E-3</v>
      </c>
      <c r="H336" s="25">
        <f>VLOOKUP($A336,CRSP!$A$3:$U$656,18,0)</f>
        <v>756.74677641657138</v>
      </c>
      <c r="I336" s="25">
        <f>VLOOKUP($A336,CRSP!$A$3:$U$656,19,0)</f>
        <v>-6.1899999999999998E-4</v>
      </c>
      <c r="J336" s="25">
        <f>VLOOKUP($A336,CRSP!$A$3:$U$656,21,0)</f>
        <v>427.4465691788526</v>
      </c>
      <c r="K336" s="25"/>
      <c r="L336" s="25"/>
      <c r="M336" s="25"/>
      <c r="N336" s="25">
        <f>VLOOKUP($A336,GOLD!$A$2:$H$657,6,0)</f>
        <v>296.8</v>
      </c>
      <c r="O336" s="25">
        <f>VLOOKUP($A336,GOLD!$A$2:$H$657,8,0)</f>
        <v>848.24235495855953</v>
      </c>
      <c r="P336" s="25">
        <f>VLOOKUP($A336,GOLD!$A$2:$H$657,7,0)</f>
        <v>-4.737728101101105</v>
      </c>
      <c r="Q336" s="25">
        <v>6.5</v>
      </c>
      <c r="R336" s="25">
        <v>-1.59</v>
      </c>
      <c r="S336" s="25">
        <v>3.83</v>
      </c>
      <c r="T336" s="25">
        <v>-3.57</v>
      </c>
      <c r="U336" s="25">
        <v>5.29</v>
      </c>
      <c r="V336" s="25">
        <v>1.47</v>
      </c>
      <c r="W336" s="25">
        <v>10.69</v>
      </c>
      <c r="X336" s="25">
        <v>7.14</v>
      </c>
      <c r="Y336" s="25">
        <v>5.43</v>
      </c>
      <c r="Z336" s="25">
        <v>2.82</v>
      </c>
      <c r="AA336" s="25">
        <v>3.6</v>
      </c>
      <c r="AB336" s="25">
        <v>1.01</v>
      </c>
    </row>
    <row r="337" spans="1:28" x14ac:dyDescent="0.3">
      <c r="A337" s="27" t="s">
        <v>226</v>
      </c>
      <c r="B337" s="27">
        <f>VLOOKUP($A337,CRSP!$A$3:$U$650,2,0)</f>
        <v>1.7146999999999999E-2</v>
      </c>
      <c r="C337" s="27">
        <f>VLOOKUP($A337,CRSP!$A$3:$U$650,12,0)</f>
        <v>1141.4137849917668</v>
      </c>
      <c r="D337" s="27">
        <f>VLOOKUP(A337,GW!$A$2:$D$655,4,0)</f>
        <v>1.5969209525674186E-2</v>
      </c>
      <c r="E337" s="25">
        <f>VLOOKUP($A337,CRSP!$A$3:$U$656,13,0)</f>
        <v>1.4808999999999999E-2</v>
      </c>
      <c r="F337" s="25">
        <f>VLOOKUP($A337,CRSP!$A$3:$U$656,15,0)</f>
        <v>1245.5915841556957</v>
      </c>
      <c r="G337" s="25">
        <f>VLOOKUP($A337,CRSP!$A$3:$U$656,16,0)</f>
        <v>5.1120000000000002E-3</v>
      </c>
      <c r="H337" s="25">
        <f>VLOOKUP($A337,CRSP!$A$3:$U$656,18,0)</f>
        <v>760.6152404439888</v>
      </c>
      <c r="I337" s="25">
        <f>VLOOKUP($A337,CRSP!$A$3:$U$656,19,0)</f>
        <v>-1.238E-3</v>
      </c>
      <c r="J337" s="25">
        <f>VLOOKUP($A337,CRSP!$A$3:$U$656,21,0)</f>
        <v>426.88413948256471</v>
      </c>
      <c r="K337" s="25"/>
      <c r="L337" s="25"/>
      <c r="M337" s="25"/>
      <c r="N337" s="25">
        <f>VLOOKUP($A337,GOLD!$A$2:$H$657,6,0)</f>
        <v>288.8</v>
      </c>
      <c r="O337" s="25">
        <f>VLOOKUP($A337,GOLD!$A$2:$H$657,8,0)</f>
        <v>825.37867962274925</v>
      </c>
      <c r="P337" s="25">
        <f>VLOOKUP($A337,GOLD!$A$2:$H$657,7,0)</f>
        <v>-2.7324104274554246</v>
      </c>
      <c r="Q337" s="25">
        <v>3.77</v>
      </c>
      <c r="R337" s="25">
        <v>3.97</v>
      </c>
      <c r="S337" s="25">
        <v>-0.89</v>
      </c>
      <c r="T337" s="25">
        <v>-1.45</v>
      </c>
      <c r="U337" s="25">
        <v>1.79</v>
      </c>
      <c r="V337" s="25">
        <v>-4.24</v>
      </c>
      <c r="W337" s="25">
        <v>4.22</v>
      </c>
      <c r="X337" s="25">
        <v>7.94</v>
      </c>
      <c r="Y337" s="25">
        <v>-0.25</v>
      </c>
      <c r="Z337" s="25">
        <v>3.53</v>
      </c>
      <c r="AA337" s="25">
        <v>5.71</v>
      </c>
      <c r="AB337" s="25">
        <v>3.29</v>
      </c>
    </row>
    <row r="338" spans="1:28" x14ac:dyDescent="0.3">
      <c r="A338" s="27" t="s">
        <v>571</v>
      </c>
      <c r="B338" s="27">
        <f>VLOOKUP($A338,CRSP!$A$3:$U$650,2,0)</f>
        <v>1.1993999999999999E-2</v>
      </c>
      <c r="C338" s="27">
        <f>VLOOKUP($A338,CRSP!$A$3:$U$650,12,0)</f>
        <v>1152.999294283698</v>
      </c>
      <c r="D338" s="27">
        <f>VLOOKUP(A338,GW!$A$2:$D$655,4,0)</f>
        <v>1.5857714122495616E-2</v>
      </c>
      <c r="E338" s="25">
        <f>VLOOKUP($A338,CRSP!$A$3:$U$656,13,0)</f>
        <v>2.1106E-2</v>
      </c>
      <c r="F338" s="25">
        <f>VLOOKUP($A338,CRSP!$A$3:$U$656,15,0)</f>
        <v>1271.881068801456</v>
      </c>
      <c r="G338" s="25">
        <f>VLOOKUP($A338,CRSP!$A$3:$U$656,16,0)</f>
        <v>4.6769999999999997E-3</v>
      </c>
      <c r="H338" s="25">
        <f>VLOOKUP($A338,CRSP!$A$3:$U$656,18,0)</f>
        <v>764.17262100175208</v>
      </c>
      <c r="I338" s="25">
        <f>VLOOKUP($A338,CRSP!$A$3:$U$656,19,0)</f>
        <v>1.8600000000000001E-3</v>
      </c>
      <c r="J338" s="25">
        <f>VLOOKUP($A338,CRSP!$A$3:$U$656,21,0)</f>
        <v>427.67154105736773</v>
      </c>
      <c r="K338" s="25"/>
      <c r="L338" s="25"/>
      <c r="M338" s="25"/>
      <c r="N338" s="25">
        <f>VLOOKUP($A338,GOLD!$A$2:$H$657,6,0)</f>
        <v>302.2</v>
      </c>
      <c r="O338" s="25">
        <f>VLOOKUP($A338,GOLD!$A$2:$H$657,8,0)</f>
        <v>863.67533581023145</v>
      </c>
      <c r="P338" s="25">
        <f>VLOOKUP($A338,GOLD!$A$2:$H$657,7,0)</f>
        <v>4.535464281996787</v>
      </c>
      <c r="Q338" s="25">
        <v>-2.74</v>
      </c>
      <c r="R338" s="25">
        <v>0.5</v>
      </c>
      <c r="S338" s="25">
        <v>1.72</v>
      </c>
      <c r="T338" s="25">
        <v>-5.75</v>
      </c>
      <c r="U338" s="25">
        <v>-1.94</v>
      </c>
      <c r="V338" s="25">
        <v>5.32</v>
      </c>
      <c r="W338" s="25">
        <v>5.04</v>
      </c>
      <c r="X338" s="25">
        <v>-4.4000000000000004</v>
      </c>
      <c r="Y338" s="25">
        <v>0.9</v>
      </c>
      <c r="Z338" s="25">
        <v>5.68</v>
      </c>
      <c r="AA338" s="25">
        <v>-2.62</v>
      </c>
      <c r="AB338" s="25">
        <v>0.28000000000000003</v>
      </c>
    </row>
    <row r="339" spans="1:28" x14ac:dyDescent="0.3">
      <c r="A339" s="27" t="s">
        <v>572</v>
      </c>
      <c r="B339" s="27">
        <f>VLOOKUP($A339,CRSP!$A$3:$U$650,2,0)</f>
        <v>7.1956000000000006E-2</v>
      </c>
      <c r="C339" s="27">
        <f>VLOOKUP($A339,CRSP!$A$3:$U$650,12,0)</f>
        <v>1234.2272406492591</v>
      </c>
      <c r="D339" s="27">
        <f>VLOOKUP(A339,GW!$A$2:$D$655,4,0)</f>
        <v>1.4859816646654089E-2</v>
      </c>
      <c r="E339" s="25">
        <f>VLOOKUP($A339,CRSP!$A$3:$U$656,13,0)</f>
        <v>-7.7479999999999997E-3</v>
      </c>
      <c r="F339" s="25">
        <f>VLOOKUP($A339,CRSP!$A$3:$U$656,15,0)</f>
        <v>1262.0265991412045</v>
      </c>
      <c r="G339" s="25">
        <f>VLOOKUP($A339,CRSP!$A$3:$U$656,16,0)</f>
        <v>3.6930000000000001E-3</v>
      </c>
      <c r="H339" s="25">
        <f>VLOOKUP($A339,CRSP!$A$3:$U$656,18,0)</f>
        <v>766.99473464591756</v>
      </c>
      <c r="I339" s="25">
        <f>VLOOKUP($A339,CRSP!$A$3:$U$656,19,0)</f>
        <v>1.856E-3</v>
      </c>
      <c r="J339" s="25">
        <f>VLOOKUP($A339,CRSP!$A$3:$U$656,21,0)</f>
        <v>428.45894263217087</v>
      </c>
      <c r="K339" s="25"/>
      <c r="L339" s="25"/>
      <c r="M339" s="25"/>
      <c r="N339" s="25">
        <f>VLOOKUP($A339,GOLD!$A$2:$H$657,6,0)</f>
        <v>298.89999999999998</v>
      </c>
      <c r="O339" s="25">
        <f>VLOOKUP($A339,GOLD!$A$2:$H$657,8,0)</f>
        <v>854.24406973420957</v>
      </c>
      <c r="P339" s="25">
        <f>VLOOKUP($A339,GOLD!$A$2:$H$657,7,0)</f>
        <v>-1.0979980548747026</v>
      </c>
      <c r="Q339" s="25">
        <v>4.96</v>
      </c>
      <c r="R339" s="25">
        <v>12.27</v>
      </c>
      <c r="S339" s="25">
        <v>6.61</v>
      </c>
      <c r="T339" s="25">
        <v>6.84</v>
      </c>
      <c r="U339" s="25">
        <v>8.56</v>
      </c>
      <c r="V339" s="25">
        <v>10.32</v>
      </c>
      <c r="W339" s="25">
        <v>2.41</v>
      </c>
      <c r="X339" s="25">
        <v>2.63</v>
      </c>
      <c r="Y339" s="25">
        <v>10.36</v>
      </c>
      <c r="Z339" s="25">
        <v>5.51</v>
      </c>
      <c r="AA339" s="25">
        <v>8.9499999999999993</v>
      </c>
      <c r="AB339" s="25">
        <v>6.17</v>
      </c>
    </row>
    <row r="340" spans="1:28" x14ac:dyDescent="0.3">
      <c r="A340" s="27" t="s">
        <v>227</v>
      </c>
      <c r="B340" s="27">
        <f>VLOOKUP($A340,CRSP!$A$3:$U$650,2,0)</f>
        <v>5.1336E-2</v>
      </c>
      <c r="C340" s="27">
        <f>VLOOKUP($A340,CRSP!$A$3:$U$650,12,0)</f>
        <v>1295.8715596330276</v>
      </c>
      <c r="D340" s="27">
        <f>VLOOKUP(A340,GW!$A$2:$D$655,4,0)</f>
        <v>1.419650555933742E-2</v>
      </c>
      <c r="E340" s="25">
        <f>VLOOKUP($A340,CRSP!$A$3:$U$656,13,0)</f>
        <v>2.5370000000000002E-3</v>
      </c>
      <c r="F340" s="25">
        <f>VLOOKUP($A340,CRSP!$A$3:$U$656,15,0)</f>
        <v>1265.2282611204348</v>
      </c>
      <c r="G340" s="25">
        <f>VLOOKUP($A340,CRSP!$A$3:$U$656,16,0)</f>
        <v>4.8780000000000004E-3</v>
      </c>
      <c r="H340" s="25">
        <f>VLOOKUP($A340,CRSP!$A$3:$U$656,18,0)</f>
        <v>770.73616609351757</v>
      </c>
      <c r="I340" s="25">
        <f>VLOOKUP($A340,CRSP!$A$3:$U$656,19,0)</f>
        <v>1.853E-3</v>
      </c>
      <c r="J340" s="25">
        <f>VLOOKUP($A340,CRSP!$A$3:$U$656,21,0)</f>
        <v>429.24634420697413</v>
      </c>
      <c r="K340" s="25"/>
      <c r="L340" s="25"/>
      <c r="M340" s="25"/>
      <c r="N340" s="25">
        <f>VLOOKUP($A340,GOLD!$A$2:$H$657,6,0)</f>
        <v>300.7</v>
      </c>
      <c r="O340" s="25">
        <f>VLOOKUP($A340,GOLD!$A$2:$H$657,8,0)</f>
        <v>859.38839668476703</v>
      </c>
      <c r="P340" s="25">
        <f>VLOOKUP($A340,GOLD!$A$2:$H$657,7,0)</f>
        <v>0.60040207045912153</v>
      </c>
      <c r="Q340" s="25">
        <v>5.9</v>
      </c>
      <c r="R340" s="25">
        <v>6.15</v>
      </c>
      <c r="S340" s="25">
        <v>5.18</v>
      </c>
      <c r="T340" s="25">
        <v>4.78</v>
      </c>
      <c r="U340" s="25">
        <v>3.92</v>
      </c>
      <c r="V340" s="25">
        <v>1.32</v>
      </c>
      <c r="W340" s="25">
        <v>10.11</v>
      </c>
      <c r="X340" s="25">
        <v>6.75</v>
      </c>
      <c r="Y340" s="25">
        <v>6.54</v>
      </c>
      <c r="Z340" s="25">
        <v>3.57</v>
      </c>
      <c r="AA340" s="25">
        <v>5.95</v>
      </c>
      <c r="AB340" s="25">
        <v>5.93</v>
      </c>
    </row>
    <row r="341" spans="1:28" x14ac:dyDescent="0.3">
      <c r="A341" s="27" t="s">
        <v>228</v>
      </c>
      <c r="B341" s="27">
        <f>VLOOKUP($A341,CRSP!$A$3:$U$650,2,0)</f>
        <v>1.1275E-2</v>
      </c>
      <c r="C341" s="27">
        <f>VLOOKUP($A341,CRSP!$A$3:$U$650,12,0)</f>
        <v>1307.6334980004706</v>
      </c>
      <c r="D341" s="27">
        <f>VLOOKUP(A341,GW!$A$2:$D$655,4,0)</f>
        <v>1.4161457162131776E-2</v>
      </c>
      <c r="E341" s="25">
        <f>VLOOKUP($A341,CRSP!$A$3:$U$656,13,0)</f>
        <v>3.3240000000000001E-3</v>
      </c>
      <c r="F341" s="25">
        <f>VLOOKUP($A341,CRSP!$A$3:$U$656,15,0)</f>
        <v>1269.4339027497062</v>
      </c>
      <c r="G341" s="25">
        <f>VLOOKUP($A341,CRSP!$A$3:$U$656,16,0)</f>
        <v>4.6259999999999999E-3</v>
      </c>
      <c r="H341" s="25">
        <f>VLOOKUP($A341,CRSP!$A$3:$U$656,18,0)</f>
        <v>774.30162522087289</v>
      </c>
      <c r="I341" s="25">
        <f>VLOOKUP($A341,CRSP!$A$3:$U$656,19,0)</f>
        <v>1.8500000000000001E-3</v>
      </c>
      <c r="J341" s="25">
        <f>VLOOKUP($A341,CRSP!$A$3:$U$656,21,0)</f>
        <v>430.14623172103484</v>
      </c>
      <c r="K341" s="25"/>
      <c r="L341" s="25"/>
      <c r="M341" s="25"/>
      <c r="N341" s="25">
        <f>VLOOKUP($A341,GOLD!$A$2:$H$657,6,0)</f>
        <v>306.39999999999998</v>
      </c>
      <c r="O341" s="25">
        <f>VLOOKUP($A341,GOLD!$A$2:$H$657,8,0)</f>
        <v>875.67876536153176</v>
      </c>
      <c r="P341" s="25">
        <f>VLOOKUP($A341,GOLD!$A$2:$H$657,7,0)</f>
        <v>1.8778347871952896</v>
      </c>
      <c r="Q341" s="25">
        <v>-3.24</v>
      </c>
      <c r="R341" s="25">
        <v>0.92</v>
      </c>
      <c r="S341" s="25">
        <v>1.1399999999999999</v>
      </c>
      <c r="T341" s="25">
        <v>3.78</v>
      </c>
      <c r="U341" s="25">
        <v>1.47</v>
      </c>
      <c r="V341" s="25">
        <v>5.19</v>
      </c>
      <c r="W341" s="25">
        <v>-3.2</v>
      </c>
      <c r="X341" s="25">
        <v>-2.52</v>
      </c>
      <c r="Y341" s="25">
        <v>-0.52</v>
      </c>
      <c r="Z341" s="25">
        <v>1.91</v>
      </c>
      <c r="AA341" s="25">
        <v>2.0299999999999998</v>
      </c>
      <c r="AB341" s="25">
        <v>1.7</v>
      </c>
    </row>
    <row r="342" spans="1:28" x14ac:dyDescent="0.3">
      <c r="A342" s="27" t="s">
        <v>573</v>
      </c>
      <c r="B342" s="27">
        <f>VLOOKUP($A342,CRSP!$A$3:$U$650,2,0)</f>
        <v>-1.7673999999999999E-2</v>
      </c>
      <c r="C342" s="27">
        <f>VLOOKUP($A342,CRSP!$A$3:$U$650,12,0)</f>
        <v>1283.0157609974124</v>
      </c>
      <c r="D342" s="27">
        <f>VLOOKUP(A342,GW!$A$2:$D$655,4,0)</f>
        <v>1.4527603087585488E-2</v>
      </c>
      <c r="E342" s="25">
        <f>VLOOKUP($A342,CRSP!$A$3:$U$656,13,0)</f>
        <v>1.0085999999999999E-2</v>
      </c>
      <c r="F342" s="25">
        <f>VLOOKUP($A342,CRSP!$A$3:$U$656,15,0)</f>
        <v>1282.2375282867283</v>
      </c>
      <c r="G342" s="25">
        <f>VLOOKUP($A342,CRSP!$A$3:$U$656,16,0)</f>
        <v>4.2170000000000003E-3</v>
      </c>
      <c r="H342" s="25">
        <f>VLOOKUP($A342,CRSP!$A$3:$U$656,18,0)</f>
        <v>777.56677230469654</v>
      </c>
      <c r="I342" s="25">
        <f>VLOOKUP($A342,CRSP!$A$3:$U$656,19,0)</f>
        <v>1.846E-3</v>
      </c>
      <c r="J342" s="25">
        <f>VLOOKUP($A342,CRSP!$A$3:$U$656,21,0)</f>
        <v>430.93363329583798</v>
      </c>
      <c r="K342" s="25"/>
      <c r="L342" s="25"/>
      <c r="M342" s="25"/>
      <c r="N342" s="25">
        <f>VLOOKUP($A342,GOLD!$A$2:$H$657,6,0)</f>
        <v>292.7</v>
      </c>
      <c r="O342" s="25">
        <f>VLOOKUP($A342,GOLD!$A$2:$H$657,8,0)</f>
        <v>836.52472134895675</v>
      </c>
      <c r="P342" s="25">
        <f>VLOOKUP($A342,GOLD!$A$2:$H$657,7,0)</f>
        <v>-4.5743244168596027</v>
      </c>
      <c r="Q342" s="25">
        <v>1.1000000000000001</v>
      </c>
      <c r="R342" s="25">
        <v>7.07</v>
      </c>
      <c r="S342" s="25">
        <v>-3.76</v>
      </c>
      <c r="T342" s="25">
        <v>-4.24</v>
      </c>
      <c r="U342" s="25">
        <v>0.98</v>
      </c>
      <c r="V342" s="25">
        <v>-7.03</v>
      </c>
      <c r="W342" s="25">
        <v>-1.79</v>
      </c>
      <c r="X342" s="25">
        <v>-0.88</v>
      </c>
      <c r="Y342" s="25">
        <v>2.1800000000000002</v>
      </c>
      <c r="Z342" s="25">
        <v>-2.5</v>
      </c>
      <c r="AA342" s="25">
        <v>-2.2799999999999998</v>
      </c>
      <c r="AB342" s="25">
        <v>-5.59</v>
      </c>
    </row>
    <row r="343" spans="1:28" x14ac:dyDescent="0.3">
      <c r="A343" s="27" t="s">
        <v>229</v>
      </c>
      <c r="B343" s="27">
        <f>VLOOKUP($A343,CRSP!$A$3:$U$650,2,0)</f>
        <v>4.0969999999999999E-2</v>
      </c>
      <c r="C343" s="27">
        <f>VLOOKUP($A343,CRSP!$A$3:$U$650,12,0)</f>
        <v>1333.6156198541521</v>
      </c>
      <c r="D343" s="27">
        <f>VLOOKUP(A343,GW!$A$2:$D$655,4,0)</f>
        <v>1.4067240527764058E-2</v>
      </c>
      <c r="E343" s="25">
        <f>VLOOKUP($A343,CRSP!$A$3:$U$656,13,0)</f>
        <v>1.3545E-2</v>
      </c>
      <c r="F343" s="25">
        <f>VLOOKUP($A343,CRSP!$A$3:$U$656,15,0)</f>
        <v>1299.6053596137508</v>
      </c>
      <c r="G343" s="25">
        <f>VLOOKUP($A343,CRSP!$A$3:$U$656,16,0)</f>
        <v>4.3810000000000003E-3</v>
      </c>
      <c r="H343" s="25">
        <f>VLOOKUP($A343,CRSP!$A$3:$U$656,18,0)</f>
        <v>780.97335289674095</v>
      </c>
      <c r="I343" s="25">
        <f>VLOOKUP($A343,CRSP!$A$3:$U$656,19,0)</f>
        <v>1.2290000000000001E-3</v>
      </c>
      <c r="J343" s="25">
        <f>VLOOKUP($A343,CRSP!$A$3:$U$656,21,0)</f>
        <v>431.38357705286836</v>
      </c>
      <c r="K343" s="25"/>
      <c r="L343" s="25"/>
      <c r="M343" s="25"/>
      <c r="N343" s="25">
        <f>VLOOKUP($A343,GOLD!$A$2:$H$657,6,0)</f>
        <v>296.7</v>
      </c>
      <c r="O343" s="25">
        <f>VLOOKUP($A343,GOLD!$A$2:$H$657,8,0)</f>
        <v>847.95655901686189</v>
      </c>
      <c r="P343" s="25">
        <f>VLOOKUP($A343,GOLD!$A$2:$H$657,7,0)</f>
        <v>1.3573333598935986</v>
      </c>
      <c r="Q343" s="25">
        <v>4.18</v>
      </c>
      <c r="R343" s="25">
        <v>1.67</v>
      </c>
      <c r="S343" s="25">
        <v>-0.97</v>
      </c>
      <c r="T343" s="25">
        <v>-1.36</v>
      </c>
      <c r="U343" s="25">
        <v>0.32</v>
      </c>
      <c r="V343" s="25">
        <v>8.77</v>
      </c>
      <c r="W343" s="25">
        <v>3.02</v>
      </c>
      <c r="X343" s="25">
        <v>2.81</v>
      </c>
      <c r="Y343" s="25">
        <v>4.97</v>
      </c>
      <c r="Z343" s="25">
        <v>6.17</v>
      </c>
      <c r="AA343" s="25">
        <v>3.68</v>
      </c>
      <c r="AB343" s="25">
        <v>1.69</v>
      </c>
    </row>
    <row r="344" spans="1:28" x14ac:dyDescent="0.3">
      <c r="A344" s="27" t="s">
        <v>230</v>
      </c>
      <c r="B344" s="27">
        <f>VLOOKUP($A344,CRSP!$A$3:$U$650,2,0)</f>
        <v>-1.0109E-2</v>
      </c>
      <c r="C344" s="27">
        <f>VLOOKUP($A344,CRSP!$A$3:$U$650,12,0)</f>
        <v>1318.1251470242298</v>
      </c>
      <c r="D344" s="27">
        <f>VLOOKUP(A344,GW!$A$2:$D$655,4,0)</f>
        <v>1.4289963444487077E-2</v>
      </c>
      <c r="E344" s="25">
        <f>VLOOKUP($A344,CRSP!$A$3:$U$656,13,0)</f>
        <v>3.5599999999999998E-4</v>
      </c>
      <c r="F344" s="25">
        <f>VLOOKUP($A344,CRSP!$A$3:$U$656,15,0)</f>
        <v>1300.0680585000864</v>
      </c>
      <c r="G344" s="25">
        <f>VLOOKUP($A344,CRSP!$A$3:$U$656,16,0)</f>
        <v>4.372E-3</v>
      </c>
      <c r="H344" s="25">
        <f>VLOOKUP($A344,CRSP!$A$3:$U$656,18,0)</f>
        <v>784.38777789693995</v>
      </c>
      <c r="I344" s="25">
        <f>VLOOKUP($A344,CRSP!$A$3:$U$656,19,0)</f>
        <v>1.227E-3</v>
      </c>
      <c r="J344" s="25">
        <f>VLOOKUP($A344,CRSP!$A$3:$U$656,21,0)</f>
        <v>431.94600674915631</v>
      </c>
      <c r="K344" s="25"/>
      <c r="L344" s="25"/>
      <c r="M344" s="25"/>
      <c r="N344" s="25">
        <f>VLOOKUP($A344,GOLD!$A$2:$H$657,6,0)</f>
        <v>286.2</v>
      </c>
      <c r="O344" s="25">
        <f>VLOOKUP($A344,GOLD!$A$2:$H$657,8,0)</f>
        <v>817.94798513861087</v>
      </c>
      <c r="P344" s="25">
        <f>VLOOKUP($A344,GOLD!$A$2:$H$657,7,0)</f>
        <v>-3.6030660174425631</v>
      </c>
      <c r="Q344" s="25">
        <v>-4.1399999999999997</v>
      </c>
      <c r="R344" s="25">
        <v>-1.24</v>
      </c>
      <c r="S344" s="25">
        <v>-4.72</v>
      </c>
      <c r="T344" s="25">
        <v>-6.73</v>
      </c>
      <c r="U344" s="25">
        <v>-8.15</v>
      </c>
      <c r="V344" s="25">
        <v>0.48</v>
      </c>
      <c r="W344" s="25">
        <v>3.93</v>
      </c>
      <c r="X344" s="25">
        <v>-5.4</v>
      </c>
      <c r="Y344" s="25">
        <v>-2.96</v>
      </c>
      <c r="Z344" s="25">
        <v>-0.26</v>
      </c>
      <c r="AA344" s="25">
        <v>-1.18</v>
      </c>
      <c r="AB344" s="25">
        <v>-4.22</v>
      </c>
    </row>
    <row r="345" spans="1:28" x14ac:dyDescent="0.3">
      <c r="A345" s="27" t="s">
        <v>231</v>
      </c>
      <c r="B345" s="27">
        <f>VLOOKUP($A345,CRSP!$A$3:$U$650,2,0)</f>
        <v>-0.143124</v>
      </c>
      <c r="C345" s="27">
        <f>VLOOKUP($A345,CRSP!$A$3:$U$650,12,0)</f>
        <v>1125.9468360385792</v>
      </c>
      <c r="D345" s="27">
        <f>VLOOKUP(A345,GW!$A$2:$D$655,4,0)</f>
        <v>1.6796200345423146E-2</v>
      </c>
      <c r="E345" s="25">
        <f>VLOOKUP($A345,CRSP!$A$3:$U$656,13,0)</f>
        <v>3.6926E-2</v>
      </c>
      <c r="F345" s="25">
        <f>VLOOKUP($A345,CRSP!$A$3:$U$656,15,0)</f>
        <v>1348.0743043855282</v>
      </c>
      <c r="G345" s="25">
        <f>VLOOKUP($A345,CRSP!$A$3:$U$656,16,0)</f>
        <v>4.5100000000000001E-3</v>
      </c>
      <c r="H345" s="25">
        <f>VLOOKUP($A345,CRSP!$A$3:$U$656,18,0)</f>
        <v>787.92537181323837</v>
      </c>
      <c r="I345" s="25">
        <f>VLOOKUP($A345,CRSP!$A$3:$U$656,19,0)</f>
        <v>1.225E-3</v>
      </c>
      <c r="J345" s="25">
        <f>VLOOKUP($A345,CRSP!$A$3:$U$656,21,0)</f>
        <v>432.50843644544432</v>
      </c>
      <c r="K345" s="25"/>
      <c r="L345" s="25"/>
      <c r="M345" s="25"/>
      <c r="N345" s="25">
        <f>VLOOKUP($A345,GOLD!$A$2:$H$657,6,0)</f>
        <v>276.39999999999998</v>
      </c>
      <c r="O345" s="25">
        <f>VLOOKUP($A345,GOLD!$A$2:$H$657,8,0)</f>
        <v>789.93998285224336</v>
      </c>
      <c r="P345" s="25">
        <f>VLOOKUP($A345,GOLD!$A$2:$H$657,7,0)</f>
        <v>-3.4841775228835781</v>
      </c>
      <c r="Q345" s="25">
        <v>-13.1</v>
      </c>
      <c r="R345" s="25">
        <v>-18.79</v>
      </c>
      <c r="S345" s="25">
        <v>-15.64</v>
      </c>
      <c r="T345" s="25">
        <v>-10.41</v>
      </c>
      <c r="U345" s="25">
        <v>-10.81</v>
      </c>
      <c r="V345" s="25">
        <v>-17.64</v>
      </c>
      <c r="W345" s="25">
        <v>-11.8</v>
      </c>
      <c r="X345" s="25">
        <v>1.96</v>
      </c>
      <c r="Y345" s="25">
        <v>-14.24</v>
      </c>
      <c r="Z345" s="25">
        <v>-12.35</v>
      </c>
      <c r="AA345" s="25">
        <v>-22.01</v>
      </c>
      <c r="AB345" s="25">
        <v>-19.48</v>
      </c>
    </row>
    <row r="346" spans="1:28" x14ac:dyDescent="0.3">
      <c r="A346" s="27" t="s">
        <v>232</v>
      </c>
      <c r="B346" s="27">
        <f>VLOOKUP($A346,CRSP!$A$3:$U$650,2,0)</f>
        <v>6.3175999999999996E-2</v>
      </c>
      <c r="C346" s="27">
        <f>VLOOKUP($A346,CRSP!$A$3:$U$650,12,0)</f>
        <v>1196.200893907316</v>
      </c>
      <c r="D346" s="27">
        <f>VLOOKUP(A346,GW!$A$2:$D$655,4,0)</f>
        <v>1.5873000265484116E-2</v>
      </c>
      <c r="E346" s="25">
        <f>VLOOKUP($A346,CRSP!$A$3:$U$656,13,0)</f>
        <v>5.2732000000000001E-2</v>
      </c>
      <c r="F346" s="25">
        <f>VLOOKUP($A346,CRSP!$A$3:$U$656,15,0)</f>
        <v>1419.1612291304668</v>
      </c>
      <c r="G346" s="25">
        <f>VLOOKUP($A346,CRSP!$A$3:$U$656,16,0)</f>
        <v>5.1019999999999998E-3</v>
      </c>
      <c r="H346" s="25">
        <f>VLOOKUP($A346,CRSP!$A$3:$U$656,18,0)</f>
        <v>791.94533829068712</v>
      </c>
      <c r="I346" s="25">
        <f>VLOOKUP($A346,CRSP!$A$3:$U$656,19,0)</f>
        <v>1.224E-3</v>
      </c>
      <c r="J346" s="25">
        <f>VLOOKUP($A346,CRSP!$A$3:$U$656,21,0)</f>
        <v>432.95838020247464</v>
      </c>
      <c r="K346" s="25"/>
      <c r="L346" s="25"/>
      <c r="M346" s="25"/>
      <c r="N346" s="25">
        <f>VLOOKUP($A346,GOLD!$A$2:$H$657,6,0)</f>
        <v>296.7</v>
      </c>
      <c r="O346" s="25">
        <f>VLOOKUP($A346,GOLD!$A$2:$H$657,8,0)</f>
        <v>847.95655901686189</v>
      </c>
      <c r="P346" s="25">
        <f>VLOOKUP($A346,GOLD!$A$2:$H$657,7,0)</f>
        <v>7.087243540326142</v>
      </c>
      <c r="Q346" s="25">
        <v>1.25</v>
      </c>
      <c r="R346" s="25">
        <v>1.03</v>
      </c>
      <c r="S346" s="25">
        <v>1.77</v>
      </c>
      <c r="T346" s="25">
        <v>13.04</v>
      </c>
      <c r="U346" s="25">
        <v>-2.44</v>
      </c>
      <c r="V346" s="25">
        <v>15.12</v>
      </c>
      <c r="W346" s="25">
        <v>10.16</v>
      </c>
      <c r="X346" s="25">
        <v>8.15</v>
      </c>
      <c r="Y346" s="25">
        <v>1.47</v>
      </c>
      <c r="Z346" s="25">
        <v>12.04</v>
      </c>
      <c r="AA346" s="25">
        <v>2.13</v>
      </c>
      <c r="AB346" s="25">
        <v>5.3</v>
      </c>
    </row>
    <row r="347" spans="1:28" x14ac:dyDescent="0.3">
      <c r="A347" s="27" t="s">
        <v>574</v>
      </c>
      <c r="B347" s="27">
        <f>VLOOKUP($A347,CRSP!$A$3:$U$650,2,0)</f>
        <v>8.0111000000000002E-2</v>
      </c>
      <c r="C347" s="27">
        <f>VLOOKUP($A347,CRSP!$A$3:$U$650,12,0)</f>
        <v>1292.2488826158553</v>
      </c>
      <c r="D347" s="27">
        <f>VLOOKUP(A347,GW!$A$2:$D$655,4,0)</f>
        <v>1.4708996635325742E-2</v>
      </c>
      <c r="E347" s="25">
        <f>VLOOKUP($A347,CRSP!$A$3:$U$656,13,0)</f>
        <v>-1.0324E-2</v>
      </c>
      <c r="F347" s="25">
        <f>VLOOKUP($A347,CRSP!$A$3:$U$656,15,0)</f>
        <v>1404.5095556661931</v>
      </c>
      <c r="G347" s="25">
        <f>VLOOKUP($A347,CRSP!$A$3:$U$656,16,0)</f>
        <v>3.8089999999999999E-3</v>
      </c>
      <c r="H347" s="25">
        <f>VLOOKUP($A347,CRSP!$A$3:$U$656,18,0)</f>
        <v>794.96180592793723</v>
      </c>
      <c r="I347" s="25">
        <f>VLOOKUP($A347,CRSP!$A$3:$U$656,19,0)</f>
        <v>2.4450000000000001E-3</v>
      </c>
      <c r="J347" s="25">
        <f>VLOOKUP($A347,CRSP!$A$3:$U$656,21,0)</f>
        <v>434.0832395950506</v>
      </c>
      <c r="K347" s="25"/>
      <c r="L347" s="25"/>
      <c r="M347" s="25"/>
      <c r="N347" s="25">
        <f>VLOOKUP($A347,GOLD!$A$2:$H$657,6,0)</f>
        <v>292.3</v>
      </c>
      <c r="O347" s="25">
        <f>VLOOKUP($A347,GOLD!$A$2:$H$657,8,0)</f>
        <v>835.38153758216629</v>
      </c>
      <c r="P347" s="25">
        <f>VLOOKUP($A347,GOLD!$A$2:$H$657,7,0)</f>
        <v>-1.4940855179575845</v>
      </c>
      <c r="Q347" s="25">
        <v>10.99</v>
      </c>
      <c r="R347" s="25">
        <v>11.04</v>
      </c>
      <c r="S347" s="25">
        <v>11.21</v>
      </c>
      <c r="T347" s="25">
        <v>1.25</v>
      </c>
      <c r="U347" s="25">
        <v>11.49</v>
      </c>
      <c r="V347" s="25">
        <v>6.3</v>
      </c>
      <c r="W347" s="25">
        <v>6.86</v>
      </c>
      <c r="X347" s="25">
        <v>-1.78</v>
      </c>
      <c r="Y347" s="25">
        <v>10.7</v>
      </c>
      <c r="Z347" s="25">
        <v>3.87</v>
      </c>
      <c r="AA347" s="25">
        <v>10.06</v>
      </c>
      <c r="AB347" s="25">
        <v>5.56</v>
      </c>
    </row>
    <row r="348" spans="1:28" x14ac:dyDescent="0.3">
      <c r="A348" s="27" t="s">
        <v>233</v>
      </c>
      <c r="B348" s="27">
        <f>VLOOKUP($A348,CRSP!$A$3:$U$650,2,0)</f>
        <v>6.2163999999999997E-2</v>
      </c>
      <c r="C348" s="27">
        <f>VLOOKUP($A348,CRSP!$A$3:$U$650,12,0)</f>
        <v>1368.6544342507648</v>
      </c>
      <c r="D348" s="27">
        <f>VLOOKUP(A348,GW!$A$2:$D$655,4,0)</f>
        <v>1.3902758322376241E-2</v>
      </c>
      <c r="E348" s="25">
        <f>VLOOKUP($A348,CRSP!$A$3:$U$656,13,0)</f>
        <v>-6.6119999999999998E-3</v>
      </c>
      <c r="F348" s="25">
        <f>VLOOKUP($A348,CRSP!$A$3:$U$656,15,0)</f>
        <v>1395.2226065224058</v>
      </c>
      <c r="G348" s="25">
        <f>VLOOKUP($A348,CRSP!$A$3:$U$656,16,0)</f>
        <v>3.565E-3</v>
      </c>
      <c r="H348" s="25">
        <f>VLOOKUP($A348,CRSP!$A$3:$U$656,18,0)</f>
        <v>797.79586180541276</v>
      </c>
      <c r="I348" s="25">
        <f>VLOOKUP($A348,CRSP!$A$3:$U$656,19,0)</f>
        <v>0</v>
      </c>
      <c r="J348" s="25">
        <f>VLOOKUP($A348,CRSP!$A$3:$U$656,21,0)</f>
        <v>434.0832395950506</v>
      </c>
      <c r="K348" s="25"/>
      <c r="L348" s="25"/>
      <c r="M348" s="25"/>
      <c r="N348" s="25">
        <f>VLOOKUP($A348,GOLD!$A$2:$H$657,6,0)</f>
        <v>292.7</v>
      </c>
      <c r="O348" s="25">
        <f>VLOOKUP($A348,GOLD!$A$2:$H$657,8,0)</f>
        <v>836.52472134895675</v>
      </c>
      <c r="P348" s="25">
        <f>VLOOKUP($A348,GOLD!$A$2:$H$657,7,0)</f>
        <v>0.13675215806398042</v>
      </c>
      <c r="Q348" s="25">
        <v>6.42</v>
      </c>
      <c r="R348" s="25">
        <v>5.32</v>
      </c>
      <c r="S348" s="25">
        <v>4.18</v>
      </c>
      <c r="T348" s="25">
        <v>0.42</v>
      </c>
      <c r="U348" s="25">
        <v>2.12</v>
      </c>
      <c r="V348" s="25">
        <v>11.7</v>
      </c>
      <c r="W348" s="25">
        <v>3.61</v>
      </c>
      <c r="X348" s="25">
        <v>1.34</v>
      </c>
      <c r="Y348" s="25">
        <v>9.49</v>
      </c>
      <c r="Z348" s="25">
        <v>6.19</v>
      </c>
      <c r="AA348" s="25">
        <v>6.26</v>
      </c>
      <c r="AB348" s="25">
        <v>5.6</v>
      </c>
    </row>
    <row r="349" spans="1:28" x14ac:dyDescent="0.3">
      <c r="A349" s="27" t="s">
        <v>234</v>
      </c>
      <c r="B349" s="27">
        <f>VLOOKUP($A349,CRSP!$A$3:$U$650,2,0)</f>
        <v>5.9672999999999997E-2</v>
      </c>
      <c r="C349" s="27">
        <f>VLOOKUP($A349,CRSP!$A$3:$U$650,12,0)</f>
        <v>1445.8127499411903</v>
      </c>
      <c r="D349" s="27">
        <f>VLOOKUP(A349,GW!$A$2:$D$655,4,0)</f>
        <v>1.3174914377293102E-2</v>
      </c>
      <c r="E349" s="25">
        <f>VLOOKUP($A349,CRSP!$A$3:$U$656,13,0)</f>
        <v>9.6509999999999999E-3</v>
      </c>
      <c r="F349" s="25">
        <f>VLOOKUP($A349,CRSP!$A$3:$U$656,15,0)</f>
        <v>1408.6886827808971</v>
      </c>
      <c r="G349" s="25">
        <f>VLOOKUP($A349,CRSP!$A$3:$U$656,16,0)</f>
        <v>3.9509999999999997E-3</v>
      </c>
      <c r="H349" s="25">
        <f>VLOOKUP($A349,CRSP!$A$3:$U$656,18,0)</f>
        <v>800.94802599566628</v>
      </c>
      <c r="I349" s="25">
        <f>VLOOKUP($A349,CRSP!$A$3:$U$656,19,0)</f>
        <v>-6.0999999999999997E-4</v>
      </c>
      <c r="J349" s="25">
        <f>VLOOKUP($A349,CRSP!$A$3:$U$656,21,0)</f>
        <v>433.74578177727778</v>
      </c>
      <c r="K349" s="25"/>
      <c r="L349" s="25"/>
      <c r="M349" s="25"/>
      <c r="N349" s="25">
        <f>VLOOKUP($A349,GOLD!$A$2:$H$657,6,0)</f>
        <v>288</v>
      </c>
      <c r="O349" s="25">
        <f>VLOOKUP($A349,GOLD!$A$2:$H$657,8,0)</f>
        <v>823.09231208916833</v>
      </c>
      <c r="P349" s="25">
        <f>VLOOKUP($A349,GOLD!$A$2:$H$657,7,0)</f>
        <v>-1.6187713561894159</v>
      </c>
      <c r="Q349" s="25">
        <v>0.33</v>
      </c>
      <c r="R349" s="25">
        <v>3.89</v>
      </c>
      <c r="S349" s="25">
        <v>3.25</v>
      </c>
      <c r="T349" s="25">
        <v>-1.2</v>
      </c>
      <c r="U349" s="25">
        <v>0.02</v>
      </c>
      <c r="V349" s="25">
        <v>15.24</v>
      </c>
      <c r="W349" s="25">
        <v>14.35</v>
      </c>
      <c r="X349" s="25">
        <v>2.86</v>
      </c>
      <c r="Y349" s="25">
        <v>9.23</v>
      </c>
      <c r="Z349" s="25">
        <v>5</v>
      </c>
      <c r="AA349" s="25">
        <v>3.16</v>
      </c>
      <c r="AB349" s="25">
        <v>4.4000000000000004</v>
      </c>
    </row>
    <row r="350" spans="1:28" x14ac:dyDescent="0.3">
      <c r="A350" s="27" t="s">
        <v>575</v>
      </c>
      <c r="B350" s="27">
        <f>VLOOKUP($A350,CRSP!$A$3:$U$650,2,0)</f>
        <v>4.2799999999999998E-2</v>
      </c>
      <c r="C350" s="27">
        <f>VLOOKUP($A350,CRSP!$A$3:$U$650,12,0)</f>
        <v>1505.1046812514703</v>
      </c>
      <c r="D350" s="27">
        <f>VLOOKUP(A350,GW!$A$2:$D$655,4,0)</f>
        <v>1.2722067664864075E-2</v>
      </c>
      <c r="E350" s="25">
        <f>VLOOKUP($A350,CRSP!$A$3:$U$656,13,0)</f>
        <v>3.29E-3</v>
      </c>
      <c r="F350" s="25">
        <f>VLOOKUP($A350,CRSP!$A$3:$U$656,15,0)</f>
        <v>1413.3225406894762</v>
      </c>
      <c r="G350" s="25">
        <f>VLOOKUP($A350,CRSP!$A$3:$U$656,16,0)</f>
        <v>3.5720000000000001E-3</v>
      </c>
      <c r="H350" s="25">
        <f>VLOOKUP($A350,CRSP!$A$3:$U$656,18,0)</f>
        <v>803.80901043844858</v>
      </c>
      <c r="I350" s="25">
        <f>VLOOKUP($A350,CRSP!$A$3:$U$656,19,0)</f>
        <v>2.441E-3</v>
      </c>
      <c r="J350" s="25">
        <f>VLOOKUP($A350,CRSP!$A$3:$U$656,21,0)</f>
        <v>434.87064116985374</v>
      </c>
      <c r="K350" s="25"/>
      <c r="L350" s="25"/>
      <c r="M350" s="25"/>
      <c r="N350" s="25">
        <f>VLOOKUP($A350,GOLD!$A$2:$H$657,6,0)</f>
        <v>286.10000000000002</v>
      </c>
      <c r="O350" s="25">
        <f>VLOOKUP($A350,GOLD!$A$2:$H$657,8,0)</f>
        <v>817.66218919691346</v>
      </c>
      <c r="P350" s="25">
        <f>VLOOKUP($A350,GOLD!$A$2:$H$657,7,0)</f>
        <v>-0.66190800798812743</v>
      </c>
      <c r="Q350" s="25">
        <v>-3.48</v>
      </c>
      <c r="R350" s="25">
        <v>5.2</v>
      </c>
      <c r="S350" s="25">
        <v>2.17</v>
      </c>
      <c r="T350" s="25">
        <v>-5.57</v>
      </c>
      <c r="U350" s="25">
        <v>-3.96</v>
      </c>
      <c r="V350" s="25">
        <v>15.14</v>
      </c>
      <c r="W350" s="25">
        <v>8.9499999999999993</v>
      </c>
      <c r="X350" s="25">
        <v>-6.24</v>
      </c>
      <c r="Y350" s="25">
        <v>2.2400000000000002</v>
      </c>
      <c r="Z350" s="25">
        <v>0.22</v>
      </c>
      <c r="AA350" s="25">
        <v>0.32</v>
      </c>
      <c r="AB350" s="25">
        <v>3.02</v>
      </c>
    </row>
    <row r="351" spans="1:28" x14ac:dyDescent="0.3">
      <c r="A351" s="27" t="s">
        <v>576</v>
      </c>
      <c r="B351" s="27">
        <f>VLOOKUP($A351,CRSP!$A$3:$U$650,2,0)</f>
        <v>-3.1934999999999998E-2</v>
      </c>
      <c r="C351" s="27">
        <f>VLOOKUP($A351,CRSP!$A$3:$U$650,12,0)</f>
        <v>1456.5161138555634</v>
      </c>
      <c r="D351" s="27">
        <f>VLOOKUP(A351,GW!$A$2:$D$655,4,0)</f>
        <v>1.3214840416797893E-2</v>
      </c>
      <c r="E351" s="25">
        <f>VLOOKUP($A351,CRSP!$A$3:$U$656,13,0)</f>
        <v>-4.3999999999999997E-2</v>
      </c>
      <c r="F351" s="25">
        <f>VLOOKUP($A351,CRSP!$A$3:$U$656,15,0)</f>
        <v>1351.1366621276018</v>
      </c>
      <c r="G351" s="25">
        <f>VLOOKUP($A351,CRSP!$A$3:$U$656,16,0)</f>
        <v>3.042E-3</v>
      </c>
      <c r="H351" s="25">
        <f>VLOOKUP($A351,CRSP!$A$3:$U$656,18,0)</f>
        <v>806.25412416831705</v>
      </c>
      <c r="I351" s="25">
        <f>VLOOKUP($A351,CRSP!$A$3:$U$656,19,0)</f>
        <v>1.217E-3</v>
      </c>
      <c r="J351" s="25">
        <f>VLOOKUP($A351,CRSP!$A$3:$U$656,21,0)</f>
        <v>435.43307086614175</v>
      </c>
      <c r="K351" s="25"/>
      <c r="L351" s="25"/>
      <c r="M351" s="25"/>
      <c r="N351" s="25">
        <f>VLOOKUP($A351,GOLD!$A$2:$H$657,6,0)</f>
        <v>286.60000000000002</v>
      </c>
      <c r="O351" s="25">
        <f>VLOOKUP($A351,GOLD!$A$2:$H$657,8,0)</f>
        <v>819.09116890540156</v>
      </c>
      <c r="P351" s="25">
        <f>VLOOKUP($A351,GOLD!$A$2:$H$657,7,0)</f>
        <v>0.17461153380069092</v>
      </c>
      <c r="Q351" s="25">
        <v>-3.98</v>
      </c>
      <c r="R351" s="25">
        <v>-4.6100000000000003</v>
      </c>
      <c r="S351" s="25">
        <v>-2.98</v>
      </c>
      <c r="T351" s="25">
        <v>-3.17</v>
      </c>
      <c r="U351" s="25">
        <v>0.68</v>
      </c>
      <c r="V351" s="25">
        <v>-11.49</v>
      </c>
      <c r="W351" s="25">
        <v>-2.89</v>
      </c>
      <c r="X351" s="25">
        <v>-3.62</v>
      </c>
      <c r="Y351" s="25">
        <v>-1.37</v>
      </c>
      <c r="Z351" s="25">
        <v>0.18</v>
      </c>
      <c r="AA351" s="25">
        <v>0.64</v>
      </c>
      <c r="AB351" s="25">
        <v>-2.09</v>
      </c>
    </row>
    <row r="352" spans="1:28" x14ac:dyDescent="0.3">
      <c r="A352" s="27" t="s">
        <v>235</v>
      </c>
      <c r="B352" s="27">
        <f>VLOOKUP($A352,CRSP!$A$3:$U$650,2,0)</f>
        <v>3.8979E-2</v>
      </c>
      <c r="C352" s="27">
        <f>VLOOKUP($A352,CRSP!$A$3:$U$650,12,0)</f>
        <v>1513.0204657727593</v>
      </c>
      <c r="D352" s="27">
        <f>VLOOKUP(A352,GW!$A$2:$D$655,4,0)</f>
        <v>1.2787145222603139E-2</v>
      </c>
      <c r="E352" s="25">
        <f>VLOOKUP($A352,CRSP!$A$3:$U$656,13,0)</f>
        <v>8.6289999999999995E-3</v>
      </c>
      <c r="F352" s="25">
        <f>VLOOKUP($A352,CRSP!$A$3:$U$656,15,0)</f>
        <v>1362.7956299683804</v>
      </c>
      <c r="G352" s="25">
        <f>VLOOKUP($A352,CRSP!$A$3:$U$656,16,0)</f>
        <v>4.3309999999999998E-3</v>
      </c>
      <c r="H352" s="25">
        <f>VLOOKUP($A352,CRSP!$A$3:$U$656,18,0)</f>
        <v>809.74605660431268</v>
      </c>
      <c r="I352" s="25">
        <f>VLOOKUP($A352,CRSP!$A$3:$U$656,19,0)</f>
        <v>3.0400000000000002E-3</v>
      </c>
      <c r="J352" s="25">
        <f>VLOOKUP($A352,CRSP!$A$3:$U$656,21,0)</f>
        <v>436.67041619797516</v>
      </c>
      <c r="K352" s="25"/>
      <c r="L352" s="25"/>
      <c r="M352" s="25"/>
      <c r="N352" s="25">
        <f>VLOOKUP($A352,GOLD!$A$2:$H$657,6,0)</f>
        <v>279.8</v>
      </c>
      <c r="O352" s="25">
        <f>VLOOKUP($A352,GOLD!$A$2:$H$657,8,0)</f>
        <v>799.65704486996287</v>
      </c>
      <c r="P352" s="25">
        <f>VLOOKUP($A352,GOLD!$A$2:$H$657,7,0)</f>
        <v>-2.4012453162690699</v>
      </c>
      <c r="Q352" s="25">
        <v>-2.02</v>
      </c>
      <c r="R352" s="25">
        <v>-0.25</v>
      </c>
      <c r="S352" s="25">
        <v>4.4000000000000004</v>
      </c>
      <c r="T352" s="25">
        <v>15.41</v>
      </c>
      <c r="U352" s="25">
        <v>5.76</v>
      </c>
      <c r="V352" s="25">
        <v>8.48</v>
      </c>
      <c r="W352" s="25">
        <v>-0.96</v>
      </c>
      <c r="X352" s="25">
        <v>-1.64</v>
      </c>
      <c r="Y352" s="25">
        <v>2.69</v>
      </c>
      <c r="Z352" s="25">
        <v>2.52</v>
      </c>
      <c r="AA352" s="25">
        <v>3.01</v>
      </c>
      <c r="AB352" s="25">
        <v>0.44</v>
      </c>
    </row>
    <row r="353" spans="1:28" x14ac:dyDescent="0.3">
      <c r="A353" s="27" t="s">
        <v>236</v>
      </c>
      <c r="B353" s="27">
        <f>VLOOKUP($A353,CRSP!$A$3:$U$650,2,0)</f>
        <v>3.7559000000000002E-2</v>
      </c>
      <c r="C353" s="27">
        <f>VLOOKUP($A353,CRSP!$A$3:$U$650,12,0)</f>
        <v>1570.4304869442487</v>
      </c>
      <c r="D353" s="27">
        <f>VLOOKUP(A353,GW!$A$2:$D$655,4,0)</f>
        <v>1.231943757895315E-2</v>
      </c>
      <c r="E353" s="25">
        <f>VLOOKUP($A353,CRSP!$A$3:$U$656,13,0)</f>
        <v>-3.473E-3</v>
      </c>
      <c r="F353" s="25">
        <f>VLOOKUP($A353,CRSP!$A$3:$U$656,15,0)</f>
        <v>1358.0625830467568</v>
      </c>
      <c r="G353" s="25">
        <f>VLOOKUP($A353,CRSP!$A$3:$U$656,16,0)</f>
        <v>3.5569999999999998E-3</v>
      </c>
      <c r="H353" s="25">
        <f>VLOOKUP($A353,CRSP!$A$3:$U$656,18,0)</f>
        <v>812.626242284966</v>
      </c>
      <c r="I353" s="25">
        <f>VLOOKUP($A353,CRSP!$A$3:$U$656,19,0)</f>
        <v>7.273E-3</v>
      </c>
      <c r="J353" s="25">
        <f>VLOOKUP($A353,CRSP!$A$3:$U$656,21,0)</f>
        <v>439.9325084364454</v>
      </c>
      <c r="K353" s="25"/>
      <c r="L353" s="25"/>
      <c r="M353" s="25"/>
      <c r="N353" s="25">
        <f>VLOOKUP($A353,GOLD!$A$2:$H$657,6,0)</f>
        <v>286.39999999999998</v>
      </c>
      <c r="O353" s="25">
        <f>VLOOKUP($A353,GOLD!$A$2:$H$657,8,0)</f>
        <v>818.51957702200616</v>
      </c>
      <c r="P353" s="25">
        <f>VLOOKUP($A353,GOLD!$A$2:$H$657,7,0)</f>
        <v>2.3314372855109622</v>
      </c>
      <c r="Q353" s="25">
        <v>3.92</v>
      </c>
      <c r="R353" s="25">
        <v>9.73</v>
      </c>
      <c r="S353" s="25">
        <v>8.59</v>
      </c>
      <c r="T353" s="25">
        <v>15.84</v>
      </c>
      <c r="U353" s="25">
        <v>11.5</v>
      </c>
      <c r="V353" s="25">
        <v>2.2799999999999998</v>
      </c>
      <c r="W353" s="25">
        <v>7.74</v>
      </c>
      <c r="X353" s="25">
        <v>7.35</v>
      </c>
      <c r="Y353" s="25">
        <v>0.44</v>
      </c>
      <c r="Z353" s="25">
        <v>-5.53</v>
      </c>
      <c r="AA353" s="25">
        <v>6.33</v>
      </c>
      <c r="AB353" s="25">
        <v>7.78</v>
      </c>
    </row>
    <row r="354" spans="1:28" x14ac:dyDescent="0.3">
      <c r="A354" s="27" t="s">
        <v>237</v>
      </c>
      <c r="B354" s="27">
        <f>VLOOKUP($A354,CRSP!$A$3:$U$650,2,0)</f>
        <v>-2.3158999999999999E-2</v>
      </c>
      <c r="C354" s="27">
        <f>VLOOKUP($A354,CRSP!$A$3:$U$650,12,0)</f>
        <v>1531.2161844271936</v>
      </c>
      <c r="D354" s="27">
        <f>VLOOKUP(A354,GW!$A$2:$D$655,4,0)</f>
        <v>1.2634681169216904E-2</v>
      </c>
      <c r="E354" s="25">
        <f>VLOOKUP($A354,CRSP!$A$3:$U$656,13,0)</f>
        <v>-2.2523000000000001E-2</v>
      </c>
      <c r="F354" s="25">
        <f>VLOOKUP($A354,CRSP!$A$3:$U$656,15,0)</f>
        <v>1327.4749994230003</v>
      </c>
      <c r="G354" s="25">
        <f>VLOOKUP($A354,CRSP!$A$3:$U$656,16,0)</f>
        <v>3.5040000000000002E-3</v>
      </c>
      <c r="H354" s="25">
        <f>VLOOKUP($A354,CRSP!$A$3:$U$656,18,0)</f>
        <v>815.47376244509508</v>
      </c>
      <c r="I354" s="25">
        <f>VLOOKUP($A354,CRSP!$A$3:$U$656,19,0)</f>
        <v>0</v>
      </c>
      <c r="J354" s="25">
        <f>VLOOKUP($A354,CRSP!$A$3:$U$656,21,0)</f>
        <v>439.9325084364454</v>
      </c>
      <c r="K354" s="25"/>
      <c r="L354" s="25"/>
      <c r="M354" s="25"/>
      <c r="N354" s="25">
        <f>VLOOKUP($A354,GOLD!$A$2:$H$657,6,0)</f>
        <v>270.10000000000002</v>
      </c>
      <c r="O354" s="25">
        <f>VLOOKUP($A354,GOLD!$A$2:$H$657,8,0)</f>
        <v>771.93483852529289</v>
      </c>
      <c r="P354" s="25">
        <f>VLOOKUP($A354,GOLD!$A$2:$H$657,7,0)</f>
        <v>-5.8597174287920488</v>
      </c>
      <c r="Q354" s="25">
        <v>1.36</v>
      </c>
      <c r="R354" s="25">
        <v>-4.6100000000000003</v>
      </c>
      <c r="S354" s="25">
        <v>-2.82</v>
      </c>
      <c r="T354" s="25">
        <v>-3.1</v>
      </c>
      <c r="U354" s="25">
        <v>-4.26</v>
      </c>
      <c r="V354" s="25">
        <v>-0.76</v>
      </c>
      <c r="W354" s="25">
        <v>1.03</v>
      </c>
      <c r="X354" s="25">
        <v>6.72</v>
      </c>
      <c r="Y354" s="25">
        <v>-3.07</v>
      </c>
      <c r="Z354" s="25">
        <v>-2.0299999999999998</v>
      </c>
      <c r="AA354" s="25">
        <v>-3.86</v>
      </c>
      <c r="AB354" s="25">
        <v>-4.0199999999999996</v>
      </c>
    </row>
    <row r="355" spans="1:28" x14ac:dyDescent="0.3">
      <c r="A355" s="27" t="s">
        <v>238</v>
      </c>
      <c r="B355" s="27">
        <f>VLOOKUP($A355,CRSP!$A$3:$U$650,2,0)</f>
        <v>5.4431E-2</v>
      </c>
      <c r="C355" s="27">
        <f>VLOOKUP($A355,CRSP!$A$3:$U$650,12,0)</f>
        <v>1614.5730416372619</v>
      </c>
      <c r="D355" s="27">
        <f>VLOOKUP(A355,GW!$A$2:$D$655,4,0)</f>
        <v>1.1982137523584733E-2</v>
      </c>
      <c r="E355" s="25">
        <f>VLOOKUP($A355,CRSP!$A$3:$U$656,13,0)</f>
        <v>-7.1500000000000001E-3</v>
      </c>
      <c r="F355" s="25">
        <f>VLOOKUP($A355,CRSP!$A$3:$U$656,15,0)</f>
        <v>1317.9834901124216</v>
      </c>
      <c r="G355" s="25">
        <f>VLOOKUP($A355,CRSP!$A$3:$U$656,16,0)</f>
        <v>4.4749999999999998E-3</v>
      </c>
      <c r="H355" s="25">
        <f>VLOOKUP($A355,CRSP!$A$3:$U$656,18,0)</f>
        <v>819.12293428633905</v>
      </c>
      <c r="I355" s="25">
        <f>VLOOKUP($A355,CRSP!$A$3:$U$656,19,0)</f>
        <v>0</v>
      </c>
      <c r="J355" s="25">
        <f>VLOOKUP($A355,CRSP!$A$3:$U$656,21,0)</f>
        <v>439.9325084364454</v>
      </c>
      <c r="K355" s="25"/>
      <c r="L355" s="25"/>
      <c r="M355" s="25"/>
      <c r="N355" s="25">
        <f>VLOOKUP($A355,GOLD!$A$2:$H$657,6,0)</f>
        <v>262.25</v>
      </c>
      <c r="O355" s="25">
        <f>VLOOKUP($A355,GOLD!$A$2:$H$657,8,0)</f>
        <v>749.49985710202918</v>
      </c>
      <c r="P355" s="25">
        <f>VLOOKUP($A355,GOLD!$A$2:$H$657,7,0)</f>
        <v>-2.94940135221634</v>
      </c>
      <c r="Q355" s="25">
        <v>0.27</v>
      </c>
      <c r="R355" s="25">
        <v>0.93</v>
      </c>
      <c r="S355" s="25">
        <v>5.85</v>
      </c>
      <c r="T355" s="25">
        <v>-1.41</v>
      </c>
      <c r="U355" s="25">
        <v>0.83</v>
      </c>
      <c r="V355" s="25">
        <v>11.66</v>
      </c>
      <c r="W355" s="25">
        <v>5.82</v>
      </c>
      <c r="X355" s="25">
        <v>-4.4800000000000004</v>
      </c>
      <c r="Y355" s="25">
        <v>8.16</v>
      </c>
      <c r="Z355" s="25">
        <v>4.49</v>
      </c>
      <c r="AA355" s="25">
        <v>2.78</v>
      </c>
      <c r="AB355" s="25">
        <v>3.73</v>
      </c>
    </row>
    <row r="356" spans="1:28" x14ac:dyDescent="0.3">
      <c r="A356" s="27" t="s">
        <v>577</v>
      </c>
      <c r="B356" s="27">
        <f>VLOOKUP($A356,CRSP!$A$3:$U$650,2,0)</f>
        <v>-3.022E-2</v>
      </c>
      <c r="C356" s="27">
        <f>VLOOKUP($A356,CRSP!$A$3:$U$650,12,0)</f>
        <v>1562.8322747588804</v>
      </c>
      <c r="D356" s="27">
        <f>VLOOKUP(A356,GW!$A$2:$D$655,4,0)</f>
        <v>1.2427248279045499E-2</v>
      </c>
      <c r="E356" s="25">
        <f>VLOOKUP($A356,CRSP!$A$3:$U$656,13,0)</f>
        <v>-4.169E-3</v>
      </c>
      <c r="F356" s="25">
        <f>VLOOKUP($A356,CRSP!$A$3:$U$656,15,0)</f>
        <v>1312.4888034562839</v>
      </c>
      <c r="G356" s="25">
        <f>VLOOKUP($A356,CRSP!$A$3:$U$656,16,0)</f>
        <v>4.1419999999999998E-3</v>
      </c>
      <c r="H356" s="25">
        <f>VLOOKUP($A356,CRSP!$A$3:$U$656,18,0)</f>
        <v>822.51581643429267</v>
      </c>
      <c r="I356" s="25">
        <f>VLOOKUP($A356,CRSP!$A$3:$U$656,19,0)</f>
        <v>3.0079999999999998E-3</v>
      </c>
      <c r="J356" s="25">
        <f>VLOOKUP($A356,CRSP!$A$3:$U$656,21,0)</f>
        <v>441.16985376827893</v>
      </c>
      <c r="K356" s="25"/>
      <c r="L356" s="25"/>
      <c r="M356" s="25"/>
      <c r="N356" s="25">
        <f>VLOOKUP($A356,GOLD!$A$2:$H$657,6,0)</f>
        <v>255.7</v>
      </c>
      <c r="O356" s="25">
        <f>VLOOKUP($A356,GOLD!$A$2:$H$657,8,0)</f>
        <v>730.78022292083449</v>
      </c>
      <c r="P356" s="25">
        <f>VLOOKUP($A356,GOLD!$A$2:$H$657,7,0)</f>
        <v>-2.5293364979265678</v>
      </c>
      <c r="Q356" s="25">
        <v>-2.4500000000000002</v>
      </c>
      <c r="R356" s="25">
        <v>-5.86</v>
      </c>
      <c r="S356" s="25">
        <v>-1.55</v>
      </c>
      <c r="T356" s="25">
        <v>1.73</v>
      </c>
      <c r="U356" s="25">
        <v>-0.26</v>
      </c>
      <c r="V356" s="25">
        <v>-1.69</v>
      </c>
      <c r="W356" s="25">
        <v>-1.89</v>
      </c>
      <c r="X356" s="25">
        <v>-0.44</v>
      </c>
      <c r="Y356" s="25">
        <v>-5.03</v>
      </c>
      <c r="Z356" s="25">
        <v>-4.43</v>
      </c>
      <c r="AA356" s="25">
        <v>-5.71</v>
      </c>
      <c r="AB356" s="25">
        <v>-6.78</v>
      </c>
    </row>
    <row r="357" spans="1:28" x14ac:dyDescent="0.3">
      <c r="A357" s="27" t="s">
        <v>239</v>
      </c>
      <c r="B357" s="27">
        <f>VLOOKUP($A357,CRSP!$A$3:$U$650,2,0)</f>
        <v>-5.0039999999999998E-3</v>
      </c>
      <c r="C357" s="27">
        <f>VLOOKUP($A357,CRSP!$A$3:$U$650,12,0)</f>
        <v>1553.0581039755352</v>
      </c>
      <c r="D357" s="27">
        <f>VLOOKUP(A357,GW!$A$2:$D$655,4,0)</f>
        <v>1.255418140325101E-2</v>
      </c>
      <c r="E357" s="25">
        <f>VLOOKUP($A357,CRSP!$A$3:$U$656,13,0)</f>
        <v>-4.5189999999999996E-3</v>
      </c>
      <c r="F357" s="25">
        <f>VLOOKUP($A357,CRSP!$A$3:$U$656,15,0)</f>
        <v>1306.5577950474735</v>
      </c>
      <c r="G357" s="25">
        <f>VLOOKUP($A357,CRSP!$A$3:$U$656,16,0)</f>
        <v>4.1700000000000001E-3</v>
      </c>
      <c r="H357" s="25">
        <f>VLOOKUP($A357,CRSP!$A$3:$U$656,18,0)</f>
        <v>825.94569608936354</v>
      </c>
      <c r="I357" s="25">
        <f>VLOOKUP($A357,CRSP!$A$3:$U$656,19,0)</f>
        <v>2.3999999999999998E-3</v>
      </c>
      <c r="J357" s="25">
        <f>VLOOKUP($A357,CRSP!$A$3:$U$656,21,0)</f>
        <v>442.29471316085488</v>
      </c>
      <c r="K357" s="25"/>
      <c r="L357" s="25"/>
      <c r="M357" s="25"/>
      <c r="N357" s="25">
        <f>VLOOKUP($A357,GOLD!$A$2:$H$657,6,0)</f>
        <v>255.3</v>
      </c>
      <c r="O357" s="25">
        <f>VLOOKUP($A357,GOLD!$A$2:$H$657,8,0)</f>
        <v>729.63703915404392</v>
      </c>
      <c r="P357" s="25">
        <f>VLOOKUP($A357,GOLD!$A$2:$H$657,7,0)</f>
        <v>-0.15655580497026719</v>
      </c>
      <c r="Q357" s="25">
        <v>-4.59</v>
      </c>
      <c r="R357" s="25">
        <v>0.65</v>
      </c>
      <c r="S357" s="25">
        <v>-0.36</v>
      </c>
      <c r="T357" s="25">
        <v>1.82</v>
      </c>
      <c r="U357" s="25">
        <v>-0.99</v>
      </c>
      <c r="V357" s="25">
        <v>5.53</v>
      </c>
      <c r="W357" s="25">
        <v>-7.97</v>
      </c>
      <c r="X357" s="25">
        <v>0.55000000000000004</v>
      </c>
      <c r="Y357" s="25">
        <v>-5.94</v>
      </c>
      <c r="Z357" s="25">
        <v>3.71</v>
      </c>
      <c r="AA357" s="25">
        <v>-5.17</v>
      </c>
      <c r="AB357" s="25">
        <v>-4.75</v>
      </c>
    </row>
    <row r="358" spans="1:28" x14ac:dyDescent="0.3">
      <c r="A358" s="27" t="s">
        <v>240</v>
      </c>
      <c r="B358" s="27">
        <f>VLOOKUP($A358,CRSP!$A$3:$U$650,2,0)</f>
        <v>-2.8079E-2</v>
      </c>
      <c r="C358" s="27">
        <f>VLOOKUP($A358,CRSP!$A$3:$U$650,12,0)</f>
        <v>1508.7155963302755</v>
      </c>
      <c r="D358" s="27">
        <f>VLOOKUP(A358,GW!$A$2:$D$655,4,0)</f>
        <v>1.2973314311106954E-2</v>
      </c>
      <c r="E358" s="25">
        <f>VLOOKUP($A358,CRSP!$A$3:$U$656,13,0)</f>
        <v>1.2024999999999999E-2</v>
      </c>
      <c r="F358" s="25">
        <f>VLOOKUP($A358,CRSP!$A$3:$U$656,15,0)</f>
        <v>1322.2690874281086</v>
      </c>
      <c r="G358" s="25">
        <f>VLOOKUP($A358,CRSP!$A$3:$U$656,16,0)</f>
        <v>4.5649999999999996E-3</v>
      </c>
      <c r="H358" s="25">
        <f>VLOOKUP($A358,CRSP!$A$3:$U$656,18,0)</f>
        <v>829.71616355520757</v>
      </c>
      <c r="I358" s="25">
        <f>VLOOKUP($A358,CRSP!$A$3:$U$656,19,0)</f>
        <v>4.7879999999999997E-3</v>
      </c>
      <c r="J358" s="25">
        <f>VLOOKUP($A358,CRSP!$A$3:$U$656,21,0)</f>
        <v>444.43194600674917</v>
      </c>
      <c r="K358" s="25"/>
      <c r="L358" s="25"/>
      <c r="M358" s="25"/>
      <c r="N358" s="25">
        <f>VLOOKUP($A358,GOLD!$A$2:$H$657,6,0)</f>
        <v>298.5</v>
      </c>
      <c r="O358" s="25">
        <f>VLOOKUP($A358,GOLD!$A$2:$H$657,8,0)</f>
        <v>853.10088596741912</v>
      </c>
      <c r="P358" s="25">
        <f>VLOOKUP($A358,GOLD!$A$2:$H$657,7,0)</f>
        <v>15.63306085852185</v>
      </c>
      <c r="Q358" s="25">
        <v>-6.83</v>
      </c>
      <c r="R358" s="25">
        <v>-8.4499999999999993</v>
      </c>
      <c r="S358" s="25">
        <v>-1.49</v>
      </c>
      <c r="T358" s="25">
        <v>-4.0199999999999996</v>
      </c>
      <c r="U358" s="25">
        <v>-7.52</v>
      </c>
      <c r="V358" s="25">
        <v>-0.09</v>
      </c>
      <c r="W358" s="25">
        <v>4.08</v>
      </c>
      <c r="X358" s="25">
        <v>-4.33</v>
      </c>
      <c r="Y358" s="25">
        <v>1.34</v>
      </c>
      <c r="Z358" s="25">
        <v>-7.07</v>
      </c>
      <c r="AA358" s="25">
        <v>-5.53</v>
      </c>
      <c r="AB358" s="25">
        <v>-1.3</v>
      </c>
    </row>
    <row r="359" spans="1:28" x14ac:dyDescent="0.3">
      <c r="A359" s="27" t="s">
        <v>578</v>
      </c>
      <c r="B359" s="27">
        <f>VLOOKUP($A359,CRSP!$A$3:$U$650,2,0)</f>
        <v>6.4238000000000003E-2</v>
      </c>
      <c r="C359" s="27">
        <f>VLOOKUP($A359,CRSP!$A$3:$U$650,12,0)</f>
        <v>1603.0698659139027</v>
      </c>
      <c r="D359" s="27">
        <f>VLOOKUP(A359,GW!$A$2:$D$655,4,0)</f>
        <v>1.2222197765108994E-2</v>
      </c>
      <c r="E359" s="25">
        <f>VLOOKUP($A359,CRSP!$A$3:$U$656,13,0)</f>
        <v>-6.1079999999999997E-3</v>
      </c>
      <c r="F359" s="25">
        <f>VLOOKUP($A359,CRSP!$A$3:$U$656,15,0)</f>
        <v>1314.1926014338171</v>
      </c>
      <c r="G359" s="25">
        <f>VLOOKUP($A359,CRSP!$A$3:$U$656,16,0)</f>
        <v>3.9399999999999999E-3</v>
      </c>
      <c r="H359" s="25">
        <f>VLOOKUP($A359,CRSP!$A$3:$U$656,18,0)</f>
        <v>832.98517430274933</v>
      </c>
      <c r="I359" s="25">
        <f>VLOOKUP($A359,CRSP!$A$3:$U$656,19,0)</f>
        <v>1.787E-3</v>
      </c>
      <c r="J359" s="25">
        <f>VLOOKUP($A359,CRSP!$A$3:$U$656,21,0)</f>
        <v>445.21934758155231</v>
      </c>
      <c r="K359" s="25"/>
      <c r="L359" s="25"/>
      <c r="M359" s="25"/>
      <c r="N359" s="25">
        <f>VLOOKUP($A359,GOLD!$A$2:$H$657,6,0)</f>
        <v>298.3</v>
      </c>
      <c r="O359" s="25">
        <f>VLOOKUP($A359,GOLD!$A$2:$H$657,8,0)</f>
        <v>852.52929408402395</v>
      </c>
      <c r="P359" s="25">
        <f>VLOOKUP($A359,GOLD!$A$2:$H$657,7,0)</f>
        <v>-6.7024131195385056E-2</v>
      </c>
      <c r="Q359" s="25">
        <v>6.6</v>
      </c>
      <c r="R359" s="25">
        <v>4.3499999999999996</v>
      </c>
      <c r="S359" s="25">
        <v>5.07</v>
      </c>
      <c r="T359" s="25">
        <v>-1.49</v>
      </c>
      <c r="U359" s="25">
        <v>7.96</v>
      </c>
      <c r="V359" s="25">
        <v>3</v>
      </c>
      <c r="W359" s="25">
        <v>8.77</v>
      </c>
      <c r="X359" s="25">
        <v>2.21</v>
      </c>
      <c r="Y359" s="25">
        <v>3.18</v>
      </c>
      <c r="Z359" s="25">
        <v>10.77</v>
      </c>
      <c r="AA359" s="25">
        <v>14.16</v>
      </c>
      <c r="AB359" s="25">
        <v>2.72</v>
      </c>
    </row>
    <row r="360" spans="1:28" x14ac:dyDescent="0.3">
      <c r="A360" s="27" t="s">
        <v>241</v>
      </c>
      <c r="B360" s="27">
        <f>VLOOKUP($A360,CRSP!$A$3:$U$650,2,0)</f>
        <v>2.0822E-2</v>
      </c>
      <c r="C360" s="27">
        <f>VLOOKUP($A360,CRSP!$A$3:$U$650,12,0)</f>
        <v>1633.6273817925196</v>
      </c>
      <c r="D360" s="27">
        <f>VLOOKUP(A360,GW!$A$2:$D$655,4,0)</f>
        <v>1.2005817511573823E-2</v>
      </c>
      <c r="E360" s="25">
        <f>VLOOKUP($A360,CRSP!$A$3:$U$656,13,0)</f>
        <v>-6.5890000000000002E-3</v>
      </c>
      <c r="F360" s="25">
        <f>VLOOKUP($A360,CRSP!$A$3:$U$656,15,0)</f>
        <v>1305.533483023567</v>
      </c>
      <c r="G360" s="25">
        <f>VLOOKUP($A360,CRSP!$A$3:$U$656,16,0)</f>
        <v>4.3020000000000003E-3</v>
      </c>
      <c r="H360" s="25">
        <f>VLOOKUP($A360,CRSP!$A$3:$U$656,18,0)</f>
        <v>836.56866386078832</v>
      </c>
      <c r="I360" s="25">
        <f>VLOOKUP($A360,CRSP!$A$3:$U$656,19,0)</f>
        <v>5.9500000000000004E-4</v>
      </c>
      <c r="J360" s="25">
        <f>VLOOKUP($A360,CRSP!$A$3:$U$656,21,0)</f>
        <v>445.44431946006745</v>
      </c>
      <c r="K360" s="25"/>
      <c r="L360" s="25"/>
      <c r="M360" s="25"/>
      <c r="N360" s="25">
        <f>VLOOKUP($A360,GOLD!$A$2:$H$657,6,0)</f>
        <v>290.5</v>
      </c>
      <c r="O360" s="25">
        <f>VLOOKUP($A360,GOLD!$A$2:$H$657,8,0)</f>
        <v>830.23721063160906</v>
      </c>
      <c r="P360" s="25">
        <f>VLOOKUP($A360,GOLD!$A$2:$H$657,7,0)</f>
        <v>-2.6496115228736983</v>
      </c>
      <c r="Q360" s="25">
        <v>-1.1000000000000001</v>
      </c>
      <c r="R360" s="25">
        <v>-2.1</v>
      </c>
      <c r="S360" s="25">
        <v>-1.54</v>
      </c>
      <c r="T360" s="25">
        <v>3.82</v>
      </c>
      <c r="U360" s="25">
        <v>0.52</v>
      </c>
      <c r="V360" s="25">
        <v>12.7</v>
      </c>
      <c r="W360" s="25">
        <v>4.43</v>
      </c>
      <c r="X360" s="25">
        <v>-7.39</v>
      </c>
      <c r="Y360" s="25">
        <v>4.17</v>
      </c>
      <c r="Z360" s="25">
        <v>1.51</v>
      </c>
      <c r="AA360" s="25">
        <v>-3.67</v>
      </c>
      <c r="AB360" s="25">
        <v>2.15</v>
      </c>
    </row>
    <row r="361" spans="1:28" x14ac:dyDescent="0.3">
      <c r="A361" s="27" t="s">
        <v>242</v>
      </c>
      <c r="B361" s="27">
        <f>VLOOKUP($A361,CRSP!$A$3:$U$650,2,0)</f>
        <v>6.2578999999999996E-2</v>
      </c>
      <c r="C361" s="27">
        <f>VLOOKUP($A361,CRSP!$A$3:$U$650,12,0)</f>
        <v>1728.1227946365561</v>
      </c>
      <c r="D361" s="27">
        <f>VLOOKUP(A361,GW!$A$2:$D$655,4,0)</f>
        <v>1.1360898417559979E-2</v>
      </c>
      <c r="E361" s="25">
        <f>VLOOKUP($A361,CRSP!$A$3:$U$656,13,0)</f>
        <v>-1.24E-2</v>
      </c>
      <c r="F361" s="25">
        <f>VLOOKUP($A361,CRSP!$A$3:$U$656,15,0)</f>
        <v>1289.3447919998155</v>
      </c>
      <c r="G361" s="25">
        <f>VLOOKUP($A361,CRSP!$A$3:$U$656,16,0)</f>
        <v>4.5510000000000004E-3</v>
      </c>
      <c r="H361" s="25">
        <f>VLOOKUP($A361,CRSP!$A$3:$U$656,18,0)</f>
        <v>840.37589467231226</v>
      </c>
      <c r="I361" s="25">
        <f>VLOOKUP($A361,CRSP!$A$3:$U$656,19,0)</f>
        <v>0</v>
      </c>
      <c r="J361" s="25">
        <f>VLOOKUP($A361,CRSP!$A$3:$U$656,21,0)</f>
        <v>445.44431946006745</v>
      </c>
      <c r="K361" s="25"/>
      <c r="L361" s="25"/>
      <c r="M361" s="25"/>
      <c r="N361" s="25">
        <f>VLOOKUP($A361,GOLD!$A$2:$H$657,6,0)</f>
        <v>287.5</v>
      </c>
      <c r="O361" s="25">
        <f>VLOOKUP($A361,GOLD!$A$2:$H$657,8,0)</f>
        <v>821.66333238068012</v>
      </c>
      <c r="P361" s="25">
        <f>VLOOKUP($A361,GOLD!$A$2:$H$657,7,0)</f>
        <v>-1.0380716054560741</v>
      </c>
      <c r="Q361" s="25">
        <v>-2.63</v>
      </c>
      <c r="R361" s="25">
        <v>2.67</v>
      </c>
      <c r="S361" s="25">
        <v>12.1</v>
      </c>
      <c r="T361" s="25">
        <v>0.84</v>
      </c>
      <c r="U361" s="25">
        <v>5.43</v>
      </c>
      <c r="V361" s="25">
        <v>20.77</v>
      </c>
      <c r="W361" s="25">
        <v>2.93</v>
      </c>
      <c r="X361" s="25">
        <v>-2.2799999999999998</v>
      </c>
      <c r="Y361" s="25">
        <v>6.68</v>
      </c>
      <c r="Z361" s="25">
        <v>-5.65</v>
      </c>
      <c r="AA361" s="25">
        <v>-1.08</v>
      </c>
      <c r="AB361" s="25">
        <v>10.41</v>
      </c>
    </row>
    <row r="362" spans="1:28" x14ac:dyDescent="0.3">
      <c r="A362" s="27" t="s">
        <v>243</v>
      </c>
      <c r="B362" s="27">
        <f>VLOOKUP($A362,CRSP!$A$3:$U$650,2,0)</f>
        <v>-4.9630000000000001E-2</v>
      </c>
      <c r="C362" s="27">
        <f>VLOOKUP($A362,CRSP!$A$3:$U$650,12,0)</f>
        <v>1640.1552575864503</v>
      </c>
      <c r="D362" s="27">
        <f>VLOOKUP(A362,GW!$A$2:$D$655,4,0)</f>
        <v>1.1986957914413704E-2</v>
      </c>
      <c r="E362" s="25">
        <f>VLOOKUP($A362,CRSP!$A$3:$U$656,13,0)</f>
        <v>-9.7970000000000002E-3</v>
      </c>
      <c r="F362" s="25">
        <f>VLOOKUP($A362,CRSP!$A$3:$U$656,15,0)</f>
        <v>1276.7131673552199</v>
      </c>
      <c r="G362" s="25">
        <f>VLOOKUP($A362,CRSP!$A$3:$U$656,16,0)</f>
        <v>4.339E-3</v>
      </c>
      <c r="H362" s="25">
        <f>VLOOKUP($A362,CRSP!$A$3:$U$656,18,0)</f>
        <v>844.0223736570257</v>
      </c>
      <c r="I362" s="25">
        <f>VLOOKUP($A362,CRSP!$A$3:$U$656,19,0)</f>
        <v>2.9710000000000001E-3</v>
      </c>
      <c r="J362" s="25">
        <f>VLOOKUP($A362,CRSP!$A$3:$U$656,21,0)</f>
        <v>446.79415073115854</v>
      </c>
      <c r="K362" s="25"/>
      <c r="L362" s="25"/>
      <c r="M362" s="25"/>
      <c r="N362" s="25">
        <f>VLOOKUP($A362,GOLD!$A$2:$H$657,6,0)</f>
        <v>282.85000000000002</v>
      </c>
      <c r="O362" s="25">
        <f>VLOOKUP($A362,GOLD!$A$2:$H$657,8,0)</f>
        <v>808.37382109174052</v>
      </c>
      <c r="P362" s="25">
        <f>VLOOKUP($A362,GOLD!$A$2:$H$657,7,0)</f>
        <v>-1.630613844824031</v>
      </c>
      <c r="Q362" s="25">
        <v>-4.72</v>
      </c>
      <c r="R362" s="25">
        <v>-1.27</v>
      </c>
      <c r="S362" s="25">
        <v>-8.8000000000000007</v>
      </c>
      <c r="T362" s="25">
        <v>1.24</v>
      </c>
      <c r="U362" s="25">
        <v>-8.36</v>
      </c>
      <c r="V362" s="25">
        <v>-5.33</v>
      </c>
      <c r="W362" s="25">
        <v>-3.54</v>
      </c>
      <c r="X362" s="25">
        <v>6.03</v>
      </c>
      <c r="Y362" s="25">
        <v>-11.11</v>
      </c>
      <c r="Z362" s="25">
        <v>7.59</v>
      </c>
      <c r="AA362" s="25">
        <v>-4.53</v>
      </c>
      <c r="AB362" s="25">
        <v>-5.04</v>
      </c>
    </row>
    <row r="363" spans="1:28" x14ac:dyDescent="0.3">
      <c r="A363" s="27" t="s">
        <v>244</v>
      </c>
      <c r="B363" s="27">
        <f>VLOOKUP($A363,CRSP!$A$3:$U$650,2,0)</f>
        <v>-1.7458000000000001E-2</v>
      </c>
      <c r="C363" s="27">
        <f>VLOOKUP($A363,CRSP!$A$3:$U$650,12,0)</f>
        <v>1607.1747824041402</v>
      </c>
      <c r="D363" s="27">
        <f>VLOOKUP(A363,GW!$A$2:$D$655,4,0)</f>
        <v>1.2250015856520444E-2</v>
      </c>
      <c r="E363" s="25">
        <f>VLOOKUP($A363,CRSP!$A$3:$U$656,13,0)</f>
        <v>1.3598000000000001E-2</v>
      </c>
      <c r="F363" s="25">
        <f>VLOOKUP($A363,CRSP!$A$3:$U$656,15,0)</f>
        <v>1294.0738548752088</v>
      </c>
      <c r="G363" s="25">
        <f>VLOOKUP($A363,CRSP!$A$3:$U$656,16,0)</f>
        <v>4.2620000000000002E-3</v>
      </c>
      <c r="H363" s="25">
        <f>VLOOKUP($A363,CRSP!$A$3:$U$656,18,0)</f>
        <v>847.61956165915558</v>
      </c>
      <c r="I363" s="25">
        <f>VLOOKUP($A363,CRSP!$A$3:$U$656,19,0)</f>
        <v>5.9239999999999996E-3</v>
      </c>
      <c r="J363" s="25">
        <f>VLOOKUP($A363,CRSP!$A$3:$U$656,21,0)</f>
        <v>449.38132733408321</v>
      </c>
      <c r="K363" s="25"/>
      <c r="L363" s="25"/>
      <c r="M363" s="25"/>
      <c r="N363" s="25">
        <f>VLOOKUP($A363,GOLD!$A$2:$H$657,6,0)</f>
        <v>291.75</v>
      </c>
      <c r="O363" s="25">
        <f>VLOOKUP($A363,GOLD!$A$2:$H$657,8,0)</f>
        <v>833.80965990282937</v>
      </c>
      <c r="P363" s="25">
        <f>VLOOKUP($A363,GOLD!$A$2:$H$657,7,0)</f>
        <v>3.0980549377500552</v>
      </c>
      <c r="Q363" s="25">
        <v>-6.27</v>
      </c>
      <c r="R363" s="25">
        <v>-8.27</v>
      </c>
      <c r="S363" s="25">
        <v>-1.68</v>
      </c>
      <c r="T363" s="25">
        <v>-5.41</v>
      </c>
      <c r="U363" s="25">
        <v>-10.18</v>
      </c>
      <c r="V363" s="25">
        <v>17.829999999999998</v>
      </c>
      <c r="W363" s="25">
        <v>-4.0999999999999996</v>
      </c>
      <c r="X363" s="25">
        <v>-7.16</v>
      </c>
      <c r="Y363" s="25">
        <v>-3.93</v>
      </c>
      <c r="Z363" s="25">
        <v>-2.75</v>
      </c>
      <c r="AA363" s="25">
        <v>-8.7899999999999991</v>
      </c>
      <c r="AB363" s="25">
        <v>-1.18</v>
      </c>
    </row>
    <row r="364" spans="1:28" x14ac:dyDescent="0.3">
      <c r="A364" s="27" t="s">
        <v>245</v>
      </c>
      <c r="B364" s="27">
        <f>VLOOKUP($A364,CRSP!$A$3:$U$650,2,0)</f>
        <v>9.8488000000000006E-2</v>
      </c>
      <c r="C364" s="27">
        <f>VLOOKUP($A364,CRSP!$A$3:$U$650,12,0)</f>
        <v>1762.6205598682664</v>
      </c>
      <c r="D364" s="27">
        <f>VLOOKUP(A364,GW!$A$2:$D$655,4,0)</f>
        <v>1.1185255375088419E-2</v>
      </c>
      <c r="E364" s="25">
        <f>VLOOKUP($A364,CRSP!$A$3:$U$656,13,0)</f>
        <v>3.4751999999999998E-2</v>
      </c>
      <c r="F364" s="25">
        <f>VLOOKUP($A364,CRSP!$A$3:$U$656,15,0)</f>
        <v>1339.045493961285</v>
      </c>
      <c r="G364" s="25">
        <f>VLOOKUP($A364,CRSP!$A$3:$U$656,16,0)</f>
        <v>4.7930000000000004E-3</v>
      </c>
      <c r="H364" s="25">
        <f>VLOOKUP($A364,CRSP!$A$3:$U$656,18,0)</f>
        <v>851.6821455182203</v>
      </c>
      <c r="I364" s="25">
        <f>VLOOKUP($A364,CRSP!$A$3:$U$656,19,0)</f>
        <v>8.2450000000000006E-3</v>
      </c>
      <c r="J364" s="25">
        <f>VLOOKUP($A364,CRSP!$A$3:$U$656,21,0)</f>
        <v>453.09336332958378</v>
      </c>
      <c r="K364" s="25"/>
      <c r="L364" s="25"/>
      <c r="M364" s="25"/>
      <c r="N364" s="25">
        <f>VLOOKUP($A364,GOLD!$A$2:$H$657,6,0)</f>
        <v>278.7</v>
      </c>
      <c r="O364" s="25">
        <f>VLOOKUP($A364,GOLD!$A$2:$H$657,8,0)</f>
        <v>796.5132895112888</v>
      </c>
      <c r="P364" s="25">
        <f>VLOOKUP($A364,GOLD!$A$2:$H$657,7,0)</f>
        <v>-4.5761336678762889</v>
      </c>
      <c r="Q364" s="25">
        <v>7.42</v>
      </c>
      <c r="R364" s="25">
        <v>10.62</v>
      </c>
      <c r="S364" s="25">
        <v>11.06</v>
      </c>
      <c r="T364" s="25">
        <v>11.69</v>
      </c>
      <c r="U364" s="25">
        <v>-3.89</v>
      </c>
      <c r="V364" s="25">
        <v>4.38</v>
      </c>
      <c r="W364" s="25">
        <v>7.67</v>
      </c>
      <c r="X364" s="25">
        <v>5.94</v>
      </c>
      <c r="Y364" s="25">
        <v>13.34</v>
      </c>
      <c r="Z364" s="25">
        <v>0.16</v>
      </c>
      <c r="AA364" s="25">
        <v>16.97</v>
      </c>
      <c r="AB364" s="25">
        <v>4.7699999999999996</v>
      </c>
    </row>
    <row r="365" spans="1:28" x14ac:dyDescent="0.3">
      <c r="A365" s="27" t="s">
        <v>579</v>
      </c>
      <c r="B365" s="27">
        <f>VLOOKUP($A365,CRSP!$A$3:$U$650,2,0)</f>
        <v>-3.1583E-2</v>
      </c>
      <c r="C365" s="27">
        <f>VLOOKUP($A365,CRSP!$A$3:$U$650,12,0)</f>
        <v>1708.3392143025171</v>
      </c>
      <c r="D365" s="27">
        <f>VLOOKUP(A365,GW!$A$2:$D$655,4,0)</f>
        <v>1.1527348420692678E-2</v>
      </c>
      <c r="E365" s="25">
        <f>VLOOKUP($A365,CRSP!$A$3:$U$656,13,0)</f>
        <v>-1.0026E-2</v>
      </c>
      <c r="F365" s="25">
        <f>VLOOKUP($A365,CRSP!$A$3:$U$656,15,0)</f>
        <v>1325.6202198314281</v>
      </c>
      <c r="G365" s="25">
        <f>VLOOKUP($A365,CRSP!$A$3:$U$656,16,0)</f>
        <v>4.9410000000000001E-3</v>
      </c>
      <c r="H365" s="25">
        <f>VLOOKUP($A365,CRSP!$A$3:$U$656,18,0)</f>
        <v>855.89037779138005</v>
      </c>
      <c r="I365" s="25">
        <f>VLOOKUP($A365,CRSP!$A$3:$U$656,19,0)</f>
        <v>5.8399999999999999E-4</v>
      </c>
      <c r="J365" s="25">
        <f>VLOOKUP($A365,CRSP!$A$3:$U$656,21,0)</f>
        <v>453.4308211473566</v>
      </c>
      <c r="K365" s="25"/>
      <c r="L365" s="25"/>
      <c r="M365" s="25"/>
      <c r="N365" s="25">
        <f>VLOOKUP($A365,GOLD!$A$2:$H$657,6,0)</f>
        <v>273.25</v>
      </c>
      <c r="O365" s="25">
        <f>VLOOKUP($A365,GOLD!$A$2:$H$657,8,0)</f>
        <v>780.93741068876818</v>
      </c>
      <c r="P365" s="25">
        <f>VLOOKUP($A365,GOLD!$A$2:$H$657,7,0)</f>
        <v>-1.9748807431254543</v>
      </c>
      <c r="Q365" s="25">
        <v>-1.95</v>
      </c>
      <c r="R365" s="25">
        <v>8.83</v>
      </c>
      <c r="S365" s="25">
        <v>1.75</v>
      </c>
      <c r="T365" s="25">
        <v>-1.99</v>
      </c>
      <c r="U365" s="25">
        <v>0.21</v>
      </c>
      <c r="V365" s="25">
        <v>-10.45</v>
      </c>
      <c r="W365" s="25">
        <v>-7.62</v>
      </c>
      <c r="X365" s="25">
        <v>7.48</v>
      </c>
      <c r="Y365" s="25">
        <v>-4.46</v>
      </c>
      <c r="Z365" s="25">
        <v>5.26</v>
      </c>
      <c r="AA365" s="25">
        <v>-3.69</v>
      </c>
      <c r="AB365" s="25">
        <v>-0.53</v>
      </c>
    </row>
    <row r="366" spans="1:28" x14ac:dyDescent="0.3">
      <c r="A366" s="27" t="s">
        <v>246</v>
      </c>
      <c r="B366" s="27">
        <f>VLOOKUP($A366,CRSP!$A$3:$U$650,2,0)</f>
        <v>-2.2304000000000001E-2</v>
      </c>
      <c r="C366" s="27">
        <f>VLOOKUP($A366,CRSP!$A$3:$U$650,12,0)</f>
        <v>1670.9009644789462</v>
      </c>
      <c r="D366" s="27">
        <f>VLOOKUP(A366,GW!$A$2:$D$655,4,0)</f>
        <v>1.1772021211694591E-2</v>
      </c>
      <c r="E366" s="25">
        <f>VLOOKUP($A366,CRSP!$A$3:$U$656,13,0)</f>
        <v>1.771E-3</v>
      </c>
      <c r="F366" s="25">
        <f>VLOOKUP($A366,CRSP!$A$3:$U$656,15,0)</f>
        <v>1327.9679221083245</v>
      </c>
      <c r="G366" s="25">
        <f>VLOOKUP($A366,CRSP!$A$3:$U$656,16,0)</f>
        <v>6.1640000000000002E-3</v>
      </c>
      <c r="H366" s="25">
        <f>VLOOKUP($A366,CRSP!$A$3:$U$656,18,0)</f>
        <v>861.16603497716221</v>
      </c>
      <c r="I366" s="25">
        <f>VLOOKUP($A366,CRSP!$A$3:$U$656,19,0)</f>
        <v>1.168E-3</v>
      </c>
      <c r="J366" s="25">
        <f>VLOOKUP($A366,CRSP!$A$3:$U$656,21,0)</f>
        <v>453.88076490438698</v>
      </c>
      <c r="K366" s="25"/>
      <c r="L366" s="25"/>
      <c r="M366" s="25"/>
      <c r="N366" s="25">
        <f>VLOOKUP($A366,GOLD!$A$2:$H$657,6,0)</f>
        <v>271.89999999999998</v>
      </c>
      <c r="O366" s="25">
        <f>VLOOKUP($A366,GOLD!$A$2:$H$657,8,0)</f>
        <v>777.07916547585012</v>
      </c>
      <c r="P366" s="25">
        <f>VLOOKUP($A366,GOLD!$A$2:$H$657,7,0)</f>
        <v>-0.495277541822295</v>
      </c>
      <c r="Q366" s="25">
        <v>7.08</v>
      </c>
      <c r="R366" s="25">
        <v>-12.51</v>
      </c>
      <c r="S366" s="25">
        <v>-2.68</v>
      </c>
      <c r="T366" s="25">
        <v>9.3800000000000008</v>
      </c>
      <c r="U366" s="25">
        <v>1.98</v>
      </c>
      <c r="V366" s="25">
        <v>-10.78</v>
      </c>
      <c r="W366" s="25">
        <v>-10.76</v>
      </c>
      <c r="X366" s="25">
        <v>3.97</v>
      </c>
      <c r="Y366" s="25">
        <v>-2.84</v>
      </c>
      <c r="Z366" s="25">
        <v>3.96</v>
      </c>
      <c r="AA366" s="25">
        <v>4.9800000000000004</v>
      </c>
      <c r="AB366" s="25">
        <v>-1.95</v>
      </c>
    </row>
    <row r="367" spans="1:28" x14ac:dyDescent="0.3">
      <c r="A367" s="27" t="s">
        <v>247</v>
      </c>
      <c r="B367" s="27">
        <f>VLOOKUP($A367,CRSP!$A$3:$U$650,2,0)</f>
        <v>2.6218999999999999E-2</v>
      </c>
      <c r="C367" s="27">
        <f>VLOOKUP($A367,CRSP!$A$3:$U$650,12,0)</f>
        <v>1710.8915549282522</v>
      </c>
      <c r="D367" s="27">
        <f>VLOOKUP(A367,GW!$A$2:$D$655,4,0)</f>
        <v>1.148356936614877E-2</v>
      </c>
      <c r="E367" s="25">
        <f>VLOOKUP($A367,CRSP!$A$3:$U$656,13,0)</f>
        <v>2.2074E-2</v>
      </c>
      <c r="F367" s="25">
        <f>VLOOKUP($A367,CRSP!$A$3:$U$656,15,0)</f>
        <v>1357.2814352238047</v>
      </c>
      <c r="G367" s="25">
        <f>VLOOKUP($A367,CRSP!$A$3:$U$656,16,0)</f>
        <v>4.3480000000000003E-3</v>
      </c>
      <c r="H367" s="25">
        <f>VLOOKUP($A367,CRSP!$A$3:$U$656,18,0)</f>
        <v>864.91039344273054</v>
      </c>
      <c r="I367" s="25">
        <f>VLOOKUP($A367,CRSP!$A$3:$U$656,19,0)</f>
        <v>5.2480000000000001E-3</v>
      </c>
      <c r="J367" s="25">
        <f>VLOOKUP($A367,CRSP!$A$3:$U$656,21,0)</f>
        <v>456.2429696287964</v>
      </c>
      <c r="K367" s="25"/>
      <c r="L367" s="25"/>
      <c r="M367" s="25"/>
      <c r="N367" s="25">
        <f>VLOOKUP($A367,GOLD!$A$2:$H$657,6,0)</f>
        <v>289.75</v>
      </c>
      <c r="O367" s="25">
        <f>VLOOKUP($A367,GOLD!$A$2:$H$657,8,0)</f>
        <v>828.09374106887685</v>
      </c>
      <c r="P367" s="25">
        <f>VLOOKUP($A367,GOLD!$A$2:$H$657,7,0)</f>
        <v>6.358413058143622</v>
      </c>
      <c r="Q367" s="25">
        <v>2.2000000000000002</v>
      </c>
      <c r="R367" s="25">
        <v>-9.0299999999999994</v>
      </c>
      <c r="S367" s="25">
        <v>-0.12</v>
      </c>
      <c r="T367" s="25">
        <v>-5.05</v>
      </c>
      <c r="U367" s="25">
        <v>-5.14</v>
      </c>
      <c r="V367" s="25">
        <v>12.58</v>
      </c>
      <c r="W367" s="25">
        <v>4.04</v>
      </c>
      <c r="X367" s="25">
        <v>-4.72</v>
      </c>
      <c r="Y367" s="25">
        <v>-2.23</v>
      </c>
      <c r="Z367" s="25">
        <v>11.55</v>
      </c>
      <c r="AA367" s="25">
        <v>-4.26</v>
      </c>
      <c r="AB367" s="25">
        <v>1.37</v>
      </c>
    </row>
    <row r="368" spans="1:28" x14ac:dyDescent="0.3">
      <c r="A368" s="27" t="s">
        <v>248</v>
      </c>
      <c r="B368" s="27">
        <f>VLOOKUP($A368,CRSP!$A$3:$U$650,2,0)</f>
        <v>-1.2795000000000001E-2</v>
      </c>
      <c r="C368" s="27">
        <f>VLOOKUP($A368,CRSP!$A$3:$U$650,12,0)</f>
        <v>1682.9334274288403</v>
      </c>
      <c r="D368" s="27">
        <f>VLOOKUP(A368,GW!$A$2:$D$655,4,0)</f>
        <v>1.1591174353347359E-2</v>
      </c>
      <c r="E368" s="25">
        <f>VLOOKUP($A368,CRSP!$A$3:$U$656,13,0)</f>
        <v>4.64E-3</v>
      </c>
      <c r="F368" s="25">
        <f>VLOOKUP($A368,CRSP!$A$3:$U$656,15,0)</f>
        <v>1363.5792506476139</v>
      </c>
      <c r="G368" s="25">
        <f>VLOOKUP($A368,CRSP!$A$3:$U$656,16,0)</f>
        <v>4.4679999999999997E-3</v>
      </c>
      <c r="H368" s="25">
        <f>VLOOKUP($A368,CRSP!$A$3:$U$656,18,0)</f>
        <v>868.77487672571135</v>
      </c>
      <c r="I368" s="25">
        <f>VLOOKUP($A368,CRSP!$A$3:$U$656,19,0)</f>
        <v>2.32E-3</v>
      </c>
      <c r="J368" s="25">
        <f>VLOOKUP($A368,CRSP!$A$3:$U$656,21,0)</f>
        <v>457.36782902137236</v>
      </c>
      <c r="K368" s="25"/>
      <c r="L368" s="25"/>
      <c r="M368" s="25"/>
      <c r="N368" s="25">
        <f>VLOOKUP($A368,GOLD!$A$2:$H$657,6,0)</f>
        <v>277</v>
      </c>
      <c r="O368" s="25">
        <f>VLOOKUP($A368,GOLD!$A$2:$H$657,8,0)</f>
        <v>791.65475850242922</v>
      </c>
      <c r="P368" s="25">
        <f>VLOOKUP($A368,GOLD!$A$2:$H$657,7,0)</f>
        <v>-4.500097603252259</v>
      </c>
      <c r="Q368" s="25">
        <v>0.72</v>
      </c>
      <c r="R368" s="25">
        <v>4.8600000000000003</v>
      </c>
      <c r="S368" s="25">
        <v>-1.74</v>
      </c>
      <c r="T368" s="25">
        <v>-2.58</v>
      </c>
      <c r="U368" s="25">
        <v>-0.91</v>
      </c>
      <c r="V368" s="25">
        <v>-5.18</v>
      </c>
      <c r="W368" s="25">
        <v>-7.46</v>
      </c>
      <c r="X368" s="25">
        <v>4.21</v>
      </c>
      <c r="Y368" s="25">
        <v>-1.23</v>
      </c>
      <c r="Z368" s="25">
        <v>-6.47</v>
      </c>
      <c r="AA368" s="25">
        <v>8.64</v>
      </c>
      <c r="AB368" s="25">
        <v>-0.47</v>
      </c>
    </row>
    <row r="369" spans="1:28" x14ac:dyDescent="0.3">
      <c r="A369" s="27" t="s">
        <v>249</v>
      </c>
      <c r="B369" s="27">
        <f>VLOOKUP($A369,CRSP!$A$3:$U$650,2,0)</f>
        <v>6.2593999999999997E-2</v>
      </c>
      <c r="C369" s="27">
        <f>VLOOKUP($A369,CRSP!$A$3:$U$650,12,0)</f>
        <v>1785.0858621500827</v>
      </c>
      <c r="D369" s="27">
        <f>VLOOKUP(A369,GW!$A$2:$D$655,4,0)</f>
        <v>1.0849454430446472E-2</v>
      </c>
      <c r="E369" s="25">
        <f>VLOOKUP($A369,CRSP!$A$3:$U$656,13,0)</f>
        <v>1.6603E-2</v>
      </c>
      <c r="F369" s="25">
        <f>VLOOKUP($A369,CRSP!$A$3:$U$656,15,0)</f>
        <v>1386.2186620418761</v>
      </c>
      <c r="G369" s="25">
        <f>VLOOKUP($A369,CRSP!$A$3:$U$656,16,0)</f>
        <v>5.156E-3</v>
      </c>
      <c r="H369" s="25">
        <f>VLOOKUP($A369,CRSP!$A$3:$U$656,18,0)</f>
        <v>873.25426794343969</v>
      </c>
      <c r="I369" s="25">
        <f>VLOOKUP($A369,CRSP!$A$3:$U$656,19,0)</f>
        <v>0</v>
      </c>
      <c r="J369" s="25">
        <f>VLOOKUP($A369,CRSP!$A$3:$U$656,21,0)</f>
        <v>457.36782902137236</v>
      </c>
      <c r="K369" s="25"/>
      <c r="L369" s="25"/>
      <c r="M369" s="25"/>
      <c r="N369" s="25">
        <f>VLOOKUP($A369,GOLD!$A$2:$H$657,6,0)</f>
        <v>277.5</v>
      </c>
      <c r="O369" s="25">
        <f>VLOOKUP($A369,GOLD!$A$2:$H$657,8,0)</f>
        <v>793.08373821091743</v>
      </c>
      <c r="P369" s="25">
        <f>VLOOKUP($A369,GOLD!$A$2:$H$657,7,0)</f>
        <v>0.18034269991507268</v>
      </c>
      <c r="Q369" s="25">
        <v>-2.08</v>
      </c>
      <c r="R369" s="25">
        <v>5.36</v>
      </c>
      <c r="S369" s="25">
        <v>9.66</v>
      </c>
      <c r="T369" s="25">
        <v>8.74</v>
      </c>
      <c r="U369" s="25">
        <v>2.3199999999999998</v>
      </c>
      <c r="V369" s="25">
        <v>12.69</v>
      </c>
      <c r="W369" s="25">
        <v>-1.39</v>
      </c>
      <c r="X369" s="25">
        <v>11.76</v>
      </c>
      <c r="Y369" s="25">
        <v>-2.39</v>
      </c>
      <c r="Z369" s="25">
        <v>3.46</v>
      </c>
      <c r="AA369" s="25">
        <v>10.1</v>
      </c>
      <c r="AB369" s="25">
        <v>7.61</v>
      </c>
    </row>
    <row r="370" spans="1:28" x14ac:dyDescent="0.3">
      <c r="A370" s="27" t="s">
        <v>580</v>
      </c>
      <c r="B370" s="27">
        <f>VLOOKUP($A370,CRSP!$A$3:$U$650,2,0)</f>
        <v>-5.2088000000000002E-2</v>
      </c>
      <c r="C370" s="27">
        <f>VLOOKUP($A370,CRSP!$A$3:$U$650,12,0)</f>
        <v>1689.614208421548</v>
      </c>
      <c r="D370" s="27">
        <f>VLOOKUP(A370,GW!$A$2:$D$655,4,0)</f>
        <v>1.1379663211533509E-2</v>
      </c>
      <c r="E370" s="25">
        <f>VLOOKUP($A370,CRSP!$A$3:$U$656,13,0)</f>
        <v>-1.323E-3</v>
      </c>
      <c r="F370" s="25">
        <f>VLOOKUP($A370,CRSP!$A$3:$U$656,15,0)</f>
        <v>1384.3846269668825</v>
      </c>
      <c r="G370" s="25">
        <f>VLOOKUP($A370,CRSP!$A$3:$U$656,16,0)</f>
        <v>5.2810000000000001E-3</v>
      </c>
      <c r="H370" s="25">
        <f>VLOOKUP($A370,CRSP!$A$3:$U$656,18,0)</f>
        <v>877.8658432926095</v>
      </c>
      <c r="I370" s="25">
        <f>VLOOKUP($A370,CRSP!$A$3:$U$656,19,0)</f>
        <v>5.208E-3</v>
      </c>
      <c r="J370" s="25">
        <f>VLOOKUP($A370,CRSP!$A$3:$U$656,21,0)</f>
        <v>459.73003374578172</v>
      </c>
      <c r="K370" s="25"/>
      <c r="L370" s="25"/>
      <c r="M370" s="25"/>
      <c r="N370" s="25">
        <f>VLOOKUP($A370,GOLD!$A$2:$H$657,6,0)</f>
        <v>274</v>
      </c>
      <c r="O370" s="25">
        <f>VLOOKUP($A370,GOLD!$A$2:$H$657,8,0)</f>
        <v>783.08088025150039</v>
      </c>
      <c r="P370" s="25">
        <f>VLOOKUP($A370,GOLD!$A$2:$H$657,7,0)</f>
        <v>-1.2692826798418959</v>
      </c>
      <c r="Q370" s="25">
        <v>3.71</v>
      </c>
      <c r="R370" s="25">
        <v>-4.3099999999999996</v>
      </c>
      <c r="S370" s="25">
        <v>-7.77</v>
      </c>
      <c r="T370" s="25">
        <v>4.51</v>
      </c>
      <c r="U370" s="25">
        <v>-0.78</v>
      </c>
      <c r="V370" s="25">
        <v>-14.88</v>
      </c>
      <c r="W370" s="25">
        <v>-3.35</v>
      </c>
      <c r="X370" s="25">
        <v>9.16</v>
      </c>
      <c r="Y370" s="25">
        <v>2.66</v>
      </c>
      <c r="Z370" s="25">
        <v>3.71</v>
      </c>
      <c r="AA370" s="25">
        <v>2.48</v>
      </c>
      <c r="AB370" s="25">
        <v>-3.92</v>
      </c>
    </row>
    <row r="371" spans="1:28" x14ac:dyDescent="0.3">
      <c r="A371" s="27" t="s">
        <v>250</v>
      </c>
      <c r="B371" s="27">
        <f>VLOOKUP($A371,CRSP!$A$3:$U$650,2,0)</f>
        <v>-4.1200000000000004E-3</v>
      </c>
      <c r="C371" s="27">
        <f>VLOOKUP($A371,CRSP!$A$3:$U$650,12,0)</f>
        <v>1681.2514702422964</v>
      </c>
      <c r="D371" s="27">
        <f>VLOOKUP(A371,GW!$A$2:$D$655,4,0)</f>
        <v>1.141854391119817E-2</v>
      </c>
      <c r="E371" s="25">
        <f>VLOOKUP($A371,CRSP!$A$3:$U$656,13,0)</f>
        <v>8.6470000000000002E-3</v>
      </c>
      <c r="F371" s="25">
        <f>VLOOKUP($A371,CRSP!$A$3:$U$656,15,0)</f>
        <v>1396.3559989844805</v>
      </c>
      <c r="G371" s="25">
        <f>VLOOKUP($A371,CRSP!$A$3:$U$656,16,0)</f>
        <v>5.1529999999999996E-3</v>
      </c>
      <c r="H371" s="25">
        <f>VLOOKUP($A371,CRSP!$A$3:$U$656,18,0)</f>
        <v>882.38949102201639</v>
      </c>
      <c r="I371" s="25">
        <f>VLOOKUP($A371,CRSP!$A$3:$U$656,19,0)</f>
        <v>1.727E-3</v>
      </c>
      <c r="J371" s="25">
        <f>VLOOKUP($A371,CRSP!$A$3:$U$656,21,0)</f>
        <v>460.51743532058487</v>
      </c>
      <c r="K371" s="25"/>
      <c r="L371" s="25"/>
      <c r="M371" s="25"/>
      <c r="N371" s="25">
        <f>VLOOKUP($A371,GOLD!$A$2:$H$657,6,0)</f>
        <v>264.8</v>
      </c>
      <c r="O371" s="25">
        <f>VLOOKUP($A371,GOLD!$A$2:$H$657,8,0)</f>
        <v>756.78765361531873</v>
      </c>
      <c r="P371" s="25">
        <f>VLOOKUP($A371,GOLD!$A$2:$H$657,7,0)</f>
        <v>-3.415328232521706</v>
      </c>
      <c r="Q371" s="25">
        <v>7.74</v>
      </c>
      <c r="R371" s="25">
        <v>2.4700000000000002</v>
      </c>
      <c r="S371" s="25">
        <v>2.19</v>
      </c>
      <c r="T371" s="25">
        <v>-2.9</v>
      </c>
      <c r="U371" s="25">
        <v>6.42</v>
      </c>
      <c r="V371" s="25">
        <v>-7.48</v>
      </c>
      <c r="W371" s="25">
        <v>-0.24</v>
      </c>
      <c r="X371" s="25">
        <v>-1.81</v>
      </c>
      <c r="Y371" s="25">
        <v>-1.83</v>
      </c>
      <c r="Z371" s="25">
        <v>2.08</v>
      </c>
      <c r="AA371" s="25">
        <v>-0.51</v>
      </c>
      <c r="AB371" s="25">
        <v>-2.96</v>
      </c>
    </row>
    <row r="372" spans="1:28" x14ac:dyDescent="0.3">
      <c r="A372" s="27" t="s">
        <v>251</v>
      </c>
      <c r="B372" s="27">
        <f>VLOOKUP($A372,CRSP!$A$3:$U$650,2,0)</f>
        <v>-7.8268000000000004E-2</v>
      </c>
      <c r="C372" s="27">
        <f>VLOOKUP($A372,CRSP!$A$3:$U$650,12,0)</f>
        <v>1546.6360856269114</v>
      </c>
      <c r="D372" s="27">
        <f>VLOOKUP(A372,GW!$A$2:$D$655,4,0)</f>
        <v>1.2393120143985196E-2</v>
      </c>
      <c r="E372" s="25">
        <f>VLOOKUP($A372,CRSP!$A$3:$U$656,13,0)</f>
        <v>2.5641000000000001E-2</v>
      </c>
      <c r="F372" s="25">
        <f>VLOOKUP($A372,CRSP!$A$3:$U$656,15,0)</f>
        <v>1432.160210313679</v>
      </c>
      <c r="G372" s="25">
        <f>VLOOKUP($A372,CRSP!$A$3:$U$656,16,0)</f>
        <v>5.437E-3</v>
      </c>
      <c r="H372" s="25">
        <f>VLOOKUP($A372,CRSP!$A$3:$U$656,18,0)</f>
        <v>887.18710763324145</v>
      </c>
      <c r="I372" s="25">
        <f>VLOOKUP($A372,CRSP!$A$3:$U$656,19,0)</f>
        <v>5.7499999999999999E-4</v>
      </c>
      <c r="J372" s="25">
        <f>VLOOKUP($A372,CRSP!$A$3:$U$656,21,0)</f>
        <v>460.74240719910006</v>
      </c>
      <c r="K372" s="25"/>
      <c r="L372" s="25"/>
      <c r="M372" s="25"/>
      <c r="N372" s="25">
        <f>VLOOKUP($A372,GOLD!$A$2:$H$657,6,0)</f>
        <v>270.10000000000002</v>
      </c>
      <c r="O372" s="25">
        <f>VLOOKUP($A372,GOLD!$A$2:$H$657,8,0)</f>
        <v>771.93483852529289</v>
      </c>
      <c r="P372" s="25">
        <f>VLOOKUP($A372,GOLD!$A$2:$H$657,7,0)</f>
        <v>1.9817436735716867</v>
      </c>
      <c r="Q372" s="25">
        <v>2.74</v>
      </c>
      <c r="R372" s="25">
        <v>-11.53</v>
      </c>
      <c r="S372" s="25">
        <v>-5.29</v>
      </c>
      <c r="T372" s="25">
        <v>-2.5299999999999998</v>
      </c>
      <c r="U372" s="25">
        <v>1.38</v>
      </c>
      <c r="V372" s="25">
        <v>-23.16</v>
      </c>
      <c r="W372" s="25">
        <v>-15.46</v>
      </c>
      <c r="X372" s="25">
        <v>3.06</v>
      </c>
      <c r="Y372" s="25">
        <v>-1.04</v>
      </c>
      <c r="Z372" s="25">
        <v>0.75</v>
      </c>
      <c r="AA372" s="25">
        <v>-5.17</v>
      </c>
      <c r="AB372" s="25">
        <v>-8.0500000000000007</v>
      </c>
    </row>
    <row r="373" spans="1:28" x14ac:dyDescent="0.3">
      <c r="A373" s="27" t="s">
        <v>581</v>
      </c>
      <c r="B373" s="27">
        <f>VLOOKUP($A373,CRSP!$A$3:$U$650,2,0)</f>
        <v>5.7200000000000003E-3</v>
      </c>
      <c r="C373" s="27">
        <f>VLOOKUP($A373,CRSP!$A$3:$U$650,12,0)</f>
        <v>1552.9051987767584</v>
      </c>
      <c r="D373" s="27">
        <f>VLOOKUP(A373,GW!$A$2:$D$655,4,0)</f>
        <v>1.232390099069894E-2</v>
      </c>
      <c r="E373" s="25">
        <f>VLOOKUP($A373,CRSP!$A$3:$U$656,13,0)</f>
        <v>3.0723E-2</v>
      </c>
      <c r="F373" s="25">
        <f>VLOOKUP($A373,CRSP!$A$3:$U$656,15,0)</f>
        <v>1476.1591925959387</v>
      </c>
      <c r="G373" s="25">
        <f>VLOOKUP($A373,CRSP!$A$3:$U$656,16,0)</f>
        <v>5.5120000000000004E-3</v>
      </c>
      <c r="H373" s="25">
        <f>VLOOKUP($A373,CRSP!$A$3:$U$656,18,0)</f>
        <v>892.07721801225966</v>
      </c>
      <c r="I373" s="25">
        <f>VLOOKUP($A373,CRSP!$A$3:$U$656,19,0)</f>
        <v>-5.7399999999999997E-4</v>
      </c>
      <c r="J373" s="25">
        <f>VLOOKUP($A373,CRSP!$A$3:$U$656,21,0)</f>
        <v>460.51743532058487</v>
      </c>
      <c r="K373" s="25"/>
      <c r="L373" s="25"/>
      <c r="M373" s="25"/>
      <c r="N373" s="25">
        <f>VLOOKUP($A373,GOLD!$A$2:$H$657,6,0)</f>
        <v>272.14999999999998</v>
      </c>
      <c r="O373" s="25">
        <f>VLOOKUP($A373,GOLD!$A$2:$H$657,8,0)</f>
        <v>777.79365533009423</v>
      </c>
      <c r="P373" s="25">
        <f>VLOOKUP($A373,GOLD!$A$2:$H$657,7,0)</f>
        <v>0.75611240816390535</v>
      </c>
      <c r="Q373" s="25">
        <v>5.5</v>
      </c>
      <c r="R373" s="25">
        <v>-0.18</v>
      </c>
      <c r="S373" s="25">
        <v>6.57</v>
      </c>
      <c r="T373" s="25">
        <v>7.69</v>
      </c>
      <c r="U373" s="25">
        <v>7.69</v>
      </c>
      <c r="V373" s="25">
        <v>-8.07</v>
      </c>
      <c r="W373" s="25">
        <v>-4.57</v>
      </c>
      <c r="X373" s="25">
        <v>6.6</v>
      </c>
      <c r="Y373" s="25">
        <v>5.66</v>
      </c>
      <c r="Z373" s="25">
        <v>3.51</v>
      </c>
      <c r="AA373" s="25">
        <v>9.9700000000000006</v>
      </c>
      <c r="AB373" s="25">
        <v>1.2</v>
      </c>
    </row>
    <row r="374" spans="1:28" x14ac:dyDescent="0.3">
      <c r="A374" s="27" t="s">
        <v>252</v>
      </c>
      <c r="B374" s="27">
        <f>VLOOKUP($A374,CRSP!$A$3:$U$650,2,0)</f>
        <v>3.2371999999999998E-2</v>
      </c>
      <c r="C374" s="27">
        <f>VLOOKUP($A374,CRSP!$A$3:$U$650,12,0)</f>
        <v>1606.692542931075</v>
      </c>
      <c r="D374" s="27">
        <f>VLOOKUP(A374,GW!$A$2:$D$655,4,0)</f>
        <v>1.183861513946945E-2</v>
      </c>
      <c r="E374" s="25">
        <f>VLOOKUP($A374,CRSP!$A$3:$U$656,13,0)</f>
        <v>4.1640000000000002E-3</v>
      </c>
      <c r="F374" s="25">
        <f>VLOOKUP($A374,CRSP!$A$3:$U$656,15,0)</f>
        <v>1482.3069880720407</v>
      </c>
      <c r="G374" s="25">
        <f>VLOOKUP($A374,CRSP!$A$3:$U$656,16,0)</f>
        <v>6.8999999999999999E-3</v>
      </c>
      <c r="H374" s="25">
        <f>VLOOKUP($A374,CRSP!$A$3:$U$656,18,0)</f>
        <v>898.23261971854743</v>
      </c>
      <c r="I374" s="25">
        <f>VLOOKUP($A374,CRSP!$A$3:$U$656,19,0)</f>
        <v>6.3220000000000004E-3</v>
      </c>
      <c r="J374" s="25">
        <f>VLOOKUP($A374,CRSP!$A$3:$U$656,21,0)</f>
        <v>463.4420697412823</v>
      </c>
      <c r="K374" s="25"/>
      <c r="L374" s="25"/>
      <c r="M374" s="25"/>
      <c r="N374" s="25">
        <f>VLOOKUP($A374,GOLD!$A$2:$H$657,6,0)</f>
        <v>265.60000000000002</v>
      </c>
      <c r="O374" s="25">
        <f>VLOOKUP($A374,GOLD!$A$2:$H$657,8,0)</f>
        <v>759.07402114889976</v>
      </c>
      <c r="P374" s="25">
        <f>VLOOKUP($A374,GOLD!$A$2:$H$657,7,0)</f>
        <v>-2.4361967277930123</v>
      </c>
      <c r="Q374" s="25">
        <v>-2.2000000000000002</v>
      </c>
      <c r="R374" s="25">
        <v>13.4</v>
      </c>
      <c r="S374" s="25">
        <v>1.4</v>
      </c>
      <c r="T374" s="25">
        <v>-3.37</v>
      </c>
      <c r="U374" s="25">
        <v>-5.84</v>
      </c>
      <c r="V374" s="25">
        <v>16.100000000000001</v>
      </c>
      <c r="W374" s="25">
        <v>14.38</v>
      </c>
      <c r="X374" s="25">
        <v>-10.77</v>
      </c>
      <c r="Y374" s="25">
        <v>6.43</v>
      </c>
      <c r="Z374" s="25">
        <v>-8.51</v>
      </c>
      <c r="AA374" s="25">
        <v>-0.49</v>
      </c>
      <c r="AB374" s="25">
        <v>1.47</v>
      </c>
    </row>
    <row r="375" spans="1:28" x14ac:dyDescent="0.3">
      <c r="A375" s="27" t="s">
        <v>253</v>
      </c>
      <c r="B375" s="27">
        <f>VLOOKUP($A375,CRSP!$A$3:$U$650,2,0)</f>
        <v>-9.0952000000000005E-2</v>
      </c>
      <c r="C375" s="27">
        <f>VLOOKUP($A375,CRSP!$A$3:$U$650,12,0)</f>
        <v>1458.4097859327219</v>
      </c>
      <c r="D375" s="27">
        <f>VLOOKUP(A375,GW!$A$2:$D$655,4,0)</f>
        <v>1.2962186342349897E-2</v>
      </c>
      <c r="E375" s="25">
        <f>VLOOKUP($A375,CRSP!$A$3:$U$656,13,0)</f>
        <v>1.1636000000000001E-2</v>
      </c>
      <c r="F375" s="25">
        <f>VLOOKUP($A375,CRSP!$A$3:$U$656,15,0)</f>
        <v>1499.5551606312488</v>
      </c>
      <c r="G375" s="25">
        <f>VLOOKUP($A375,CRSP!$A$3:$U$656,16,0)</f>
        <v>3.967E-3</v>
      </c>
      <c r="H375" s="25">
        <f>VLOOKUP($A375,CRSP!$A$3:$U$656,18,0)</f>
        <v>901.79585431224677</v>
      </c>
      <c r="I375" s="25">
        <f>VLOOKUP($A375,CRSP!$A$3:$U$656,19,0)</f>
        <v>3.9979999999999998E-3</v>
      </c>
      <c r="J375" s="25">
        <f>VLOOKUP($A375,CRSP!$A$3:$U$656,21,0)</f>
        <v>465.24184476940383</v>
      </c>
      <c r="K375" s="25"/>
      <c r="L375" s="25"/>
      <c r="M375" s="25"/>
      <c r="N375" s="25">
        <f>VLOOKUP($A375,GOLD!$A$2:$H$657,6,0)</f>
        <v>267</v>
      </c>
      <c r="O375" s="25">
        <f>VLOOKUP($A375,GOLD!$A$2:$H$657,8,0)</f>
        <v>763.07516433266642</v>
      </c>
      <c r="P375" s="25">
        <f>VLOOKUP($A375,GOLD!$A$2:$H$657,7,0)</f>
        <v>0.52572407979706981</v>
      </c>
      <c r="Q375" s="25">
        <v>0.13</v>
      </c>
      <c r="R375" s="25">
        <v>-1.1599999999999999</v>
      </c>
      <c r="S375" s="25">
        <v>-4.9800000000000004</v>
      </c>
      <c r="T375" s="25">
        <v>0.04</v>
      </c>
      <c r="U375" s="25">
        <v>-1.64</v>
      </c>
      <c r="V375" s="25">
        <v>-26.11</v>
      </c>
      <c r="W375" s="25">
        <v>-9.85</v>
      </c>
      <c r="X375" s="25">
        <v>6.16</v>
      </c>
      <c r="Y375" s="25">
        <v>-5.36</v>
      </c>
      <c r="Z375" s="25">
        <v>-0.55000000000000004</v>
      </c>
      <c r="AA375" s="25">
        <v>-5.13</v>
      </c>
      <c r="AB375" s="25">
        <v>-2.4900000000000002</v>
      </c>
    </row>
    <row r="376" spans="1:28" x14ac:dyDescent="0.3">
      <c r="A376" s="27" t="s">
        <v>582</v>
      </c>
      <c r="B376" s="27">
        <f>VLOOKUP($A376,CRSP!$A$3:$U$650,2,0)</f>
        <v>-6.3705999999999999E-2</v>
      </c>
      <c r="C376" s="27">
        <f>VLOOKUP($A376,CRSP!$A$3:$U$650,12,0)</f>
        <v>1364.7729945895082</v>
      </c>
      <c r="D376" s="27">
        <f>VLOOKUP(A376,GW!$A$2:$D$655,4,0)</f>
        <v>1.3765911421750709E-2</v>
      </c>
      <c r="E376" s="25">
        <f>VLOOKUP($A376,CRSP!$A$3:$U$656,13,0)</f>
        <v>2.7499999999999998E-3</v>
      </c>
      <c r="F376" s="25">
        <f>VLOOKUP($A376,CRSP!$A$3:$U$656,15,0)</f>
        <v>1503.6779615751107</v>
      </c>
      <c r="G376" s="25">
        <f>VLOOKUP($A376,CRSP!$A$3:$U$656,16,0)</f>
        <v>4.6779999999999999E-3</v>
      </c>
      <c r="H376" s="25">
        <f>VLOOKUP($A376,CRSP!$A$3:$U$656,18,0)</f>
        <v>906.01450676937304</v>
      </c>
      <c r="I376" s="25">
        <f>VLOOKUP($A376,CRSP!$A$3:$U$656,19,0)</f>
        <v>2.2750000000000001E-3</v>
      </c>
      <c r="J376" s="25">
        <f>VLOOKUP($A376,CRSP!$A$3:$U$656,21,0)</f>
        <v>466.36670416197978</v>
      </c>
      <c r="K376" s="25"/>
      <c r="L376" s="25"/>
      <c r="M376" s="25"/>
      <c r="N376" s="25">
        <f>VLOOKUP($A376,GOLD!$A$2:$H$657,6,0)</f>
        <v>257.7</v>
      </c>
      <c r="O376" s="25">
        <f>VLOOKUP($A376,GOLD!$A$2:$H$657,8,0)</f>
        <v>736.496141754787</v>
      </c>
      <c r="P376" s="25">
        <f>VLOOKUP($A376,GOLD!$A$2:$H$657,7,0)</f>
        <v>-3.545254074193017</v>
      </c>
      <c r="Q376" s="25">
        <v>-4.78</v>
      </c>
      <c r="R376" s="25">
        <v>-2.87</v>
      </c>
      <c r="S376" s="25">
        <v>-5.92</v>
      </c>
      <c r="T376" s="25">
        <v>-0.14000000000000001</v>
      </c>
      <c r="U376" s="25">
        <v>-6.46</v>
      </c>
      <c r="V376" s="25">
        <v>-13.85</v>
      </c>
      <c r="W376" s="25">
        <v>-5.79</v>
      </c>
      <c r="X376" s="25">
        <v>1.24</v>
      </c>
      <c r="Y376" s="25">
        <v>-2.88</v>
      </c>
      <c r="Z376" s="25">
        <v>-8.57</v>
      </c>
      <c r="AA376" s="25">
        <v>-3.32</v>
      </c>
      <c r="AB376" s="25">
        <v>-7.38</v>
      </c>
    </row>
    <row r="377" spans="1:28" x14ac:dyDescent="0.3">
      <c r="A377" s="27" t="s">
        <v>254</v>
      </c>
      <c r="B377" s="27">
        <f>VLOOKUP($A377,CRSP!$A$3:$U$650,2,0)</f>
        <v>7.7824000000000004E-2</v>
      </c>
      <c r="C377" s="27">
        <f>VLOOKUP($A377,CRSP!$A$3:$U$650,12,0)</f>
        <v>1469.6071512585274</v>
      </c>
      <c r="D377" s="27">
        <f>VLOOKUP(A377,GW!$A$2:$D$655,4,0)</f>
        <v>1.2707356244564318E-2</v>
      </c>
      <c r="E377" s="25">
        <f>VLOOKUP($A377,CRSP!$A$3:$U$656,13,0)</f>
        <v>-2.7449000000000001E-2</v>
      </c>
      <c r="F377" s="25">
        <f>VLOOKUP($A377,CRSP!$A$3:$U$656,15,0)</f>
        <v>1462.4032426289652</v>
      </c>
      <c r="G377" s="25">
        <f>VLOOKUP($A377,CRSP!$A$3:$U$656,16,0)</f>
        <v>4.47E-3</v>
      </c>
      <c r="H377" s="25">
        <f>VLOOKUP($A377,CRSP!$A$3:$U$656,18,0)</f>
        <v>910.06432883009666</v>
      </c>
      <c r="I377" s="25">
        <f>VLOOKUP($A377,CRSP!$A$3:$U$656,19,0)</f>
        <v>3.973E-3</v>
      </c>
      <c r="J377" s="25">
        <f>VLOOKUP($A377,CRSP!$A$3:$U$656,21,0)</f>
        <v>468.1664791901012</v>
      </c>
      <c r="K377" s="25"/>
      <c r="L377" s="25"/>
      <c r="M377" s="25"/>
      <c r="N377" s="25">
        <f>VLOOKUP($A377,GOLD!$A$2:$H$657,6,0)</f>
        <v>263.8</v>
      </c>
      <c r="O377" s="25">
        <f>VLOOKUP($A377,GOLD!$A$2:$H$657,8,0)</f>
        <v>753.92969419834242</v>
      </c>
      <c r="P377" s="25">
        <f>VLOOKUP($A377,GOLD!$A$2:$H$657,7,0)</f>
        <v>2.3395122624894849</v>
      </c>
      <c r="Q377" s="25">
        <v>0.9</v>
      </c>
      <c r="R377" s="25">
        <v>8.59</v>
      </c>
      <c r="S377" s="25">
        <v>9.59</v>
      </c>
      <c r="T377" s="25">
        <v>10.06</v>
      </c>
      <c r="U377" s="25">
        <v>3.12</v>
      </c>
      <c r="V377" s="25">
        <v>18.010000000000002</v>
      </c>
      <c r="W377" s="25">
        <v>2.7</v>
      </c>
      <c r="X377" s="25">
        <v>5.53</v>
      </c>
      <c r="Y377" s="25">
        <v>5.61</v>
      </c>
      <c r="Z377" s="25">
        <v>4.2300000000000004</v>
      </c>
      <c r="AA377" s="25">
        <v>4.0999999999999996</v>
      </c>
      <c r="AB377" s="25">
        <v>11.03</v>
      </c>
    </row>
    <row r="378" spans="1:28" x14ac:dyDescent="0.3">
      <c r="A378" s="27" t="s">
        <v>255</v>
      </c>
      <c r="B378" s="27">
        <f>VLOOKUP($A378,CRSP!$A$3:$U$650,2,0)</f>
        <v>6.8589999999999996E-3</v>
      </c>
      <c r="C378" s="27">
        <f>VLOOKUP($A378,CRSP!$A$3:$U$650,12,0)</f>
        <v>1477.0877440602212</v>
      </c>
      <c r="D378" s="27">
        <f>VLOOKUP(A378,GW!$A$2:$D$655,4,0)</f>
        <v>1.2566822209127635E-2</v>
      </c>
      <c r="E378" s="25">
        <f>VLOOKUP($A378,CRSP!$A$3:$U$656,13,0)</f>
        <v>1.3730000000000001E-3</v>
      </c>
      <c r="F378" s="25">
        <f>VLOOKUP($A378,CRSP!$A$3:$U$656,15,0)</f>
        <v>1464.4117514526658</v>
      </c>
      <c r="G378" s="25">
        <f>VLOOKUP($A378,CRSP!$A$3:$U$656,16,0)</f>
        <v>3.8530000000000001E-3</v>
      </c>
      <c r="H378" s="25">
        <f>VLOOKUP($A378,CRSP!$A$3:$U$656,18,0)</f>
        <v>913.57089635593297</v>
      </c>
      <c r="I378" s="25">
        <f>VLOOKUP($A378,CRSP!$A$3:$U$656,19,0)</f>
        <v>4.522E-3</v>
      </c>
      <c r="J378" s="25">
        <f>VLOOKUP($A378,CRSP!$A$3:$U$656,21,0)</f>
        <v>470.30371203599549</v>
      </c>
      <c r="K378" s="25"/>
      <c r="L378" s="25"/>
      <c r="M378" s="25"/>
      <c r="N378" s="25">
        <f>VLOOKUP($A378,GOLD!$A$2:$H$657,6,0)</f>
        <v>265.8</v>
      </c>
      <c r="O378" s="25">
        <f>VLOOKUP($A378,GOLD!$A$2:$H$657,8,0)</f>
        <v>759.64561303229493</v>
      </c>
      <c r="P378" s="25">
        <f>VLOOKUP($A378,GOLD!$A$2:$H$657,7,0)</f>
        <v>0.75529059959306721</v>
      </c>
      <c r="Q378" s="25">
        <v>3.39</v>
      </c>
      <c r="R378" s="25">
        <v>-1.62</v>
      </c>
      <c r="S378" s="25">
        <v>1.91</v>
      </c>
      <c r="T378" s="25">
        <v>0.09</v>
      </c>
      <c r="U378" s="25">
        <v>2.79</v>
      </c>
      <c r="V378" s="25">
        <v>-3.28</v>
      </c>
      <c r="W378" s="25">
        <v>-1.38</v>
      </c>
      <c r="X378" s="25">
        <v>0.24</v>
      </c>
      <c r="Y378" s="25">
        <v>1.61</v>
      </c>
      <c r="Z378" s="25">
        <v>2.81</v>
      </c>
      <c r="AA378" s="25">
        <v>3.66</v>
      </c>
      <c r="AB378" s="25">
        <v>3.6</v>
      </c>
    </row>
    <row r="379" spans="1:28" x14ac:dyDescent="0.3">
      <c r="A379" s="27" t="s">
        <v>583</v>
      </c>
      <c r="B379" s="27">
        <f>VLOOKUP($A379,CRSP!$A$3:$U$650,2,0)</f>
        <v>-2.4504999999999999E-2</v>
      </c>
      <c r="C379" s="27">
        <f>VLOOKUP($A379,CRSP!$A$3:$U$650,12,0)</f>
        <v>1440.1552575864503</v>
      </c>
      <c r="D379" s="27">
        <f>VLOOKUP(A379,GW!$A$2:$D$655,4,0)</f>
        <v>1.2810963558256153E-2</v>
      </c>
      <c r="E379" s="25">
        <f>VLOOKUP($A379,CRSP!$A$3:$U$656,13,0)</f>
        <v>2.1610000000000002E-3</v>
      </c>
      <c r="F379" s="25">
        <f>VLOOKUP($A379,CRSP!$A$3:$U$656,15,0)</f>
        <v>1467.577007492205</v>
      </c>
      <c r="G379" s="25">
        <f>VLOOKUP($A379,CRSP!$A$3:$U$656,16,0)</f>
        <v>3.0010000000000002E-3</v>
      </c>
      <c r="H379" s="25">
        <f>VLOOKUP($A379,CRSP!$A$3:$U$656,18,0)</f>
        <v>916.31245846561512</v>
      </c>
      <c r="I379" s="25">
        <f>VLOOKUP($A379,CRSP!$A$3:$U$656,19,0)</f>
        <v>1.688E-3</v>
      </c>
      <c r="J379" s="25">
        <f>VLOOKUP($A379,CRSP!$A$3:$U$656,21,0)</f>
        <v>471.09111361079863</v>
      </c>
      <c r="K379" s="25"/>
      <c r="L379" s="25"/>
      <c r="M379" s="25"/>
      <c r="N379" s="25">
        <f>VLOOKUP($A379,GOLD!$A$2:$H$657,6,0)</f>
        <v>270.60000000000002</v>
      </c>
      <c r="O379" s="25">
        <f>VLOOKUP($A379,GOLD!$A$2:$H$657,8,0)</f>
        <v>773.3638182337811</v>
      </c>
      <c r="P379" s="25">
        <f>VLOOKUP($A379,GOLD!$A$2:$H$657,7,0)</f>
        <v>1.7897569457542666</v>
      </c>
      <c r="Q379" s="25">
        <v>-1.53</v>
      </c>
      <c r="R379" s="25">
        <v>3.73</v>
      </c>
      <c r="S379" s="25">
        <v>-6.17</v>
      </c>
      <c r="T379" s="25">
        <v>-7.52</v>
      </c>
      <c r="U379" s="25">
        <v>-1.3</v>
      </c>
      <c r="V379" s="25">
        <v>1.37</v>
      </c>
      <c r="W379" s="25">
        <v>-3.11</v>
      </c>
      <c r="X379" s="25">
        <v>-6.05</v>
      </c>
      <c r="Y379" s="25">
        <v>-2.59</v>
      </c>
      <c r="Z379" s="25">
        <v>-3.07</v>
      </c>
      <c r="AA379" s="25">
        <v>0.7</v>
      </c>
      <c r="AB379" s="25">
        <v>-1.72</v>
      </c>
    </row>
    <row r="380" spans="1:28" x14ac:dyDescent="0.3">
      <c r="A380" s="27" t="s">
        <v>256</v>
      </c>
      <c r="B380" s="27">
        <f>VLOOKUP($A380,CRSP!$A$3:$U$650,2,0)</f>
        <v>-9.3170000000000006E-3</v>
      </c>
      <c r="C380" s="27">
        <f>VLOOKUP($A380,CRSP!$A$3:$U$650,12,0)</f>
        <v>1424.641260879793</v>
      </c>
      <c r="D380" s="27">
        <f>VLOOKUP(A380,GW!$A$2:$D$655,4,0)</f>
        <v>1.2964231951542371E-2</v>
      </c>
      <c r="E380" s="25">
        <f>VLOOKUP($A380,CRSP!$A$3:$U$656,13,0)</f>
        <v>3.0526000000000001E-2</v>
      </c>
      <c r="F380" s="25">
        <f>VLOOKUP($A380,CRSP!$A$3:$U$656,15,0)</f>
        <v>1512.3755466386192</v>
      </c>
      <c r="G380" s="25">
        <f>VLOOKUP($A380,CRSP!$A$3:$U$656,16,0)</f>
        <v>3.3050000000000002E-3</v>
      </c>
      <c r="H380" s="25">
        <f>VLOOKUP($A380,CRSP!$A$3:$U$656,18,0)</f>
        <v>919.34086833617528</v>
      </c>
      <c r="I380" s="25">
        <f>VLOOKUP($A380,CRSP!$A$3:$U$656,19,0)</f>
        <v>-2.8089999999999999E-3</v>
      </c>
      <c r="J380" s="25">
        <f>VLOOKUP($A380,CRSP!$A$3:$U$656,21,0)</f>
        <v>469.74128233970748</v>
      </c>
      <c r="K380" s="25"/>
      <c r="L380" s="25"/>
      <c r="M380" s="25"/>
      <c r="N380" s="25">
        <f>VLOOKUP($A380,GOLD!$A$2:$H$657,6,0)</f>
        <v>266.60000000000002</v>
      </c>
      <c r="O380" s="25">
        <f>VLOOKUP($A380,GOLD!$A$2:$H$657,8,0)</f>
        <v>761.93198056587596</v>
      </c>
      <c r="P380" s="25">
        <f>VLOOKUP($A380,GOLD!$A$2:$H$657,7,0)</f>
        <v>-1.4892307992079361</v>
      </c>
      <c r="Q380" s="25">
        <v>-0.17</v>
      </c>
      <c r="R380" s="25">
        <v>3.18</v>
      </c>
      <c r="S380" s="25">
        <v>0.38</v>
      </c>
      <c r="T380" s="25">
        <v>-2.23</v>
      </c>
      <c r="U380" s="25">
        <v>0.87</v>
      </c>
      <c r="V380" s="25">
        <v>-7.49</v>
      </c>
      <c r="W380" s="25">
        <v>-0.56000000000000005</v>
      </c>
      <c r="X380" s="25">
        <v>-3.83</v>
      </c>
      <c r="Y380" s="25">
        <v>4.58</v>
      </c>
      <c r="Z380" s="25">
        <v>2.31</v>
      </c>
      <c r="AA380" s="25">
        <v>-0.67</v>
      </c>
      <c r="AB380" s="25">
        <v>-6.23</v>
      </c>
    </row>
    <row r="381" spans="1:28" x14ac:dyDescent="0.3">
      <c r="A381" s="27" t="s">
        <v>257</v>
      </c>
      <c r="B381" s="27">
        <f>VLOOKUP($A381,CRSP!$A$3:$U$650,2,0)</f>
        <v>-6.3435000000000005E-2</v>
      </c>
      <c r="C381" s="27">
        <f>VLOOKUP($A381,CRSP!$A$3:$U$650,12,0)</f>
        <v>1333.3098094565985</v>
      </c>
      <c r="D381" s="27">
        <f>VLOOKUP(A381,GW!$A$2:$D$655,4,0)</f>
        <v>1.3866981892176411E-2</v>
      </c>
      <c r="E381" s="25">
        <f>VLOOKUP($A381,CRSP!$A$3:$U$656,13,0)</f>
        <v>1.5065E-2</v>
      </c>
      <c r="F381" s="25">
        <f>VLOOKUP($A381,CRSP!$A$3:$U$656,15,0)</f>
        <v>1535.1601696489317</v>
      </c>
      <c r="G381" s="25">
        <f>VLOOKUP($A381,CRSP!$A$3:$U$656,16,0)</f>
        <v>3.284E-3</v>
      </c>
      <c r="H381" s="25">
        <f>VLOOKUP($A381,CRSP!$A$3:$U$656,18,0)</f>
        <v>922.36002882995626</v>
      </c>
      <c r="I381" s="25">
        <f>VLOOKUP($A381,CRSP!$A$3:$U$656,19,0)</f>
        <v>0</v>
      </c>
      <c r="J381" s="25">
        <f>VLOOKUP($A381,CRSP!$A$3:$U$656,21,0)</f>
        <v>469.74128233970748</v>
      </c>
      <c r="K381" s="25"/>
      <c r="L381" s="25"/>
      <c r="M381" s="25"/>
      <c r="N381" s="25">
        <f>VLOOKUP($A381,GOLD!$A$2:$H$657,6,0)</f>
        <v>274.2</v>
      </c>
      <c r="O381" s="25">
        <f>VLOOKUP($A381,GOLD!$A$2:$H$657,8,0)</f>
        <v>783.65247213489567</v>
      </c>
      <c r="P381" s="25">
        <f>VLOOKUP($A381,GOLD!$A$2:$H$657,7,0)</f>
        <v>2.8108359383605506</v>
      </c>
      <c r="Q381" s="25">
        <v>2.4700000000000002</v>
      </c>
      <c r="R381" s="25">
        <v>-11.23</v>
      </c>
      <c r="S381" s="25">
        <v>-3.05</v>
      </c>
      <c r="T381" s="25">
        <v>-3.52</v>
      </c>
      <c r="U381" s="25">
        <v>0.56999999999999995</v>
      </c>
      <c r="V381" s="25">
        <v>-12.65</v>
      </c>
      <c r="W381" s="25">
        <v>-9.3000000000000007</v>
      </c>
      <c r="X381" s="25">
        <v>0.52</v>
      </c>
      <c r="Y381" s="25">
        <v>-6.98</v>
      </c>
      <c r="Z381" s="25">
        <v>-3.09</v>
      </c>
      <c r="AA381" s="25">
        <v>-5.43</v>
      </c>
      <c r="AB381" s="25">
        <v>-5.25</v>
      </c>
    </row>
    <row r="382" spans="1:28" x14ac:dyDescent="0.3">
      <c r="A382" s="27" t="s">
        <v>584</v>
      </c>
      <c r="B382" s="27">
        <f>VLOOKUP($A382,CRSP!$A$3:$U$650,2,0)</f>
        <v>-8.0361000000000002E-2</v>
      </c>
      <c r="C382" s="27">
        <f>VLOOKUP($A382,CRSP!$A$3:$U$650,12,0)</f>
        <v>1224.3472124206071</v>
      </c>
      <c r="D382" s="27">
        <f>VLOOKUP(A382,GW!$A$2:$D$655,4,0)</f>
        <v>1.5117105692931388E-2</v>
      </c>
      <c r="E382" s="25">
        <f>VLOOKUP($A382,CRSP!$A$3:$U$656,13,0)</f>
        <v>2.2599000000000001E-2</v>
      </c>
      <c r="F382" s="25">
        <f>VLOOKUP($A382,CRSP!$A$3:$U$656,15,0)</f>
        <v>1569.8529694607746</v>
      </c>
      <c r="G382" s="25">
        <f>VLOOKUP($A382,CRSP!$A$3:$U$656,16,0)</f>
        <v>4.2240000000000003E-3</v>
      </c>
      <c r="H382" s="25">
        <f>VLOOKUP($A382,CRSP!$A$3:$U$656,18,0)</f>
        <v>926.25600682627419</v>
      </c>
      <c r="I382" s="25">
        <f>VLOOKUP($A382,CRSP!$A$3:$U$656,19,0)</f>
        <v>4.5069999999999997E-3</v>
      </c>
      <c r="J382" s="25">
        <f>VLOOKUP($A382,CRSP!$A$3:$U$656,21,0)</f>
        <v>471.87851518560183</v>
      </c>
      <c r="K382" s="25"/>
      <c r="L382" s="25"/>
      <c r="M382" s="25"/>
      <c r="N382" s="25">
        <f>VLOOKUP($A382,GOLD!$A$2:$H$657,6,0)</f>
        <v>292.45</v>
      </c>
      <c r="O382" s="25">
        <f>VLOOKUP($A382,GOLD!$A$2:$H$657,8,0)</f>
        <v>835.81023149471264</v>
      </c>
      <c r="P382" s="25">
        <f>VLOOKUP($A382,GOLD!$A$2:$H$657,7,0)</f>
        <v>6.4435944760820805</v>
      </c>
      <c r="Q382" s="25">
        <v>-2.98</v>
      </c>
      <c r="R382" s="25">
        <v>-16.96</v>
      </c>
      <c r="S382" s="25">
        <v>-16.079999999999998</v>
      </c>
      <c r="T382" s="25">
        <v>-5.62</v>
      </c>
      <c r="U382" s="25">
        <v>-5.1100000000000003</v>
      </c>
      <c r="V382" s="25">
        <v>-19.02</v>
      </c>
      <c r="W382" s="25">
        <v>-1.97</v>
      </c>
      <c r="X382" s="25">
        <v>-6.58</v>
      </c>
      <c r="Y382" s="25">
        <v>-9.52</v>
      </c>
      <c r="Z382" s="25">
        <v>-0.6</v>
      </c>
      <c r="AA382" s="25">
        <v>-5.7</v>
      </c>
      <c r="AB382" s="25">
        <v>-14.04</v>
      </c>
    </row>
    <row r="383" spans="1:28" x14ac:dyDescent="0.3">
      <c r="A383" s="27" t="s">
        <v>258</v>
      </c>
      <c r="B383" s="27">
        <f>VLOOKUP($A383,CRSP!$A$3:$U$650,2,0)</f>
        <v>1.9539999999999998E-2</v>
      </c>
      <c r="C383" s="27">
        <f>VLOOKUP($A383,CRSP!$A$3:$U$650,12,0)</f>
        <v>1246.5067043048696</v>
      </c>
      <c r="D383" s="27">
        <f>VLOOKUP(A383,GW!$A$2:$D$655,4,0)</f>
        <v>1.484962287770418E-2</v>
      </c>
      <c r="E383" s="25">
        <f>VLOOKUP($A383,CRSP!$A$3:$U$656,13,0)</f>
        <v>3.1821000000000002E-2</v>
      </c>
      <c r="F383" s="25">
        <f>VLOOKUP($A383,CRSP!$A$3:$U$656,15,0)</f>
        <v>1619.8074139528444</v>
      </c>
      <c r="G383" s="25">
        <f>VLOOKUP($A383,CRSP!$A$3:$U$656,16,0)</f>
        <v>2.545E-3</v>
      </c>
      <c r="H383" s="25">
        <f>VLOOKUP($A383,CRSP!$A$3:$U$656,18,0)</f>
        <v>928.61342709781718</v>
      </c>
      <c r="I383" s="25">
        <f>VLOOKUP($A383,CRSP!$A$3:$U$656,19,0)</f>
        <v>-3.3649999999999999E-3</v>
      </c>
      <c r="J383" s="25">
        <f>VLOOKUP($A383,CRSP!$A$3:$U$656,21,0)</f>
        <v>470.30371203599549</v>
      </c>
      <c r="K383" s="25"/>
      <c r="L383" s="25"/>
      <c r="M383" s="25"/>
      <c r="N383" s="25">
        <f>VLOOKUP($A383,GOLD!$A$2:$H$657,6,0)</f>
        <v>279.39999999999998</v>
      </c>
      <c r="O383" s="25">
        <f>VLOOKUP($A383,GOLD!$A$2:$H$657,8,0)</f>
        <v>798.51386110317219</v>
      </c>
      <c r="P383" s="25">
        <f>VLOOKUP($A383,GOLD!$A$2:$H$657,7,0)</f>
        <v>-4.5649265066173355</v>
      </c>
      <c r="Q383" s="25">
        <v>1.26</v>
      </c>
      <c r="R383" s="25">
        <v>1</v>
      </c>
      <c r="S383" s="25">
        <v>4.72</v>
      </c>
      <c r="T383" s="25">
        <v>4.7300000000000004</v>
      </c>
      <c r="U383" s="25">
        <v>2.14</v>
      </c>
      <c r="V383" s="25">
        <v>15.75</v>
      </c>
      <c r="W383" s="25">
        <v>-9.67</v>
      </c>
      <c r="X383" s="25">
        <v>1.87</v>
      </c>
      <c r="Y383" s="25">
        <v>1.57</v>
      </c>
      <c r="Z383" s="25">
        <v>1.24</v>
      </c>
      <c r="AA383" s="25">
        <v>-1.52</v>
      </c>
      <c r="AB383" s="25">
        <v>0.78</v>
      </c>
    </row>
    <row r="384" spans="1:28" x14ac:dyDescent="0.3">
      <c r="A384" s="27" t="s">
        <v>259</v>
      </c>
      <c r="B384" s="27">
        <f>VLOOKUP($A384,CRSP!$A$3:$U$650,2,0)</f>
        <v>7.8786999999999996E-2</v>
      </c>
      <c r="C384" s="27">
        <f>VLOOKUP($A384,CRSP!$A$3:$U$650,12,0)</f>
        <v>1340.2140672782875</v>
      </c>
      <c r="D384" s="27">
        <f>VLOOKUP(A384,GW!$A$2:$D$655,4,0)</f>
        <v>1.3812511884388666E-2</v>
      </c>
      <c r="E384" s="25">
        <f>VLOOKUP($A384,CRSP!$A$3:$U$656,13,0)</f>
        <v>-3.5210999999999999E-2</v>
      </c>
      <c r="F384" s="25">
        <f>VLOOKUP($A384,CRSP!$A$3:$U$656,15,0)</f>
        <v>1562.7723576431595</v>
      </c>
      <c r="G384" s="25">
        <f>VLOOKUP($A384,CRSP!$A$3:$U$656,16,0)</f>
        <v>2.1059999999999998E-3</v>
      </c>
      <c r="H384" s="25">
        <f>VLOOKUP($A384,CRSP!$A$3:$U$656,18,0)</f>
        <v>930.56902634269341</v>
      </c>
      <c r="I384" s="25">
        <f>VLOOKUP($A384,CRSP!$A$3:$U$656,19,0)</f>
        <v>-1.688E-3</v>
      </c>
      <c r="J384" s="25">
        <f>VLOOKUP($A384,CRSP!$A$3:$U$656,21,0)</f>
        <v>469.51631046119229</v>
      </c>
      <c r="K384" s="25"/>
      <c r="L384" s="25"/>
      <c r="M384" s="25"/>
      <c r="N384" s="25">
        <f>VLOOKUP($A384,GOLD!$A$2:$H$657,6,0)</f>
        <v>274.14999999999998</v>
      </c>
      <c r="O384" s="25">
        <f>VLOOKUP($A384,GOLD!$A$2:$H$657,8,0)</f>
        <v>783.50957416404674</v>
      </c>
      <c r="P384" s="25">
        <f>VLOOKUP($A384,GOLD!$A$2:$H$657,7,0)</f>
        <v>-1.8969044972803959</v>
      </c>
      <c r="Q384" s="25">
        <v>2.19</v>
      </c>
      <c r="R384" s="25">
        <v>15.48</v>
      </c>
      <c r="S384" s="25">
        <v>8.7799999999999994</v>
      </c>
      <c r="T384" s="25">
        <v>-4.07</v>
      </c>
      <c r="U384" s="25">
        <v>7.67</v>
      </c>
      <c r="V384" s="25">
        <v>15.98</v>
      </c>
      <c r="W384" s="25">
        <v>5.8</v>
      </c>
      <c r="X384" s="25">
        <v>-1.54</v>
      </c>
      <c r="Y384" s="25">
        <v>9.82</v>
      </c>
      <c r="Z384" s="25">
        <v>5.03</v>
      </c>
      <c r="AA384" s="25">
        <v>6.86</v>
      </c>
      <c r="AB384" s="25">
        <v>8.43</v>
      </c>
    </row>
    <row r="385" spans="1:28" x14ac:dyDescent="0.3">
      <c r="A385" s="27" t="s">
        <v>260</v>
      </c>
      <c r="B385" s="27">
        <f>VLOOKUP($A385,CRSP!$A$3:$U$650,2,0)</f>
        <v>9.051E-3</v>
      </c>
      <c r="C385" s="27">
        <f>VLOOKUP($A385,CRSP!$A$3:$U$650,12,0)</f>
        <v>1350.3646200893907</v>
      </c>
      <c r="D385" s="27">
        <f>VLOOKUP(A385,GW!$A$2:$D$655,4,0)</f>
        <v>1.3709846003762806E-2</v>
      </c>
      <c r="E385" s="25">
        <f>VLOOKUP($A385,CRSP!$A$3:$U$656,13,0)</f>
        <v>-1.7354000000000001E-2</v>
      </c>
      <c r="F385" s="25">
        <f>VLOOKUP($A385,CRSP!$A$3:$U$656,15,0)</f>
        <v>1535.6519932870196</v>
      </c>
      <c r="G385" s="25">
        <f>VLOOKUP($A385,CRSP!$A$3:$U$656,16,0)</f>
        <v>1.5920000000000001E-3</v>
      </c>
      <c r="H385" s="25">
        <f>VLOOKUP($A385,CRSP!$A$3:$U$656,18,0)</f>
        <v>932.0504486767303</v>
      </c>
      <c r="I385" s="25">
        <f>VLOOKUP($A385,CRSP!$A$3:$U$656,19,0)</f>
        <v>-3.9459999999999999E-3</v>
      </c>
      <c r="J385" s="25">
        <f>VLOOKUP($A385,CRSP!$A$3:$U$656,21,0)</f>
        <v>467.71653543307082</v>
      </c>
      <c r="K385" s="25"/>
      <c r="L385" s="25"/>
      <c r="M385" s="25"/>
      <c r="N385" s="25">
        <f>VLOOKUP($A385,GOLD!$A$2:$H$657,6,0)</f>
        <v>278.7</v>
      </c>
      <c r="O385" s="25">
        <f>VLOOKUP($A385,GOLD!$A$2:$H$657,8,0)</f>
        <v>796.5132895112888</v>
      </c>
      <c r="P385" s="25">
        <f>VLOOKUP($A385,GOLD!$A$2:$H$657,7,0)</f>
        <v>1.64605326378452</v>
      </c>
      <c r="Q385" s="25">
        <v>1.92</v>
      </c>
      <c r="R385" s="25">
        <v>-0.74</v>
      </c>
      <c r="S385" s="25">
        <v>3.9</v>
      </c>
      <c r="T385" s="25">
        <v>5.95</v>
      </c>
      <c r="U385" s="25">
        <v>-0.16</v>
      </c>
      <c r="V385" s="25">
        <v>-0.7</v>
      </c>
      <c r="W385" s="25">
        <v>2.54</v>
      </c>
      <c r="X385" s="25">
        <v>4.04</v>
      </c>
      <c r="Y385" s="25">
        <v>4.33</v>
      </c>
      <c r="Z385" s="25">
        <v>-2.82</v>
      </c>
      <c r="AA385" s="25">
        <v>3.15</v>
      </c>
      <c r="AB385" s="25">
        <v>5.22</v>
      </c>
    </row>
    <row r="386" spans="1:28" x14ac:dyDescent="0.3">
      <c r="A386" s="27" t="s">
        <v>261</v>
      </c>
      <c r="B386" s="27">
        <f>VLOOKUP($A386,CRSP!$A$3:$U$650,2,0)</f>
        <v>-1.4324E-2</v>
      </c>
      <c r="C386" s="27">
        <f>VLOOKUP($A386,CRSP!$A$3:$U$650,12,0)</f>
        <v>1329.3342742884029</v>
      </c>
      <c r="D386" s="27">
        <f>VLOOKUP(A386,GW!$A$2:$D$655,4,0)</f>
        <v>1.392378929982894E-2</v>
      </c>
      <c r="E386" s="25">
        <f>VLOOKUP($A386,CRSP!$A$3:$U$656,13,0)</f>
        <v>4.6090000000000002E-3</v>
      </c>
      <c r="F386" s="25">
        <f>VLOOKUP($A386,CRSP!$A$3:$U$656,15,0)</f>
        <v>1542.7298574865451</v>
      </c>
      <c r="G386" s="25">
        <f>VLOOKUP($A386,CRSP!$A$3:$U$656,16,0)</f>
        <v>1.488E-3</v>
      </c>
      <c r="H386" s="25">
        <f>VLOOKUP($A386,CRSP!$A$3:$U$656,18,0)</f>
        <v>933.43738687075552</v>
      </c>
      <c r="I386" s="25">
        <f>VLOOKUP($A386,CRSP!$A$3:$U$656,19,0)</f>
        <v>2.264E-3</v>
      </c>
      <c r="J386" s="25">
        <f>VLOOKUP($A386,CRSP!$A$3:$U$656,21,0)</f>
        <v>468.72890888638909</v>
      </c>
      <c r="K386" s="25"/>
      <c r="L386" s="25"/>
      <c r="M386" s="25"/>
      <c r="N386" s="25">
        <f>VLOOKUP($A386,GOLD!$A$2:$H$657,6,0)</f>
        <v>282.10000000000002</v>
      </c>
      <c r="O386" s="25">
        <f>VLOOKUP($A386,GOLD!$A$2:$H$657,8,0)</f>
        <v>806.2303515290082</v>
      </c>
      <c r="P386" s="25">
        <f>VLOOKUP($A386,GOLD!$A$2:$H$657,7,0)</f>
        <v>1.2125683520048292</v>
      </c>
      <c r="Q386" s="25">
        <v>1.46</v>
      </c>
      <c r="R386" s="25">
        <v>2.94</v>
      </c>
      <c r="S386" s="25">
        <v>1.98</v>
      </c>
      <c r="T386" s="25">
        <v>-2.88</v>
      </c>
      <c r="U386" s="25">
        <v>0.56999999999999995</v>
      </c>
      <c r="V386" s="25">
        <v>-0.45</v>
      </c>
      <c r="W386" s="25">
        <v>-6.94</v>
      </c>
      <c r="X386" s="25">
        <v>-4.34</v>
      </c>
      <c r="Y386" s="25">
        <v>2.62</v>
      </c>
      <c r="Z386" s="25">
        <v>-2.41</v>
      </c>
      <c r="AA386" s="25">
        <v>-1.35</v>
      </c>
      <c r="AB386" s="25">
        <v>-2.7</v>
      </c>
    </row>
    <row r="387" spans="1:28" x14ac:dyDescent="0.3">
      <c r="A387" s="27" t="s">
        <v>262</v>
      </c>
      <c r="B387" s="27">
        <f>VLOOKUP($A387,CRSP!$A$3:$U$650,2,0)</f>
        <v>-1.9480999999999998E-2</v>
      </c>
      <c r="C387" s="27">
        <f>VLOOKUP($A387,CRSP!$A$3:$U$650,12,0)</f>
        <v>1301.7290049400142</v>
      </c>
      <c r="D387" s="27">
        <f>VLOOKUP(A387,GW!$A$2:$D$655,4,0)</f>
        <v>1.4216053900529789E-2</v>
      </c>
      <c r="E387" s="25">
        <f>VLOOKUP($A387,CRSP!$A$3:$U$656,13,0)</f>
        <v>1.2026999999999999E-2</v>
      </c>
      <c r="F387" s="25">
        <f>VLOOKUP($A387,CRSP!$A$3:$U$656,15,0)</f>
        <v>1561.2831486384455</v>
      </c>
      <c r="G387" s="25">
        <f>VLOOKUP($A387,CRSP!$A$3:$U$656,16,0)</f>
        <v>1.3730000000000001E-3</v>
      </c>
      <c r="H387" s="25">
        <f>VLOOKUP($A387,CRSP!$A$3:$U$656,18,0)</f>
        <v>934.71895241792765</v>
      </c>
      <c r="I387" s="25">
        <f>VLOOKUP($A387,CRSP!$A$3:$U$656,19,0)</f>
        <v>3.9529999999999999E-3</v>
      </c>
      <c r="J387" s="25">
        <f>VLOOKUP($A387,CRSP!$A$3:$U$656,21,0)</f>
        <v>470.64116985376819</v>
      </c>
      <c r="K387" s="25"/>
      <c r="L387" s="25"/>
      <c r="M387" s="25"/>
      <c r="N387" s="25">
        <f>VLOOKUP($A387,GOLD!$A$2:$H$657,6,0)</f>
        <v>296.7</v>
      </c>
      <c r="O387" s="25">
        <f>VLOOKUP($A387,GOLD!$A$2:$H$657,8,0)</f>
        <v>847.95655901686189</v>
      </c>
      <c r="P387" s="25">
        <f>VLOOKUP($A387,GOLD!$A$2:$H$657,7,0)</f>
        <v>5.0459909288825502</v>
      </c>
      <c r="Q387" s="25">
        <v>4.2699999999999996</v>
      </c>
      <c r="R387" s="25">
        <v>3.16</v>
      </c>
      <c r="S387" s="25">
        <v>4.67</v>
      </c>
      <c r="T387" s="25">
        <v>5.46</v>
      </c>
      <c r="U387" s="25">
        <v>3.85</v>
      </c>
      <c r="V387" s="25">
        <v>-13.13</v>
      </c>
      <c r="W387" s="25">
        <v>-2.21</v>
      </c>
      <c r="X387" s="25">
        <v>-0.37</v>
      </c>
      <c r="Y387" s="25">
        <v>-0.15</v>
      </c>
      <c r="Z387" s="25">
        <v>-0.46</v>
      </c>
      <c r="AA387" s="25">
        <v>-1.1100000000000001</v>
      </c>
      <c r="AB387" s="25">
        <v>1.98</v>
      </c>
    </row>
    <row r="388" spans="1:28" x14ac:dyDescent="0.3">
      <c r="A388" s="27" t="s">
        <v>585</v>
      </c>
      <c r="B388" s="27">
        <f>VLOOKUP($A388,CRSP!$A$3:$U$650,2,0)</f>
        <v>3.7572000000000001E-2</v>
      </c>
      <c r="C388" s="27">
        <f>VLOOKUP($A388,CRSP!$A$3:$U$650,12,0)</f>
        <v>1349.5530463420373</v>
      </c>
      <c r="D388" s="27">
        <f>VLOOKUP(A388,GW!$A$2:$D$655,4,0)</f>
        <v>1.3709375190650084E-2</v>
      </c>
      <c r="E388" s="25">
        <f>VLOOKUP($A388,CRSP!$A$3:$U$656,13,0)</f>
        <v>-3.6790000000000003E-2</v>
      </c>
      <c r="F388" s="25">
        <f>VLOOKUP($A388,CRSP!$A$3:$U$656,15,0)</f>
        <v>1503.8441924695483</v>
      </c>
      <c r="G388" s="25">
        <f>VLOOKUP($A388,CRSP!$A$3:$U$656,16,0)</f>
        <v>1.3760000000000001E-3</v>
      </c>
      <c r="H388" s="25">
        <f>VLOOKUP($A388,CRSP!$A$3:$U$656,18,0)</f>
        <v>936.00520119384873</v>
      </c>
      <c r="I388" s="25">
        <f>VLOOKUP($A388,CRSP!$A$3:$U$656,19,0)</f>
        <v>5.6239999999999997E-3</v>
      </c>
      <c r="J388" s="25">
        <f>VLOOKUP($A388,CRSP!$A$3:$U$656,21,0)</f>
        <v>473.22834645669286</v>
      </c>
      <c r="K388" s="25"/>
      <c r="L388" s="25"/>
      <c r="M388" s="25"/>
      <c r="N388" s="25">
        <f>VLOOKUP($A388,GOLD!$A$2:$H$657,6,0)</f>
        <v>302.45</v>
      </c>
      <c r="O388" s="25">
        <f>VLOOKUP($A388,GOLD!$A$2:$H$657,8,0)</f>
        <v>864.38982566447555</v>
      </c>
      <c r="P388" s="25">
        <f>VLOOKUP($A388,GOLD!$A$2:$H$657,7,0)</f>
        <v>1.9194447256147158</v>
      </c>
      <c r="Q388" s="25">
        <v>4.03</v>
      </c>
      <c r="R388" s="25">
        <v>6.86</v>
      </c>
      <c r="S388" s="25">
        <v>4.95</v>
      </c>
      <c r="T388" s="25">
        <v>7.67</v>
      </c>
      <c r="U388" s="25">
        <v>5</v>
      </c>
      <c r="V388" s="25">
        <v>6.47</v>
      </c>
      <c r="W388" s="25">
        <v>0.12</v>
      </c>
      <c r="X388" s="25">
        <v>10.28</v>
      </c>
      <c r="Y388" s="25">
        <v>2.09</v>
      </c>
      <c r="Z388" s="25">
        <v>0.54</v>
      </c>
      <c r="AA388" s="25">
        <v>6.21</v>
      </c>
      <c r="AB388" s="25">
        <v>2.4900000000000002</v>
      </c>
    </row>
    <row r="389" spans="1:28" x14ac:dyDescent="0.3">
      <c r="A389" s="27" t="s">
        <v>263</v>
      </c>
      <c r="B389" s="27">
        <f>VLOOKUP($A389,CRSP!$A$3:$U$650,2,0)</f>
        <v>-6.1001E-2</v>
      </c>
      <c r="C389" s="27">
        <f>VLOOKUP($A389,CRSP!$A$3:$U$650,12,0)</f>
        <v>1266.6666666666667</v>
      </c>
      <c r="D389" s="27">
        <f>VLOOKUP(A389,GW!$A$2:$D$655,4,0)</f>
        <v>1.4702113434609813E-2</v>
      </c>
      <c r="E389" s="25">
        <f>VLOOKUP($A389,CRSP!$A$3:$U$656,13,0)</f>
        <v>2.9381999999999998E-2</v>
      </c>
      <c r="F389" s="25">
        <f>VLOOKUP($A389,CRSP!$A$3:$U$656,15,0)</f>
        <v>1548.0300127819196</v>
      </c>
      <c r="G389" s="25">
        <f>VLOOKUP($A389,CRSP!$A$3:$U$656,16,0)</f>
        <v>1.6689999999999999E-3</v>
      </c>
      <c r="H389" s="25">
        <f>VLOOKUP($A389,CRSP!$A$3:$U$656,18,0)</f>
        <v>937.56729214308757</v>
      </c>
      <c r="I389" s="25">
        <f>VLOOKUP($A389,CRSP!$A$3:$U$656,19,0)</f>
        <v>5.5929999999999999E-3</v>
      </c>
      <c r="J389" s="25">
        <f>VLOOKUP($A389,CRSP!$A$3:$U$656,21,0)</f>
        <v>475.9280089988751</v>
      </c>
      <c r="K389" s="25"/>
      <c r="L389" s="25"/>
      <c r="M389" s="25"/>
      <c r="N389" s="25">
        <f>VLOOKUP($A389,GOLD!$A$2:$H$657,6,0)</f>
        <v>308.10000000000002</v>
      </c>
      <c r="O389" s="25">
        <f>VLOOKUP($A389,GOLD!$A$2:$H$657,8,0)</f>
        <v>880.53729637039146</v>
      </c>
      <c r="P389" s="25">
        <f>VLOOKUP($A389,GOLD!$A$2:$H$657,7,0)</f>
        <v>1.8508431049699094</v>
      </c>
      <c r="Q389" s="25">
        <v>2.4700000000000002</v>
      </c>
      <c r="R389" s="25">
        <v>1.8</v>
      </c>
      <c r="S389" s="25">
        <v>-0.94</v>
      </c>
      <c r="T389" s="25">
        <v>-4.54</v>
      </c>
      <c r="U389" s="25">
        <v>-2.56</v>
      </c>
      <c r="V389" s="25">
        <v>-11.76</v>
      </c>
      <c r="W389" s="25">
        <v>-12.96</v>
      </c>
      <c r="X389" s="25">
        <v>-0.41</v>
      </c>
      <c r="Y389" s="25">
        <v>-1.63</v>
      </c>
      <c r="Z389" s="25">
        <v>-7.52</v>
      </c>
      <c r="AA389" s="25">
        <v>-1.1100000000000001</v>
      </c>
      <c r="AB389" s="25">
        <v>-7.65</v>
      </c>
    </row>
    <row r="390" spans="1:28" x14ac:dyDescent="0.3">
      <c r="A390" s="27" t="s">
        <v>264</v>
      </c>
      <c r="B390" s="27">
        <f>VLOOKUP($A390,CRSP!$A$3:$U$650,2,0)</f>
        <v>-7.7999999999999996E-3</v>
      </c>
      <c r="C390" s="27">
        <f>VLOOKUP($A390,CRSP!$A$3:$U$650,12,0)</f>
        <v>1255.1634909433076</v>
      </c>
      <c r="D390" s="27">
        <f>VLOOKUP(A390,GW!$A$2:$D$655,4,0)</f>
        <v>1.4933373315591206E-2</v>
      </c>
      <c r="E390" s="25">
        <f>VLOOKUP($A390,CRSP!$A$3:$U$656,13,0)</f>
        <v>8.1359999999999991E-3</v>
      </c>
      <c r="F390" s="25">
        <f>VLOOKUP($A390,CRSP!$A$3:$U$656,15,0)</f>
        <v>1560.6250941059195</v>
      </c>
      <c r="G390" s="25">
        <f>VLOOKUP($A390,CRSP!$A$3:$U$656,16,0)</f>
        <v>1.6069999999999999E-3</v>
      </c>
      <c r="H390" s="25">
        <f>VLOOKUP($A390,CRSP!$A$3:$U$656,18,0)</f>
        <v>939.07400391236934</v>
      </c>
      <c r="I390" s="25">
        <f>VLOOKUP($A390,CRSP!$A$3:$U$656,19,0)</f>
        <v>0</v>
      </c>
      <c r="J390" s="25">
        <f>VLOOKUP($A390,CRSP!$A$3:$U$656,21,0)</f>
        <v>475.9280089988751</v>
      </c>
      <c r="K390" s="25"/>
      <c r="L390" s="25"/>
      <c r="M390" s="25"/>
      <c r="N390" s="25">
        <f>VLOOKUP($A390,GOLD!$A$2:$H$657,6,0)</f>
        <v>326.3</v>
      </c>
      <c r="O390" s="25">
        <f>VLOOKUP($A390,GOLD!$A$2:$H$657,8,0)</f>
        <v>932.55215775935983</v>
      </c>
      <c r="P390" s="25">
        <f>VLOOKUP($A390,GOLD!$A$2:$H$657,7,0)</f>
        <v>5.7392797996652654</v>
      </c>
      <c r="Q390" s="25">
        <v>1.25</v>
      </c>
      <c r="R390" s="25">
        <v>-0.31</v>
      </c>
      <c r="S390" s="25">
        <v>-0.87</v>
      </c>
      <c r="T390" s="25">
        <v>-0.77</v>
      </c>
      <c r="U390" s="25">
        <v>1.07</v>
      </c>
      <c r="V390" s="25">
        <v>-3.7</v>
      </c>
      <c r="W390" s="25">
        <v>3.2</v>
      </c>
      <c r="X390" s="25">
        <v>-6.91</v>
      </c>
      <c r="Y390" s="25">
        <v>-1.43</v>
      </c>
      <c r="Z390" s="25">
        <v>-2.27</v>
      </c>
      <c r="AA390" s="25">
        <v>-0.15</v>
      </c>
      <c r="AB390" s="25">
        <v>-1.73</v>
      </c>
    </row>
    <row r="391" spans="1:28" x14ac:dyDescent="0.3">
      <c r="A391" s="27" t="s">
        <v>586</v>
      </c>
      <c r="B391" s="27">
        <f>VLOOKUP($A391,CRSP!$A$3:$U$650,2,0)</f>
        <v>-7.1348999999999996E-2</v>
      </c>
      <c r="C391" s="27">
        <f>VLOOKUP($A391,CRSP!$A$3:$U$650,12,0)</f>
        <v>1164.208421547871</v>
      </c>
      <c r="D391" s="27">
        <f>VLOOKUP(A391,GW!$A$2:$D$655,4,0)</f>
        <v>1.620411998262293E-2</v>
      </c>
      <c r="E391" s="25">
        <f>VLOOKUP($A391,CRSP!$A$3:$U$656,13,0)</f>
        <v>2.1555000000000001E-2</v>
      </c>
      <c r="F391" s="25">
        <f>VLOOKUP($A391,CRSP!$A$3:$U$656,15,0)</f>
        <v>1594.2641823802949</v>
      </c>
      <c r="G391" s="25">
        <f>VLOOKUP($A391,CRSP!$A$3:$U$656,16,0)</f>
        <v>1.4319999999999999E-3</v>
      </c>
      <c r="H391" s="25">
        <f>VLOOKUP($A391,CRSP!$A$3:$U$656,18,0)</f>
        <v>940.41879304765337</v>
      </c>
      <c r="I391" s="25">
        <f>VLOOKUP($A391,CRSP!$A$3:$U$656,19,0)</f>
        <v>5.5599999999999996E-4</v>
      </c>
      <c r="J391" s="25">
        <f>VLOOKUP($A391,CRSP!$A$3:$U$656,21,0)</f>
        <v>476.15298087739035</v>
      </c>
      <c r="K391" s="25"/>
      <c r="L391" s="25"/>
      <c r="M391" s="25"/>
      <c r="N391" s="25">
        <f>VLOOKUP($A391,GOLD!$A$2:$H$657,6,0)</f>
        <v>314.25</v>
      </c>
      <c r="O391" s="25">
        <f>VLOOKUP($A391,GOLD!$A$2:$H$657,8,0)</f>
        <v>898.11374678479558</v>
      </c>
      <c r="P391" s="25">
        <f>VLOOKUP($A391,GOLD!$A$2:$H$657,7,0)</f>
        <v>-3.7628356128918141</v>
      </c>
      <c r="Q391" s="25">
        <v>-5.85</v>
      </c>
      <c r="R391" s="25">
        <v>-8.1</v>
      </c>
      <c r="S391" s="25">
        <v>-3.79</v>
      </c>
      <c r="T391" s="25">
        <v>-0.06</v>
      </c>
      <c r="U391" s="25">
        <v>-1.41</v>
      </c>
      <c r="V391" s="25">
        <v>-12.17</v>
      </c>
      <c r="W391" s="25">
        <v>-14.02</v>
      </c>
      <c r="X391" s="25">
        <v>-5.8</v>
      </c>
      <c r="Y391" s="25">
        <v>-5.0999999999999996</v>
      </c>
      <c r="Z391" s="25">
        <v>-9.68</v>
      </c>
      <c r="AA391" s="25">
        <v>-4.82</v>
      </c>
      <c r="AB391" s="25">
        <v>-6.15</v>
      </c>
    </row>
    <row r="392" spans="1:28" x14ac:dyDescent="0.3">
      <c r="A392" s="27" t="s">
        <v>265</v>
      </c>
      <c r="B392" s="27">
        <f>VLOOKUP($A392,CRSP!$A$3:$U$650,2,0)</f>
        <v>-7.3986999999999997E-2</v>
      </c>
      <c r="C392" s="27">
        <f>VLOOKUP($A392,CRSP!$A$3:$U$650,12,0)</f>
        <v>1072.2418254528345</v>
      </c>
      <c r="D392" s="27">
        <f>VLOOKUP(A392,GW!$A$2:$D$655,4,0)</f>
        <v>1.7506197757837696E-2</v>
      </c>
      <c r="E392" s="25">
        <f>VLOOKUP($A392,CRSP!$A$3:$U$656,13,0)</f>
        <v>3.0769999999999999E-2</v>
      </c>
      <c r="F392" s="25">
        <f>VLOOKUP($A392,CRSP!$A$3:$U$656,15,0)</f>
        <v>1643.3201557569746</v>
      </c>
      <c r="G392" s="25">
        <f>VLOOKUP($A392,CRSP!$A$3:$U$656,16,0)</f>
        <v>1.5560000000000001E-3</v>
      </c>
      <c r="H392" s="25">
        <f>VLOOKUP($A392,CRSP!$A$3:$U$656,18,0)</f>
        <v>941.88206787028776</v>
      </c>
      <c r="I392" s="25">
        <f>VLOOKUP($A392,CRSP!$A$3:$U$656,19,0)</f>
        <v>1.1119999999999999E-3</v>
      </c>
      <c r="J392" s="25">
        <f>VLOOKUP($A392,CRSP!$A$3:$U$656,21,0)</f>
        <v>476.71541057367824</v>
      </c>
      <c r="K392" s="25"/>
      <c r="L392" s="25"/>
      <c r="M392" s="25"/>
      <c r="N392" s="25">
        <f>VLOOKUP($A392,GOLD!$A$2:$H$657,6,0)</f>
        <v>303.3</v>
      </c>
      <c r="O392" s="25">
        <f>VLOOKUP($A392,GOLD!$A$2:$H$657,8,0)</f>
        <v>866.8190911689054</v>
      </c>
      <c r="P392" s="25">
        <f>VLOOKUP($A392,GOLD!$A$2:$H$657,7,0)</f>
        <v>-3.5466432775821373</v>
      </c>
      <c r="Q392" s="25">
        <v>-6.62</v>
      </c>
      <c r="R392" s="25">
        <v>-12.18</v>
      </c>
      <c r="S392" s="25">
        <v>-10.06</v>
      </c>
      <c r="T392" s="25">
        <v>-11.83</v>
      </c>
      <c r="U392" s="25">
        <v>-5.0599999999999996</v>
      </c>
      <c r="V392" s="25">
        <v>-9.68</v>
      </c>
      <c r="W392" s="25">
        <v>-11.79</v>
      </c>
      <c r="X392" s="25">
        <v>-12.13</v>
      </c>
      <c r="Y392" s="25">
        <v>-11.43</v>
      </c>
      <c r="Z392" s="25">
        <v>-2.57</v>
      </c>
      <c r="AA392" s="25">
        <v>-7.03</v>
      </c>
      <c r="AB392" s="25">
        <v>-4.6900000000000004</v>
      </c>
    </row>
    <row r="393" spans="1:28" x14ac:dyDescent="0.3">
      <c r="A393" s="27" t="s">
        <v>587</v>
      </c>
      <c r="B393" s="27">
        <f>VLOOKUP($A393,CRSP!$A$3:$U$650,2,0)</f>
        <v>7.0609999999999996E-3</v>
      </c>
      <c r="C393" s="27">
        <f>VLOOKUP($A393,CRSP!$A$3:$U$650,12,0)</f>
        <v>1077.4758880263469</v>
      </c>
      <c r="D393" s="27">
        <f>VLOOKUP(A393,GW!$A$2:$D$655,4,0)</f>
        <v>1.7333828200901676E-2</v>
      </c>
      <c r="E393" s="25">
        <f>VLOOKUP($A393,CRSP!$A$3:$U$656,13,0)</f>
        <v>3.0178E-2</v>
      </c>
      <c r="F393" s="25">
        <f>VLOOKUP($A393,CRSP!$A$3:$U$656,15,0)</f>
        <v>1692.9119146611804</v>
      </c>
      <c r="G393" s="25">
        <f>VLOOKUP($A393,CRSP!$A$3:$U$656,16,0)</f>
        <v>1.467E-3</v>
      </c>
      <c r="H393" s="25">
        <f>VLOOKUP($A393,CRSP!$A$3:$U$656,18,0)</f>
        <v>943.26385451268902</v>
      </c>
      <c r="I393" s="25">
        <f>VLOOKUP($A393,CRSP!$A$3:$U$656,19,0)</f>
        <v>3.3310000000000002E-3</v>
      </c>
      <c r="J393" s="25">
        <f>VLOOKUP($A393,CRSP!$A$3:$U$656,21,0)</f>
        <v>478.29021372328452</v>
      </c>
      <c r="K393" s="25"/>
      <c r="L393" s="25"/>
      <c r="M393" s="25"/>
      <c r="N393" s="25">
        <f>VLOOKUP($A393,GOLD!$A$2:$H$657,6,0)</f>
        <v>312.5</v>
      </c>
      <c r="O393" s="25">
        <f>VLOOKUP($A393,GOLD!$A$2:$H$657,8,0)</f>
        <v>893.11231780508717</v>
      </c>
      <c r="P393" s="25">
        <f>VLOOKUP($A393,GOLD!$A$2:$H$657,7,0)</f>
        <v>2.9882054481920752</v>
      </c>
      <c r="Q393" s="25">
        <v>2.2400000000000002</v>
      </c>
      <c r="R393" s="25">
        <v>0.56999999999999995</v>
      </c>
      <c r="S393" s="25">
        <v>-2.72</v>
      </c>
      <c r="T393" s="25">
        <v>0.63</v>
      </c>
      <c r="U393" s="25">
        <v>1.74</v>
      </c>
      <c r="V393" s="25">
        <v>-0.95</v>
      </c>
      <c r="W393" s="25">
        <v>0.14000000000000001</v>
      </c>
      <c r="X393" s="25">
        <v>3.41</v>
      </c>
      <c r="Y393" s="25">
        <v>1.85</v>
      </c>
      <c r="Z393" s="25">
        <v>0.63</v>
      </c>
      <c r="AA393" s="25">
        <v>2.2599999999999998</v>
      </c>
      <c r="AB393" s="25">
        <v>-1.93</v>
      </c>
    </row>
    <row r="394" spans="1:28" x14ac:dyDescent="0.3">
      <c r="A394" s="27" t="s">
        <v>266</v>
      </c>
      <c r="B394" s="27">
        <f>VLOOKUP($A394,CRSP!$A$3:$U$650,2,0)</f>
        <v>-0.10896500000000001</v>
      </c>
      <c r="C394" s="27">
        <f>VLOOKUP($A394,CRSP!$A$3:$U$650,12,0)</f>
        <v>958.93907315925662</v>
      </c>
      <c r="D394" s="27">
        <f>VLOOKUP(A394,GW!$A$2:$D$655,4,0)</f>
        <v>1.937838069889242E-2</v>
      </c>
      <c r="E394" s="25">
        <f>VLOOKUP($A394,CRSP!$A$3:$U$656,13,0)</f>
        <v>4.6890000000000001E-2</v>
      </c>
      <c r="F394" s="25">
        <f>VLOOKUP($A394,CRSP!$A$3:$U$656,15,0)</f>
        <v>1772.2919750867973</v>
      </c>
      <c r="G394" s="25">
        <f>VLOOKUP($A394,CRSP!$A$3:$U$656,16,0)</f>
        <v>1.606E-3</v>
      </c>
      <c r="H394" s="25">
        <f>VLOOKUP($A394,CRSP!$A$3:$U$656,18,0)</f>
        <v>944.77864485156283</v>
      </c>
      <c r="I394" s="25">
        <f>VLOOKUP($A394,CRSP!$A$3:$U$656,19,0)</f>
        <v>1.66E-3</v>
      </c>
      <c r="J394" s="25">
        <f>VLOOKUP($A394,CRSP!$A$3:$U$656,21,0)</f>
        <v>479.07761529808772</v>
      </c>
      <c r="K394" s="25"/>
      <c r="L394" s="25"/>
      <c r="M394" s="25"/>
      <c r="N394" s="25">
        <f>VLOOKUP($A394,GOLD!$A$2:$H$657,6,0)</f>
        <v>323.5</v>
      </c>
      <c r="O394" s="25">
        <f>VLOOKUP($A394,GOLD!$A$2:$H$657,8,0)</f>
        <v>924.54987139182629</v>
      </c>
      <c r="P394" s="25">
        <f>VLOOKUP($A394,GOLD!$A$2:$H$657,7,0)</f>
        <v>3.4594644764498965</v>
      </c>
      <c r="Q394" s="25">
        <v>-7.67</v>
      </c>
      <c r="R394" s="25">
        <v>-10.93</v>
      </c>
      <c r="S394" s="25">
        <v>-9.7899999999999991</v>
      </c>
      <c r="T394" s="25">
        <v>-8.11</v>
      </c>
      <c r="U394" s="25">
        <v>-5.46</v>
      </c>
      <c r="V394" s="25">
        <v>-16.68</v>
      </c>
      <c r="W394" s="25">
        <v>-9.6300000000000008</v>
      </c>
      <c r="X394" s="25">
        <v>-10.84</v>
      </c>
      <c r="Y394" s="25">
        <v>-9.43</v>
      </c>
      <c r="Z394" s="25">
        <v>-5.88</v>
      </c>
      <c r="AA394" s="25">
        <v>-10.41</v>
      </c>
      <c r="AB394" s="25">
        <v>-11.08</v>
      </c>
    </row>
    <row r="395" spans="1:28" x14ac:dyDescent="0.3">
      <c r="A395" s="27" t="s">
        <v>267</v>
      </c>
      <c r="B395" s="27">
        <f>VLOOKUP($A395,CRSP!$A$3:$U$650,2,0)</f>
        <v>8.8598999999999997E-2</v>
      </c>
      <c r="C395" s="27">
        <f>VLOOKUP($A395,CRSP!$A$3:$U$650,12,0)</f>
        <v>1041.8254528346272</v>
      </c>
      <c r="D395" s="27">
        <f>VLOOKUP(A395,GW!$A$2:$D$655,4,0)</f>
        <v>1.7940149325626202E-2</v>
      </c>
      <c r="E395" s="25">
        <f>VLOOKUP($A395,CRSP!$A$3:$U$656,13,0)</f>
        <v>-2.0220999999999999E-2</v>
      </c>
      <c r="F395" s="25">
        <f>VLOOKUP($A395,CRSP!$A$3:$U$656,15,0)</f>
        <v>1736.45479234052</v>
      </c>
      <c r="G395" s="25">
        <f>VLOOKUP($A395,CRSP!$A$3:$U$656,16,0)</f>
        <v>1.475E-3</v>
      </c>
      <c r="H395" s="25">
        <f>VLOOKUP($A395,CRSP!$A$3:$U$656,18,0)</f>
        <v>946.1722566465553</v>
      </c>
      <c r="I395" s="25">
        <f>VLOOKUP($A395,CRSP!$A$3:$U$656,19,0)</f>
        <v>1.6570000000000001E-3</v>
      </c>
      <c r="J395" s="25">
        <f>VLOOKUP($A395,CRSP!$A$3:$U$656,21,0)</f>
        <v>479.86501687289086</v>
      </c>
      <c r="K395" s="25"/>
      <c r="L395" s="25"/>
      <c r="M395" s="25"/>
      <c r="N395" s="25">
        <f>VLOOKUP($A395,GOLD!$A$2:$H$657,6,0)</f>
        <v>317.55</v>
      </c>
      <c r="O395" s="25">
        <f>VLOOKUP($A395,GOLD!$A$2:$H$657,8,0)</f>
        <v>907.54501286081734</v>
      </c>
      <c r="P395" s="25">
        <f>VLOOKUP($A395,GOLD!$A$2:$H$657,7,0)</f>
        <v>-1.8563827691971377</v>
      </c>
      <c r="Q395" s="25">
        <v>5.0599999999999996</v>
      </c>
      <c r="R395" s="25">
        <v>-3.09</v>
      </c>
      <c r="S395" s="25">
        <v>4.04</v>
      </c>
      <c r="T395" s="25">
        <v>3.18</v>
      </c>
      <c r="U395" s="25">
        <v>3.3</v>
      </c>
      <c r="V395" s="25">
        <v>19.47</v>
      </c>
      <c r="W395" s="25">
        <v>22.11</v>
      </c>
      <c r="X395" s="25">
        <v>-0.62</v>
      </c>
      <c r="Y395" s="25">
        <v>5.74</v>
      </c>
      <c r="Z395" s="25">
        <v>5.67</v>
      </c>
      <c r="AA395" s="25">
        <v>7.26</v>
      </c>
      <c r="AB395" s="25">
        <v>3.85</v>
      </c>
    </row>
    <row r="396" spans="1:28" x14ac:dyDescent="0.3">
      <c r="A396" s="27" t="s">
        <v>588</v>
      </c>
      <c r="B396" s="27">
        <f>VLOOKUP($A396,CRSP!$A$3:$U$650,2,0)</f>
        <v>5.9019000000000002E-2</v>
      </c>
      <c r="C396" s="27">
        <f>VLOOKUP($A396,CRSP!$A$3:$U$650,12,0)</f>
        <v>1101.2820512820513</v>
      </c>
      <c r="D396" s="27">
        <f>VLOOKUP(A396,GW!$A$2:$D$655,4,0)</f>
        <v>1.7069489093711841E-2</v>
      </c>
      <c r="E396" s="25">
        <f>VLOOKUP($A396,CRSP!$A$3:$U$656,13,0)</f>
        <v>-2.1163000000000001E-2</v>
      </c>
      <c r="F396" s="25">
        <f>VLOOKUP($A396,CRSP!$A$3:$U$656,15,0)</f>
        <v>1699.7067741974483</v>
      </c>
      <c r="G396" s="25">
        <f>VLOOKUP($A396,CRSP!$A$3:$U$656,16,0)</f>
        <v>1.557E-3</v>
      </c>
      <c r="H396" s="25">
        <f>VLOOKUP($A396,CRSP!$A$3:$U$656,18,0)</f>
        <v>947.64548333028142</v>
      </c>
      <c r="I396" s="25">
        <f>VLOOKUP($A396,CRSP!$A$3:$U$656,19,0)</f>
        <v>0</v>
      </c>
      <c r="J396" s="25">
        <f>VLOOKUP($A396,CRSP!$A$3:$U$656,21,0)</f>
        <v>479.86501687289086</v>
      </c>
      <c r="K396" s="25"/>
      <c r="L396" s="25"/>
      <c r="M396" s="25"/>
      <c r="N396" s="25">
        <f>VLOOKUP($A396,GOLD!$A$2:$H$657,6,0)</f>
        <v>318.8</v>
      </c>
      <c r="O396" s="25">
        <f>VLOOKUP($A396,GOLD!$A$2:$H$657,8,0)</f>
        <v>911.11746213203764</v>
      </c>
      <c r="P396" s="25">
        <f>VLOOKUP($A396,GOLD!$A$2:$H$657,7,0)</f>
        <v>0.39286606670761709</v>
      </c>
      <c r="Q396" s="25">
        <v>-1.0900000000000001</v>
      </c>
      <c r="R396" s="25">
        <v>11.9</v>
      </c>
      <c r="S396" s="25">
        <v>8.41</v>
      </c>
      <c r="T396" s="25">
        <v>3.01</v>
      </c>
      <c r="U396" s="25">
        <v>2.12</v>
      </c>
      <c r="V396" s="25">
        <v>16.32</v>
      </c>
      <c r="W396" s="25">
        <v>11.76</v>
      </c>
      <c r="X396" s="25">
        <v>1.57</v>
      </c>
      <c r="Y396" s="25">
        <v>1.89</v>
      </c>
      <c r="Z396" s="25">
        <v>3.78</v>
      </c>
      <c r="AA396" s="25">
        <v>3.22</v>
      </c>
      <c r="AB396" s="25">
        <v>7.12</v>
      </c>
    </row>
    <row r="397" spans="1:28" x14ac:dyDescent="0.3">
      <c r="A397" s="27" t="s">
        <v>268</v>
      </c>
      <c r="B397" s="27">
        <f>VLOOKUP($A397,CRSP!$A$3:$U$650,2,0)</f>
        <v>-5.8833999999999997E-2</v>
      </c>
      <c r="C397" s="27">
        <f>VLOOKUP($A397,CRSP!$A$3:$U$650,12,0)</f>
        <v>1034.8388614443661</v>
      </c>
      <c r="D397" s="27">
        <f>VLOOKUP(A397,GW!$A$2:$D$655,4,0)</f>
        <v>1.8269646063967627E-2</v>
      </c>
      <c r="E397" s="25">
        <f>VLOOKUP($A397,CRSP!$A$3:$U$656,13,0)</f>
        <v>3.5968E-2</v>
      </c>
      <c r="F397" s="25">
        <f>VLOOKUP($A397,CRSP!$A$3:$U$656,15,0)</f>
        <v>1760.8412766972315</v>
      </c>
      <c r="G397" s="25">
        <f>VLOOKUP($A397,CRSP!$A$3:$U$656,16,0)</f>
        <v>1.199E-3</v>
      </c>
      <c r="H397" s="25">
        <f>VLOOKUP($A397,CRSP!$A$3:$U$656,18,0)</f>
        <v>948.7816346247962</v>
      </c>
      <c r="I397" s="25">
        <f>VLOOKUP($A397,CRSP!$A$3:$U$656,19,0)</f>
        <v>-2.2060000000000001E-3</v>
      </c>
      <c r="J397" s="25">
        <f>VLOOKUP($A397,CRSP!$A$3:$U$656,21,0)</f>
        <v>478.74015748031502</v>
      </c>
      <c r="K397" s="25"/>
      <c r="L397" s="25"/>
      <c r="M397" s="25"/>
      <c r="N397" s="25">
        <f>VLOOKUP($A397,GOLD!$A$2:$H$657,6,0)</f>
        <v>346.7</v>
      </c>
      <c r="O397" s="25">
        <f>VLOOKUP($A397,GOLD!$A$2:$H$657,8,0)</f>
        <v>990.85452986567577</v>
      </c>
      <c r="P397" s="25">
        <f>VLOOKUP($A397,GOLD!$A$2:$H$657,7,0)</f>
        <v>8.3895905774917772</v>
      </c>
      <c r="Q397" s="25">
        <v>-0.25</v>
      </c>
      <c r="R397" s="25">
        <v>-7.17</v>
      </c>
      <c r="S397" s="25">
        <v>-4.96</v>
      </c>
      <c r="T397" s="25">
        <v>0.84</v>
      </c>
      <c r="U397" s="25">
        <v>-1.36</v>
      </c>
      <c r="V397" s="25">
        <v>-12.97</v>
      </c>
      <c r="W397" s="25">
        <v>-9.44</v>
      </c>
      <c r="X397" s="25">
        <v>3.84</v>
      </c>
      <c r="Y397" s="25">
        <v>-6.97</v>
      </c>
      <c r="Z397" s="25">
        <v>-4.07</v>
      </c>
      <c r="AA397" s="25">
        <v>-4.25</v>
      </c>
      <c r="AB397" s="25">
        <v>-6.31</v>
      </c>
    </row>
    <row r="398" spans="1:28" x14ac:dyDescent="0.3">
      <c r="A398" s="27" t="s">
        <v>269</v>
      </c>
      <c r="B398" s="27">
        <f>VLOOKUP($A398,CRSP!$A$3:$U$650,2,0)</f>
        <v>-2.6578999999999998E-2</v>
      </c>
      <c r="C398" s="27">
        <f>VLOOKUP($A398,CRSP!$A$3:$U$650,12,0)</f>
        <v>1006.4690661020938</v>
      </c>
      <c r="D398" s="27">
        <f>VLOOKUP(A398,GW!$A$2:$D$655,4,0)</f>
        <v>1.8843052471660626E-2</v>
      </c>
      <c r="E398" s="25">
        <f>VLOOKUP($A398,CRSP!$A$3:$U$656,13,0)</f>
        <v>-8.2850000000000007E-3</v>
      </c>
      <c r="F398" s="25">
        <f>VLOOKUP($A398,CRSP!$A$3:$U$656,15,0)</f>
        <v>1746.2527984490248</v>
      </c>
      <c r="G398" s="25">
        <f>VLOOKUP($A398,CRSP!$A$3:$U$656,16,0)</f>
        <v>1.0839999999999999E-3</v>
      </c>
      <c r="H398" s="25">
        <f>VLOOKUP($A398,CRSP!$A$3:$U$656,18,0)</f>
        <v>949.81018873880191</v>
      </c>
      <c r="I398" s="25">
        <f>VLOOKUP($A398,CRSP!$A$3:$U$656,19,0)</f>
        <v>4.4219999999999997E-3</v>
      </c>
      <c r="J398" s="25">
        <f>VLOOKUP($A398,CRSP!$A$3:$U$656,21,0)</f>
        <v>480.87739032620919</v>
      </c>
      <c r="K398" s="25"/>
      <c r="L398" s="25"/>
      <c r="M398" s="25"/>
      <c r="N398" s="25">
        <f>VLOOKUP($A398,GOLD!$A$2:$H$657,6,0)</f>
        <v>368.1</v>
      </c>
      <c r="O398" s="25">
        <f>VLOOKUP($A398,GOLD!$A$2:$H$657,8,0)</f>
        <v>1052.0148613889683</v>
      </c>
      <c r="P398" s="25">
        <f>VLOOKUP($A398,GOLD!$A$2:$H$657,7,0)</f>
        <v>5.989478769399776</v>
      </c>
      <c r="Q398" s="25">
        <v>-3.94</v>
      </c>
      <c r="R398" s="25">
        <v>-3.16</v>
      </c>
      <c r="S398" s="25">
        <v>-4.46</v>
      </c>
      <c r="T398" s="25">
        <v>-2.5</v>
      </c>
      <c r="U398" s="25">
        <v>-3.36</v>
      </c>
      <c r="V398" s="25">
        <v>-1.5</v>
      </c>
      <c r="W398" s="25">
        <v>-4</v>
      </c>
      <c r="X398" s="25">
        <v>-3.27</v>
      </c>
      <c r="Y398" s="25">
        <v>-4.7699999999999996</v>
      </c>
      <c r="Z398" s="25">
        <v>-0.61</v>
      </c>
      <c r="AA398" s="25">
        <v>-1.6</v>
      </c>
      <c r="AB398" s="25">
        <v>-4.6100000000000003</v>
      </c>
    </row>
    <row r="399" spans="1:28" x14ac:dyDescent="0.3">
      <c r="A399" s="27" t="s">
        <v>270</v>
      </c>
      <c r="B399" s="27">
        <f>VLOOKUP($A399,CRSP!$A$3:$U$650,2,0)</f>
        <v>-1.5245999999999999E-2</v>
      </c>
      <c r="C399" s="27">
        <f>VLOOKUP($A399,CRSP!$A$3:$U$650,12,0)</f>
        <v>989.35544577746418</v>
      </c>
      <c r="D399" s="27">
        <f>VLOOKUP(A399,GW!$A$2:$D$655,4,0)</f>
        <v>1.9228437258515127E-2</v>
      </c>
      <c r="E399" s="25">
        <f>VLOOKUP($A399,CRSP!$A$3:$U$656,13,0)</f>
        <v>2.623E-2</v>
      </c>
      <c r="F399" s="25">
        <f>VLOOKUP($A399,CRSP!$A$3:$U$656,15,0)</f>
        <v>1792.0569658163338</v>
      </c>
      <c r="G399" s="25">
        <f>VLOOKUP($A399,CRSP!$A$3:$U$656,16,0)</f>
        <v>8.4999999999999995E-4</v>
      </c>
      <c r="H399" s="25">
        <f>VLOOKUP($A399,CRSP!$A$3:$U$656,18,0)</f>
        <v>950.61746029441599</v>
      </c>
      <c r="I399" s="25">
        <f>VLOOKUP($A399,CRSP!$A$3:$U$656,19,0)</f>
        <v>7.705E-3</v>
      </c>
      <c r="J399" s="25">
        <f>VLOOKUP($A399,CRSP!$A$3:$U$656,21,0)</f>
        <v>484.58942632170977</v>
      </c>
      <c r="K399" s="25"/>
      <c r="L399" s="25"/>
      <c r="M399" s="25"/>
      <c r="N399" s="25">
        <f>VLOOKUP($A399,GOLD!$A$2:$H$657,6,0)</f>
        <v>349.5</v>
      </c>
      <c r="O399" s="25">
        <f>VLOOKUP($A399,GOLD!$A$2:$H$657,8,0)</f>
        <v>998.85681623320932</v>
      </c>
      <c r="P399" s="25">
        <f>VLOOKUP($A399,GOLD!$A$2:$H$657,7,0)</f>
        <v>-5.1851078711110503</v>
      </c>
      <c r="Q399" s="25">
        <v>-2.88</v>
      </c>
      <c r="R399" s="25">
        <v>-4.99</v>
      </c>
      <c r="S399" s="25">
        <v>-1.8</v>
      </c>
      <c r="T399" s="25">
        <v>1.94</v>
      </c>
      <c r="U399" s="25">
        <v>-3.14</v>
      </c>
      <c r="V399" s="25">
        <v>1.2</v>
      </c>
      <c r="W399" s="25">
        <v>-6.61</v>
      </c>
      <c r="X399" s="25">
        <v>-3.97</v>
      </c>
      <c r="Y399" s="25">
        <v>-1.22</v>
      </c>
      <c r="Z399" s="25">
        <v>-1.96</v>
      </c>
      <c r="AA399" s="25">
        <v>-3.26</v>
      </c>
      <c r="AB399" s="25">
        <v>-1.02</v>
      </c>
    </row>
    <row r="400" spans="1:28" x14ac:dyDescent="0.3">
      <c r="A400" s="27" t="s">
        <v>271</v>
      </c>
      <c r="B400" s="27">
        <f>VLOOKUP($A400,CRSP!$A$3:$U$650,2,0)</f>
        <v>1.0307999999999999E-2</v>
      </c>
      <c r="C400" s="27">
        <f>VLOOKUP($A400,CRSP!$A$3:$U$650,12,0)</f>
        <v>997.62408844977642</v>
      </c>
      <c r="D400" s="27">
        <f>VLOOKUP(A400,GW!$A$2:$D$655,4,0)</f>
        <v>1.912801527977552E-2</v>
      </c>
      <c r="E400" s="25">
        <f>VLOOKUP($A400,CRSP!$A$3:$U$656,13,0)</f>
        <v>-5.6509999999999998E-3</v>
      </c>
      <c r="F400" s="25">
        <f>VLOOKUP($A400,CRSP!$A$3:$U$656,15,0)</f>
        <v>1781.9306193460893</v>
      </c>
      <c r="G400" s="25">
        <f>VLOOKUP($A400,CRSP!$A$3:$U$656,16,0)</f>
        <v>1.1980000000000001E-3</v>
      </c>
      <c r="H400" s="25">
        <f>VLOOKUP($A400,CRSP!$A$3:$U$656,18,0)</f>
        <v>951.7563044454613</v>
      </c>
      <c r="I400" s="25">
        <f>VLOOKUP($A400,CRSP!$A$3:$U$656,19,0)</f>
        <v>6.0080000000000003E-3</v>
      </c>
      <c r="J400" s="25">
        <f>VLOOKUP($A400,CRSP!$A$3:$U$656,21,0)</f>
        <v>487.51406074240708</v>
      </c>
      <c r="K400" s="25"/>
      <c r="L400" s="25"/>
      <c r="M400" s="25"/>
      <c r="N400" s="25">
        <f>VLOOKUP($A400,GOLD!$A$2:$H$657,6,0)</f>
        <v>337.1</v>
      </c>
      <c r="O400" s="25">
        <f>VLOOKUP($A400,GOLD!$A$2:$H$657,8,0)</f>
        <v>963.41811946270366</v>
      </c>
      <c r="P400" s="25">
        <f>VLOOKUP($A400,GOLD!$A$2:$H$657,7,0)</f>
        <v>-3.6123939433849825</v>
      </c>
      <c r="Q400" s="25">
        <v>-2.59</v>
      </c>
      <c r="R400" s="25">
        <v>-2.63</v>
      </c>
      <c r="S400" s="25">
        <v>-1.1599999999999999</v>
      </c>
      <c r="T400" s="25">
        <v>1.5</v>
      </c>
      <c r="U400" s="25">
        <v>6.17</v>
      </c>
      <c r="V400" s="25">
        <v>-0.94</v>
      </c>
      <c r="W400" s="25">
        <v>-0.66</v>
      </c>
      <c r="X400" s="25">
        <v>4.3099999999999996</v>
      </c>
      <c r="Y400" s="25">
        <v>4.6500000000000004</v>
      </c>
      <c r="Z400" s="25">
        <v>3.79</v>
      </c>
      <c r="AA400" s="25">
        <v>0.2</v>
      </c>
      <c r="AB400" s="25">
        <v>3.41</v>
      </c>
    </row>
    <row r="401" spans="1:28" x14ac:dyDescent="0.3">
      <c r="A401" s="27" t="s">
        <v>272</v>
      </c>
      <c r="B401" s="27">
        <f>VLOOKUP($A401,CRSP!$A$3:$U$650,2,0)</f>
        <v>8.2774E-2</v>
      </c>
      <c r="C401" s="27">
        <f>VLOOKUP($A401,CRSP!$A$3:$U$650,12,0)</f>
        <v>1078.4756527875795</v>
      </c>
      <c r="D401" s="27">
        <f>VLOOKUP(A401,GW!$A$2:$D$655,4,0)</f>
        <v>1.7672570489610146E-2</v>
      </c>
      <c r="E401" s="25">
        <f>VLOOKUP($A401,CRSP!$A$3:$U$656,13,0)</f>
        <v>-6.8999999999999997E-5</v>
      </c>
      <c r="F401" s="25">
        <f>VLOOKUP($A401,CRSP!$A$3:$U$656,15,0)</f>
        <v>1781.8069765320445</v>
      </c>
      <c r="G401" s="25">
        <f>VLOOKUP($A401,CRSP!$A$3:$U$656,16,0)</f>
        <v>9.3000000000000005E-4</v>
      </c>
      <c r="H401" s="25">
        <f>VLOOKUP($A401,CRSP!$A$3:$U$656,18,0)</f>
        <v>952.64143467902795</v>
      </c>
      <c r="I401" s="25">
        <f>VLOOKUP($A401,CRSP!$A$3:$U$656,19,0)</f>
        <v>-2.1719999999999999E-3</v>
      </c>
      <c r="J401" s="25">
        <f>VLOOKUP($A401,CRSP!$A$3:$U$656,21,0)</f>
        <v>486.50168728908881</v>
      </c>
      <c r="K401" s="25"/>
      <c r="L401" s="25"/>
      <c r="M401" s="25"/>
      <c r="N401" s="25">
        <f>VLOOKUP($A401,GOLD!$A$2:$H$657,6,0)</f>
        <v>339.25</v>
      </c>
      <c r="O401" s="25">
        <f>VLOOKUP($A401,GOLD!$A$2:$H$657,8,0)</f>
        <v>969.56273220920264</v>
      </c>
      <c r="P401" s="25">
        <f>VLOOKUP($A401,GOLD!$A$2:$H$657,7,0)</f>
        <v>0.63576764749634684</v>
      </c>
      <c r="Q401" s="25">
        <v>4.3899999999999997</v>
      </c>
      <c r="R401" s="25">
        <v>14.96</v>
      </c>
      <c r="S401" s="25">
        <v>6.83</v>
      </c>
      <c r="T401" s="25">
        <v>-0.47</v>
      </c>
      <c r="U401" s="25">
        <v>5.54</v>
      </c>
      <c r="V401" s="25">
        <v>9.24</v>
      </c>
      <c r="W401" s="25">
        <v>11.5</v>
      </c>
      <c r="X401" s="25">
        <v>7.31</v>
      </c>
      <c r="Y401" s="25">
        <v>8.99</v>
      </c>
      <c r="Z401" s="25">
        <v>4.3899999999999997</v>
      </c>
      <c r="AA401" s="25">
        <v>11.13</v>
      </c>
      <c r="AB401" s="25">
        <v>12.91</v>
      </c>
    </row>
    <row r="402" spans="1:28" x14ac:dyDescent="0.3">
      <c r="A402" s="27" t="s">
        <v>589</v>
      </c>
      <c r="B402" s="27">
        <f>VLOOKUP($A402,CRSP!$A$3:$U$650,2,0)</f>
        <v>5.3251E-2</v>
      </c>
      <c r="C402" s="27">
        <f>VLOOKUP($A402,CRSP!$A$3:$U$650,12,0)</f>
        <v>1133.3686191484358</v>
      </c>
      <c r="D402" s="27">
        <f>VLOOKUP(A402,GW!$A$2:$D$655,4,0)</f>
        <v>1.6796216924902359E-2</v>
      </c>
      <c r="E402" s="25">
        <f>VLOOKUP($A402,CRSP!$A$3:$U$656,13,0)</f>
        <v>4.2443000000000002E-2</v>
      </c>
      <c r="F402" s="25">
        <f>VLOOKUP($A402,CRSP!$A$3:$U$656,15,0)</f>
        <v>1857.4324168378432</v>
      </c>
      <c r="G402" s="25">
        <f>VLOOKUP($A402,CRSP!$A$3:$U$656,16,0)</f>
        <v>9.5799999999999998E-4</v>
      </c>
      <c r="H402" s="25">
        <f>VLOOKUP($A402,CRSP!$A$3:$U$656,18,0)</f>
        <v>953.55407888149523</v>
      </c>
      <c r="I402" s="25">
        <f>VLOOKUP($A402,CRSP!$A$3:$U$656,19,0)</f>
        <v>-1.632E-3</v>
      </c>
      <c r="J402" s="25">
        <f>VLOOKUP($A402,CRSP!$A$3:$U$656,21,0)</f>
        <v>485.71428571428567</v>
      </c>
      <c r="K402" s="25"/>
      <c r="L402" s="25"/>
      <c r="M402" s="25"/>
      <c r="N402" s="25">
        <f>VLOOKUP($A402,GOLD!$A$2:$H$657,6,0)</f>
        <v>364.6</v>
      </c>
      <c r="O402" s="25">
        <f>VLOOKUP($A402,GOLD!$A$2:$H$657,8,0)</f>
        <v>1042.0120034295512</v>
      </c>
      <c r="P402" s="25">
        <f>VLOOKUP($A402,GOLD!$A$2:$H$657,7,0)</f>
        <v>7.206356352958414</v>
      </c>
      <c r="Q402" s="25">
        <v>9.51</v>
      </c>
      <c r="R402" s="25">
        <v>2.86</v>
      </c>
      <c r="S402" s="25">
        <v>6.17</v>
      </c>
      <c r="T402" s="25">
        <v>8.64</v>
      </c>
      <c r="U402" s="25">
        <v>1.81</v>
      </c>
      <c r="V402" s="25">
        <v>9.76</v>
      </c>
      <c r="W402" s="25">
        <v>6.29</v>
      </c>
      <c r="X402" s="25">
        <v>10.119999999999999</v>
      </c>
      <c r="Y402" s="25">
        <v>3.49</v>
      </c>
      <c r="Z402" s="25">
        <v>3.94</v>
      </c>
      <c r="AA402" s="25">
        <v>5.61</v>
      </c>
      <c r="AB402" s="25">
        <v>4.34</v>
      </c>
    </row>
    <row r="403" spans="1:28" x14ac:dyDescent="0.3">
      <c r="A403" s="27" t="s">
        <v>273</v>
      </c>
      <c r="B403" s="27">
        <f>VLOOKUP($A403,CRSP!$A$3:$U$650,2,0)</f>
        <v>1.2815999999999999E-2</v>
      </c>
      <c r="C403" s="27">
        <f>VLOOKUP($A403,CRSP!$A$3:$U$650,12,0)</f>
        <v>1146.200893907316</v>
      </c>
      <c r="D403" s="27">
        <f>VLOOKUP(A403,GW!$A$2:$D$655,4,0)</f>
        <v>1.6587823624180358E-2</v>
      </c>
      <c r="E403" s="25">
        <f>VLOOKUP($A403,CRSP!$A$3:$U$656,13,0)</f>
        <v>-9.0819999999999998E-3</v>
      </c>
      <c r="F403" s="25">
        <f>VLOOKUP($A403,CRSP!$A$3:$U$656,15,0)</f>
        <v>1840.5634155750381</v>
      </c>
      <c r="G403" s="25">
        <f>VLOOKUP($A403,CRSP!$A$3:$U$656,16,0)</f>
        <v>1.439E-3</v>
      </c>
      <c r="H403" s="25">
        <f>VLOOKUP($A403,CRSP!$A$3:$U$656,18,0)</f>
        <v>954.92626490496093</v>
      </c>
      <c r="I403" s="25">
        <f>VLOOKUP($A403,CRSP!$A$3:$U$656,19,0)</f>
        <v>1.09E-3</v>
      </c>
      <c r="J403" s="25">
        <f>VLOOKUP($A403,CRSP!$A$3:$U$656,21,0)</f>
        <v>486.16422947131605</v>
      </c>
      <c r="K403" s="25"/>
      <c r="L403" s="25"/>
      <c r="M403" s="25"/>
      <c r="N403" s="25">
        <f>VLOOKUP($A403,GOLD!$A$2:$H$657,6,0)</f>
        <v>346.15</v>
      </c>
      <c r="O403" s="25">
        <f>VLOOKUP($A403,GOLD!$A$2:$H$657,8,0)</f>
        <v>989.28265218633874</v>
      </c>
      <c r="P403" s="25">
        <f>VLOOKUP($A403,GOLD!$A$2:$H$657,7,0)</f>
        <v>-5.1928655120528395</v>
      </c>
      <c r="Q403" s="25">
        <v>1.64</v>
      </c>
      <c r="R403" s="25">
        <v>2.84</v>
      </c>
      <c r="S403" s="25">
        <v>1.75</v>
      </c>
      <c r="T403" s="25">
        <v>-0.96</v>
      </c>
      <c r="U403" s="25">
        <v>-1.91</v>
      </c>
      <c r="V403" s="25">
        <v>0.35</v>
      </c>
      <c r="W403" s="25">
        <v>1.91</v>
      </c>
      <c r="X403" s="25">
        <v>0.74</v>
      </c>
      <c r="Y403" s="25">
        <v>3.44</v>
      </c>
      <c r="Z403" s="25">
        <v>4.1500000000000004</v>
      </c>
      <c r="AA403" s="25">
        <v>0.65</v>
      </c>
      <c r="AB403" s="25">
        <v>1.62</v>
      </c>
    </row>
    <row r="404" spans="1:28" x14ac:dyDescent="0.3">
      <c r="A404" s="27" t="s">
        <v>274</v>
      </c>
      <c r="B404" s="27">
        <f>VLOOKUP($A404,CRSP!$A$3:$U$650,2,0)</f>
        <v>1.7932E-2</v>
      </c>
      <c r="C404" s="27">
        <f>VLOOKUP($A404,CRSP!$A$3:$U$650,12,0)</f>
        <v>1164.7965184662432</v>
      </c>
      <c r="D404" s="27">
        <f>VLOOKUP(A404,GW!$A$2:$D$655,4,0)</f>
        <v>1.6464878001164619E-2</v>
      </c>
      <c r="E404" s="25">
        <f>VLOOKUP($A404,CRSP!$A$3:$U$656,13,0)</f>
        <v>-6.6819000000000003E-2</v>
      </c>
      <c r="F404" s="25">
        <f>VLOOKUP($A404,CRSP!$A$3:$U$656,15,0)</f>
        <v>1717.578656063059</v>
      </c>
      <c r="G404" s="25">
        <f>VLOOKUP($A404,CRSP!$A$3:$U$656,16,0)</f>
        <v>7.4600000000000003E-4</v>
      </c>
      <c r="H404" s="25">
        <f>VLOOKUP($A404,CRSP!$A$3:$U$656,18,0)</f>
        <v>955.63858399768833</v>
      </c>
      <c r="I404" s="25">
        <f>VLOOKUP($A404,CRSP!$A$3:$U$656,19,0)</f>
        <v>1.0889999999999999E-3</v>
      </c>
      <c r="J404" s="25">
        <f>VLOOKUP($A404,CRSP!$A$3:$U$656,21,0)</f>
        <v>486.72665916760405</v>
      </c>
      <c r="K404" s="25"/>
      <c r="L404" s="25"/>
      <c r="M404" s="25"/>
      <c r="N404" s="25">
        <f>VLOOKUP($A404,GOLD!$A$2:$H$657,6,0)</f>
        <v>354.75</v>
      </c>
      <c r="O404" s="25">
        <f>VLOOKUP($A404,GOLD!$A$2:$H$657,8,0)</f>
        <v>1013.8611031723349</v>
      </c>
      <c r="P404" s="25">
        <f>VLOOKUP($A404,GOLD!$A$2:$H$657,7,0)</f>
        <v>2.4541108916117658</v>
      </c>
      <c r="Q404" s="25">
        <v>-1.68</v>
      </c>
      <c r="R404" s="25">
        <v>6.6</v>
      </c>
      <c r="S404" s="25">
        <v>5.97</v>
      </c>
      <c r="T404" s="25">
        <v>-2.62</v>
      </c>
      <c r="U404" s="25">
        <v>2.99</v>
      </c>
      <c r="V404" s="25">
        <v>5.59</v>
      </c>
      <c r="W404" s="25">
        <v>-1.93</v>
      </c>
      <c r="X404" s="25">
        <v>-5.15</v>
      </c>
      <c r="Y404" s="25">
        <v>3.29</v>
      </c>
      <c r="Z404" s="25">
        <v>0.48</v>
      </c>
      <c r="AA404" s="25">
        <v>4.3600000000000003</v>
      </c>
      <c r="AB404" s="25">
        <v>1.62</v>
      </c>
    </row>
    <row r="405" spans="1:28" x14ac:dyDescent="0.3">
      <c r="A405" s="27" t="s">
        <v>590</v>
      </c>
      <c r="B405" s="27">
        <f>VLOOKUP($A405,CRSP!$A$3:$U$650,2,0)</f>
        <v>1.9597E-2</v>
      </c>
      <c r="C405" s="27">
        <f>VLOOKUP($A405,CRSP!$A$3:$U$650,12,0)</f>
        <v>1185.6151493766174</v>
      </c>
      <c r="D405" s="27">
        <f>VLOOKUP(A405,GW!$A$2:$D$655,4,0)</f>
        <v>1.6314983647648999E-2</v>
      </c>
      <c r="E405" s="25">
        <f>VLOOKUP($A405,CRSP!$A$3:$U$656,13,0)</f>
        <v>4.6719999999999999E-3</v>
      </c>
      <c r="F405" s="25">
        <f>VLOOKUP($A405,CRSP!$A$3:$U$656,15,0)</f>
        <v>1725.6030746945473</v>
      </c>
      <c r="G405" s="25">
        <f>VLOOKUP($A405,CRSP!$A$3:$U$656,16,0)</f>
        <v>7.1699999999999997E-4</v>
      </c>
      <c r="H405" s="25">
        <f>VLOOKUP($A405,CRSP!$A$3:$U$656,18,0)</f>
        <v>956.32385744439023</v>
      </c>
      <c r="I405" s="25">
        <f>VLOOKUP($A405,CRSP!$A$3:$U$656,19,0)</f>
        <v>3.8059999999999999E-3</v>
      </c>
      <c r="J405" s="25">
        <f>VLOOKUP($A405,CRSP!$A$3:$U$656,21,0)</f>
        <v>488.63892013498304</v>
      </c>
      <c r="K405" s="25"/>
      <c r="L405" s="25"/>
      <c r="M405" s="25"/>
      <c r="N405" s="25">
        <f>VLOOKUP($A405,GOLD!$A$2:$H$657,6,0)</f>
        <v>375.2</v>
      </c>
      <c r="O405" s="25">
        <f>VLOOKUP($A405,GOLD!$A$2:$H$657,8,0)</f>
        <v>1072.3063732494998</v>
      </c>
      <c r="P405" s="25">
        <f>VLOOKUP($A405,GOLD!$A$2:$H$657,7,0)</f>
        <v>5.6045901091917614</v>
      </c>
      <c r="Q405" s="25">
        <v>0.3</v>
      </c>
      <c r="R405" s="25">
        <v>7.85</v>
      </c>
      <c r="S405" s="25">
        <v>5.74</v>
      </c>
      <c r="T405" s="25">
        <v>6.18</v>
      </c>
      <c r="U405" s="25">
        <v>0.79</v>
      </c>
      <c r="V405" s="25">
        <v>6.11</v>
      </c>
      <c r="W405" s="25">
        <v>1.1599999999999999</v>
      </c>
      <c r="X405" s="25">
        <v>1.92</v>
      </c>
      <c r="Y405" s="25">
        <v>6.74</v>
      </c>
      <c r="Z405" s="25">
        <v>-2.82</v>
      </c>
      <c r="AA405" s="25">
        <v>-0.52</v>
      </c>
      <c r="AB405" s="25">
        <v>3.78</v>
      </c>
    </row>
    <row r="406" spans="1:28" x14ac:dyDescent="0.3">
      <c r="A406" s="27" t="s">
        <v>275</v>
      </c>
      <c r="B406" s="27">
        <f>VLOOKUP($A406,CRSP!$A$3:$U$650,2,0)</f>
        <v>-1.0737E-2</v>
      </c>
      <c r="C406" s="27">
        <f>VLOOKUP($A406,CRSP!$A$3:$U$650,12,0)</f>
        <v>1171.4537755822159</v>
      </c>
      <c r="D406" s="27">
        <f>VLOOKUP(A406,GW!$A$2:$D$655,4,0)</f>
        <v>1.6653112041527356E-2</v>
      </c>
      <c r="E406" s="25">
        <f>VLOOKUP($A406,CRSP!$A$3:$U$656,13,0)</f>
        <v>4.6767999999999997E-2</v>
      </c>
      <c r="F406" s="25">
        <f>VLOOKUP($A406,CRSP!$A$3:$U$656,15,0)</f>
        <v>1806.3061132304408</v>
      </c>
      <c r="G406" s="25">
        <f>VLOOKUP($A406,CRSP!$A$3:$U$656,16,0)</f>
        <v>1.072E-3</v>
      </c>
      <c r="H406" s="25">
        <f>VLOOKUP($A406,CRSP!$A$3:$U$656,18,0)</f>
        <v>957.34901621755296</v>
      </c>
      <c r="I406" s="25">
        <f>VLOOKUP($A406,CRSP!$A$3:$U$656,19,0)</f>
        <v>3.2499999999999999E-3</v>
      </c>
      <c r="J406" s="25">
        <f>VLOOKUP($A406,CRSP!$A$3:$U$656,21,0)</f>
        <v>490.21372328458943</v>
      </c>
      <c r="K406" s="25"/>
      <c r="L406" s="25"/>
      <c r="M406" s="25"/>
      <c r="N406" s="25">
        <f>VLOOKUP($A406,GOLD!$A$2:$H$657,6,0)</f>
        <v>385</v>
      </c>
      <c r="O406" s="25">
        <f>VLOOKUP($A406,GOLD!$A$2:$H$657,8,0)</f>
        <v>1100.3143755358674</v>
      </c>
      <c r="P406" s="25">
        <f>VLOOKUP($A406,GOLD!$A$2:$H$657,7,0)</f>
        <v>2.5784117155714634</v>
      </c>
      <c r="Q406" s="25">
        <v>1.1299999999999999</v>
      </c>
      <c r="R406" s="25">
        <v>-4.1500000000000004</v>
      </c>
      <c r="S406" s="25">
        <v>-5.23</v>
      </c>
      <c r="T406" s="25">
        <v>-2.1800000000000002</v>
      </c>
      <c r="U406" s="25">
        <v>-0.56000000000000005</v>
      </c>
      <c r="V406" s="25">
        <v>-0.92</v>
      </c>
      <c r="W406" s="25">
        <v>-5.64</v>
      </c>
      <c r="X406" s="25">
        <v>3.85</v>
      </c>
      <c r="Y406" s="25">
        <v>-4.54</v>
      </c>
      <c r="Z406" s="25">
        <v>0.28999999999999998</v>
      </c>
      <c r="AA406" s="25">
        <v>0.57999999999999996</v>
      </c>
      <c r="AB406" s="25">
        <v>-0.56999999999999995</v>
      </c>
    </row>
    <row r="407" spans="1:28" x14ac:dyDescent="0.3">
      <c r="A407" s="27" t="s">
        <v>276</v>
      </c>
      <c r="B407" s="27">
        <f>VLOOKUP($A407,CRSP!$A$3:$U$650,2,0)</f>
        <v>5.5559999999999998E-2</v>
      </c>
      <c r="C407" s="27">
        <f>VLOOKUP($A407,CRSP!$A$3:$U$650,12,0)</f>
        <v>1235.8386262055988</v>
      </c>
      <c r="D407" s="27">
        <f>VLOOKUP(A407,GW!$A$2:$D$655,4,0)</f>
        <v>1.6038995853597408E-2</v>
      </c>
      <c r="E407" s="25">
        <f>VLOOKUP($A407,CRSP!$A$3:$U$656,13,0)</f>
        <v>-2.4426E-2</v>
      </c>
      <c r="F407" s="25">
        <f>VLOOKUP($A407,CRSP!$A$3:$U$656,15,0)</f>
        <v>1762.1848619431817</v>
      </c>
      <c r="G407" s="25">
        <f>VLOOKUP($A407,CRSP!$A$3:$U$656,16,0)</f>
        <v>7.7399999999999995E-4</v>
      </c>
      <c r="H407" s="25">
        <f>VLOOKUP($A407,CRSP!$A$3:$U$656,18,0)</f>
        <v>958.0900200863681</v>
      </c>
      <c r="I407" s="25">
        <f>VLOOKUP($A407,CRSP!$A$3:$U$656,19,0)</f>
        <v>-1.08E-3</v>
      </c>
      <c r="J407" s="25">
        <f>VLOOKUP($A407,CRSP!$A$3:$U$656,21,0)</f>
        <v>489.65129358830143</v>
      </c>
      <c r="K407" s="25"/>
      <c r="L407" s="25"/>
      <c r="M407" s="25"/>
      <c r="N407" s="25">
        <f>VLOOKUP($A407,GOLD!$A$2:$H$657,6,0)</f>
        <v>384.05</v>
      </c>
      <c r="O407" s="25">
        <f>VLOOKUP($A407,GOLD!$A$2:$H$657,8,0)</f>
        <v>1097.5993140897399</v>
      </c>
      <c r="P407" s="25">
        <f>VLOOKUP($A407,GOLD!$A$2:$H$657,7,0)</f>
        <v>-0.24705818430932083</v>
      </c>
      <c r="Q407" s="25">
        <v>5.94</v>
      </c>
      <c r="R407" s="25">
        <v>6.99</v>
      </c>
      <c r="S407" s="25">
        <v>10.63</v>
      </c>
      <c r="T407" s="25">
        <v>1.64</v>
      </c>
      <c r="U407" s="25">
        <v>5.4</v>
      </c>
      <c r="V407" s="25">
        <v>8.27</v>
      </c>
      <c r="W407" s="25">
        <v>6.81</v>
      </c>
      <c r="X407" s="25">
        <v>1.51</v>
      </c>
      <c r="Y407" s="25">
        <v>9.02</v>
      </c>
      <c r="Z407" s="25">
        <v>0.87</v>
      </c>
      <c r="AA407" s="25">
        <v>6.96</v>
      </c>
      <c r="AB407" s="25">
        <v>4.76</v>
      </c>
    </row>
    <row r="408" spans="1:28" x14ac:dyDescent="0.3">
      <c r="A408" s="27" t="s">
        <v>591</v>
      </c>
      <c r="B408" s="27">
        <f>VLOOKUP($A408,CRSP!$A$3:$U$650,2,0)</f>
        <v>9.2589999999999999E-3</v>
      </c>
      <c r="C408" s="27">
        <f>VLOOKUP($A408,CRSP!$A$3:$U$650,12,0)</f>
        <v>1244.6483180428136</v>
      </c>
      <c r="D408" s="27">
        <f>VLOOKUP(A408,GW!$A$2:$D$655,4,0)</f>
        <v>1.617715617715618E-2</v>
      </c>
      <c r="E408" s="25">
        <f>VLOOKUP($A408,CRSP!$A$3:$U$656,13,0)</f>
        <v>1.6620000000000001E-3</v>
      </c>
      <c r="F408" s="25">
        <f>VLOOKUP($A408,CRSP!$A$3:$U$656,15,0)</f>
        <v>1765.1138228269915</v>
      </c>
      <c r="G408" s="25">
        <f>VLOOKUP($A408,CRSP!$A$3:$U$656,16,0)</f>
        <v>8.0400000000000003E-4</v>
      </c>
      <c r="H408" s="25">
        <f>VLOOKUP($A408,CRSP!$A$3:$U$656,18,0)</f>
        <v>958.86029413486483</v>
      </c>
      <c r="I408" s="25">
        <f>VLOOKUP($A408,CRSP!$A$3:$U$656,19,0)</f>
        <v>-2.7030000000000001E-3</v>
      </c>
      <c r="J408" s="25">
        <f>VLOOKUP($A408,CRSP!$A$3:$U$656,21,0)</f>
        <v>488.30146231721034</v>
      </c>
      <c r="K408" s="25"/>
      <c r="L408" s="25"/>
      <c r="M408" s="25"/>
      <c r="N408" s="25">
        <f>VLOOKUP($A408,GOLD!$A$2:$H$657,6,0)</f>
        <v>397.5</v>
      </c>
      <c r="O408" s="25">
        <f>VLOOKUP($A408,GOLD!$A$2:$H$657,8,0)</f>
        <v>1136.0388682480709</v>
      </c>
      <c r="P408" s="25">
        <f>VLOOKUP($A408,GOLD!$A$2:$H$657,7,0)</f>
        <v>3.442218164969562</v>
      </c>
      <c r="Q408" s="25">
        <v>3.61</v>
      </c>
      <c r="R408" s="25">
        <v>3.08</v>
      </c>
      <c r="S408" s="25">
        <v>2.69</v>
      </c>
      <c r="T408" s="25">
        <v>0.65</v>
      </c>
      <c r="U408" s="25">
        <v>0.74</v>
      </c>
      <c r="V408" s="25">
        <v>1.84</v>
      </c>
      <c r="W408" s="25">
        <v>-0.68</v>
      </c>
      <c r="X408" s="25">
        <v>0.95</v>
      </c>
      <c r="Y408" s="25">
        <v>0.54</v>
      </c>
      <c r="Z408" s="25">
        <v>1.83</v>
      </c>
      <c r="AA408" s="25">
        <v>0.96</v>
      </c>
      <c r="AB408" s="25">
        <v>1.66</v>
      </c>
    </row>
    <row r="409" spans="1:28" x14ac:dyDescent="0.3">
      <c r="A409" s="27" t="s">
        <v>277</v>
      </c>
      <c r="B409" s="27">
        <f>VLOOKUP($A409,CRSP!$A$3:$U$650,2,0)</f>
        <v>5.178E-2</v>
      </c>
      <c r="C409" s="27">
        <f>VLOOKUP($A409,CRSP!$A$3:$U$650,12,0)</f>
        <v>1307.8334509527172</v>
      </c>
      <c r="D409" s="27">
        <f>VLOOKUP(A409,GW!$A$2:$D$655,4,0)</f>
        <v>1.5635117634362185E-2</v>
      </c>
      <c r="E409" s="25">
        <f>VLOOKUP($A409,CRSP!$A$3:$U$656,13,0)</f>
        <v>1.0311000000000001E-2</v>
      </c>
      <c r="F409" s="25">
        <f>VLOOKUP($A409,CRSP!$A$3:$U$656,15,0)</f>
        <v>1783.3140450543424</v>
      </c>
      <c r="G409" s="25">
        <f>VLOOKUP($A409,CRSP!$A$3:$U$656,16,0)</f>
        <v>9.7099999999999997E-4</v>
      </c>
      <c r="H409" s="25">
        <f>VLOOKUP($A409,CRSP!$A$3:$U$656,18,0)</f>
        <v>959.79132001017206</v>
      </c>
      <c r="I409" s="25">
        <f>VLOOKUP($A409,CRSP!$A$3:$U$656,19,0)</f>
        <v>-1.0839999999999999E-3</v>
      </c>
      <c r="J409" s="25">
        <f>VLOOKUP($A409,CRSP!$A$3:$U$656,21,0)</f>
        <v>487.73903262092244</v>
      </c>
      <c r="K409" s="25"/>
      <c r="L409" s="25"/>
      <c r="M409" s="25"/>
      <c r="N409" s="25">
        <f>VLOOKUP($A409,GOLD!$A$2:$H$657,6,0)</f>
        <v>414.8</v>
      </c>
      <c r="O409" s="25">
        <f>VLOOKUP($A409,GOLD!$A$2:$H$657,8,0)</f>
        <v>1185.4815661617606</v>
      </c>
      <c r="P409" s="25">
        <f>VLOOKUP($A409,GOLD!$A$2:$H$657,7,0)</f>
        <v>4.2601542260985745</v>
      </c>
      <c r="Q409" s="25">
        <v>3.44</v>
      </c>
      <c r="R409" s="25">
        <v>12.27</v>
      </c>
      <c r="S409" s="25">
        <v>7.21</v>
      </c>
      <c r="T409" s="25">
        <v>13.6</v>
      </c>
      <c r="U409" s="25">
        <v>5.66</v>
      </c>
      <c r="V409" s="25">
        <v>2.15</v>
      </c>
      <c r="W409" s="25">
        <v>7.64</v>
      </c>
      <c r="X409" s="25">
        <v>5.85</v>
      </c>
      <c r="Y409" s="25">
        <v>-2.13</v>
      </c>
      <c r="Z409" s="25">
        <v>5.65</v>
      </c>
      <c r="AA409" s="25">
        <v>4.13</v>
      </c>
      <c r="AB409" s="25">
        <v>4.63</v>
      </c>
    </row>
    <row r="410" spans="1:28" x14ac:dyDescent="0.3">
      <c r="A410" s="27" t="s">
        <v>592</v>
      </c>
      <c r="B410" s="27">
        <f>VLOOKUP($A410,CRSP!$A$3:$U$650,2,0)</f>
        <v>1.9078000000000001E-2</v>
      </c>
      <c r="C410" s="27">
        <f>VLOOKUP($A410,CRSP!$A$3:$U$650,12,0)</f>
        <v>1330.4281345565751</v>
      </c>
      <c r="D410" s="27">
        <f>VLOOKUP(A410,GW!$A$2:$D$655,4,0)</f>
        <v>1.5557893433999629E-2</v>
      </c>
      <c r="E410" s="25">
        <f>VLOOKUP($A410,CRSP!$A$3:$U$656,13,0)</f>
        <v>1.2966E-2</v>
      </c>
      <c r="F410" s="25">
        <f>VLOOKUP($A410,CRSP!$A$3:$U$656,15,0)</f>
        <v>1806.4366250897099</v>
      </c>
      <c r="G410" s="25">
        <f>VLOOKUP($A410,CRSP!$A$3:$U$656,16,0)</f>
        <v>8.6799999999999996E-4</v>
      </c>
      <c r="H410" s="25">
        <f>VLOOKUP($A410,CRSP!$A$3:$U$656,18,0)</f>
        <v>960.6244664046244</v>
      </c>
      <c r="I410" s="25">
        <f>VLOOKUP($A410,CRSP!$A$3:$U$656,19,0)</f>
        <v>4.8830000000000002E-3</v>
      </c>
      <c r="J410" s="25">
        <f>VLOOKUP($A410,CRSP!$A$3:$U$656,21,0)</f>
        <v>490.21372328458943</v>
      </c>
      <c r="K410" s="25"/>
      <c r="L410" s="25"/>
      <c r="M410" s="25"/>
      <c r="N410" s="25">
        <f>VLOOKUP($A410,GOLD!$A$2:$H$657,6,0)</f>
        <v>402.2</v>
      </c>
      <c r="O410" s="25">
        <f>VLOOKUP($A410,GOLD!$A$2:$H$657,8,0)</f>
        <v>1149.4712775078592</v>
      </c>
      <c r="P410" s="25">
        <f>VLOOKUP($A410,GOLD!$A$2:$H$657,7,0)</f>
        <v>-3.0846999016820638</v>
      </c>
      <c r="Q410" s="25">
        <v>0.06</v>
      </c>
      <c r="R410" s="25">
        <v>-1.18</v>
      </c>
      <c r="S410" s="25">
        <v>-0.78</v>
      </c>
      <c r="T410" s="25">
        <v>0.23</v>
      </c>
      <c r="U410" s="25">
        <v>-0.34</v>
      </c>
      <c r="V410" s="25">
        <v>4.4800000000000004</v>
      </c>
      <c r="W410" s="25">
        <v>1.4</v>
      </c>
      <c r="X410" s="25">
        <v>1.91</v>
      </c>
      <c r="Y410" s="25">
        <v>0.45</v>
      </c>
      <c r="Z410" s="25">
        <v>3.09</v>
      </c>
      <c r="AA410" s="25">
        <v>3.4</v>
      </c>
      <c r="AB410" s="25">
        <v>1.66</v>
      </c>
    </row>
    <row r="411" spans="1:28" x14ac:dyDescent="0.3">
      <c r="A411" s="27" t="s">
        <v>593</v>
      </c>
      <c r="B411" s="27">
        <f>VLOOKUP($A411,CRSP!$A$3:$U$650,2,0)</f>
        <v>1.4402999999999999E-2</v>
      </c>
      <c r="C411" s="27">
        <f>VLOOKUP($A411,CRSP!$A$3:$U$650,12,0)</f>
        <v>1346.6713714420139</v>
      </c>
      <c r="D411" s="27">
        <f>VLOOKUP(A411,GW!$A$2:$D$655,4,0)</f>
        <v>1.5556273691197791E-2</v>
      </c>
      <c r="E411" s="25">
        <f>VLOOKUP($A411,CRSP!$A$3:$U$656,13,0)</f>
        <v>1.7481E-2</v>
      </c>
      <c r="F411" s="25">
        <f>VLOOKUP($A411,CRSP!$A$3:$U$656,15,0)</f>
        <v>1838.0149997966764</v>
      </c>
      <c r="G411" s="25">
        <f>VLOOKUP($A411,CRSP!$A$3:$U$656,16,0)</f>
        <v>6.6299999999999996E-4</v>
      </c>
      <c r="H411" s="25">
        <f>VLOOKUP($A411,CRSP!$A$3:$U$656,18,0)</f>
        <v>961.26138551449253</v>
      </c>
      <c r="I411" s="25">
        <f>VLOOKUP($A411,CRSP!$A$3:$U$656,19,0)</f>
        <v>5.4000000000000003E-3</v>
      </c>
      <c r="J411" s="25">
        <f>VLOOKUP($A411,CRSP!$A$3:$U$656,21,0)</f>
        <v>492.80089988751411</v>
      </c>
      <c r="K411" s="25"/>
      <c r="L411" s="25"/>
      <c r="M411" s="25"/>
      <c r="N411" s="25">
        <f>VLOOKUP($A411,GOLD!$A$2:$H$657,6,0)</f>
        <v>396.1</v>
      </c>
      <c r="O411" s="25">
        <f>VLOOKUP($A411,GOLD!$A$2:$H$657,8,0)</f>
        <v>1132.0377250643041</v>
      </c>
      <c r="P411" s="25">
        <f>VLOOKUP($A411,GOLD!$A$2:$H$657,7,0)</f>
        <v>-1.528277271068067</v>
      </c>
      <c r="Q411" s="25">
        <v>4.25</v>
      </c>
      <c r="R411" s="25">
        <v>-0.08</v>
      </c>
      <c r="S411" s="25">
        <v>1.54</v>
      </c>
      <c r="T411" s="25">
        <v>4.53</v>
      </c>
      <c r="U411" s="25">
        <v>2.92</v>
      </c>
      <c r="V411" s="25">
        <v>-2.94</v>
      </c>
      <c r="W411" s="25">
        <v>-0.49</v>
      </c>
      <c r="X411" s="25">
        <v>2.11</v>
      </c>
      <c r="Y411" s="25">
        <v>6.09</v>
      </c>
      <c r="Z411" s="25">
        <v>0.9</v>
      </c>
      <c r="AA411" s="25">
        <v>2.9</v>
      </c>
      <c r="AB411" s="25">
        <v>0.05</v>
      </c>
    </row>
    <row r="412" spans="1:28" x14ac:dyDescent="0.3">
      <c r="A412" s="27" t="s">
        <v>278</v>
      </c>
      <c r="B412" s="27">
        <f>VLOOKUP($A412,CRSP!$A$3:$U$650,2,0)</f>
        <v>-1.4982000000000001E-2</v>
      </c>
      <c r="C412" s="27">
        <f>VLOOKUP($A412,CRSP!$A$3:$U$650,12,0)</f>
        <v>1324.641260879793</v>
      </c>
      <c r="D412" s="27">
        <f>VLOOKUP(A412,GW!$A$2:$D$655,4,0)</f>
        <v>1.6004120013141422E-2</v>
      </c>
      <c r="E412" s="25">
        <f>VLOOKUP($A412,CRSP!$A$3:$U$656,13,0)</f>
        <v>1.4352999999999999E-2</v>
      </c>
      <c r="F412" s="25">
        <f>VLOOKUP($A412,CRSP!$A$3:$U$656,15,0)</f>
        <v>1864.3962548866386</v>
      </c>
      <c r="G412" s="25">
        <f>VLOOKUP($A412,CRSP!$A$3:$U$656,16,0)</f>
        <v>9.1799999999999998E-4</v>
      </c>
      <c r="H412" s="25">
        <f>VLOOKUP($A412,CRSP!$A$3:$U$656,18,0)</f>
        <v>962.14382289152843</v>
      </c>
      <c r="I412" s="25">
        <f>VLOOKUP($A412,CRSP!$A$3:$U$656,19,0)</f>
        <v>6.4450000000000002E-3</v>
      </c>
      <c r="J412" s="25">
        <f>VLOOKUP($A412,CRSP!$A$3:$U$656,21,0)</f>
        <v>495.95050618672661</v>
      </c>
      <c r="K412" s="25"/>
      <c r="L412" s="25"/>
      <c r="M412" s="25"/>
      <c r="N412" s="25">
        <f>VLOOKUP($A412,GOLD!$A$2:$H$657,6,0)</f>
        <v>426.25</v>
      </c>
      <c r="O412" s="25">
        <f>VLOOKUP($A412,GOLD!$A$2:$H$657,8,0)</f>
        <v>1218.205201486139</v>
      </c>
      <c r="P412" s="25">
        <f>VLOOKUP($A412,GOLD!$A$2:$H$657,7,0)</f>
        <v>7.3359323969855517</v>
      </c>
      <c r="Q412" s="25">
        <v>-0.09</v>
      </c>
      <c r="R412" s="25">
        <v>-1.19</v>
      </c>
      <c r="S412" s="25">
        <v>-0.6</v>
      </c>
      <c r="T412" s="25">
        <v>0.02</v>
      </c>
      <c r="U412" s="25">
        <v>0.36</v>
      </c>
      <c r="V412" s="25">
        <v>-2.52</v>
      </c>
      <c r="W412" s="25">
        <v>-2.06</v>
      </c>
      <c r="X412" s="25">
        <v>1.1399999999999999</v>
      </c>
      <c r="Y412" s="25">
        <v>0.28999999999999998</v>
      </c>
      <c r="Z412" s="25">
        <v>-3.92</v>
      </c>
      <c r="AA412" s="25">
        <v>-0.68</v>
      </c>
      <c r="AB412" s="25">
        <v>-0.54</v>
      </c>
    </row>
    <row r="413" spans="1:28" x14ac:dyDescent="0.3">
      <c r="A413" s="27" t="s">
        <v>279</v>
      </c>
      <c r="B413" s="27">
        <f>VLOOKUP($A413,CRSP!$A$3:$U$650,2,0)</f>
        <v>-1.5584000000000001E-2</v>
      </c>
      <c r="C413" s="27">
        <f>VLOOKUP($A413,CRSP!$A$3:$U$650,12,0)</f>
        <v>1302.3994354269585</v>
      </c>
      <c r="D413" s="27">
        <f>VLOOKUP(A413,GW!$A$2:$D$655,4,0)</f>
        <v>1.6451428399409974E-2</v>
      </c>
      <c r="E413" s="25">
        <f>VLOOKUP($A413,CRSP!$A$3:$U$656,13,0)</f>
        <v>-4.9090000000000002E-2</v>
      </c>
      <c r="F413" s="25">
        <f>VLOOKUP($A413,CRSP!$A$3:$U$656,15,0)</f>
        <v>1772.8730963128064</v>
      </c>
      <c r="G413" s="25">
        <f>VLOOKUP($A413,CRSP!$A$3:$U$656,16,0)</f>
        <v>8.1599999999999999E-4</v>
      </c>
      <c r="H413" s="25">
        <f>VLOOKUP($A413,CRSP!$A$3:$U$656,18,0)</f>
        <v>962.92884911058468</v>
      </c>
      <c r="I413" s="25">
        <f>VLOOKUP($A413,CRSP!$A$3:$U$656,19,0)</f>
        <v>3.202E-3</v>
      </c>
      <c r="J413" s="25">
        <f>VLOOKUP($A413,CRSP!$A$3:$U$656,21,0)</f>
        <v>497.63779527559046</v>
      </c>
      <c r="K413" s="25"/>
      <c r="L413" s="25"/>
      <c r="M413" s="25"/>
      <c r="N413" s="25">
        <f>VLOOKUP($A413,GOLD!$A$2:$H$657,6,0)</f>
        <v>387.2</v>
      </c>
      <c r="O413" s="25">
        <f>VLOOKUP($A413,GOLD!$A$2:$H$657,8,0)</f>
        <v>1106.6018862532151</v>
      </c>
      <c r="P413" s="25">
        <f>VLOOKUP($A413,GOLD!$A$2:$H$657,7,0)</f>
        <v>-9.6084673195304653</v>
      </c>
      <c r="Q413" s="25">
        <v>1.42</v>
      </c>
      <c r="R413" s="25">
        <v>2.2799999999999998</v>
      </c>
      <c r="S413" s="25">
        <v>-0.81</v>
      </c>
      <c r="T413" s="25">
        <v>2.66</v>
      </c>
      <c r="U413" s="25">
        <v>1.35</v>
      </c>
      <c r="V413" s="25">
        <v>-4.92</v>
      </c>
      <c r="W413" s="25">
        <v>-0.48</v>
      </c>
      <c r="X413" s="25">
        <v>-3.56</v>
      </c>
      <c r="Y413" s="25">
        <v>-2.7</v>
      </c>
      <c r="Z413" s="25">
        <v>3.52</v>
      </c>
      <c r="AA413" s="25">
        <v>-4.42</v>
      </c>
      <c r="AB413" s="25">
        <v>-2.12</v>
      </c>
    </row>
    <row r="414" spans="1:28" x14ac:dyDescent="0.3">
      <c r="A414" s="27" t="s">
        <v>280</v>
      </c>
      <c r="B414" s="27">
        <f>VLOOKUP($A414,CRSP!$A$3:$U$650,2,0)</f>
        <v>1.3629E-2</v>
      </c>
      <c r="C414" s="27">
        <f>VLOOKUP($A414,CRSP!$A$3:$U$650,12,0)</f>
        <v>1318.1369089625973</v>
      </c>
      <c r="D414" s="27">
        <f>VLOOKUP(A414,GW!$A$2:$D$655,4,0)</f>
        <v>1.6426931267920667E-2</v>
      </c>
      <c r="E414" s="25">
        <f>VLOOKUP($A414,CRSP!$A$3:$U$656,13,0)</f>
        <v>-6.6660000000000001E-3</v>
      </c>
      <c r="F414" s="25">
        <f>VLOOKUP($A414,CRSP!$A$3:$U$656,15,0)</f>
        <v>1761.0542170991966</v>
      </c>
      <c r="G414" s="25">
        <f>VLOOKUP($A414,CRSP!$A$3:$U$656,16,0)</f>
        <v>7.4899999999999999E-4</v>
      </c>
      <c r="H414" s="25">
        <f>VLOOKUP($A414,CRSP!$A$3:$U$656,18,0)</f>
        <v>963.6500663379353</v>
      </c>
      <c r="I414" s="25">
        <f>VLOOKUP($A414,CRSP!$A$3:$U$656,19,0)</f>
        <v>5.8510000000000003E-3</v>
      </c>
      <c r="J414" s="25">
        <f>VLOOKUP($A414,CRSP!$A$3:$U$656,21,0)</f>
        <v>500.44994375703038</v>
      </c>
      <c r="K414" s="25"/>
      <c r="L414" s="25"/>
      <c r="M414" s="25"/>
      <c r="N414" s="25">
        <f>VLOOKUP($A414,GOLD!$A$2:$H$657,6,0)</f>
        <v>395.1</v>
      </c>
      <c r="O414" s="25">
        <f>VLOOKUP($A414,GOLD!$A$2:$H$657,8,0)</f>
        <v>1129.1797656473277</v>
      </c>
      <c r="P414" s="25">
        <f>VLOOKUP($A414,GOLD!$A$2:$H$657,7,0)</f>
        <v>2.0197542014923093</v>
      </c>
      <c r="Q414" s="25">
        <v>-1.89</v>
      </c>
      <c r="R414" s="25">
        <v>-1.65</v>
      </c>
      <c r="S414" s="25">
        <v>1.83</v>
      </c>
      <c r="T414" s="25">
        <v>0.57999999999999996</v>
      </c>
      <c r="U414" s="25">
        <v>1.25</v>
      </c>
      <c r="V414" s="25">
        <v>4.8600000000000003</v>
      </c>
      <c r="W414" s="25">
        <v>-2.95</v>
      </c>
      <c r="X414" s="25">
        <v>1.25</v>
      </c>
      <c r="Y414" s="25">
        <v>0.3</v>
      </c>
      <c r="Z414" s="25">
        <v>-0.41</v>
      </c>
      <c r="AA414" s="25">
        <v>1.58</v>
      </c>
      <c r="AB414" s="25">
        <v>2.09</v>
      </c>
    </row>
    <row r="415" spans="1:28" x14ac:dyDescent="0.3">
      <c r="A415" s="27" t="s">
        <v>281</v>
      </c>
      <c r="B415" s="27">
        <f>VLOOKUP($A415,CRSP!$A$3:$U$650,2,0)</f>
        <v>1.9487999999999998E-2</v>
      </c>
      <c r="C415" s="27">
        <f>VLOOKUP($A415,CRSP!$A$3:$U$650,12,0)</f>
        <v>1341.848976711362</v>
      </c>
      <c r="D415" s="27">
        <f>VLOOKUP(A415,GW!$A$2:$D$655,4,0)</f>
        <v>1.6305529259142384E-2</v>
      </c>
      <c r="E415" s="25">
        <f>VLOOKUP($A415,CRSP!$A$3:$U$656,13,0)</f>
        <v>1.0107E-2</v>
      </c>
      <c r="F415" s="25">
        <f>VLOOKUP($A415,CRSP!$A$3:$U$656,15,0)</f>
        <v>1778.8532870854258</v>
      </c>
      <c r="G415" s="25">
        <f>VLOOKUP($A415,CRSP!$A$3:$U$656,16,0)</f>
        <v>8.1899999999999996E-4</v>
      </c>
      <c r="H415" s="25">
        <f>VLOOKUP($A415,CRSP!$A$3:$U$656,18,0)</f>
        <v>964.4393074628656</v>
      </c>
      <c r="I415" s="25">
        <f>VLOOKUP($A415,CRSP!$A$3:$U$656,19,0)</f>
        <v>3.173E-3</v>
      </c>
      <c r="J415" s="25">
        <f>VLOOKUP($A415,CRSP!$A$3:$U$656,21,0)</f>
        <v>502.13723284589423</v>
      </c>
      <c r="K415" s="25"/>
      <c r="L415" s="25"/>
      <c r="M415" s="25"/>
      <c r="N415" s="25">
        <f>VLOOKUP($A415,GOLD!$A$2:$H$657,6,0)</f>
        <v>394</v>
      </c>
      <c r="O415" s="25">
        <f>VLOOKUP($A415,GOLD!$A$2:$H$657,8,0)</f>
        <v>1126.0360102886539</v>
      </c>
      <c r="P415" s="25">
        <f>VLOOKUP($A415,GOLD!$A$2:$H$657,7,0)</f>
        <v>-0.27879881194112915</v>
      </c>
      <c r="Q415" s="25">
        <v>1.66</v>
      </c>
      <c r="R415" s="25">
        <v>5.0199999999999996</v>
      </c>
      <c r="S415" s="25">
        <v>6.21</v>
      </c>
      <c r="T415" s="25">
        <v>5.44</v>
      </c>
      <c r="U415" s="25">
        <v>3.45</v>
      </c>
      <c r="V415" s="25">
        <v>2.66</v>
      </c>
      <c r="W415" s="25">
        <v>0.82</v>
      </c>
      <c r="X415" s="25">
        <v>2.0299999999999998</v>
      </c>
      <c r="Y415" s="25">
        <v>0.04</v>
      </c>
      <c r="Z415" s="25">
        <v>-0.5</v>
      </c>
      <c r="AA415" s="25">
        <v>0.55000000000000004</v>
      </c>
      <c r="AB415" s="25">
        <v>3.37</v>
      </c>
    </row>
    <row r="416" spans="1:28" x14ac:dyDescent="0.3">
      <c r="A416" s="27" t="s">
        <v>594</v>
      </c>
      <c r="B416" s="27">
        <f>VLOOKUP($A416,CRSP!$A$3:$U$650,2,0)</f>
        <v>-3.2953999999999997E-2</v>
      </c>
      <c r="C416" s="27">
        <f>VLOOKUP($A416,CRSP!$A$3:$U$650,12,0)</f>
        <v>1295.8362738179253</v>
      </c>
      <c r="D416" s="27">
        <f>VLOOKUP(A416,GW!$A$2:$D$655,4,0)</f>
        <v>1.7054242457248663E-2</v>
      </c>
      <c r="E416" s="25">
        <f>VLOOKUP($A416,CRSP!$A$3:$U$656,13,0)</f>
        <v>1.208E-2</v>
      </c>
      <c r="F416" s="25">
        <f>VLOOKUP($A416,CRSP!$A$3:$U$656,15,0)</f>
        <v>1800.3424081663607</v>
      </c>
      <c r="G416" s="25">
        <f>VLOOKUP($A416,CRSP!$A$3:$U$656,16,0)</f>
        <v>8.9599999999999999E-4</v>
      </c>
      <c r="H416" s="25">
        <f>VLOOKUP($A416,CRSP!$A$3:$U$656,18,0)</f>
        <v>965.30348024778027</v>
      </c>
      <c r="I416" s="25">
        <f>VLOOKUP($A416,CRSP!$A$3:$U$656,19,0)</f>
        <v>-1.5809999999999999E-3</v>
      </c>
      <c r="J416" s="25">
        <f>VLOOKUP($A416,CRSP!$A$3:$U$656,21,0)</f>
        <v>501.23734533183352</v>
      </c>
      <c r="K416" s="25"/>
      <c r="L416" s="25"/>
      <c r="M416" s="25"/>
      <c r="N416" s="25">
        <f>VLOOKUP($A416,GOLD!$A$2:$H$657,6,0)</f>
        <v>391</v>
      </c>
      <c r="O416" s="25">
        <f>VLOOKUP($A416,GOLD!$A$2:$H$657,8,0)</f>
        <v>1117.462132037725</v>
      </c>
      <c r="P416" s="25">
        <f>VLOOKUP($A416,GOLD!$A$2:$H$657,7,0)</f>
        <v>-0.76433493125680119</v>
      </c>
      <c r="Q416" s="25">
        <v>-5.98</v>
      </c>
      <c r="R416" s="25">
        <v>-4.6399999999999997</v>
      </c>
      <c r="S416" s="25">
        <v>-3.95</v>
      </c>
      <c r="T416" s="25">
        <v>3.32</v>
      </c>
      <c r="U416" s="25">
        <v>-4.28</v>
      </c>
      <c r="V416" s="25">
        <v>-8.52</v>
      </c>
      <c r="W416" s="25">
        <v>-1.02</v>
      </c>
      <c r="X416" s="25">
        <v>1.06</v>
      </c>
      <c r="Y416" s="25">
        <v>-4.03</v>
      </c>
      <c r="Z416" s="25">
        <v>-5.92</v>
      </c>
      <c r="AA416" s="25">
        <v>-2.2999999999999998</v>
      </c>
      <c r="AB416" s="25">
        <v>-2.54</v>
      </c>
    </row>
    <row r="417" spans="1:28" x14ac:dyDescent="0.3">
      <c r="A417" s="27" t="s">
        <v>282</v>
      </c>
      <c r="B417" s="27">
        <f>VLOOKUP($A417,CRSP!$A$3:$U$650,2,0)</f>
        <v>3.8070000000000001E-3</v>
      </c>
      <c r="C417" s="27">
        <f>VLOOKUP($A417,CRSP!$A$3:$U$650,12,0)</f>
        <v>1298.8002822865208</v>
      </c>
      <c r="D417" s="27">
        <f>VLOOKUP(A417,GW!$A$2:$D$655,4,0)</f>
        <v>1.718466999927552E-2</v>
      </c>
      <c r="E417" s="25">
        <f>VLOOKUP($A417,CRSP!$A$3:$U$656,13,0)</f>
        <v>3.2183000000000003E-2</v>
      </c>
      <c r="F417" s="25">
        <f>VLOOKUP($A417,CRSP!$A$3:$U$656,15,0)</f>
        <v>1858.2828046366608</v>
      </c>
      <c r="G417" s="25">
        <f>VLOOKUP($A417,CRSP!$A$3:$U$656,16,0)</f>
        <v>1.258E-3</v>
      </c>
      <c r="H417" s="25">
        <f>VLOOKUP($A417,CRSP!$A$3:$U$656,18,0)</f>
        <v>966.51784146240379</v>
      </c>
      <c r="I417" s="25">
        <f>VLOOKUP($A417,CRSP!$A$3:$U$656,19,0)</f>
        <v>5.2800000000000004E-4</v>
      </c>
      <c r="J417" s="25">
        <f>VLOOKUP($A417,CRSP!$A$3:$U$656,21,0)</f>
        <v>501.57480314960623</v>
      </c>
      <c r="K417" s="25"/>
      <c r="L417" s="25"/>
      <c r="M417" s="25"/>
      <c r="N417" s="25">
        <f>VLOOKUP($A417,GOLD!$A$2:$H$657,6,0)</f>
        <v>409.45</v>
      </c>
      <c r="O417" s="25">
        <f>VLOOKUP($A417,GOLD!$A$2:$H$657,8,0)</f>
        <v>1170.1914832809373</v>
      </c>
      <c r="P417" s="25">
        <f>VLOOKUP($A417,GOLD!$A$2:$H$657,7,0)</f>
        <v>4.6107235730831553</v>
      </c>
      <c r="Q417" s="25">
        <v>0.77</v>
      </c>
      <c r="R417" s="25">
        <v>-2.23</v>
      </c>
      <c r="S417" s="25">
        <v>0.02</v>
      </c>
      <c r="T417" s="25">
        <v>-1.39</v>
      </c>
      <c r="U417" s="25">
        <v>4.2699999999999996</v>
      </c>
      <c r="V417" s="25">
        <v>-4.5199999999999996</v>
      </c>
      <c r="W417" s="25">
        <v>1.17</v>
      </c>
      <c r="X417" s="25">
        <v>3.66</v>
      </c>
      <c r="Y417" s="25">
        <v>-1.2</v>
      </c>
      <c r="Z417" s="25">
        <v>1.64</v>
      </c>
      <c r="AA417" s="25">
        <v>3.12</v>
      </c>
      <c r="AB417" s="25">
        <v>-0.76</v>
      </c>
    </row>
    <row r="418" spans="1:28" x14ac:dyDescent="0.3">
      <c r="A418" s="27" t="s">
        <v>283</v>
      </c>
      <c r="B418" s="27">
        <f>VLOOKUP($A418,CRSP!$A$3:$U$650,2,0)</f>
        <v>1.0817E-2</v>
      </c>
      <c r="C418" s="27">
        <f>VLOOKUP($A418,CRSP!$A$3:$U$650,12,0)</f>
        <v>1310.9621265584569</v>
      </c>
      <c r="D418" s="27">
        <f>VLOOKUP(A418,GW!$A$2:$D$655,4,0)</f>
        <v>1.7193023381004504E-2</v>
      </c>
      <c r="E418" s="25">
        <f>VLOOKUP($A418,CRSP!$A$3:$U$656,13,0)</f>
        <v>2.8040000000000001E-3</v>
      </c>
      <c r="F418" s="25">
        <f>VLOOKUP($A418,CRSP!$A$3:$U$656,15,0)</f>
        <v>1863.4936623441138</v>
      </c>
      <c r="G418" s="25">
        <f>VLOOKUP($A418,CRSP!$A$3:$U$656,16,0)</f>
        <v>1.3270000000000001E-3</v>
      </c>
      <c r="H418" s="25">
        <f>VLOOKUP($A418,CRSP!$A$3:$U$656,18,0)</f>
        <v>967.80046073604444</v>
      </c>
      <c r="I418" s="25">
        <f>VLOOKUP($A418,CRSP!$A$3:$U$656,19,0)</f>
        <v>2.111E-3</v>
      </c>
      <c r="J418" s="25">
        <f>VLOOKUP($A418,CRSP!$A$3:$U$656,21,0)</f>
        <v>502.58717660292456</v>
      </c>
      <c r="K418" s="25"/>
      <c r="L418" s="25"/>
      <c r="M418" s="25"/>
      <c r="N418" s="25">
        <f>VLOOKUP($A418,GOLD!$A$2:$H$657,6,0)</f>
        <v>418</v>
      </c>
      <c r="O418" s="25">
        <f>VLOOKUP($A418,GOLD!$A$2:$H$657,8,0)</f>
        <v>1194.6270362960845</v>
      </c>
      <c r="P418" s="25">
        <f>VLOOKUP($A418,GOLD!$A$2:$H$657,7,0)</f>
        <v>2.0666636808559122</v>
      </c>
      <c r="Q418" s="25">
        <v>-2</v>
      </c>
      <c r="R418" s="25">
        <v>2.2999999999999998</v>
      </c>
      <c r="S418" s="25">
        <v>2.93</v>
      </c>
      <c r="T418" s="25">
        <v>8.84</v>
      </c>
      <c r="U418" s="25">
        <v>-0.22</v>
      </c>
      <c r="V418" s="25">
        <v>3.44</v>
      </c>
      <c r="W418" s="25">
        <v>1.41</v>
      </c>
      <c r="X418" s="25">
        <v>1.38</v>
      </c>
      <c r="Y418" s="25">
        <v>2.61</v>
      </c>
      <c r="Z418" s="25">
        <v>-1.4</v>
      </c>
      <c r="AA418" s="25">
        <v>0.12</v>
      </c>
      <c r="AB418" s="25">
        <v>3.3</v>
      </c>
    </row>
    <row r="419" spans="1:28" x14ac:dyDescent="0.3">
      <c r="A419" s="27" t="s">
        <v>595</v>
      </c>
      <c r="B419" s="27">
        <f>VLOOKUP($A419,CRSP!$A$3:$U$650,2,0)</f>
        <v>1.4973E-2</v>
      </c>
      <c r="C419" s="27">
        <f>VLOOKUP($A419,CRSP!$A$3:$U$650,12,0)</f>
        <v>1329.3342742884029</v>
      </c>
      <c r="D419" s="27">
        <f>VLOOKUP(A419,GW!$A$2:$D$655,4,0)</f>
        <v>1.7037692443815252E-2</v>
      </c>
      <c r="E419" s="25">
        <f>VLOOKUP($A419,CRSP!$A$3:$U$656,13,0)</f>
        <v>1.1143999999999999E-2</v>
      </c>
      <c r="F419" s="25">
        <f>VLOOKUP($A419,CRSP!$A$3:$U$656,15,0)</f>
        <v>1884.2601598674112</v>
      </c>
      <c r="G419" s="25">
        <f>VLOOKUP($A419,CRSP!$A$3:$U$656,16,0)</f>
        <v>1.111E-3</v>
      </c>
      <c r="H419" s="25">
        <f>VLOOKUP($A419,CRSP!$A$3:$U$656,18,0)</f>
        <v>968.87561297610296</v>
      </c>
      <c r="I419" s="25">
        <f>VLOOKUP($A419,CRSP!$A$3:$U$656,19,0)</f>
        <v>5.2659999999999998E-3</v>
      </c>
      <c r="J419" s="25">
        <f>VLOOKUP($A419,CRSP!$A$3:$U$656,21,0)</f>
        <v>505.2868391451068</v>
      </c>
      <c r="K419" s="25"/>
      <c r="L419" s="25"/>
      <c r="M419" s="25"/>
      <c r="N419" s="25">
        <f>VLOOKUP($A419,GOLD!$A$2:$H$657,6,0)</f>
        <v>428.15</v>
      </c>
      <c r="O419" s="25">
        <f>VLOOKUP($A419,GOLD!$A$2:$H$657,8,0)</f>
        <v>1223.6353243783935</v>
      </c>
      <c r="P419" s="25">
        <f>VLOOKUP($A419,GOLD!$A$2:$H$657,7,0)</f>
        <v>2.3992168947444719</v>
      </c>
      <c r="Q419" s="25">
        <v>2.83</v>
      </c>
      <c r="R419" s="25">
        <v>-3</v>
      </c>
      <c r="S419" s="25">
        <v>-1.32</v>
      </c>
      <c r="T419" s="25">
        <v>0.64</v>
      </c>
      <c r="U419" s="25">
        <v>-1.67</v>
      </c>
      <c r="V419" s="25">
        <v>5.15</v>
      </c>
      <c r="W419" s="25">
        <v>3.46</v>
      </c>
      <c r="X419" s="25">
        <v>4.24</v>
      </c>
      <c r="Y419" s="25">
        <v>3.06</v>
      </c>
      <c r="Z419" s="25">
        <v>-2.44</v>
      </c>
      <c r="AA419" s="25">
        <v>0.62</v>
      </c>
      <c r="AB419" s="25">
        <v>2.13</v>
      </c>
    </row>
    <row r="420" spans="1:28" x14ac:dyDescent="0.3">
      <c r="A420" s="27" t="s">
        <v>284</v>
      </c>
      <c r="B420" s="27">
        <f>VLOOKUP($A420,CRSP!$A$3:$U$650,2,0)</f>
        <v>4.0558999999999998E-2</v>
      </c>
      <c r="C420" s="27">
        <f>VLOOKUP($A420,CRSP!$A$3:$U$650,12,0)</f>
        <v>1380.6398494471889</v>
      </c>
      <c r="D420" s="27">
        <f>VLOOKUP(A420,GW!$A$2:$D$655,4,0)</f>
        <v>1.6483787974306111E-2</v>
      </c>
      <c r="E420" s="25">
        <f>VLOOKUP($A420,CRSP!$A$3:$U$656,13,0)</f>
        <v>-1.7663000000000002E-2</v>
      </c>
      <c r="F420" s="25">
        <f>VLOOKUP($A420,CRSP!$A$3:$U$656,15,0)</f>
        <v>1850.9782619447203</v>
      </c>
      <c r="G420" s="25">
        <f>VLOOKUP($A420,CRSP!$A$3:$U$656,16,0)</f>
        <v>1.474E-3</v>
      </c>
      <c r="H420" s="25">
        <f>VLOOKUP($A420,CRSP!$A$3:$U$656,18,0)</f>
        <v>970.30376358311958</v>
      </c>
      <c r="I420" s="25">
        <f>VLOOKUP($A420,CRSP!$A$3:$U$656,19,0)</f>
        <v>5.2400000000000005E-4</v>
      </c>
      <c r="J420" s="25">
        <f>VLOOKUP($A420,CRSP!$A$3:$U$656,21,0)</f>
        <v>505.51181102362193</v>
      </c>
      <c r="K420" s="25"/>
      <c r="L420" s="25"/>
      <c r="M420" s="25"/>
      <c r="N420" s="25">
        <f>VLOOKUP($A420,GOLD!$A$2:$H$657,6,0)</f>
        <v>450.5</v>
      </c>
      <c r="O420" s="25">
        <f>VLOOKUP($A420,GOLD!$A$2:$H$657,8,0)</f>
        <v>1287.5107173478136</v>
      </c>
      <c r="P420" s="25">
        <f>VLOOKUP($A420,GOLD!$A$2:$H$657,7,0)</f>
        <v>5.0884475576191655</v>
      </c>
      <c r="Q420" s="25">
        <v>4.5999999999999996</v>
      </c>
      <c r="R420" s="25">
        <v>7.27</v>
      </c>
      <c r="S420" s="25">
        <v>7.78</v>
      </c>
      <c r="T420" s="25">
        <v>6.57</v>
      </c>
      <c r="U420" s="25">
        <v>5.98</v>
      </c>
      <c r="V420" s="25">
        <v>5.75</v>
      </c>
      <c r="W420" s="25">
        <v>3.61</v>
      </c>
      <c r="X420" s="25">
        <v>4.8899999999999997</v>
      </c>
      <c r="Y420" s="25">
        <v>3.67</v>
      </c>
      <c r="Z420" s="25">
        <v>0.68</v>
      </c>
      <c r="AA420" s="25">
        <v>4.6500000000000004</v>
      </c>
      <c r="AB420" s="25">
        <v>4.87</v>
      </c>
    </row>
    <row r="421" spans="1:28" x14ac:dyDescent="0.3">
      <c r="A421" s="27" t="s">
        <v>285</v>
      </c>
      <c r="B421" s="27">
        <f>VLOOKUP($A421,CRSP!$A$3:$U$650,2,0)</f>
        <v>3.3734E-2</v>
      </c>
      <c r="C421" s="27">
        <f>VLOOKUP($A421,CRSP!$A$3:$U$650,12,0)</f>
        <v>1425.4528346271468</v>
      </c>
      <c r="D421" s="27">
        <f>VLOOKUP(A421,GW!$A$2:$D$655,4,0)</f>
        <v>1.6042313023961977E-2</v>
      </c>
      <c r="E421" s="25">
        <f>VLOOKUP($A421,CRSP!$A$3:$U$656,13,0)</f>
        <v>1.3398E-2</v>
      </c>
      <c r="F421" s="25">
        <f>VLOOKUP($A421,CRSP!$A$3:$U$656,15,0)</f>
        <v>1875.7782628239581</v>
      </c>
      <c r="G421" s="25">
        <f>VLOOKUP($A421,CRSP!$A$3:$U$656,16,0)</f>
        <v>2.104E-3</v>
      </c>
      <c r="H421" s="25">
        <f>VLOOKUP($A421,CRSP!$A$3:$U$656,18,0)</f>
        <v>972.34530007554054</v>
      </c>
      <c r="I421" s="25">
        <f>VLOOKUP($A421,CRSP!$A$3:$U$656,19,0)</f>
        <v>-3.6649999999999999E-3</v>
      </c>
      <c r="J421" s="25">
        <f>VLOOKUP($A421,CRSP!$A$3:$U$656,21,0)</f>
        <v>503.71203599550051</v>
      </c>
      <c r="K421" s="25"/>
      <c r="L421" s="25"/>
      <c r="M421" s="25"/>
      <c r="N421" s="25">
        <f>VLOOKUP($A421,GOLD!$A$2:$H$657,6,0)</f>
        <v>438.1</v>
      </c>
      <c r="O421" s="25">
        <f>VLOOKUP($A421,GOLD!$A$2:$H$657,8,0)</f>
        <v>1252.0720205773077</v>
      </c>
      <c r="P421" s="25">
        <f>VLOOKUP($A421,GOLD!$A$2:$H$657,7,0)</f>
        <v>-2.791088222853972</v>
      </c>
      <c r="Q421" s="25">
        <v>4.79</v>
      </c>
      <c r="R421" s="25">
        <v>4.88</v>
      </c>
      <c r="S421" s="25">
        <v>2.08</v>
      </c>
      <c r="T421" s="25">
        <v>-2.31</v>
      </c>
      <c r="U421" s="25">
        <v>3.5</v>
      </c>
      <c r="V421" s="25">
        <v>3.1</v>
      </c>
      <c r="W421" s="25">
        <v>4.29</v>
      </c>
      <c r="X421" s="25">
        <v>2.4900000000000002</v>
      </c>
      <c r="Y421" s="25">
        <v>3.5</v>
      </c>
      <c r="Z421" s="25">
        <v>5.66</v>
      </c>
      <c r="AA421" s="25">
        <v>4.1900000000000004</v>
      </c>
      <c r="AB421" s="25">
        <v>4.9000000000000004</v>
      </c>
    </row>
    <row r="422" spans="1:28" x14ac:dyDescent="0.3">
      <c r="A422" s="27" t="s">
        <v>286</v>
      </c>
      <c r="B422" s="27">
        <f>VLOOKUP($A422,CRSP!$A$3:$U$650,2,0)</f>
        <v>-2.3824000000000001E-2</v>
      </c>
      <c r="C422" s="27">
        <f>VLOOKUP($A422,CRSP!$A$3:$U$650,12,0)</f>
        <v>1389.402493530934</v>
      </c>
      <c r="D422" s="27">
        <f>VLOOKUP(A422,GW!$A$2:$D$655,4,0)</f>
        <v>1.6679505955454726E-2</v>
      </c>
      <c r="E422" s="25">
        <f>VLOOKUP($A422,CRSP!$A$3:$U$656,13,0)</f>
        <v>9.3509999999999999E-3</v>
      </c>
      <c r="F422" s="25">
        <f>VLOOKUP($A422,CRSP!$A$3:$U$656,15,0)</f>
        <v>1893.3176829006936</v>
      </c>
      <c r="G422" s="25">
        <f>VLOOKUP($A422,CRSP!$A$3:$U$656,16,0)</f>
        <v>1.6900000000000001E-3</v>
      </c>
      <c r="H422" s="25">
        <f>VLOOKUP($A422,CRSP!$A$3:$U$656,18,0)</f>
        <v>973.98852796285644</v>
      </c>
      <c r="I422" s="25">
        <f>VLOOKUP($A422,CRSP!$A$3:$U$656,19,0)</f>
        <v>2.1020000000000001E-3</v>
      </c>
      <c r="J422" s="25">
        <f>VLOOKUP($A422,CRSP!$A$3:$U$656,21,0)</f>
        <v>504.7244094488189</v>
      </c>
      <c r="K422" s="25"/>
      <c r="L422" s="25"/>
      <c r="M422" s="25"/>
      <c r="N422" s="25">
        <f>VLOOKUP($A422,GOLD!$A$2:$H$657,6,0)</f>
        <v>422.25</v>
      </c>
      <c r="O422" s="25">
        <f>VLOOKUP($A422,GOLD!$A$2:$H$657,8,0)</f>
        <v>1206.7733638182337</v>
      </c>
      <c r="P422" s="25">
        <f>VLOOKUP($A422,GOLD!$A$2:$H$657,7,0)</f>
        <v>-3.684963913194335</v>
      </c>
      <c r="Q422" s="25">
        <v>0.21</v>
      </c>
      <c r="R422" s="25">
        <v>-7.02</v>
      </c>
      <c r="S422" s="25">
        <v>-2.0299999999999998</v>
      </c>
      <c r="T422" s="25">
        <v>3.03</v>
      </c>
      <c r="U422" s="25">
        <v>-1.1499999999999999</v>
      </c>
      <c r="V422" s="25">
        <v>-6.38</v>
      </c>
      <c r="W422" s="25">
        <v>-4.21</v>
      </c>
      <c r="X422" s="25">
        <v>1.76</v>
      </c>
      <c r="Y422" s="25">
        <v>-1.07</v>
      </c>
      <c r="Z422" s="25">
        <v>-4.08</v>
      </c>
      <c r="AA422" s="25">
        <v>-2.09</v>
      </c>
      <c r="AB422" s="25">
        <v>-2.36</v>
      </c>
    </row>
    <row r="423" spans="1:28" x14ac:dyDescent="0.3">
      <c r="A423" s="27" t="s">
        <v>287</v>
      </c>
      <c r="B423" s="27">
        <f>VLOOKUP($A423,CRSP!$A$3:$U$650,2,0)</f>
        <v>2.1152000000000001E-2</v>
      </c>
      <c r="C423" s="27">
        <f>VLOOKUP($A423,CRSP!$A$3:$U$650,12,0)</f>
        <v>1415.6669019054339</v>
      </c>
      <c r="D423" s="27">
        <f>VLOOKUP(A423,GW!$A$2:$D$655,4,0)</f>
        <v>1.6586905948820209E-2</v>
      </c>
      <c r="E423" s="25">
        <f>VLOOKUP($A423,CRSP!$A$3:$U$656,13,0)</f>
        <v>-1.3112E-2</v>
      </c>
      <c r="F423" s="25">
        <f>VLOOKUP($A423,CRSP!$A$3:$U$656,15,0)</f>
        <v>1868.492953458647</v>
      </c>
      <c r="G423" s="25">
        <f>VLOOKUP($A423,CRSP!$A$3:$U$656,16,0)</f>
        <v>1.6130000000000001E-3</v>
      </c>
      <c r="H423" s="25">
        <f>VLOOKUP($A423,CRSP!$A$3:$U$656,18,0)</f>
        <v>975.55963412743733</v>
      </c>
      <c r="I423" s="25">
        <f>VLOOKUP($A423,CRSP!$A$3:$U$656,19,0)</f>
        <v>5.7679999999999997E-3</v>
      </c>
      <c r="J423" s="25">
        <f>VLOOKUP($A423,CRSP!$A$3:$U$656,21,0)</f>
        <v>507.64904386951628</v>
      </c>
      <c r="K423" s="25"/>
      <c r="L423" s="25"/>
      <c r="M423" s="25"/>
      <c r="N423" s="25">
        <f>VLOOKUP($A423,GOLD!$A$2:$H$657,6,0)</f>
        <v>435.25</v>
      </c>
      <c r="O423" s="25">
        <f>VLOOKUP($A423,GOLD!$A$2:$H$657,8,0)</f>
        <v>1243.9268362389253</v>
      </c>
      <c r="P423" s="25">
        <f>VLOOKUP($A423,GOLD!$A$2:$H$657,7,0)</f>
        <v>3.0323022960388872</v>
      </c>
      <c r="Q423" s="25">
        <v>0.72</v>
      </c>
      <c r="R423" s="25">
        <v>-0.25</v>
      </c>
      <c r="S423" s="25">
        <v>4.07</v>
      </c>
      <c r="T423" s="25">
        <v>19.41</v>
      </c>
      <c r="U423" s="25">
        <v>4.16</v>
      </c>
      <c r="V423" s="25">
        <v>0.03</v>
      </c>
      <c r="W423" s="25">
        <v>-0.3</v>
      </c>
      <c r="X423" s="25">
        <v>2.36</v>
      </c>
      <c r="Y423" s="25">
        <v>0.83</v>
      </c>
      <c r="Z423" s="25">
        <v>2.44</v>
      </c>
      <c r="AA423" s="25">
        <v>-0.25</v>
      </c>
      <c r="AB423" s="25">
        <v>0.96</v>
      </c>
    </row>
    <row r="424" spans="1:28" x14ac:dyDescent="0.3">
      <c r="A424" s="27" t="s">
        <v>288</v>
      </c>
      <c r="B424" s="27">
        <f>VLOOKUP($A424,CRSP!$A$3:$U$650,2,0)</f>
        <v>-1.7239999999999998E-2</v>
      </c>
      <c r="C424" s="27">
        <f>VLOOKUP($A424,CRSP!$A$3:$U$650,12,0)</f>
        <v>1388.6026817219476</v>
      </c>
      <c r="D424" s="27">
        <f>VLOOKUP(A424,GW!$A$2:$D$655,4,0)</f>
        <v>1.7131264876036559E-2</v>
      </c>
      <c r="E424" s="25">
        <f>VLOOKUP($A424,CRSP!$A$3:$U$656,13,0)</f>
        <v>-4.5180000000000003E-3</v>
      </c>
      <c r="F424" s="25">
        <f>VLOOKUP($A424,CRSP!$A$3:$U$656,15,0)</f>
        <v>1860.0508968774968</v>
      </c>
      <c r="G424" s="25">
        <f>VLOOKUP($A424,CRSP!$A$3:$U$656,16,0)</f>
        <v>2.385E-3</v>
      </c>
      <c r="H424" s="25">
        <f>VLOOKUP($A424,CRSP!$A$3:$U$656,18,0)</f>
        <v>977.88626216995544</v>
      </c>
      <c r="I424" s="25">
        <f>VLOOKUP($A424,CRSP!$A$3:$U$656,19,0)</f>
        <v>7.8209999999999998E-3</v>
      </c>
      <c r="J424" s="25">
        <f>VLOOKUP($A424,CRSP!$A$3:$U$656,21,0)</f>
        <v>511.58605174353198</v>
      </c>
      <c r="K424" s="25"/>
      <c r="L424" s="25"/>
      <c r="M424" s="25"/>
      <c r="N424" s="25">
        <f>VLOOKUP($A424,GOLD!$A$2:$H$657,6,0)</f>
        <v>428.1</v>
      </c>
      <c r="O424" s="25">
        <f>VLOOKUP($A424,GOLD!$A$2:$H$657,8,0)</f>
        <v>1223.4924264075451</v>
      </c>
      <c r="P424" s="25">
        <f>VLOOKUP($A424,GOLD!$A$2:$H$657,7,0)</f>
        <v>-1.6563765497397935</v>
      </c>
      <c r="Q424" s="25">
        <v>-0.85</v>
      </c>
      <c r="R424" s="25">
        <v>-8</v>
      </c>
      <c r="S424" s="25">
        <v>-1.65</v>
      </c>
      <c r="T424" s="25">
        <v>-3.44</v>
      </c>
      <c r="U424" s="25">
        <v>-0.94</v>
      </c>
      <c r="V424" s="25">
        <v>-2.54</v>
      </c>
      <c r="W424" s="25">
        <v>-0.18</v>
      </c>
      <c r="X424" s="25">
        <v>0.61</v>
      </c>
      <c r="Y424" s="25">
        <v>0.04</v>
      </c>
      <c r="Z424" s="25">
        <v>-0.47</v>
      </c>
      <c r="AA424" s="25">
        <v>-3.24</v>
      </c>
      <c r="AB424" s="25">
        <v>-0.65</v>
      </c>
    </row>
    <row r="425" spans="1:28" x14ac:dyDescent="0.3">
      <c r="A425" s="27" t="s">
        <v>596</v>
      </c>
      <c r="B425" s="27">
        <f>VLOOKUP($A425,CRSP!$A$3:$U$650,2,0)</f>
        <v>-1.8925999999999998E-2</v>
      </c>
      <c r="C425" s="27">
        <f>VLOOKUP($A425,CRSP!$A$3:$U$650,12,0)</f>
        <v>1360.6798400376383</v>
      </c>
      <c r="D425" s="27">
        <f>VLOOKUP(A425,GW!$A$2:$D$655,4,0)</f>
        <v>1.768451686332138E-2</v>
      </c>
      <c r="E425" s="25">
        <f>VLOOKUP($A425,CRSP!$A$3:$U$656,13,0)</f>
        <v>2.6103999999999999E-2</v>
      </c>
      <c r="F425" s="25">
        <f>VLOOKUP($A425,CRSP!$A$3:$U$656,15,0)</f>
        <v>1908.6054299527741</v>
      </c>
      <c r="G425" s="25">
        <f>VLOOKUP($A425,CRSP!$A$3:$U$656,16,0)</f>
        <v>2.189E-3</v>
      </c>
      <c r="H425" s="25">
        <f>VLOOKUP($A425,CRSP!$A$3:$U$656,18,0)</f>
        <v>980.02684895041818</v>
      </c>
      <c r="I425" s="25">
        <f>VLOOKUP($A425,CRSP!$A$3:$U$656,19,0)</f>
        <v>6.7250000000000001E-3</v>
      </c>
      <c r="J425" s="25">
        <f>VLOOKUP($A425,CRSP!$A$3:$U$656,21,0)</f>
        <v>515.07311586051742</v>
      </c>
      <c r="K425" s="25"/>
      <c r="L425" s="25"/>
      <c r="M425" s="25"/>
      <c r="N425" s="25">
        <f>VLOOKUP($A425,GOLD!$A$2:$H$657,6,0)</f>
        <v>434.5</v>
      </c>
      <c r="O425" s="25">
        <f>VLOOKUP($A425,GOLD!$A$2:$H$657,8,0)</f>
        <v>1241.7833666761931</v>
      </c>
      <c r="P425" s="25">
        <f>VLOOKUP($A425,GOLD!$A$2:$H$657,7,0)</f>
        <v>1.4839131554546188</v>
      </c>
      <c r="Q425" s="25">
        <v>-0.95</v>
      </c>
      <c r="R425" s="25">
        <v>-11.09</v>
      </c>
      <c r="S425" s="25">
        <v>-5.08</v>
      </c>
      <c r="T425" s="25">
        <v>-5.6</v>
      </c>
      <c r="U425" s="25">
        <v>-3.81</v>
      </c>
      <c r="V425" s="25">
        <v>-4.46</v>
      </c>
      <c r="W425" s="25">
        <v>-2</v>
      </c>
      <c r="X425" s="25">
        <v>2.13</v>
      </c>
      <c r="Y425" s="25">
        <v>-5.29</v>
      </c>
      <c r="Z425" s="25">
        <v>3.95</v>
      </c>
      <c r="AA425" s="25">
        <v>-0.87</v>
      </c>
      <c r="AB425" s="25">
        <v>-3.05</v>
      </c>
    </row>
    <row r="426" spans="1:28" x14ac:dyDescent="0.3">
      <c r="A426" s="27" t="s">
        <v>289</v>
      </c>
      <c r="B426" s="27">
        <f>VLOOKUP($A426,CRSP!$A$3:$U$650,2,0)</f>
        <v>3.1994000000000002E-2</v>
      </c>
      <c r="C426" s="27">
        <f>VLOOKUP($A426,CRSP!$A$3:$U$650,12,0)</f>
        <v>1401.4349564808281</v>
      </c>
      <c r="D426" s="27">
        <f>VLOOKUP(A426,GW!$A$2:$D$655,4,0)</f>
        <v>1.7366065183941813E-2</v>
      </c>
      <c r="E426" s="25">
        <f>VLOOKUP($A426,CRSP!$A$3:$U$656,13,0)</f>
        <v>1.8363000000000001E-2</v>
      </c>
      <c r="F426" s="25">
        <f>VLOOKUP($A426,CRSP!$A$3:$U$656,15,0)</f>
        <v>1943.6540463072565</v>
      </c>
      <c r="G426" s="25">
        <f>VLOOKUP($A426,CRSP!$A$3:$U$656,16,0)</f>
        <v>2.6719999999999999E-3</v>
      </c>
      <c r="H426" s="25">
        <f>VLOOKUP($A426,CRSP!$A$3:$U$656,18,0)</f>
        <v>982.64547630543836</v>
      </c>
      <c r="I426" s="25">
        <f>VLOOKUP($A426,CRSP!$A$3:$U$656,19,0)</f>
        <v>-1.0280000000000001E-3</v>
      </c>
      <c r="J426" s="25">
        <f>VLOOKUP($A426,CRSP!$A$3:$U$656,21,0)</f>
        <v>514.51068616422936</v>
      </c>
      <c r="K426" s="25"/>
      <c r="L426" s="25"/>
      <c r="M426" s="25"/>
      <c r="N426" s="25">
        <f>VLOOKUP($A426,GOLD!$A$2:$H$657,6,0)</f>
        <v>417</v>
      </c>
      <c r="O426" s="25">
        <f>VLOOKUP($A426,GOLD!$A$2:$H$657,8,0)</f>
        <v>1191.7690768791083</v>
      </c>
      <c r="P426" s="25">
        <f>VLOOKUP($A426,GOLD!$A$2:$H$657,7,0)</f>
        <v>-4.1109722906645256</v>
      </c>
      <c r="Q426" s="25">
        <v>2.34</v>
      </c>
      <c r="R426" s="25">
        <v>8.84</v>
      </c>
      <c r="S426" s="25">
        <v>4.0199999999999996</v>
      </c>
      <c r="T426" s="25">
        <v>2.0699999999999998</v>
      </c>
      <c r="U426" s="25">
        <v>0.5</v>
      </c>
      <c r="V426" s="25">
        <v>8.23</v>
      </c>
      <c r="W426" s="25">
        <v>1.54</v>
      </c>
      <c r="X426" s="25">
        <v>1.66</v>
      </c>
      <c r="Y426" s="25">
        <v>6.43</v>
      </c>
      <c r="Z426" s="25">
        <v>1.48</v>
      </c>
      <c r="AA426" s="25">
        <v>3.33</v>
      </c>
      <c r="AB426" s="25">
        <v>3.11</v>
      </c>
    </row>
    <row r="427" spans="1:28" x14ac:dyDescent="0.3">
      <c r="A427" s="27" t="s">
        <v>290</v>
      </c>
      <c r="B427" s="27">
        <f>VLOOKUP($A427,CRSP!$A$3:$U$650,2,0)</f>
        <v>1.717E-3</v>
      </c>
      <c r="C427" s="27">
        <f>VLOOKUP($A427,CRSP!$A$3:$U$650,12,0)</f>
        <v>1401.2350035285815</v>
      </c>
      <c r="D427" s="27">
        <f>VLOOKUP(A427,GW!$A$2:$D$655,4,0)</f>
        <v>1.7564402810304452E-2</v>
      </c>
      <c r="E427" s="25">
        <f>VLOOKUP($A427,CRSP!$A$3:$U$656,13,0)</f>
        <v>9.0460000000000002E-3</v>
      </c>
      <c r="F427" s="25">
        <f>VLOOKUP($A427,CRSP!$A$3:$U$656,15,0)</f>
        <v>1961.2360544643848</v>
      </c>
      <c r="G427" s="25">
        <f>VLOOKUP($A427,CRSP!$A$3:$U$656,16,0)</f>
        <v>2.2560000000000002E-3</v>
      </c>
      <c r="H427" s="25">
        <f>VLOOKUP($A427,CRSP!$A$3:$U$656,18,0)</f>
        <v>984.86239971451039</v>
      </c>
      <c r="I427" s="25">
        <f>VLOOKUP($A427,CRSP!$A$3:$U$656,19,0)</f>
        <v>5.1400000000000003E-4</v>
      </c>
      <c r="J427" s="25">
        <f>VLOOKUP($A427,CRSP!$A$3:$U$656,21,0)</f>
        <v>514.73565804274472</v>
      </c>
      <c r="K427" s="25"/>
      <c r="L427" s="25"/>
      <c r="M427" s="25"/>
      <c r="N427" s="25">
        <f>VLOOKUP($A427,GOLD!$A$2:$H$657,6,0)</f>
        <v>435</v>
      </c>
      <c r="O427" s="25">
        <f>VLOOKUP($A427,GOLD!$A$2:$H$657,8,0)</f>
        <v>1243.2123463846813</v>
      </c>
      <c r="P427" s="25">
        <f>VLOOKUP($A427,GOLD!$A$2:$H$657,7,0)</f>
        <v>4.2259809289882604</v>
      </c>
      <c r="Q427" s="25">
        <v>-1.68</v>
      </c>
      <c r="R427" s="25">
        <v>2.1</v>
      </c>
      <c r="S427" s="25">
        <v>-0.7</v>
      </c>
      <c r="T427" s="25">
        <v>5.76</v>
      </c>
      <c r="U427" s="25">
        <v>-2.1800000000000002</v>
      </c>
      <c r="V427" s="25">
        <v>-1.69</v>
      </c>
      <c r="W427" s="25">
        <v>0.14000000000000001</v>
      </c>
      <c r="X427" s="25">
        <v>5.56</v>
      </c>
      <c r="Y427" s="25">
        <v>2.4300000000000002</v>
      </c>
      <c r="Z427" s="25">
        <v>-0.59</v>
      </c>
      <c r="AA427" s="25">
        <v>2.42</v>
      </c>
      <c r="AB427" s="25">
        <v>-0.51</v>
      </c>
    </row>
    <row r="428" spans="1:28" x14ac:dyDescent="0.3">
      <c r="A428" s="27" t="s">
        <v>597</v>
      </c>
      <c r="B428" s="27">
        <f>VLOOKUP($A428,CRSP!$A$3:$U$650,2,0)</f>
        <v>3.7364000000000001E-2</v>
      </c>
      <c r="C428" s="27">
        <f>VLOOKUP($A428,CRSP!$A$3:$U$650,12,0)</f>
        <v>1451.6349094330747</v>
      </c>
      <c r="D428" s="27">
        <f>VLOOKUP(A428,GW!$A$2:$D$655,4,0)</f>
        <v>1.710204346205578E-2</v>
      </c>
      <c r="E428" s="25">
        <f>VLOOKUP($A428,CRSP!$A$3:$U$656,13,0)</f>
        <v>-2.1346E-2</v>
      </c>
      <c r="F428" s="25">
        <f>VLOOKUP($A428,CRSP!$A$3:$U$656,15,0)</f>
        <v>1919.3719714379604</v>
      </c>
      <c r="G428" s="25">
        <f>VLOOKUP($A428,CRSP!$A$3:$U$656,16,0)</f>
        <v>2.114E-3</v>
      </c>
      <c r="H428" s="25">
        <f>VLOOKUP($A428,CRSP!$A$3:$U$656,18,0)</f>
        <v>986.94432905489168</v>
      </c>
      <c r="I428" s="25">
        <f>VLOOKUP($A428,CRSP!$A$3:$U$656,19,0)</f>
        <v>4.627E-3</v>
      </c>
      <c r="J428" s="25">
        <f>VLOOKUP($A428,CRSP!$A$3:$U$656,21,0)</f>
        <v>517.21034870641165</v>
      </c>
      <c r="K428" s="25"/>
      <c r="L428" s="25"/>
      <c r="M428" s="25"/>
      <c r="N428" s="25">
        <f>VLOOKUP($A428,GOLD!$A$2:$H$657,6,0)</f>
        <v>429.8</v>
      </c>
      <c r="O428" s="25">
        <f>VLOOKUP($A428,GOLD!$A$2:$H$657,8,0)</f>
        <v>1228.3509574164048</v>
      </c>
      <c r="P428" s="25">
        <f>VLOOKUP($A428,GOLD!$A$2:$H$657,7,0)</f>
        <v>-1.2026046880273935</v>
      </c>
      <c r="Q428" s="25">
        <v>2.61</v>
      </c>
      <c r="R428" s="25">
        <v>5.41</v>
      </c>
      <c r="S428" s="25">
        <v>6.55</v>
      </c>
      <c r="T428" s="25">
        <v>6.14</v>
      </c>
      <c r="U428" s="25">
        <v>4.32</v>
      </c>
      <c r="V428" s="25">
        <v>6.11</v>
      </c>
      <c r="W428" s="25">
        <v>3.09</v>
      </c>
      <c r="X428" s="25">
        <v>2.98</v>
      </c>
      <c r="Y428" s="25">
        <v>5.82</v>
      </c>
      <c r="Z428" s="25">
        <v>3.72</v>
      </c>
      <c r="AA428" s="25">
        <v>1.74</v>
      </c>
      <c r="AB428" s="25">
        <v>3.95</v>
      </c>
    </row>
    <row r="429" spans="1:28" x14ac:dyDescent="0.3">
      <c r="A429" s="27" t="s">
        <v>291</v>
      </c>
      <c r="B429" s="27">
        <f>VLOOKUP($A429,CRSP!$A$3:$U$650,2,0)</f>
        <v>-9.1590000000000005E-3</v>
      </c>
      <c r="C429" s="27">
        <f>VLOOKUP($A429,CRSP!$A$3:$U$650,12,0)</f>
        <v>1435.3446247941661</v>
      </c>
      <c r="D429" s="27">
        <f>VLOOKUP(A429,GW!$A$2:$D$655,4,0)</f>
        <v>1.7445281194431016E-2</v>
      </c>
      <c r="E429" s="25">
        <f>VLOOKUP($A429,CRSP!$A$3:$U$656,13,0)</f>
        <v>2.0806000000000002E-2</v>
      </c>
      <c r="F429" s="25">
        <f>VLOOKUP($A429,CRSP!$A$3:$U$656,15,0)</f>
        <v>1959.3058527562459</v>
      </c>
      <c r="G429" s="25">
        <f>VLOOKUP($A429,CRSP!$A$3:$U$656,16,0)</f>
        <v>3.081E-3</v>
      </c>
      <c r="H429" s="25">
        <f>VLOOKUP($A429,CRSP!$A$3:$U$656,18,0)</f>
        <v>989.98514948163688</v>
      </c>
      <c r="I429" s="25">
        <f>VLOOKUP($A429,CRSP!$A$3:$U$656,19,0)</f>
        <v>5.1180000000000002E-3</v>
      </c>
      <c r="J429" s="25">
        <f>VLOOKUP($A429,CRSP!$A$3:$U$656,21,0)</f>
        <v>519.79752530933638</v>
      </c>
      <c r="K429" s="25"/>
      <c r="L429" s="25"/>
      <c r="M429" s="25"/>
      <c r="N429" s="25">
        <f>VLOOKUP($A429,GOLD!$A$2:$H$657,6,0)</f>
        <v>435</v>
      </c>
      <c r="O429" s="25">
        <f>VLOOKUP($A429,GOLD!$A$2:$H$657,8,0)</f>
        <v>1243.2123463846813</v>
      </c>
      <c r="P429" s="25">
        <f>VLOOKUP($A429,GOLD!$A$2:$H$657,7,0)</f>
        <v>1.2026046880273982</v>
      </c>
      <c r="Q429" s="25">
        <v>0.01</v>
      </c>
      <c r="R429" s="25">
        <v>-2.87</v>
      </c>
      <c r="S429" s="25">
        <v>-0.42</v>
      </c>
      <c r="T429" s="25">
        <v>5.7</v>
      </c>
      <c r="U429" s="25">
        <v>-3.38</v>
      </c>
      <c r="V429" s="25">
        <v>-0.38</v>
      </c>
      <c r="W429" s="25">
        <v>-1.25</v>
      </c>
      <c r="X429" s="25">
        <v>1.25</v>
      </c>
      <c r="Y429" s="25">
        <v>-5.62</v>
      </c>
      <c r="Z429" s="25">
        <v>-0.31</v>
      </c>
      <c r="AA429" s="25">
        <v>-1.45</v>
      </c>
      <c r="AB429" s="25">
        <v>-2.1</v>
      </c>
    </row>
    <row r="430" spans="1:28" x14ac:dyDescent="0.3">
      <c r="A430" s="27" t="s">
        <v>292</v>
      </c>
      <c r="B430" s="27">
        <f>VLOOKUP($A430,CRSP!$A$3:$U$650,2,0)</f>
        <v>8.0669999999999995E-3</v>
      </c>
      <c r="C430" s="27">
        <f>VLOOKUP($A430,CRSP!$A$3:$U$650,12,0)</f>
        <v>1445.3187485297578</v>
      </c>
      <c r="D430" s="27">
        <f>VLOOKUP(A430,GW!$A$2:$D$655,4,0)</f>
        <v>1.7473002335592975E-2</v>
      </c>
      <c r="E430" s="25">
        <f>VLOOKUP($A430,CRSP!$A$3:$U$656,13,0)</f>
        <v>-1.8280999999999999E-2</v>
      </c>
      <c r="F430" s="25">
        <f>VLOOKUP($A430,CRSP!$A$3:$U$656,15,0)</f>
        <v>1923.4879033365978</v>
      </c>
      <c r="G430" s="25">
        <f>VLOOKUP($A430,CRSP!$A$3:$U$656,16,0)</f>
        <v>3.1359999999999999E-3</v>
      </c>
      <c r="H430" s="25">
        <f>VLOOKUP($A430,CRSP!$A$3:$U$656,18,0)</f>
        <v>993.08977890008771</v>
      </c>
      <c r="I430" s="25">
        <f>VLOOKUP($A430,CRSP!$A$3:$U$656,19,0)</f>
        <v>1.222E-2</v>
      </c>
      <c r="J430" s="25">
        <f>VLOOKUP($A430,CRSP!$A$3:$U$656,21,0)</f>
        <v>526.20922384701908</v>
      </c>
      <c r="K430" s="25"/>
      <c r="L430" s="25"/>
      <c r="M430" s="25"/>
      <c r="N430" s="25">
        <f>VLOOKUP($A430,GOLD!$A$2:$H$657,6,0)</f>
        <v>468.8</v>
      </c>
      <c r="O430" s="25">
        <f>VLOOKUP($A430,GOLD!$A$2:$H$657,8,0)</f>
        <v>1339.8113746784795</v>
      </c>
      <c r="P430" s="25">
        <f>VLOOKUP($A430,GOLD!$A$2:$H$657,7,0)</f>
        <v>7.4830207174118684</v>
      </c>
      <c r="Q430" s="25">
        <v>0.13</v>
      </c>
      <c r="R430" s="25">
        <v>-5.15</v>
      </c>
      <c r="S430" s="25">
        <v>1.08</v>
      </c>
      <c r="T430" s="25">
        <v>7.26</v>
      </c>
      <c r="U430" s="25">
        <v>0.31</v>
      </c>
      <c r="V430" s="25">
        <v>0.69</v>
      </c>
      <c r="W430" s="25">
        <v>-1.47</v>
      </c>
      <c r="X430" s="25">
        <v>4.38</v>
      </c>
      <c r="Y430" s="25">
        <v>-1.8</v>
      </c>
      <c r="Z430" s="25">
        <v>-1.92</v>
      </c>
      <c r="AA430" s="25">
        <v>1.17</v>
      </c>
      <c r="AB430" s="25">
        <v>1.42</v>
      </c>
    </row>
    <row r="431" spans="1:28" x14ac:dyDescent="0.3">
      <c r="A431" s="27" t="s">
        <v>293</v>
      </c>
      <c r="B431" s="27">
        <f>VLOOKUP($A431,CRSP!$A$3:$U$650,2,0)</f>
        <v>-1.5671999999999998E-2</v>
      </c>
      <c r="C431" s="27">
        <f>VLOOKUP($A431,CRSP!$A$3:$U$650,12,0)</f>
        <v>1419.677722888732</v>
      </c>
      <c r="D431" s="27">
        <f>VLOOKUP(A431,GW!$A$2:$D$655,4,0)</f>
        <v>1.799432758082645E-2</v>
      </c>
      <c r="E431" s="25">
        <f>VLOOKUP($A431,CRSP!$A$3:$U$656,13,0)</f>
        <v>-1.1898000000000001E-2</v>
      </c>
      <c r="F431" s="25">
        <f>VLOOKUP($A431,CRSP!$A$3:$U$656,15,0)</f>
        <v>1900.6016184569596</v>
      </c>
      <c r="G431" s="25">
        <f>VLOOKUP($A431,CRSP!$A$3:$U$656,16,0)</f>
        <v>2.6670000000000001E-3</v>
      </c>
      <c r="H431" s="25">
        <f>VLOOKUP($A431,CRSP!$A$3:$U$656,18,0)</f>
        <v>995.73826183838264</v>
      </c>
      <c r="I431" s="25">
        <f>VLOOKUP($A431,CRSP!$A$3:$U$656,19,0)</f>
        <v>2.0119999999999999E-3</v>
      </c>
      <c r="J431" s="25">
        <f>VLOOKUP($A431,CRSP!$A$3:$U$656,21,0)</f>
        <v>527.22159730033741</v>
      </c>
      <c r="K431" s="25"/>
      <c r="L431" s="25"/>
      <c r="M431" s="25"/>
      <c r="N431" s="25">
        <f>VLOOKUP($A431,GOLD!$A$2:$H$657,6,0)</f>
        <v>464.8</v>
      </c>
      <c r="O431" s="25">
        <f>VLOOKUP($A431,GOLD!$A$2:$H$657,8,0)</f>
        <v>1328.3795370105745</v>
      </c>
      <c r="P431" s="25">
        <f>VLOOKUP($A431,GOLD!$A$2:$H$657,7,0)</f>
        <v>-0.85690327251014031</v>
      </c>
      <c r="Q431" s="25">
        <v>-1.92</v>
      </c>
      <c r="R431" s="25">
        <v>-4.38</v>
      </c>
      <c r="S431" s="25">
        <v>-3.37</v>
      </c>
      <c r="T431" s="25">
        <v>-10.16</v>
      </c>
      <c r="U431" s="25">
        <v>-0.61</v>
      </c>
      <c r="V431" s="25">
        <v>-1.77</v>
      </c>
      <c r="W431" s="25">
        <v>-2.98</v>
      </c>
      <c r="X431" s="25">
        <v>-6.85</v>
      </c>
      <c r="Y431" s="25">
        <v>1.56</v>
      </c>
      <c r="Z431" s="25">
        <v>-3.27</v>
      </c>
      <c r="AA431" s="25">
        <v>2.52</v>
      </c>
      <c r="AB431" s="25">
        <v>-1.07</v>
      </c>
    </row>
    <row r="432" spans="1:28" x14ac:dyDescent="0.3">
      <c r="A432" s="27" t="s">
        <v>294</v>
      </c>
      <c r="B432" s="27">
        <f>VLOOKUP($A432,CRSP!$A$3:$U$650,2,0)</f>
        <v>3.8288999999999997E-2</v>
      </c>
      <c r="C432" s="27">
        <f>VLOOKUP($A432,CRSP!$A$3:$U$650,12,0)</f>
        <v>1469.6306751352624</v>
      </c>
      <c r="D432" s="27">
        <f>VLOOKUP(A432,GW!$A$2:$D$655,4,0)</f>
        <v>1.7581447215374933E-2</v>
      </c>
      <c r="E432" s="25">
        <f>VLOOKUP($A432,CRSP!$A$3:$U$656,13,0)</f>
        <v>6.2950000000000002E-3</v>
      </c>
      <c r="F432" s="25">
        <f>VLOOKUP($A432,CRSP!$A$3:$U$656,15,0)</f>
        <v>1912.5661214293332</v>
      </c>
      <c r="G432" s="25">
        <f>VLOOKUP($A432,CRSP!$A$3:$U$656,16,0)</f>
        <v>3.3930000000000002E-3</v>
      </c>
      <c r="H432" s="25">
        <f>VLOOKUP($A432,CRSP!$A$3:$U$656,18,0)</f>
        <v>999.11686013865176</v>
      </c>
      <c r="I432" s="25">
        <f>VLOOKUP($A432,CRSP!$A$3:$U$656,19,0)</f>
        <v>-8.0319999999999992E-3</v>
      </c>
      <c r="J432" s="25">
        <f>VLOOKUP($A432,CRSP!$A$3:$U$656,21,0)</f>
        <v>522.94713160854883</v>
      </c>
      <c r="K432" s="25"/>
      <c r="L432" s="25"/>
      <c r="M432" s="25"/>
      <c r="N432" s="25">
        <f>VLOOKUP($A432,GOLD!$A$2:$H$657,6,0)</f>
        <v>493.5</v>
      </c>
      <c r="O432" s="25">
        <f>VLOOKUP($A432,GOLD!$A$2:$H$657,8,0)</f>
        <v>1410.4029722777937</v>
      </c>
      <c r="P432" s="25">
        <f>VLOOKUP($A432,GOLD!$A$2:$H$657,7,0)</f>
        <v>5.9915653335834689</v>
      </c>
      <c r="Q432" s="25">
        <v>1.1599999999999999</v>
      </c>
      <c r="R432" s="25">
        <v>2.2200000000000002</v>
      </c>
      <c r="S432" s="25">
        <v>6.62</v>
      </c>
      <c r="T432" s="25">
        <v>1.01</v>
      </c>
      <c r="U432" s="25">
        <v>2.7</v>
      </c>
      <c r="V432" s="25">
        <v>6.55</v>
      </c>
      <c r="W432" s="25">
        <v>2.63</v>
      </c>
      <c r="X432" s="25">
        <v>-0.22</v>
      </c>
      <c r="Y432" s="25">
        <v>3.96</v>
      </c>
      <c r="Z432" s="25">
        <v>1.58</v>
      </c>
      <c r="AA432" s="25">
        <v>4.5</v>
      </c>
      <c r="AB432" s="25">
        <v>5.73</v>
      </c>
    </row>
    <row r="433" spans="1:28" x14ac:dyDescent="0.3">
      <c r="A433" s="27" t="s">
        <v>598</v>
      </c>
      <c r="B433" s="27">
        <f>VLOOKUP($A433,CRSP!$A$3:$U$650,2,0)</f>
        <v>-6.0000000000000002E-5</v>
      </c>
      <c r="C433" s="27">
        <f>VLOOKUP($A433,CRSP!$A$3:$U$650,12,0)</f>
        <v>1468.2310044695366</v>
      </c>
      <c r="D433" s="27">
        <f>VLOOKUP(A433,GW!$A$2:$D$655,4,0)</f>
        <v>1.7797146496407085E-2</v>
      </c>
      <c r="E433" s="25">
        <f>VLOOKUP($A433,CRSP!$A$3:$U$656,13,0)</f>
        <v>1.1198E-2</v>
      </c>
      <c r="F433" s="25">
        <f>VLOOKUP($A433,CRSP!$A$3:$U$656,15,0)</f>
        <v>1933.9838044399312</v>
      </c>
      <c r="G433" s="25">
        <f>VLOOKUP($A433,CRSP!$A$3:$U$656,16,0)</f>
        <v>3.1700000000000001E-3</v>
      </c>
      <c r="H433" s="25">
        <f>VLOOKUP($A433,CRSP!$A$3:$U$656,18,0)</f>
        <v>1002.284010660902</v>
      </c>
      <c r="I433" s="25">
        <f>VLOOKUP($A433,CRSP!$A$3:$U$656,19,0)</f>
        <v>-4.0489999999999996E-3</v>
      </c>
      <c r="J433" s="25">
        <f>VLOOKUP($A433,CRSP!$A$3:$U$656,21,0)</f>
        <v>520.92238470191216</v>
      </c>
      <c r="K433" s="25"/>
      <c r="L433" s="25"/>
      <c r="M433" s="25"/>
      <c r="N433" s="25">
        <f>VLOOKUP($A433,GOLD!$A$2:$H$657,6,0)</f>
        <v>517.20000000000005</v>
      </c>
      <c r="O433" s="25">
        <f>VLOOKUP($A433,GOLD!$A$2:$H$657,8,0)</f>
        <v>1478.1366104601314</v>
      </c>
      <c r="P433" s="25">
        <f>VLOOKUP($A433,GOLD!$A$2:$H$657,7,0)</f>
        <v>4.6906788024166133</v>
      </c>
      <c r="Q433" s="25">
        <v>0.23</v>
      </c>
      <c r="R433" s="25">
        <v>-0.64</v>
      </c>
      <c r="S433" s="25">
        <v>1.55</v>
      </c>
      <c r="T433" s="25">
        <v>0.49</v>
      </c>
      <c r="U433" s="25">
        <v>1.21</v>
      </c>
      <c r="V433" s="25">
        <v>-1.97</v>
      </c>
      <c r="W433" s="25">
        <v>-1.66</v>
      </c>
      <c r="X433" s="25">
        <v>1.24</v>
      </c>
      <c r="Y433" s="25">
        <v>-0.59</v>
      </c>
      <c r="Z433" s="25">
        <v>2.39</v>
      </c>
      <c r="AA433" s="25">
        <v>0.28999999999999998</v>
      </c>
      <c r="AB433" s="25">
        <v>-0.17</v>
      </c>
    </row>
    <row r="434" spans="1:28" x14ac:dyDescent="0.3">
      <c r="A434" s="27" t="s">
        <v>295</v>
      </c>
      <c r="B434" s="27">
        <f>VLOOKUP($A434,CRSP!$A$3:$U$650,2,0)</f>
        <v>2.6442E-2</v>
      </c>
      <c r="C434" s="27">
        <f>VLOOKUP($A434,CRSP!$A$3:$U$650,12,0)</f>
        <v>1505.6222065396375</v>
      </c>
      <c r="D434" s="27">
        <f>VLOOKUP(A434,GW!$A$2:$D$655,4,0)</f>
        <v>1.7503072724621382E-2</v>
      </c>
      <c r="E434" s="25">
        <f>VLOOKUP($A434,CRSP!$A$3:$U$656,13,0)</f>
        <v>-4.5630000000000002E-3</v>
      </c>
      <c r="F434" s="25">
        <f>VLOOKUP($A434,CRSP!$A$3:$U$656,15,0)</f>
        <v>1925.1584551352432</v>
      </c>
      <c r="G434" s="25">
        <f>VLOOKUP($A434,CRSP!$A$3:$U$656,16,0)</f>
        <v>3.212E-3</v>
      </c>
      <c r="H434" s="25">
        <f>VLOOKUP($A434,CRSP!$A$3:$U$656,18,0)</f>
        <v>1005.5033791837038</v>
      </c>
      <c r="I434" s="25">
        <f>VLOOKUP($A434,CRSP!$A$3:$U$656,19,0)</f>
        <v>7.6220000000000003E-3</v>
      </c>
      <c r="J434" s="25">
        <f>VLOOKUP($A434,CRSP!$A$3:$U$656,21,0)</f>
        <v>524.85939257592804</v>
      </c>
      <c r="K434" s="25"/>
      <c r="L434" s="25"/>
      <c r="M434" s="25"/>
      <c r="N434" s="25">
        <f>VLOOKUP($A434,GOLD!$A$2:$H$657,6,0)</f>
        <v>568.5</v>
      </c>
      <c r="O434" s="25">
        <f>VLOOKUP($A434,GOLD!$A$2:$H$657,8,0)</f>
        <v>1624.7499285510144</v>
      </c>
      <c r="P434" s="25">
        <f>VLOOKUP($A434,GOLD!$A$2:$H$657,7,0)</f>
        <v>9.4571666292888157</v>
      </c>
      <c r="Q434" s="25">
        <v>0.11</v>
      </c>
      <c r="R434" s="25">
        <v>5.85</v>
      </c>
      <c r="S434" s="25">
        <v>6.27</v>
      </c>
      <c r="T434" s="25">
        <v>12.54</v>
      </c>
      <c r="U434" s="25">
        <v>2.9</v>
      </c>
      <c r="V434" s="25">
        <v>3.99</v>
      </c>
      <c r="W434" s="25">
        <v>3.82</v>
      </c>
      <c r="X434" s="25">
        <v>3.03</v>
      </c>
      <c r="Y434" s="25">
        <v>2.0099999999999998</v>
      </c>
      <c r="Z434" s="25">
        <v>2.17</v>
      </c>
      <c r="AA434" s="25">
        <v>1.29</v>
      </c>
      <c r="AB434" s="25">
        <v>2.4</v>
      </c>
    </row>
    <row r="435" spans="1:28" x14ac:dyDescent="0.3">
      <c r="A435" s="27" t="s">
        <v>296</v>
      </c>
      <c r="B435" s="27">
        <f>VLOOKUP($A435,CRSP!$A$3:$U$650,2,0)</f>
        <v>2.4250000000000001E-3</v>
      </c>
      <c r="C435" s="27">
        <f>VLOOKUP($A435,CRSP!$A$3:$U$650,12,0)</f>
        <v>1506.3043989649495</v>
      </c>
      <c r="D435" s="27">
        <f>VLOOKUP(A435,GW!$A$2:$D$655,4,0)</f>
        <v>1.7642986168590152E-2</v>
      </c>
      <c r="E435" s="25">
        <f>VLOOKUP($A435,CRSP!$A$3:$U$656,13,0)</f>
        <v>1.5300000000000001E-4</v>
      </c>
      <c r="F435" s="25">
        <f>VLOOKUP($A435,CRSP!$A$3:$U$656,15,0)</f>
        <v>1925.4524502708603</v>
      </c>
      <c r="G435" s="25">
        <f>VLOOKUP($A435,CRSP!$A$3:$U$656,16,0)</f>
        <v>3.2699999999999999E-3</v>
      </c>
      <c r="H435" s="25">
        <f>VLOOKUP($A435,CRSP!$A$3:$U$656,18,0)</f>
        <v>1008.7913570076792</v>
      </c>
      <c r="I435" s="25">
        <f>VLOOKUP($A435,CRSP!$A$3:$U$656,19,0)</f>
        <v>2.0170000000000001E-3</v>
      </c>
      <c r="J435" s="25">
        <f>VLOOKUP($A435,CRSP!$A$3:$U$656,21,0)</f>
        <v>525.87176602924637</v>
      </c>
      <c r="K435" s="25"/>
      <c r="L435" s="25"/>
      <c r="M435" s="25"/>
      <c r="N435" s="25">
        <f>VLOOKUP($A435,GOLD!$A$2:$H$657,6,0)</f>
        <v>561.29999999999995</v>
      </c>
      <c r="O435" s="25">
        <f>VLOOKUP($A435,GOLD!$A$2:$H$657,8,0)</f>
        <v>1604.1726207487852</v>
      </c>
      <c r="P435" s="25">
        <f>VLOOKUP($A435,GOLD!$A$2:$H$657,7,0)</f>
        <v>-1.2745791242437199</v>
      </c>
      <c r="Q435" s="25">
        <v>1.27</v>
      </c>
      <c r="R435" s="25">
        <v>-0.45</v>
      </c>
      <c r="S435" s="25">
        <v>1.37</v>
      </c>
      <c r="T435" s="25">
        <v>-8.14</v>
      </c>
      <c r="U435" s="25">
        <v>0.31</v>
      </c>
      <c r="V435" s="25">
        <v>-1.02</v>
      </c>
      <c r="W435" s="25">
        <v>3.33</v>
      </c>
      <c r="X435" s="25">
        <v>0.22</v>
      </c>
      <c r="Y435" s="25">
        <v>1.41</v>
      </c>
      <c r="Z435" s="25">
        <v>1.07</v>
      </c>
      <c r="AA435" s="25">
        <v>1.61</v>
      </c>
      <c r="AB435" s="25">
        <v>-0.32</v>
      </c>
    </row>
    <row r="436" spans="1:28" x14ac:dyDescent="0.3">
      <c r="A436" s="27" t="s">
        <v>297</v>
      </c>
      <c r="B436" s="27">
        <f>VLOOKUP($A436,CRSP!$A$3:$U$650,2,0)</f>
        <v>1.2909E-2</v>
      </c>
      <c r="C436" s="27">
        <f>VLOOKUP($A436,CRSP!$A$3:$U$650,12,0)</f>
        <v>1522.9710656316161</v>
      </c>
      <c r="D436" s="27">
        <f>VLOOKUP(A436,GW!$A$2:$D$655,4,0)</f>
        <v>1.7595588746360639E-2</v>
      </c>
      <c r="E436" s="25">
        <f>VLOOKUP($A436,CRSP!$A$3:$U$656,13,0)</f>
        <v>-1.9782000000000001E-2</v>
      </c>
      <c r="F436" s="25">
        <f>VLOOKUP($A436,CRSP!$A$3:$U$656,15,0)</f>
        <v>1887.3635944999282</v>
      </c>
      <c r="G436" s="25">
        <f>VLOOKUP($A436,CRSP!$A$3:$U$656,16,0)</f>
        <v>3.9230000000000003E-3</v>
      </c>
      <c r="H436" s="25">
        <f>VLOOKUP($A436,CRSP!$A$3:$U$656,18,0)</f>
        <v>1012.748919462047</v>
      </c>
      <c r="I436" s="25">
        <f>VLOOKUP($A436,CRSP!$A$3:$U$656,19,0)</f>
        <v>5.5360000000000001E-3</v>
      </c>
      <c r="J436" s="25">
        <f>VLOOKUP($A436,CRSP!$A$3:$U$656,21,0)</f>
        <v>528.7964004499438</v>
      </c>
      <c r="K436" s="25"/>
      <c r="L436" s="25"/>
      <c r="M436" s="25"/>
      <c r="N436" s="25">
        <f>VLOOKUP($A436,GOLD!$A$2:$H$657,6,0)</f>
        <v>583.20000000000005</v>
      </c>
      <c r="O436" s="25">
        <f>VLOOKUP($A436,GOLD!$A$2:$H$657,8,0)</f>
        <v>1666.761931980566</v>
      </c>
      <c r="P436" s="25">
        <f>VLOOKUP($A436,GOLD!$A$2:$H$657,7,0)</f>
        <v>3.8274658746294898</v>
      </c>
      <c r="Q436" s="25">
        <v>1.33</v>
      </c>
      <c r="R436" s="25">
        <v>2.75</v>
      </c>
      <c r="S436" s="25">
        <v>4.3899999999999997</v>
      </c>
      <c r="T436" s="25">
        <v>4</v>
      </c>
      <c r="U436" s="25">
        <v>0.11</v>
      </c>
      <c r="V436" s="25">
        <v>2.89</v>
      </c>
      <c r="W436" s="25">
        <v>1.82</v>
      </c>
      <c r="X436" s="25">
        <v>-3.64</v>
      </c>
      <c r="Y436" s="25">
        <v>2.4300000000000002</v>
      </c>
      <c r="Z436" s="25">
        <v>-0.96</v>
      </c>
      <c r="AA436" s="25">
        <v>0.64</v>
      </c>
      <c r="AB436" s="25">
        <v>4.3499999999999996</v>
      </c>
    </row>
    <row r="437" spans="1:28" x14ac:dyDescent="0.3">
      <c r="A437" s="27" t="s">
        <v>599</v>
      </c>
      <c r="B437" s="27">
        <f>VLOOKUP($A437,CRSP!$A$3:$U$650,2,0)</f>
        <v>1.2064E-2</v>
      </c>
      <c r="C437" s="27">
        <f>VLOOKUP($A437,CRSP!$A$3:$U$650,12,0)</f>
        <v>1541.5314043754411</v>
      </c>
      <c r="D437" s="27">
        <f>VLOOKUP(A437,GW!$A$2:$D$655,4,0)</f>
        <v>1.7550351871774721E-2</v>
      </c>
      <c r="E437" s="25">
        <f>VLOOKUP($A437,CRSP!$A$3:$U$656,13,0)</f>
        <v>-8.7950000000000007E-3</v>
      </c>
      <c r="F437" s="25">
        <f>VLOOKUP($A437,CRSP!$A$3:$U$656,15,0)</f>
        <v>1870.7638598099309</v>
      </c>
      <c r="G437" s="25">
        <f>VLOOKUP($A437,CRSP!$A$3:$U$656,16,0)</f>
        <v>3.3400000000000001E-3</v>
      </c>
      <c r="H437" s="25">
        <f>VLOOKUP($A437,CRSP!$A$3:$U$656,18,0)</f>
        <v>1016.1314985067526</v>
      </c>
      <c r="I437" s="25">
        <f>VLOOKUP($A437,CRSP!$A$3:$U$656,19,0)</f>
        <v>8.5089999999999992E-3</v>
      </c>
      <c r="J437" s="25">
        <f>VLOOKUP($A437,CRSP!$A$3:$U$656,21,0)</f>
        <v>533.2958380202474</v>
      </c>
      <c r="K437" s="25"/>
      <c r="L437" s="25"/>
      <c r="M437" s="25"/>
      <c r="N437" s="25">
        <f>VLOOKUP($A437,GOLD!$A$2:$H$657,6,0)</f>
        <v>654</v>
      </c>
      <c r="O437" s="25">
        <f>VLOOKUP($A437,GOLD!$A$2:$H$657,8,0)</f>
        <v>1869.1054587024862</v>
      </c>
      <c r="P437" s="25">
        <f>VLOOKUP($A437,GOLD!$A$2:$H$657,7,0)</f>
        <v>11.457717076275026</v>
      </c>
      <c r="Q437" s="25">
        <v>1.17</v>
      </c>
      <c r="R437" s="25">
        <v>0.34</v>
      </c>
      <c r="S437" s="25">
        <v>4.71</v>
      </c>
      <c r="T437" s="25">
        <v>4.67</v>
      </c>
      <c r="U437" s="25">
        <v>2.57</v>
      </c>
      <c r="V437" s="25">
        <v>-1.1499999999999999</v>
      </c>
      <c r="W437" s="25">
        <v>1.68</v>
      </c>
      <c r="X437" s="25">
        <v>1.85</v>
      </c>
      <c r="Y437" s="25">
        <v>-1.58</v>
      </c>
      <c r="Z437" s="25">
        <v>-1.96</v>
      </c>
      <c r="AA437" s="25">
        <v>2.79</v>
      </c>
      <c r="AB437" s="25">
        <v>0.78</v>
      </c>
    </row>
    <row r="438" spans="1:28" x14ac:dyDescent="0.3">
      <c r="A438" s="27" t="s">
        <v>298</v>
      </c>
      <c r="B438" s="27">
        <f>VLOOKUP($A438,CRSP!$A$3:$U$650,2,0)</f>
        <v>-2.8319E-2</v>
      </c>
      <c r="C438" s="27">
        <f>VLOOKUP($A438,CRSP!$A$3:$U$650,12,0)</f>
        <v>1493.8720301105623</v>
      </c>
      <c r="D438" s="27">
        <f>VLOOKUP(A438,GW!$A$2:$D$655,4,0)</f>
        <v>1.8281644082965252E-2</v>
      </c>
      <c r="E438" s="25">
        <f>VLOOKUP($A438,CRSP!$A$3:$U$656,13,0)</f>
        <v>-1.047E-3</v>
      </c>
      <c r="F438" s="25">
        <f>VLOOKUP($A438,CRSP!$A$3:$U$656,15,0)</f>
        <v>1868.8061819208929</v>
      </c>
      <c r="G438" s="25">
        <f>VLOOKUP($A438,CRSP!$A$3:$U$656,16,0)</f>
        <v>4.2940000000000001E-3</v>
      </c>
      <c r="H438" s="25">
        <f>VLOOKUP($A438,CRSP!$A$3:$U$656,18,0)</f>
        <v>1020.494745651505</v>
      </c>
      <c r="I438" s="25">
        <f>VLOOKUP($A438,CRSP!$A$3:$U$656,19,0)</f>
        <v>4.9630000000000004E-3</v>
      </c>
      <c r="J438" s="25">
        <f>VLOOKUP($A438,CRSP!$A$3:$U$656,21,0)</f>
        <v>535.9955005624297</v>
      </c>
      <c r="K438" s="25"/>
      <c r="L438" s="25"/>
      <c r="M438" s="25"/>
      <c r="N438" s="25">
        <f>VLOOKUP($A438,GOLD!$A$2:$H$657,6,0)</f>
        <v>643.29999999999995</v>
      </c>
      <c r="O438" s="25">
        <f>VLOOKUP($A438,GOLD!$A$2:$H$657,8,0)</f>
        <v>1838.5252929408398</v>
      </c>
      <c r="P438" s="25">
        <f>VLOOKUP($A438,GOLD!$A$2:$H$657,7,0)</f>
        <v>-1.6496173040244093</v>
      </c>
      <c r="Q438" s="25">
        <v>1.68</v>
      </c>
      <c r="R438" s="25">
        <v>0.68</v>
      </c>
      <c r="S438" s="25">
        <v>-3.48</v>
      </c>
      <c r="T438" s="25">
        <v>-3.46</v>
      </c>
      <c r="U438" s="25">
        <v>-3.12</v>
      </c>
      <c r="V438" s="25">
        <v>-6.9</v>
      </c>
      <c r="W438" s="25">
        <v>-0.22</v>
      </c>
      <c r="X438" s="25">
        <v>1.5</v>
      </c>
      <c r="Y438" s="25">
        <v>-1.88</v>
      </c>
      <c r="Z438" s="25">
        <v>-2.1800000000000002</v>
      </c>
      <c r="AA438" s="25">
        <v>-3.59</v>
      </c>
      <c r="AB438" s="25">
        <v>-2.63</v>
      </c>
    </row>
    <row r="439" spans="1:28" x14ac:dyDescent="0.3">
      <c r="A439" s="27" t="s">
        <v>299</v>
      </c>
      <c r="B439" s="27">
        <f>VLOOKUP($A439,CRSP!$A$3:$U$650,2,0)</f>
        <v>1.5870000000000001E-3</v>
      </c>
      <c r="C439" s="27">
        <f>VLOOKUP($A439,CRSP!$A$3:$U$650,12,0)</f>
        <v>1494.0014114326041</v>
      </c>
      <c r="D439" s="27">
        <f>VLOOKUP(A439,GW!$A$2:$D$655,4,0)</f>
        <v>1.8451424972445285E-2</v>
      </c>
      <c r="E439" s="25">
        <f>VLOOKUP($A439,CRSP!$A$3:$U$656,13,0)</f>
        <v>3.0769999999999999E-3</v>
      </c>
      <c r="F439" s="25">
        <f>VLOOKUP($A439,CRSP!$A$3:$U$656,15,0)</f>
        <v>1874.555572773962</v>
      </c>
      <c r="G439" s="25">
        <f>VLOOKUP($A439,CRSP!$A$3:$U$656,16,0)</f>
        <v>3.8419999999999999E-3</v>
      </c>
      <c r="H439" s="25">
        <f>VLOOKUP($A439,CRSP!$A$3:$U$656,18,0)</f>
        <v>1024.4154276794743</v>
      </c>
      <c r="I439" s="25">
        <f>VLOOKUP($A439,CRSP!$A$3:$U$656,19,0)</f>
        <v>1.9750000000000002E-3</v>
      </c>
      <c r="J439" s="25">
        <f>VLOOKUP($A439,CRSP!$A$3:$U$656,21,0)</f>
        <v>537.00787401574792</v>
      </c>
      <c r="K439" s="25"/>
      <c r="L439" s="25"/>
      <c r="M439" s="25"/>
      <c r="N439" s="25">
        <f>VLOOKUP($A439,GOLD!$A$2:$H$657,6,0)</f>
        <v>612.6</v>
      </c>
      <c r="O439" s="25">
        <f>VLOOKUP($A439,GOLD!$A$2:$H$657,8,0)</f>
        <v>1750.7859388396685</v>
      </c>
      <c r="P439" s="25">
        <f>VLOOKUP($A439,GOLD!$A$2:$H$657,7,0)</f>
        <v>-4.8898984018279741</v>
      </c>
      <c r="Q439" s="25">
        <v>0.3</v>
      </c>
      <c r="R439" s="25">
        <v>1.77</v>
      </c>
      <c r="S439" s="25">
        <v>-0.61</v>
      </c>
      <c r="T439" s="25">
        <v>2.73</v>
      </c>
      <c r="U439" s="25">
        <v>-0.21</v>
      </c>
      <c r="V439" s="25">
        <v>-1.42</v>
      </c>
      <c r="W439" s="25">
        <v>2.96</v>
      </c>
      <c r="X439" s="25">
        <v>2.41</v>
      </c>
      <c r="Y439" s="25">
        <v>0.28999999999999998</v>
      </c>
      <c r="Z439" s="25">
        <v>-0.12</v>
      </c>
      <c r="AA439" s="25">
        <v>-0.42</v>
      </c>
      <c r="AB439" s="25">
        <v>-0.32</v>
      </c>
    </row>
    <row r="440" spans="1:28" x14ac:dyDescent="0.3">
      <c r="A440" s="27" t="s">
        <v>300</v>
      </c>
      <c r="B440" s="27">
        <f>VLOOKUP($A440,CRSP!$A$3:$U$650,2,0)</f>
        <v>5.5710000000000004E-3</v>
      </c>
      <c r="C440" s="27">
        <f>VLOOKUP($A440,CRSP!$A$3:$U$650,12,0)</f>
        <v>1501.5996236179724</v>
      </c>
      <c r="D440" s="27">
        <f>VLOOKUP(A440,GW!$A$2:$D$655,4,0)</f>
        <v>1.8530122872704294E-2</v>
      </c>
      <c r="E440" s="25">
        <f>VLOOKUP($A440,CRSP!$A$3:$U$656,13,0)</f>
        <v>1.6417999999999999E-2</v>
      </c>
      <c r="F440" s="25">
        <f>VLOOKUP($A440,CRSP!$A$3:$U$656,15,0)</f>
        <v>1905.3330168077296</v>
      </c>
      <c r="G440" s="25">
        <f>VLOOKUP($A440,CRSP!$A$3:$U$656,16,0)</f>
        <v>4.2069999999999998E-3</v>
      </c>
      <c r="H440" s="25">
        <f>VLOOKUP($A440,CRSP!$A$3:$U$656,18,0)</f>
        <v>1028.7251689357693</v>
      </c>
      <c r="I440" s="25">
        <f>VLOOKUP($A440,CRSP!$A$3:$U$656,19,0)</f>
        <v>2.957E-3</v>
      </c>
      <c r="J440" s="25">
        <f>VLOOKUP($A440,CRSP!$A$3:$U$656,21,0)</f>
        <v>538.58267716535431</v>
      </c>
      <c r="K440" s="25"/>
      <c r="L440" s="25"/>
      <c r="M440" s="25"/>
      <c r="N440" s="25">
        <f>VLOOKUP($A440,GOLD!$A$2:$H$657,6,0)</f>
        <v>634.20000000000005</v>
      </c>
      <c r="O440" s="25">
        <f>VLOOKUP($A440,GOLD!$A$2:$H$657,8,0)</f>
        <v>1812.5178622463561</v>
      </c>
      <c r="P440" s="25">
        <f>VLOOKUP($A440,GOLD!$A$2:$H$657,7,0)</f>
        <v>3.4652167705572023</v>
      </c>
      <c r="Q440" s="25">
        <v>3.5</v>
      </c>
      <c r="R440" s="25">
        <v>-3.01</v>
      </c>
      <c r="S440" s="25">
        <v>-4.55</v>
      </c>
      <c r="T440" s="25">
        <v>5.1100000000000003</v>
      </c>
      <c r="U440" s="25">
        <v>-1.6</v>
      </c>
      <c r="V440" s="25">
        <v>-3.82</v>
      </c>
      <c r="W440" s="25">
        <v>2.42</v>
      </c>
      <c r="X440" s="25">
        <v>4.83</v>
      </c>
      <c r="Y440" s="25">
        <v>-4.29</v>
      </c>
      <c r="Z440" s="25">
        <v>4.1399999999999997</v>
      </c>
      <c r="AA440" s="25">
        <v>1.38</v>
      </c>
      <c r="AB440" s="25">
        <v>-5.28</v>
      </c>
    </row>
    <row r="441" spans="1:28" x14ac:dyDescent="0.3">
      <c r="A441" s="27" t="s">
        <v>301</v>
      </c>
      <c r="B441" s="27">
        <f>VLOOKUP($A441,CRSP!$A$3:$U$650,2,0)</f>
        <v>2.4150000000000001E-2</v>
      </c>
      <c r="C441" s="27">
        <f>VLOOKUP($A441,CRSP!$A$3:$U$650,12,0)</f>
        <v>1533.5450482239473</v>
      </c>
      <c r="D441" s="27">
        <f>VLOOKUP(A441,GW!$A$2:$D$655,4,0)</f>
        <v>1.8312599387441005E-2</v>
      </c>
      <c r="E441" s="25">
        <f>VLOOKUP($A441,CRSP!$A$3:$U$656,13,0)</f>
        <v>2.1575E-2</v>
      </c>
      <c r="F441" s="25">
        <f>VLOOKUP($A441,CRSP!$A$3:$U$656,15,0)</f>
        <v>1946.4401310503924</v>
      </c>
      <c r="G441" s="25">
        <f>VLOOKUP($A441,CRSP!$A$3:$U$656,16,0)</f>
        <v>4.4770000000000001E-3</v>
      </c>
      <c r="H441" s="25">
        <f>VLOOKUP($A441,CRSP!$A$3:$U$656,18,0)</f>
        <v>1033.3307731682839</v>
      </c>
      <c r="I441" s="25">
        <f>VLOOKUP($A441,CRSP!$A$3:$U$656,19,0)</f>
        <v>1.9659999999999999E-3</v>
      </c>
      <c r="J441" s="25">
        <f>VLOOKUP($A441,CRSP!$A$3:$U$656,21,0)</f>
        <v>539.70753655793021</v>
      </c>
      <c r="K441" s="25"/>
      <c r="L441" s="25"/>
      <c r="M441" s="25"/>
      <c r="N441" s="25">
        <f>VLOOKUP($A441,GOLD!$A$2:$H$657,6,0)</f>
        <v>626.4</v>
      </c>
      <c r="O441" s="25">
        <f>VLOOKUP($A441,GOLD!$A$2:$H$657,8,0)</f>
        <v>1790.2257787939409</v>
      </c>
      <c r="P441" s="25">
        <f>VLOOKUP($A441,GOLD!$A$2:$H$657,7,0)</f>
        <v>-1.2375217427653702</v>
      </c>
      <c r="Q441" s="25">
        <v>3.08</v>
      </c>
      <c r="R441" s="25">
        <v>2.37</v>
      </c>
      <c r="S441" s="25">
        <v>0.34</v>
      </c>
      <c r="T441" s="25">
        <v>-3.29</v>
      </c>
      <c r="U441" s="25">
        <v>5.84</v>
      </c>
      <c r="V441" s="25">
        <v>7.46</v>
      </c>
      <c r="W441" s="25">
        <v>2.2799999999999998</v>
      </c>
      <c r="X441" s="25">
        <v>2.2799999999999998</v>
      </c>
      <c r="Y441" s="25">
        <v>2.2200000000000002</v>
      </c>
      <c r="Z441" s="25">
        <v>2.33</v>
      </c>
      <c r="AA441" s="25">
        <v>1.49</v>
      </c>
      <c r="AB441" s="25">
        <v>2.21</v>
      </c>
    </row>
    <row r="442" spans="1:28" x14ac:dyDescent="0.3">
      <c r="A442" s="27" t="s">
        <v>600</v>
      </c>
      <c r="B442" s="27">
        <f>VLOOKUP($A442,CRSP!$A$3:$U$650,2,0)</f>
        <v>2.6487E-2</v>
      </c>
      <c r="C442" s="27">
        <f>VLOOKUP($A442,CRSP!$A$3:$U$650,12,0)</f>
        <v>1571.2185368148671</v>
      </c>
      <c r="D442" s="27">
        <f>VLOOKUP(A442,GW!$A$2:$D$655,4,0)</f>
        <v>1.8037953363027284E-2</v>
      </c>
      <c r="E442" s="25">
        <f>VLOOKUP($A442,CRSP!$A$3:$U$656,13,0)</f>
        <v>1.1343000000000001E-2</v>
      </c>
      <c r="F442" s="25">
        <f>VLOOKUP($A442,CRSP!$A$3:$U$656,15,0)</f>
        <v>1968.5186162116065</v>
      </c>
      <c r="G442" s="25">
        <f>VLOOKUP($A442,CRSP!$A$3:$U$656,16,0)</f>
        <v>4.4180000000000001E-3</v>
      </c>
      <c r="H442" s="25">
        <f>VLOOKUP($A442,CRSP!$A$3:$U$656,18,0)</f>
        <v>1037.8959845528384</v>
      </c>
      <c r="I442" s="25">
        <f>VLOOKUP($A442,CRSP!$A$3:$U$656,19,0)</f>
        <v>-4.9040000000000004E-3</v>
      </c>
      <c r="J442" s="25">
        <f>VLOOKUP($A442,CRSP!$A$3:$U$656,21,0)</f>
        <v>537.00787401574792</v>
      </c>
      <c r="K442" s="25"/>
      <c r="L442" s="25"/>
      <c r="M442" s="25"/>
      <c r="N442" s="25">
        <f>VLOOKUP($A442,GOLD!$A$2:$H$657,6,0)</f>
        <v>597.79999999999995</v>
      </c>
      <c r="O442" s="25">
        <f>VLOOKUP($A442,GOLD!$A$2:$H$657,8,0)</f>
        <v>1708.4881394684191</v>
      </c>
      <c r="P442" s="25">
        <f>VLOOKUP($A442,GOLD!$A$2:$H$657,7,0)</f>
        <v>-4.673289482675588</v>
      </c>
      <c r="Q442" s="25">
        <v>-0.62</v>
      </c>
      <c r="R442" s="25">
        <v>4.28</v>
      </c>
      <c r="S442" s="25">
        <v>1.98</v>
      </c>
      <c r="T442" s="25">
        <v>-3.82</v>
      </c>
      <c r="U442" s="25">
        <v>1.68</v>
      </c>
      <c r="V442" s="25">
        <v>3.63</v>
      </c>
      <c r="W442" s="25">
        <v>3.66</v>
      </c>
      <c r="X442" s="25">
        <v>-2.11</v>
      </c>
      <c r="Y442" s="25">
        <v>5.69</v>
      </c>
      <c r="Z442" s="25">
        <v>1.53</v>
      </c>
      <c r="AA442" s="25">
        <v>3.59</v>
      </c>
      <c r="AB442" s="25">
        <v>2.41</v>
      </c>
    </row>
    <row r="443" spans="1:28" x14ac:dyDescent="0.3">
      <c r="A443" s="27" t="s">
        <v>302</v>
      </c>
      <c r="B443" s="27">
        <f>VLOOKUP($A443,CRSP!$A$3:$U$650,2,0)</f>
        <v>3.2527E-2</v>
      </c>
      <c r="C443" s="27">
        <f>VLOOKUP($A443,CRSP!$A$3:$U$650,12,0)</f>
        <v>1620.7245354034346</v>
      </c>
      <c r="D443" s="27">
        <f>VLOOKUP(A443,GW!$A$2:$D$655,4,0)</f>
        <v>1.7677596024984154E-2</v>
      </c>
      <c r="E443" s="25">
        <f>VLOOKUP($A443,CRSP!$A$3:$U$656,13,0)</f>
        <v>7.0740000000000004E-3</v>
      </c>
      <c r="F443" s="25">
        <f>VLOOKUP($A443,CRSP!$A$3:$U$656,15,0)</f>
        <v>1982.4435446911075</v>
      </c>
      <c r="G443" s="25">
        <f>VLOOKUP($A443,CRSP!$A$3:$U$656,16,0)</f>
        <v>3.9319999999999997E-3</v>
      </c>
      <c r="H443" s="25">
        <f>VLOOKUP($A443,CRSP!$A$3:$U$656,18,0)</f>
        <v>1041.9770671654619</v>
      </c>
      <c r="I443" s="25">
        <f>VLOOKUP($A443,CRSP!$A$3:$U$656,19,0)</f>
        <v>-5.4209999999999996E-3</v>
      </c>
      <c r="J443" s="25">
        <f>VLOOKUP($A443,CRSP!$A$3:$U$656,21,0)</f>
        <v>534.0832395950506</v>
      </c>
      <c r="K443" s="25"/>
      <c r="L443" s="25"/>
      <c r="M443" s="25"/>
      <c r="N443" s="25">
        <f>VLOOKUP($A443,GOLD!$A$2:$H$657,6,0)</f>
        <v>606.1</v>
      </c>
      <c r="O443" s="25">
        <f>VLOOKUP($A443,GOLD!$A$2:$H$657,8,0)</f>
        <v>1732.2092026293226</v>
      </c>
      <c r="P443" s="25">
        <f>VLOOKUP($A443,GOLD!$A$2:$H$657,7,0)</f>
        <v>1.3788739107401988</v>
      </c>
      <c r="Q443" s="25">
        <v>2.8</v>
      </c>
      <c r="R443" s="25">
        <v>4.9800000000000004</v>
      </c>
      <c r="S443" s="25">
        <v>4.55</v>
      </c>
      <c r="T443" s="25">
        <v>5.16</v>
      </c>
      <c r="U443" s="25">
        <v>4.16</v>
      </c>
      <c r="V443" s="25">
        <v>4.0999999999999996</v>
      </c>
      <c r="W443" s="25">
        <v>5.19</v>
      </c>
      <c r="X443" s="25">
        <v>5.36</v>
      </c>
      <c r="Y443" s="25">
        <v>3.96</v>
      </c>
      <c r="Z443" s="25">
        <v>1.71</v>
      </c>
      <c r="AA443" s="25">
        <v>2.0299999999999998</v>
      </c>
      <c r="AB443" s="25">
        <v>4.8899999999999997</v>
      </c>
    </row>
    <row r="444" spans="1:28" x14ac:dyDescent="0.3">
      <c r="A444" s="27" t="s">
        <v>303</v>
      </c>
      <c r="B444" s="27">
        <f>VLOOKUP($A444,CRSP!$A$3:$U$650,2,0)</f>
        <v>1.8384999999999999E-2</v>
      </c>
      <c r="C444" s="27">
        <f>VLOOKUP($A444,CRSP!$A$3:$U$650,12,0)</f>
        <v>1647.4123735591629</v>
      </c>
      <c r="D444" s="27">
        <f>VLOOKUP(A444,GW!$A$2:$D$655,4,0)</f>
        <v>1.7578756226364799E-2</v>
      </c>
      <c r="E444" s="25">
        <f>VLOOKUP($A444,CRSP!$A$3:$U$656,13,0)</f>
        <v>1.3674E-2</v>
      </c>
      <c r="F444" s="25">
        <f>VLOOKUP($A444,CRSP!$A$3:$U$656,15,0)</f>
        <v>2009.5515447658429</v>
      </c>
      <c r="G444" s="25">
        <f>VLOOKUP($A444,CRSP!$A$3:$U$656,16,0)</f>
        <v>4.3119999999999999E-3</v>
      </c>
      <c r="H444" s="25">
        <f>VLOOKUP($A444,CRSP!$A$3:$U$656,18,0)</f>
        <v>1046.4700397465624</v>
      </c>
      <c r="I444" s="25">
        <f>VLOOKUP($A444,CRSP!$A$3:$U$656,19,0)</f>
        <v>-1.487E-3</v>
      </c>
      <c r="J444" s="25">
        <f>VLOOKUP($A444,CRSP!$A$3:$U$656,21,0)</f>
        <v>533.2958380202474</v>
      </c>
      <c r="K444" s="25"/>
      <c r="L444" s="25"/>
      <c r="M444" s="25"/>
      <c r="N444" s="25">
        <f>VLOOKUP($A444,GOLD!$A$2:$H$657,6,0)</f>
        <v>647.79999999999995</v>
      </c>
      <c r="O444" s="25">
        <f>VLOOKUP($A444,GOLD!$A$2:$H$657,8,0)</f>
        <v>1851.386110317233</v>
      </c>
      <c r="P444" s="25">
        <f>VLOOKUP($A444,GOLD!$A$2:$H$657,7,0)</f>
        <v>6.6537017779989398</v>
      </c>
      <c r="Q444" s="25">
        <v>1.41</v>
      </c>
      <c r="R444" s="25">
        <v>1.78</v>
      </c>
      <c r="S444" s="25">
        <v>4.63</v>
      </c>
      <c r="T444" s="25">
        <v>8.6</v>
      </c>
      <c r="U444" s="25">
        <v>1.26</v>
      </c>
      <c r="V444" s="25">
        <v>3.08</v>
      </c>
      <c r="W444" s="25">
        <v>0.63</v>
      </c>
      <c r="X444" s="25">
        <v>3.06</v>
      </c>
      <c r="Y444" s="25">
        <v>-1.28</v>
      </c>
      <c r="Z444" s="25">
        <v>0.06</v>
      </c>
      <c r="AA444" s="25">
        <v>0.91</v>
      </c>
      <c r="AB444" s="25">
        <v>2.92</v>
      </c>
    </row>
    <row r="445" spans="1:28" x14ac:dyDescent="0.3">
      <c r="A445" s="27" t="s">
        <v>601</v>
      </c>
      <c r="B445" s="27">
        <f>VLOOKUP($A445,CRSP!$A$3:$U$650,2,0)</f>
        <v>1.3768000000000001E-2</v>
      </c>
      <c r="C445" s="27">
        <f>VLOOKUP($A445,CRSP!$A$3:$U$650,12,0)</f>
        <v>1668.1957186544341</v>
      </c>
      <c r="D445" s="27">
        <f>VLOOKUP(A445,GW!$A$2:$D$655,4,0)</f>
        <v>1.7544948177395474E-2</v>
      </c>
      <c r="E445" s="25">
        <f>VLOOKUP($A445,CRSP!$A$3:$U$656,13,0)</f>
        <v>-1.5746E-2</v>
      </c>
      <c r="F445" s="25">
        <f>VLOOKUP($A445,CRSP!$A$3:$U$656,15,0)</f>
        <v>1977.9099748428091</v>
      </c>
      <c r="G445" s="25">
        <f>VLOOKUP($A445,CRSP!$A$3:$U$656,16,0)</f>
        <v>4.0879999999999996E-3</v>
      </c>
      <c r="H445" s="25">
        <f>VLOOKUP($A445,CRSP!$A$3:$U$656,18,0)</f>
        <v>1050.7480521280827</v>
      </c>
      <c r="I445" s="25">
        <f>VLOOKUP($A445,CRSP!$A$3:$U$656,19,0)</f>
        <v>1.4890000000000001E-3</v>
      </c>
      <c r="J445" s="25">
        <f>VLOOKUP($A445,CRSP!$A$3:$U$656,21,0)</f>
        <v>534.0832395950506</v>
      </c>
      <c r="K445" s="25"/>
      <c r="L445" s="25"/>
      <c r="M445" s="25"/>
      <c r="N445" s="25">
        <f>VLOOKUP($A445,GOLD!$A$2:$H$657,6,0)</f>
        <v>636.29999999999995</v>
      </c>
      <c r="O445" s="25">
        <f>VLOOKUP($A445,GOLD!$A$2:$H$657,8,0)</f>
        <v>1818.5195770220062</v>
      </c>
      <c r="P445" s="25">
        <f>VLOOKUP($A445,GOLD!$A$2:$H$657,7,0)</f>
        <v>-1.7911856498482492</v>
      </c>
      <c r="Q445" s="25">
        <v>2</v>
      </c>
      <c r="R445" s="25">
        <v>-0.77</v>
      </c>
      <c r="S445" s="25">
        <v>0.05</v>
      </c>
      <c r="T445" s="25">
        <v>-1.93</v>
      </c>
      <c r="U445" s="25">
        <v>1.49</v>
      </c>
      <c r="V445" s="25">
        <v>-0.96</v>
      </c>
      <c r="W445" s="25">
        <v>4.33</v>
      </c>
      <c r="X445" s="25">
        <v>0.73</v>
      </c>
      <c r="Y445" s="25">
        <v>1.45</v>
      </c>
      <c r="Z445" s="25">
        <v>0.15</v>
      </c>
      <c r="AA445" s="25">
        <v>3.77</v>
      </c>
      <c r="AB445" s="25">
        <v>2.0499999999999998</v>
      </c>
    </row>
    <row r="446" spans="1:28" x14ac:dyDescent="0.3">
      <c r="A446" s="27" t="s">
        <v>304</v>
      </c>
      <c r="B446" s="27">
        <f>VLOOKUP($A446,CRSP!$A$3:$U$650,2,0)</f>
        <v>1.5313E-2</v>
      </c>
      <c r="C446" s="27">
        <f>VLOOKUP($A446,CRSP!$A$3:$U$650,12,0)</f>
        <v>1691.6490237591156</v>
      </c>
      <c r="D446" s="27">
        <f>VLOOKUP(A446,GW!$A$2:$D$655,4,0)</f>
        <v>1.7443078577520674E-2</v>
      </c>
      <c r="E446" s="25">
        <f>VLOOKUP($A446,CRSP!$A$3:$U$656,13,0)</f>
        <v>-3.5999999999999999E-3</v>
      </c>
      <c r="F446" s="25">
        <f>VLOOKUP($A446,CRSP!$A$3:$U$656,15,0)</f>
        <v>1970.7895225628906</v>
      </c>
      <c r="G446" s="25">
        <f>VLOOKUP($A446,CRSP!$A$3:$U$656,16,0)</f>
        <v>4.4099999999999999E-3</v>
      </c>
      <c r="H446" s="25">
        <f>VLOOKUP($A446,CRSP!$A$3:$U$656,18,0)</f>
        <v>1055.3818728138103</v>
      </c>
      <c r="I446" s="25">
        <f>VLOOKUP($A446,CRSP!$A$3:$U$656,19,0)</f>
        <v>3.0530000000000002E-3</v>
      </c>
      <c r="J446" s="25">
        <f>VLOOKUP($A446,CRSP!$A$3:$U$656,21,0)</f>
        <v>535.77052868391445</v>
      </c>
      <c r="K446" s="25"/>
      <c r="L446" s="25"/>
      <c r="M446" s="25"/>
      <c r="N446" s="25">
        <f>VLOOKUP($A446,GOLD!$A$2:$H$657,6,0)</f>
        <v>652.70000000000005</v>
      </c>
      <c r="O446" s="25">
        <f>VLOOKUP($A446,GOLD!$A$2:$H$657,8,0)</f>
        <v>1865.3901114604175</v>
      </c>
      <c r="P446" s="25">
        <f>VLOOKUP($A446,GOLD!$A$2:$H$657,7,0)</f>
        <v>2.5447455402425456</v>
      </c>
      <c r="Q446" s="25">
        <v>1.52</v>
      </c>
      <c r="R446" s="25">
        <v>2.85</v>
      </c>
      <c r="S446" s="25">
        <v>3.29</v>
      </c>
      <c r="T446" s="25">
        <v>-1.34</v>
      </c>
      <c r="U446" s="25">
        <v>2.9</v>
      </c>
      <c r="V446" s="25">
        <v>1.99</v>
      </c>
      <c r="W446" s="25">
        <v>3</v>
      </c>
      <c r="X446" s="25">
        <v>0.51</v>
      </c>
      <c r="Y446" s="25">
        <v>3.65</v>
      </c>
      <c r="Z446" s="25">
        <v>3.5</v>
      </c>
      <c r="AA446" s="25">
        <v>0.37</v>
      </c>
      <c r="AB446" s="25">
        <v>2.41</v>
      </c>
    </row>
    <row r="447" spans="1:28" x14ac:dyDescent="0.3">
      <c r="A447" s="27" t="s">
        <v>305</v>
      </c>
      <c r="B447" s="27">
        <f>VLOOKUP($A447,CRSP!$A$3:$U$650,2,0)</f>
        <v>-1.9288E-2</v>
      </c>
      <c r="C447" s="27">
        <f>VLOOKUP($A447,CRSP!$A$3:$U$650,12,0)</f>
        <v>1654.6930134086097</v>
      </c>
      <c r="D447" s="27">
        <f>VLOOKUP(A447,GW!$A$2:$D$655,4,0)</f>
        <v>1.7977187320813371E-2</v>
      </c>
      <c r="E447" s="25">
        <f>VLOOKUP($A447,CRSP!$A$3:$U$656,13,0)</f>
        <v>1.9998999999999999E-2</v>
      </c>
      <c r="F447" s="25">
        <f>VLOOKUP($A447,CRSP!$A$3:$U$656,15,0)</f>
        <v>2010.2027302531435</v>
      </c>
      <c r="G447" s="25">
        <f>VLOOKUP($A447,CRSP!$A$3:$U$656,16,0)</f>
        <v>3.8070000000000001E-3</v>
      </c>
      <c r="H447" s="25">
        <f>VLOOKUP($A447,CRSP!$A$3:$U$656,18,0)</f>
        <v>1059.3996147576031</v>
      </c>
      <c r="I447" s="25">
        <f>VLOOKUP($A447,CRSP!$A$3:$U$656,19,0)</f>
        <v>5.3499999999999997E-3</v>
      </c>
      <c r="J447" s="25">
        <f>VLOOKUP($A447,CRSP!$A$3:$U$656,21,0)</f>
        <v>538.58267716535431</v>
      </c>
      <c r="K447" s="25"/>
      <c r="L447" s="25"/>
      <c r="M447" s="25"/>
      <c r="N447" s="25">
        <f>VLOOKUP($A447,GOLD!$A$2:$H$657,6,0)</f>
        <v>669.6</v>
      </c>
      <c r="O447" s="25">
        <f>VLOOKUP($A447,GOLD!$A$2:$H$657,8,0)</f>
        <v>1913.6896256073164</v>
      </c>
      <c r="P447" s="25">
        <f>VLOOKUP($A447,GOLD!$A$2:$H$657,7,0)</f>
        <v>2.5562913534093692</v>
      </c>
      <c r="Q447" s="25">
        <v>-1.53</v>
      </c>
      <c r="R447" s="25">
        <v>-0.48</v>
      </c>
      <c r="S447" s="25">
        <v>1.02</v>
      </c>
      <c r="T447" s="25">
        <v>-2.11</v>
      </c>
      <c r="U447" s="25">
        <v>0.22</v>
      </c>
      <c r="V447" s="25">
        <v>-2.35</v>
      </c>
      <c r="W447" s="25">
        <v>-2.77</v>
      </c>
      <c r="X447" s="25">
        <v>4.1399999999999997</v>
      </c>
      <c r="Y447" s="25">
        <v>-0.59</v>
      </c>
      <c r="Z447" s="25">
        <v>-2.85</v>
      </c>
      <c r="AA447" s="25">
        <v>-2.5099999999999998</v>
      </c>
      <c r="AB447" s="25">
        <v>-1.85</v>
      </c>
    </row>
    <row r="448" spans="1:28" x14ac:dyDescent="0.3">
      <c r="A448" s="27" t="s">
        <v>602</v>
      </c>
      <c r="B448" s="27">
        <f>VLOOKUP($A448,CRSP!$A$3:$U$650,2,0)</f>
        <v>1.0893999999999999E-2</v>
      </c>
      <c r="C448" s="27">
        <f>VLOOKUP($A448,CRSP!$A$3:$U$650,12,0)</f>
        <v>1671.2067748764998</v>
      </c>
      <c r="D448" s="27">
        <f>VLOOKUP(A448,GW!$A$2:$D$655,4,0)</f>
        <v>1.7942654448714158E-2</v>
      </c>
      <c r="E448" s="25">
        <f>VLOOKUP($A448,CRSP!$A$3:$U$656,13,0)</f>
        <v>-2.2469999999999999E-3</v>
      </c>
      <c r="F448" s="25">
        <f>VLOOKUP($A448,CRSP!$A$3:$U$656,15,0)</f>
        <v>2005.6856461133843</v>
      </c>
      <c r="G448" s="25">
        <f>VLOOKUP($A448,CRSP!$A$3:$U$656,16,0)</f>
        <v>4.365E-3</v>
      </c>
      <c r="H448" s="25">
        <f>VLOOKUP($A448,CRSP!$A$3:$U$656,18,0)</f>
        <v>1064.023951905114</v>
      </c>
      <c r="I448" s="25">
        <f>VLOOKUP($A448,CRSP!$A$3:$U$656,19,0)</f>
        <v>9.1059999999999995E-3</v>
      </c>
      <c r="J448" s="25">
        <f>VLOOKUP($A448,CRSP!$A$3:$U$656,21,0)</f>
        <v>543.53205849268841</v>
      </c>
      <c r="K448" s="25"/>
      <c r="L448" s="25"/>
      <c r="M448" s="25"/>
      <c r="N448" s="25">
        <f>VLOOKUP($A448,GOLD!$A$2:$H$657,6,0)</f>
        <v>663.1</v>
      </c>
      <c r="O448" s="25">
        <f>VLOOKUP($A448,GOLD!$A$2:$H$657,8,0)</f>
        <v>1895.1128893969706</v>
      </c>
      <c r="P448" s="25">
        <f>VLOOKUP($A448,GOLD!$A$2:$H$657,7,0)</f>
        <v>-0.975471080044363</v>
      </c>
      <c r="Q448" s="25">
        <v>2.62</v>
      </c>
      <c r="R448" s="25">
        <v>-1.04</v>
      </c>
      <c r="S448" s="25">
        <v>1.96</v>
      </c>
      <c r="T448" s="25">
        <v>5.88</v>
      </c>
      <c r="U448" s="25">
        <v>0.87</v>
      </c>
      <c r="V448" s="25">
        <v>0.86</v>
      </c>
      <c r="W448" s="25">
        <v>2.3199999999999998</v>
      </c>
      <c r="X448" s="25">
        <v>4.33</v>
      </c>
      <c r="Y448" s="25">
        <v>0.75</v>
      </c>
      <c r="Z448" s="25">
        <v>-0.25</v>
      </c>
      <c r="AA448" s="25">
        <v>-0.37</v>
      </c>
      <c r="AB448" s="25">
        <v>0.02</v>
      </c>
    </row>
    <row r="449" spans="1:28" x14ac:dyDescent="0.3">
      <c r="A449" s="27" t="s">
        <v>306</v>
      </c>
      <c r="B449" s="27">
        <f>VLOOKUP($A449,CRSP!$A$3:$U$650,2,0)</f>
        <v>4.3991000000000002E-2</v>
      </c>
      <c r="C449" s="27">
        <f>VLOOKUP($A449,CRSP!$A$3:$U$650,12,0)</f>
        <v>1743.5544577746414</v>
      </c>
      <c r="D449" s="27">
        <f>VLOOKUP(A449,GW!$A$2:$D$655,4,0)</f>
        <v>1.735014425098547E-2</v>
      </c>
      <c r="E449" s="25">
        <f>VLOOKUP($A449,CRSP!$A$3:$U$656,13,0)</f>
        <v>6.7990000000000004E-3</v>
      </c>
      <c r="F449" s="25">
        <f>VLOOKUP($A449,CRSP!$A$3:$U$656,15,0)</f>
        <v>2019.3220746934485</v>
      </c>
      <c r="G449" s="25">
        <f>VLOOKUP($A449,CRSP!$A$3:$U$656,16,0)</f>
        <v>4.529E-3</v>
      </c>
      <c r="H449" s="25">
        <f>VLOOKUP($A449,CRSP!$A$3:$U$656,18,0)</f>
        <v>1068.8428772071472</v>
      </c>
      <c r="I449" s="25">
        <f>VLOOKUP($A449,CRSP!$A$3:$U$656,19,0)</f>
        <v>6.496E-3</v>
      </c>
      <c r="J449" s="25">
        <f>VLOOKUP($A449,CRSP!$A$3:$U$656,21,0)</f>
        <v>547.01912260967379</v>
      </c>
      <c r="K449" s="25"/>
      <c r="L449" s="25"/>
      <c r="M449" s="25"/>
      <c r="N449" s="25">
        <f>VLOOKUP($A449,GOLD!$A$2:$H$657,6,0)</f>
        <v>678</v>
      </c>
      <c r="O449" s="25">
        <f>VLOOKUP($A449,GOLD!$A$2:$H$657,8,0)</f>
        <v>1937.6964847099171</v>
      </c>
      <c r="P449" s="25">
        <f>VLOOKUP($A449,GOLD!$A$2:$H$657,7,0)</f>
        <v>2.2221479565573596</v>
      </c>
      <c r="Q449" s="25">
        <v>3.62</v>
      </c>
      <c r="R449" s="25">
        <v>6.21</v>
      </c>
      <c r="S449" s="25">
        <v>5.4</v>
      </c>
      <c r="T449" s="25">
        <v>5.14</v>
      </c>
      <c r="U449" s="25">
        <v>2.3199999999999998</v>
      </c>
      <c r="V449" s="25">
        <v>4.9000000000000004</v>
      </c>
      <c r="W449" s="25">
        <v>1.74</v>
      </c>
      <c r="X449" s="25">
        <v>3.94</v>
      </c>
      <c r="Y449" s="25">
        <v>2.29</v>
      </c>
      <c r="Z449" s="25">
        <v>6.8</v>
      </c>
      <c r="AA449" s="25">
        <v>3.64</v>
      </c>
      <c r="AB449" s="25">
        <v>2.66</v>
      </c>
    </row>
    <row r="450" spans="1:28" x14ac:dyDescent="0.3">
      <c r="A450" s="27" t="s">
        <v>307</v>
      </c>
      <c r="B450" s="27">
        <f>VLOOKUP($A450,CRSP!$A$3:$U$650,2,0)</f>
        <v>3.4458999999999997E-2</v>
      </c>
      <c r="C450" s="27">
        <f>VLOOKUP($A450,CRSP!$A$3:$U$650,12,0)</f>
        <v>1800.3058103975534</v>
      </c>
      <c r="D450" s="27">
        <f>VLOOKUP(A450,GW!$A$2:$D$655,4,0)</f>
        <v>1.6950429673378543E-2</v>
      </c>
      <c r="E450" s="25">
        <f>VLOOKUP($A450,CRSP!$A$3:$U$656,13,0)</f>
        <v>-1.4482999999999999E-2</v>
      </c>
      <c r="F450" s="25">
        <f>VLOOKUP($A450,CRSP!$A$3:$U$656,15,0)</f>
        <v>1990.0764277447884</v>
      </c>
      <c r="G450" s="25">
        <f>VLOOKUP($A450,CRSP!$A$3:$U$656,16,0)</f>
        <v>4.4869999999999997E-3</v>
      </c>
      <c r="H450" s="25">
        <f>VLOOKUP($A450,CRSP!$A$3:$U$656,18,0)</f>
        <v>1073.6388546883099</v>
      </c>
      <c r="I450" s="25">
        <f>VLOOKUP($A450,CRSP!$A$3:$U$656,19,0)</f>
        <v>6.1110000000000001E-3</v>
      </c>
      <c r="J450" s="25">
        <f>VLOOKUP($A450,CRSP!$A$3:$U$656,21,0)</f>
        <v>550.3937007874016</v>
      </c>
      <c r="K450" s="25"/>
      <c r="L450" s="25"/>
      <c r="M450" s="25"/>
      <c r="N450" s="25">
        <f>VLOOKUP($A450,GOLD!$A$2:$H$657,6,0)</f>
        <v>660.2</v>
      </c>
      <c r="O450" s="25">
        <f>VLOOKUP($A450,GOLD!$A$2:$H$657,8,0)</f>
        <v>1886.8248070877391</v>
      </c>
      <c r="P450" s="25">
        <f>VLOOKUP($A450,GOLD!$A$2:$H$657,7,0)</f>
        <v>-2.6604468521302866</v>
      </c>
      <c r="Q450" s="25">
        <v>2.89</v>
      </c>
      <c r="R450" s="25">
        <v>3.19</v>
      </c>
      <c r="S450" s="25">
        <v>6.18</v>
      </c>
      <c r="T450" s="25">
        <v>7.13</v>
      </c>
      <c r="U450" s="25">
        <v>1.71</v>
      </c>
      <c r="V450" s="25">
        <v>3.91</v>
      </c>
      <c r="W450" s="25">
        <v>7.31</v>
      </c>
      <c r="X450" s="25">
        <v>1.2</v>
      </c>
      <c r="Y450" s="25">
        <v>2.36</v>
      </c>
      <c r="Z450" s="25">
        <v>1.1399999999999999</v>
      </c>
      <c r="AA450" s="25">
        <v>2.82</v>
      </c>
      <c r="AB450" s="25">
        <v>3.88</v>
      </c>
    </row>
    <row r="451" spans="1:28" x14ac:dyDescent="0.3">
      <c r="A451" s="27" t="s">
        <v>603</v>
      </c>
      <c r="B451" s="27">
        <f>VLOOKUP($A451,CRSP!$A$3:$U$650,2,0)</f>
        <v>-1.6619999999999999E-2</v>
      </c>
      <c r="C451" s="27">
        <f>VLOOKUP($A451,CRSP!$A$3:$U$650,12,0)</f>
        <v>1768.2310044695366</v>
      </c>
      <c r="D451" s="27">
        <f>VLOOKUP(A451,GW!$A$2:$D$655,4,0)</f>
        <v>1.7407789270628929E-2</v>
      </c>
      <c r="E451" s="25">
        <f>VLOOKUP($A451,CRSP!$A$3:$U$656,13,0)</f>
        <v>-6.8040000000000002E-3</v>
      </c>
      <c r="F451" s="25">
        <f>VLOOKUP($A451,CRSP!$A$3:$U$656,15,0)</f>
        <v>1976.5361657978701</v>
      </c>
      <c r="G451" s="25">
        <f>VLOOKUP($A451,CRSP!$A$3:$U$656,16,0)</f>
        <v>3.8010000000000001E-3</v>
      </c>
      <c r="H451" s="25">
        <f>VLOOKUP($A451,CRSP!$A$3:$U$656,18,0)</f>
        <v>1077.719703139496</v>
      </c>
      <c r="I451" s="25">
        <f>VLOOKUP($A451,CRSP!$A$3:$U$656,19,0)</f>
        <v>1.9380000000000001E-3</v>
      </c>
      <c r="J451" s="25">
        <f>VLOOKUP($A451,CRSP!$A$3:$U$656,21,0)</f>
        <v>551.40607424071982</v>
      </c>
      <c r="K451" s="25"/>
      <c r="L451" s="25"/>
      <c r="M451" s="25"/>
      <c r="N451" s="25">
        <f>VLOOKUP($A451,GOLD!$A$2:$H$657,6,0)</f>
        <v>648.9</v>
      </c>
      <c r="O451" s="25">
        <f>VLOOKUP($A451,GOLD!$A$2:$H$657,8,0)</f>
        <v>1854.5298656759073</v>
      </c>
      <c r="P451" s="25">
        <f>VLOOKUP($A451,GOLD!$A$2:$H$657,7,0)</f>
        <v>-1.7264197791970013</v>
      </c>
      <c r="Q451" s="25">
        <v>-1.06</v>
      </c>
      <c r="R451" s="25">
        <v>1.87</v>
      </c>
      <c r="S451" s="25">
        <v>-0.6</v>
      </c>
      <c r="T451" s="25">
        <v>0.87</v>
      </c>
      <c r="U451" s="25">
        <v>-0.88</v>
      </c>
      <c r="V451" s="25">
        <v>0.52</v>
      </c>
      <c r="W451" s="25">
        <v>-1.8</v>
      </c>
      <c r="X451" s="25">
        <v>-4.83</v>
      </c>
      <c r="Y451" s="25">
        <v>-1.97</v>
      </c>
      <c r="Z451" s="25">
        <v>-3.4</v>
      </c>
      <c r="AA451" s="25">
        <v>-3.64</v>
      </c>
      <c r="AB451" s="25">
        <v>-1</v>
      </c>
    </row>
    <row r="452" spans="1:28" x14ac:dyDescent="0.3">
      <c r="A452" s="27" t="s">
        <v>308</v>
      </c>
      <c r="B452" s="27">
        <f>VLOOKUP($A452,CRSP!$A$3:$U$650,2,0)</f>
        <v>-3.1196999999999999E-2</v>
      </c>
      <c r="C452" s="27">
        <f>VLOOKUP($A452,CRSP!$A$3:$U$650,12,0)</f>
        <v>1711.679604798871</v>
      </c>
      <c r="D452" s="27">
        <f>VLOOKUP(A452,GW!$A$2:$D$655,4,0)</f>
        <v>1.8167991735783279E-2</v>
      </c>
      <c r="E452" s="25">
        <f>VLOOKUP($A452,CRSP!$A$3:$U$656,13,0)</f>
        <v>2.3883999999999999E-2</v>
      </c>
      <c r="F452" s="25">
        <f>VLOOKUP($A452,CRSP!$A$3:$U$656,15,0)</f>
        <v>2023.742992200062</v>
      </c>
      <c r="G452" s="25">
        <f>VLOOKUP($A452,CRSP!$A$3:$U$656,16,0)</f>
        <v>4.0369999999999998E-3</v>
      </c>
      <c r="H452" s="25">
        <f>VLOOKUP($A452,CRSP!$A$3:$U$656,18,0)</f>
        <v>1082.0704226473449</v>
      </c>
      <c r="I452" s="25">
        <f>VLOOKUP($A452,CRSP!$A$3:$U$656,19,0)</f>
        <v>-2.5399999999999999E-4</v>
      </c>
      <c r="J452" s="25">
        <f>VLOOKUP($A452,CRSP!$A$3:$U$656,21,0)</f>
        <v>551.29358830146225</v>
      </c>
      <c r="K452" s="25"/>
      <c r="L452" s="25"/>
      <c r="M452" s="25"/>
      <c r="N452" s="25">
        <f>VLOOKUP($A452,GOLD!$A$2:$H$657,6,0)</f>
        <v>663</v>
      </c>
      <c r="O452" s="25">
        <f>VLOOKUP($A452,GOLD!$A$2:$H$657,8,0)</f>
        <v>1894.8270934552727</v>
      </c>
      <c r="P452" s="25">
        <f>VLOOKUP($A452,GOLD!$A$2:$H$657,7,0)</f>
        <v>2.1496368558739869</v>
      </c>
      <c r="Q452" s="25">
        <v>-4.1900000000000004</v>
      </c>
      <c r="R452" s="25">
        <v>-5.81</v>
      </c>
      <c r="S452" s="25">
        <v>-0.04</v>
      </c>
      <c r="T452" s="25">
        <v>-1.1200000000000001</v>
      </c>
      <c r="U452" s="25">
        <v>0.06</v>
      </c>
      <c r="V452" s="25">
        <v>-1.03</v>
      </c>
      <c r="W452" s="25">
        <v>-3.1</v>
      </c>
      <c r="X452" s="25">
        <v>-3.72</v>
      </c>
      <c r="Y452" s="25">
        <v>-5.35</v>
      </c>
      <c r="Z452" s="25">
        <v>-3.99</v>
      </c>
      <c r="AA452" s="25">
        <v>-7.54</v>
      </c>
      <c r="AB452" s="25">
        <v>-1.03</v>
      </c>
    </row>
    <row r="453" spans="1:28" x14ac:dyDescent="0.3">
      <c r="A453" s="27" t="s">
        <v>309</v>
      </c>
      <c r="B453" s="27">
        <f>VLOOKUP($A453,CRSP!$A$3:$U$650,2,0)</f>
        <v>1.5094E-2</v>
      </c>
      <c r="C453" s="27">
        <f>VLOOKUP($A453,CRSP!$A$3:$U$650,12,0)</f>
        <v>1733.6979534227244</v>
      </c>
      <c r="D453" s="27">
        <f>VLOOKUP(A453,GW!$A$2:$D$655,4,0)</f>
        <v>1.8119978199761643E-2</v>
      </c>
      <c r="E453" s="25">
        <f>VLOOKUP($A453,CRSP!$A$3:$U$656,13,0)</f>
        <v>1.7129999999999999E-2</v>
      </c>
      <c r="F453" s="25">
        <f>VLOOKUP($A453,CRSP!$A$3:$U$656,15,0)</f>
        <v>2058.4096896400515</v>
      </c>
      <c r="G453" s="25">
        <f>VLOOKUP($A453,CRSP!$A$3:$U$656,16,0)</f>
        <v>5.6940000000000003E-3</v>
      </c>
      <c r="H453" s="25">
        <f>VLOOKUP($A453,CRSP!$A$3:$U$656,18,0)</f>
        <v>1088.231678389569</v>
      </c>
      <c r="I453" s="25">
        <f>VLOOKUP($A453,CRSP!$A$3:$U$656,19,0)</f>
        <v>-1.8339999999999999E-3</v>
      </c>
      <c r="J453" s="25">
        <f>VLOOKUP($A453,CRSP!$A$3:$U$656,21,0)</f>
        <v>550.28121484814392</v>
      </c>
      <c r="K453" s="25"/>
      <c r="L453" s="25"/>
      <c r="M453" s="25"/>
      <c r="N453" s="25">
        <f>VLOOKUP($A453,GOLD!$A$2:$H$657,6,0)</f>
        <v>672.6</v>
      </c>
      <c r="O453" s="25">
        <f>VLOOKUP($A453,GOLD!$A$2:$H$657,8,0)</f>
        <v>1922.2635038582453</v>
      </c>
      <c r="P453" s="25">
        <f>VLOOKUP($A453,GOLD!$A$2:$H$657,7,0)</f>
        <v>1.4375809120306668</v>
      </c>
      <c r="Q453" s="25">
        <v>1.83</v>
      </c>
      <c r="R453" s="25">
        <v>-1.73</v>
      </c>
      <c r="S453" s="25">
        <v>-0.21</v>
      </c>
      <c r="T453" s="25">
        <v>0.28999999999999998</v>
      </c>
      <c r="U453" s="25">
        <v>2.7</v>
      </c>
      <c r="V453" s="25">
        <v>2.89</v>
      </c>
      <c r="W453" s="25">
        <v>-0.86</v>
      </c>
      <c r="X453" s="25">
        <v>1.84</v>
      </c>
      <c r="Y453" s="25">
        <v>1.52</v>
      </c>
      <c r="Z453" s="25">
        <v>2.27</v>
      </c>
      <c r="AA453" s="25">
        <v>1.61</v>
      </c>
      <c r="AB453" s="25">
        <v>0.45</v>
      </c>
    </row>
    <row r="454" spans="1:28" x14ac:dyDescent="0.3">
      <c r="A454" s="27" t="s">
        <v>604</v>
      </c>
      <c r="B454" s="27">
        <f>VLOOKUP($A454,CRSP!$A$3:$U$650,2,0)</f>
        <v>3.7468000000000001E-2</v>
      </c>
      <c r="C454" s="27">
        <f>VLOOKUP($A454,CRSP!$A$3:$U$650,12,0)</f>
        <v>1795.753940249353</v>
      </c>
      <c r="D454" s="27">
        <f>VLOOKUP(A454,GW!$A$2:$D$655,4,0)</f>
        <v>1.7670214507941706E-2</v>
      </c>
      <c r="E454" s="25">
        <f>VLOOKUP($A454,CRSP!$A$3:$U$656,13,0)</f>
        <v>-4.4000000000000002E-4</v>
      </c>
      <c r="F454" s="25">
        <f>VLOOKUP($A454,CRSP!$A$3:$U$656,15,0)</f>
        <v>2057.5043494794363</v>
      </c>
      <c r="G454" s="25">
        <f>VLOOKUP($A454,CRSP!$A$3:$U$656,16,0)</f>
        <v>3.9050000000000001E-3</v>
      </c>
      <c r="H454" s="25">
        <f>VLOOKUP($A454,CRSP!$A$3:$U$656,18,0)</f>
        <v>1092.4812401564386</v>
      </c>
      <c r="I454" s="25">
        <f>VLOOKUP($A454,CRSP!$A$3:$U$656,19,0)</f>
        <v>2.7560000000000002E-3</v>
      </c>
      <c r="J454" s="25">
        <f>VLOOKUP($A454,CRSP!$A$3:$U$656,21,0)</f>
        <v>551.85601799775031</v>
      </c>
      <c r="K454" s="25"/>
      <c r="L454" s="25"/>
      <c r="M454" s="25"/>
      <c r="N454" s="25">
        <f>VLOOKUP($A454,GOLD!$A$2:$H$657,6,0)</f>
        <v>743.7</v>
      </c>
      <c r="O454" s="25">
        <f>VLOOKUP($A454,GOLD!$A$2:$H$657,8,0)</f>
        <v>2125.4644184052586</v>
      </c>
      <c r="P454" s="25">
        <f>VLOOKUP($A454,GOLD!$A$2:$H$657,7,0)</f>
        <v>10.048692840308535</v>
      </c>
      <c r="Q454" s="25">
        <v>3.95</v>
      </c>
      <c r="R454" s="25">
        <v>1.74</v>
      </c>
      <c r="S454" s="25">
        <v>5.01</v>
      </c>
      <c r="T454" s="25">
        <v>7.86</v>
      </c>
      <c r="U454" s="25">
        <v>6.4</v>
      </c>
      <c r="V454" s="25">
        <v>4.2300000000000004</v>
      </c>
      <c r="W454" s="25">
        <v>2.0499999999999998</v>
      </c>
      <c r="X454" s="25">
        <v>3.54</v>
      </c>
      <c r="Y454" s="25">
        <v>-0.63</v>
      </c>
      <c r="Z454" s="25">
        <v>3.53</v>
      </c>
      <c r="AA454" s="25">
        <v>1.91</v>
      </c>
      <c r="AB454" s="25">
        <v>4.04</v>
      </c>
    </row>
    <row r="455" spans="1:28" x14ac:dyDescent="0.3">
      <c r="A455" s="27" t="s">
        <v>310</v>
      </c>
      <c r="B455" s="27">
        <f>VLOOKUP($A455,CRSP!$A$3:$U$650,2,0)</f>
        <v>1.736E-2</v>
      </c>
      <c r="C455" s="27">
        <f>VLOOKUP($A455,CRSP!$A$3:$U$650,12,0)</f>
        <v>1822.3712067748768</v>
      </c>
      <c r="D455" s="27">
        <f>VLOOKUP(A455,GW!$A$2:$D$655,4,0)</f>
        <v>1.7574341564582822E-2</v>
      </c>
      <c r="E455" s="25">
        <f>VLOOKUP($A455,CRSP!$A$3:$U$656,13,0)</f>
        <v>1.3082E-2</v>
      </c>
      <c r="F455" s="25">
        <f>VLOOKUP($A455,CRSP!$A$3:$U$656,15,0)</f>
        <v>2084.4213900969253</v>
      </c>
      <c r="G455" s="25">
        <f>VLOOKUP($A455,CRSP!$A$3:$U$656,16,0)</f>
        <v>3.1449999999999998E-3</v>
      </c>
      <c r="H455" s="25">
        <f>VLOOKUP($A455,CRSP!$A$3:$U$656,18,0)</f>
        <v>1095.9172080088831</v>
      </c>
      <c r="I455" s="25">
        <f>VLOOKUP($A455,CRSP!$A$3:$U$656,19,0)</f>
        <v>2.1389999999999998E-3</v>
      </c>
      <c r="J455" s="25">
        <f>VLOOKUP($A455,CRSP!$A$3:$U$656,21,0)</f>
        <v>552.98087739032621</v>
      </c>
      <c r="K455" s="25"/>
      <c r="L455" s="25"/>
      <c r="M455" s="25"/>
      <c r="N455" s="25">
        <f>VLOOKUP($A455,GOLD!$A$2:$H$657,6,0)</f>
        <v>795.8</v>
      </c>
      <c r="O455" s="25">
        <f>VLOOKUP($A455,GOLD!$A$2:$H$657,8,0)</f>
        <v>2274.3641040297225</v>
      </c>
      <c r="P455" s="25">
        <f>VLOOKUP($A455,GOLD!$A$2:$H$657,7,0)</f>
        <v>6.771017028357357</v>
      </c>
      <c r="Q455" s="25">
        <v>2.16</v>
      </c>
      <c r="R455" s="25">
        <v>1</v>
      </c>
      <c r="S455" s="25">
        <v>0.43</v>
      </c>
      <c r="T455" s="25">
        <v>2.81</v>
      </c>
      <c r="U455" s="25">
        <v>2.17</v>
      </c>
      <c r="V455" s="25">
        <v>6.83</v>
      </c>
      <c r="W455" s="25">
        <v>-2.17</v>
      </c>
      <c r="X455" s="25">
        <v>6.83</v>
      </c>
      <c r="Y455" s="25">
        <v>1.18</v>
      </c>
      <c r="Z455" s="25">
        <v>1.54</v>
      </c>
      <c r="AA455" s="25">
        <v>-1.45</v>
      </c>
      <c r="AB455" s="25">
        <v>3.27</v>
      </c>
    </row>
    <row r="456" spans="1:28" x14ac:dyDescent="0.3">
      <c r="A456" s="27" t="s">
        <v>311</v>
      </c>
      <c r="B456" s="27">
        <f>VLOOKUP($A456,CRSP!$A$3:$U$650,2,0)</f>
        <v>-4.1382000000000002E-2</v>
      </c>
      <c r="C456" s="27">
        <f>VLOOKUP($A456,CRSP!$A$3:$U$650,12,0)</f>
        <v>1742.1077393554458</v>
      </c>
      <c r="D456" s="27">
        <f>VLOOKUP(A456,GW!$A$2:$D$655,4,0)</f>
        <v>1.8553726633989132E-2</v>
      </c>
      <c r="E456" s="25">
        <f>VLOOKUP($A456,CRSP!$A$3:$U$656,13,0)</f>
        <v>4.4192000000000002E-2</v>
      </c>
      <c r="F456" s="25">
        <f>VLOOKUP($A456,CRSP!$A$3:$U$656,15,0)</f>
        <v>2176.5352865600812</v>
      </c>
      <c r="G456" s="25">
        <f>VLOOKUP($A456,CRSP!$A$3:$U$656,16,0)</f>
        <v>4.6579999999999998E-3</v>
      </c>
      <c r="H456" s="25">
        <f>VLOOKUP($A456,CRSP!$A$3:$U$656,18,0)</f>
        <v>1101.0219273453258</v>
      </c>
      <c r="I456" s="25">
        <f>VLOOKUP($A456,CRSP!$A$3:$U$656,19,0)</f>
        <v>5.94E-3</v>
      </c>
      <c r="J456" s="25">
        <f>VLOOKUP($A456,CRSP!$A$3:$U$656,21,0)</f>
        <v>556.24296962879635</v>
      </c>
      <c r="K456" s="25"/>
      <c r="L456" s="25"/>
      <c r="M456" s="25"/>
      <c r="N456" s="25">
        <f>VLOOKUP($A456,GOLD!$A$2:$H$657,6,0)</f>
        <v>782.5</v>
      </c>
      <c r="O456" s="25">
        <f>VLOOKUP($A456,GOLD!$A$2:$H$657,8,0)</f>
        <v>2236.3532437839381</v>
      </c>
      <c r="P456" s="25">
        <f>VLOOKUP($A456,GOLD!$A$2:$H$657,7,0)</f>
        <v>-1.6853975578519926</v>
      </c>
      <c r="Q456" s="25">
        <v>0.85</v>
      </c>
      <c r="R456" s="25">
        <v>-9.02</v>
      </c>
      <c r="S456" s="25">
        <v>-4.09</v>
      </c>
      <c r="T456" s="25">
        <v>-4.3600000000000003</v>
      </c>
      <c r="U456" s="25">
        <v>0.44</v>
      </c>
      <c r="V456" s="25">
        <v>-7.59</v>
      </c>
      <c r="W456" s="25">
        <v>-6.43</v>
      </c>
      <c r="X456" s="25">
        <v>-0.72</v>
      </c>
      <c r="Y456" s="25">
        <v>-3.75</v>
      </c>
      <c r="Z456" s="25">
        <v>0.03</v>
      </c>
      <c r="AA456" s="25">
        <v>-6.21</v>
      </c>
      <c r="AB456" s="25">
        <v>-5.53</v>
      </c>
    </row>
    <row r="457" spans="1:28" x14ac:dyDescent="0.3">
      <c r="A457" s="27" t="s">
        <v>312</v>
      </c>
      <c r="B457" s="27">
        <f>VLOOKUP($A457,CRSP!$A$3:$U$650,2,0)</f>
        <v>-6.1159999999999999E-3</v>
      </c>
      <c r="C457" s="27">
        <f>VLOOKUP($A457,CRSP!$A$3:$U$650,12,0)</f>
        <v>1727.0759821218537</v>
      </c>
      <c r="D457" s="27">
        <f>VLOOKUP(A457,GW!$A$2:$D$655,4,0)</f>
        <v>1.888637663788172E-2</v>
      </c>
      <c r="E457" s="25">
        <f>VLOOKUP($A457,CRSP!$A$3:$U$656,13,0)</f>
        <v>-3.627E-3</v>
      </c>
      <c r="F457" s="25">
        <f>VLOOKUP($A457,CRSP!$A$3:$U$656,15,0)</f>
        <v>2168.6413797878618</v>
      </c>
      <c r="G457" s="25">
        <f>VLOOKUP($A457,CRSP!$A$3:$U$656,16,0)</f>
        <v>2.879E-3</v>
      </c>
      <c r="H457" s="25">
        <f>VLOOKUP($A457,CRSP!$A$3:$U$656,18,0)</f>
        <v>1104.1917707241066</v>
      </c>
      <c r="I457" s="25">
        <f>VLOOKUP($A457,CRSP!$A$3:$U$656,19,0)</f>
        <v>-6.7100000000000005E-4</v>
      </c>
      <c r="J457" s="25">
        <f>VLOOKUP($A457,CRSP!$A$3:$U$656,21,0)</f>
        <v>555.90551181102364</v>
      </c>
      <c r="K457" s="25"/>
      <c r="L457" s="25"/>
      <c r="M457" s="25"/>
      <c r="N457" s="25">
        <f>VLOOKUP($A457,GOLD!$A$2:$H$657,6,0)</f>
        <v>833.2</v>
      </c>
      <c r="O457" s="25">
        <f>VLOOKUP($A457,GOLD!$A$2:$H$657,8,0)</f>
        <v>2381.2517862246355</v>
      </c>
      <c r="P457" s="25">
        <f>VLOOKUP($A457,GOLD!$A$2:$H$657,7,0)</f>
        <v>6.2779786972508607</v>
      </c>
      <c r="Q457" s="25">
        <v>-1.01</v>
      </c>
      <c r="R457" s="25">
        <v>-2.19</v>
      </c>
      <c r="S457" s="25">
        <v>0.69</v>
      </c>
      <c r="T457" s="25">
        <v>7.68</v>
      </c>
      <c r="U457" s="25">
        <v>1.63</v>
      </c>
      <c r="V457" s="25">
        <v>1.5</v>
      </c>
      <c r="W457" s="25">
        <v>-0.25</v>
      </c>
      <c r="X457" s="25">
        <v>0.9</v>
      </c>
      <c r="Y457" s="25">
        <v>-2.67</v>
      </c>
      <c r="Z457" s="25">
        <v>-3.98</v>
      </c>
      <c r="AA457" s="25">
        <v>-4.13</v>
      </c>
      <c r="AB457" s="25">
        <v>-2.29</v>
      </c>
    </row>
    <row r="458" spans="1:28" x14ac:dyDescent="0.3">
      <c r="A458" s="27" t="s">
        <v>313</v>
      </c>
      <c r="B458" s="27">
        <f>VLOOKUP($A458,CRSP!$A$3:$U$650,2,0)</f>
        <v>-6.1165999999999998E-2</v>
      </c>
      <c r="C458" s="27">
        <f>VLOOKUP($A458,CRSP!$A$3:$U$650,12,0)</f>
        <v>1621.4420136438484</v>
      </c>
      <c r="D458" s="27">
        <f>VLOOKUP(A458,GW!$A$2:$D$655,4,0)</f>
        <v>2.0254615356715387E-2</v>
      </c>
      <c r="E458" s="25">
        <f>VLOOKUP($A458,CRSP!$A$3:$U$656,13,0)</f>
        <v>3.8355E-2</v>
      </c>
      <c r="F458" s="25">
        <f>VLOOKUP($A458,CRSP!$A$3:$U$656,15,0)</f>
        <v>2251.8200222227351</v>
      </c>
      <c r="G458" s="25">
        <f>VLOOKUP($A458,CRSP!$A$3:$U$656,16,0)</f>
        <v>5.0080000000000003E-3</v>
      </c>
      <c r="H458" s="25">
        <f>VLOOKUP($A458,CRSP!$A$3:$U$656,18,0)</f>
        <v>1109.7216101502427</v>
      </c>
      <c r="I458" s="25">
        <f>VLOOKUP($A458,CRSP!$A$3:$U$656,19,0)</f>
        <v>4.9709999999999997E-3</v>
      </c>
      <c r="J458" s="25">
        <f>VLOOKUP($A458,CRSP!$A$3:$U$656,21,0)</f>
        <v>558.71766029246339</v>
      </c>
      <c r="K458" s="25"/>
      <c r="L458" s="25"/>
      <c r="M458" s="25"/>
      <c r="N458" s="25">
        <f>VLOOKUP($A458,GOLD!$A$2:$H$657,6,0)</f>
        <v>925</v>
      </c>
      <c r="O458" s="25">
        <f>VLOOKUP($A458,GOLD!$A$2:$H$657,8,0)</f>
        <v>2643.6124607030579</v>
      </c>
      <c r="P458" s="25">
        <f>VLOOKUP($A458,GOLD!$A$2:$H$657,7,0)</f>
        <v>10.452002812560812</v>
      </c>
      <c r="Q458" s="25">
        <v>-5.2</v>
      </c>
      <c r="R458" s="25">
        <v>-5.4</v>
      </c>
      <c r="S458" s="25">
        <v>-7.48</v>
      </c>
      <c r="T458" s="25">
        <v>-9.08</v>
      </c>
      <c r="U458" s="25">
        <v>-7.31</v>
      </c>
      <c r="V458" s="25">
        <v>-12.44</v>
      </c>
      <c r="W458" s="25">
        <v>-7.75</v>
      </c>
      <c r="X458" s="25">
        <v>-6.93</v>
      </c>
      <c r="Y458" s="25">
        <v>-0.49</v>
      </c>
      <c r="Z458" s="25">
        <v>-4.5999999999999996</v>
      </c>
      <c r="AA458" s="25">
        <v>-1.1299999999999999</v>
      </c>
      <c r="AB458" s="25">
        <v>-3.73</v>
      </c>
    </row>
    <row r="459" spans="1:28" x14ac:dyDescent="0.3">
      <c r="A459" s="27" t="s">
        <v>314</v>
      </c>
      <c r="B459" s="27">
        <f>VLOOKUP($A459,CRSP!$A$3:$U$650,2,0)</f>
        <v>-3.1419000000000002E-2</v>
      </c>
      <c r="C459" s="27">
        <f>VLOOKUP($A459,CRSP!$A$3:$U$650,12,0)</f>
        <v>1565.0788049870621</v>
      </c>
      <c r="D459" s="27">
        <f>VLOOKUP(A459,GW!$A$2:$D$655,4,0)</f>
        <v>2.1126834657267606E-2</v>
      </c>
      <c r="E459" s="25">
        <f>VLOOKUP($A459,CRSP!$A$3:$U$656,13,0)</f>
        <v>9.2650000000000007E-3</v>
      </c>
      <c r="F459" s="25">
        <f>VLOOKUP($A459,CRSP!$A$3:$U$656,15,0)</f>
        <v>2272.682686379178</v>
      </c>
      <c r="G459" s="25">
        <f>VLOOKUP($A459,CRSP!$A$3:$U$656,16,0)</f>
        <v>1.676E-3</v>
      </c>
      <c r="H459" s="25">
        <f>VLOOKUP($A459,CRSP!$A$3:$U$656,18,0)</f>
        <v>1111.5814373672013</v>
      </c>
      <c r="I459" s="25">
        <f>VLOOKUP($A459,CRSP!$A$3:$U$656,19,0)</f>
        <v>2.9039999999999999E-3</v>
      </c>
      <c r="J459" s="25">
        <f>VLOOKUP($A459,CRSP!$A$3:$U$656,21,0)</f>
        <v>560.29246344206967</v>
      </c>
      <c r="K459" s="25"/>
      <c r="L459" s="25"/>
      <c r="M459" s="25"/>
      <c r="N459" s="25">
        <f>VLOOKUP($A459,GOLD!$A$2:$H$657,6,0)</f>
        <v>972.1</v>
      </c>
      <c r="O459" s="25">
        <f>VLOOKUP($A459,GOLD!$A$2:$H$657,8,0)</f>
        <v>2778.2223492426406</v>
      </c>
      <c r="P459" s="25">
        <f>VLOOKUP($A459,GOLD!$A$2:$H$657,7,0)</f>
        <v>4.9664942314598166</v>
      </c>
      <c r="Q459" s="25">
        <v>-0.06</v>
      </c>
      <c r="R459" s="25">
        <v>-5.97</v>
      </c>
      <c r="S459" s="25">
        <v>-0.17</v>
      </c>
      <c r="T459" s="25">
        <v>6.87</v>
      </c>
      <c r="U459" s="25">
        <v>2.62</v>
      </c>
      <c r="V459" s="25">
        <v>-3.59</v>
      </c>
      <c r="W459" s="25">
        <v>-3.88</v>
      </c>
      <c r="X459" s="25">
        <v>-3.02</v>
      </c>
      <c r="Y459" s="25">
        <v>-4.6500000000000004</v>
      </c>
      <c r="Z459" s="25">
        <v>-0.93</v>
      </c>
      <c r="AA459" s="25">
        <v>-10.84</v>
      </c>
      <c r="AB459" s="25">
        <v>-2.61</v>
      </c>
    </row>
    <row r="460" spans="1:28" x14ac:dyDescent="0.3">
      <c r="A460" s="27" t="s">
        <v>315</v>
      </c>
      <c r="B460" s="27">
        <f>VLOOKUP($A460,CRSP!$A$3:$U$650,2,0)</f>
        <v>-3.3999999999999998E-3</v>
      </c>
      <c r="C460" s="27">
        <f>VLOOKUP($A460,CRSP!$A$3:$U$650,12,0)</f>
        <v>1555.7515878616798</v>
      </c>
      <c r="D460" s="27">
        <f>VLOOKUP(A460,GW!$A$2:$D$655,4,0)</f>
        <v>2.1397142209117714E-2</v>
      </c>
      <c r="E460" s="25">
        <f>VLOOKUP($A460,CRSP!$A$3:$U$656,13,0)</f>
        <v>1.1256E-2</v>
      </c>
      <c r="F460" s="25">
        <f>VLOOKUP($A460,CRSP!$A$3:$U$656,15,0)</f>
        <v>2298.2643846049859</v>
      </c>
      <c r="G460" s="25">
        <f>VLOOKUP($A460,CRSP!$A$3:$U$656,16,0)</f>
        <v>2.4299999999999999E-3</v>
      </c>
      <c r="H460" s="25">
        <f>VLOOKUP($A460,CRSP!$A$3:$U$656,18,0)</f>
        <v>1114.2826066289231</v>
      </c>
      <c r="I460" s="25">
        <f>VLOOKUP($A460,CRSP!$A$3:$U$656,19,0)</f>
        <v>8.6680000000000004E-3</v>
      </c>
      <c r="J460" s="25">
        <f>VLOOKUP($A460,CRSP!$A$3:$U$656,21,0)</f>
        <v>565.1293588301462</v>
      </c>
      <c r="K460" s="25"/>
      <c r="L460" s="25"/>
      <c r="M460" s="25"/>
      <c r="N460" s="25">
        <f>VLOOKUP($A460,GOLD!$A$2:$H$657,6,0)</f>
        <v>915.3</v>
      </c>
      <c r="O460" s="25">
        <f>VLOOKUP($A460,GOLD!$A$2:$H$657,8,0)</f>
        <v>2615.8902543583877</v>
      </c>
      <c r="P460" s="25">
        <f>VLOOKUP($A460,GOLD!$A$2:$H$657,7,0)</f>
        <v>-6.0206799436289682</v>
      </c>
      <c r="Q460" s="25">
        <v>1.21</v>
      </c>
      <c r="R460" s="25">
        <v>-4.13</v>
      </c>
      <c r="S460" s="25">
        <v>-0.78</v>
      </c>
      <c r="T460" s="25">
        <v>-2.94</v>
      </c>
      <c r="U460" s="25">
        <v>1.28</v>
      </c>
      <c r="V460" s="25">
        <v>0.71</v>
      </c>
      <c r="W460" s="25">
        <v>-0.05</v>
      </c>
      <c r="X460" s="25">
        <v>0.81</v>
      </c>
      <c r="Y460" s="25">
        <v>1.86</v>
      </c>
      <c r="Z460" s="25">
        <v>-1.77</v>
      </c>
      <c r="AA460" s="25">
        <v>-3.94</v>
      </c>
      <c r="AB460" s="25">
        <v>1.26</v>
      </c>
    </row>
    <row r="461" spans="1:28" x14ac:dyDescent="0.3">
      <c r="A461" s="27" t="s">
        <v>316</v>
      </c>
      <c r="B461" s="27">
        <f>VLOOKUP($A461,CRSP!$A$3:$U$650,2,0)</f>
        <v>4.8628999999999999E-2</v>
      </c>
      <c r="C461" s="27">
        <f>VLOOKUP($A461,CRSP!$A$3:$U$650,12,0)</f>
        <v>1629.7224182545283</v>
      </c>
      <c r="D461" s="27">
        <f>VLOOKUP(A461,GW!$A$2:$D$655,4,0)</f>
        <v>2.0524590006182685E-2</v>
      </c>
      <c r="E461" s="25">
        <f>VLOOKUP($A461,CRSP!$A$3:$U$656,13,0)</f>
        <v>-1.6441999999999998E-2</v>
      </c>
      <c r="F461" s="25">
        <f>VLOOKUP($A461,CRSP!$A$3:$U$656,15,0)</f>
        <v>2260.4763930148956</v>
      </c>
      <c r="G461" s="25">
        <f>VLOOKUP($A461,CRSP!$A$3:$U$656,16,0)</f>
        <v>1.126E-3</v>
      </c>
      <c r="H461" s="25">
        <f>VLOOKUP($A461,CRSP!$A$3:$U$656,18,0)</f>
        <v>1115.5372436107882</v>
      </c>
      <c r="I461" s="25">
        <f>VLOOKUP($A461,CRSP!$A$3:$U$656,19,0)</f>
        <v>6.0650000000000001E-3</v>
      </c>
      <c r="J461" s="25">
        <f>VLOOKUP($A461,CRSP!$A$3:$U$656,21,0)</f>
        <v>568.61642294713158</v>
      </c>
      <c r="K461" s="25"/>
      <c r="L461" s="25"/>
      <c r="M461" s="25"/>
      <c r="N461" s="25">
        <f>VLOOKUP($A461,GOLD!$A$2:$H$657,6,0)</f>
        <v>869.95</v>
      </c>
      <c r="O461" s="25">
        <f>VLOOKUP($A461,GOLD!$A$2:$H$657,8,0)</f>
        <v>2486.2817947985141</v>
      </c>
      <c r="P461" s="25">
        <f>VLOOKUP($A461,GOLD!$A$2:$H$657,7,0)</f>
        <v>-5.0816141658008371</v>
      </c>
      <c r="Q461" s="25">
        <v>-1.08</v>
      </c>
      <c r="R461" s="25">
        <v>6.6</v>
      </c>
      <c r="S461" s="25">
        <v>6.25</v>
      </c>
      <c r="T461" s="25">
        <v>10.7</v>
      </c>
      <c r="U461" s="25">
        <v>2.68</v>
      </c>
      <c r="V461" s="25">
        <v>6.53</v>
      </c>
      <c r="W461" s="25">
        <v>4.6900000000000004</v>
      </c>
      <c r="X461" s="25">
        <v>6.39</v>
      </c>
      <c r="Y461" s="25">
        <v>5.01</v>
      </c>
      <c r="Z461" s="25">
        <v>0.44</v>
      </c>
      <c r="AA461" s="25">
        <v>5.51</v>
      </c>
      <c r="AB461" s="25">
        <v>0.33</v>
      </c>
    </row>
    <row r="462" spans="1:28" x14ac:dyDescent="0.3">
      <c r="A462" s="27" t="s">
        <v>605</v>
      </c>
      <c r="B462" s="27">
        <f>VLOOKUP($A462,CRSP!$A$3:$U$650,2,0)</f>
        <v>1.2985999999999999E-2</v>
      </c>
      <c r="C462" s="27">
        <f>VLOOKUP($A462,CRSP!$A$3:$U$650,12,0)</f>
        <v>1647.1183250999768</v>
      </c>
      <c r="D462" s="27">
        <f>VLOOKUP(A462,GW!$A$2:$D$655,4,0)</f>
        <v>2.0405413768643747E-2</v>
      </c>
      <c r="E462" s="25">
        <f>VLOOKUP($A462,CRSP!$A$3:$U$656,13,0)</f>
        <v>-1.8755999999999998E-2</v>
      </c>
      <c r="F462" s="25">
        <f>VLOOKUP($A462,CRSP!$A$3:$U$656,15,0)</f>
        <v>2218.0778982699899</v>
      </c>
      <c r="G462" s="25">
        <f>VLOOKUP($A462,CRSP!$A$3:$U$656,16,0)</f>
        <v>2.2100000000000001E-4</v>
      </c>
      <c r="H462" s="25">
        <f>VLOOKUP($A462,CRSP!$A$3:$U$656,18,0)</f>
        <v>1115.7838156044245</v>
      </c>
      <c r="I462" s="25">
        <f>VLOOKUP($A462,CRSP!$A$3:$U$656,19,0)</f>
        <v>8.4209999999999997E-3</v>
      </c>
      <c r="J462" s="25">
        <f>VLOOKUP($A462,CRSP!$A$3:$U$656,21,0)</f>
        <v>573.34083239595043</v>
      </c>
      <c r="K462" s="25"/>
      <c r="L462" s="25"/>
      <c r="M462" s="25"/>
      <c r="N462" s="25">
        <f>VLOOKUP($A462,GOLD!$A$2:$H$657,6,0)</f>
        <v>885.9</v>
      </c>
      <c r="O462" s="25">
        <f>VLOOKUP($A462,GOLD!$A$2:$H$657,8,0)</f>
        <v>2531.8662474992852</v>
      </c>
      <c r="P462" s="25">
        <f>VLOOKUP($A462,GOLD!$A$2:$H$657,7,0)</f>
        <v>1.8168338685261485</v>
      </c>
      <c r="Q462" s="25">
        <v>3.32</v>
      </c>
      <c r="R462" s="25">
        <v>1.36</v>
      </c>
      <c r="S462" s="25">
        <v>4.2</v>
      </c>
      <c r="T462" s="25">
        <v>4.2300000000000004</v>
      </c>
      <c r="U462" s="25">
        <v>1.49</v>
      </c>
      <c r="V462" s="25">
        <v>5.71</v>
      </c>
      <c r="W462" s="25">
        <v>4.7300000000000004</v>
      </c>
      <c r="X462" s="25">
        <v>3.58</v>
      </c>
      <c r="Y462" s="25">
        <v>1.18</v>
      </c>
      <c r="Z462" s="25">
        <v>1.63</v>
      </c>
      <c r="AA462" s="25">
        <v>-4.22</v>
      </c>
      <c r="AB462" s="25">
        <v>0.67</v>
      </c>
    </row>
    <row r="463" spans="1:28" x14ac:dyDescent="0.3">
      <c r="A463" s="27" t="s">
        <v>317</v>
      </c>
      <c r="B463" s="27">
        <f>VLOOKUP($A463,CRSP!$A$3:$U$650,2,0)</f>
        <v>-8.2841999999999999E-2</v>
      </c>
      <c r="C463" s="27">
        <f>VLOOKUP($A463,CRSP!$A$3:$U$650,12,0)</f>
        <v>1505.5281110326982</v>
      </c>
      <c r="D463" s="27">
        <f>VLOOKUP(A463,GW!$A$2:$D$655,4,0)</f>
        <v>2.2431250000000003E-2</v>
      </c>
      <c r="E463" s="25">
        <f>VLOOKUP($A463,CRSP!$A$3:$U$656,13,0)</f>
        <v>1.0754E-2</v>
      </c>
      <c r="F463" s="25">
        <f>VLOOKUP($A463,CRSP!$A$3:$U$656,15,0)</f>
        <v>2241.9313447172649</v>
      </c>
      <c r="G463" s="25">
        <f>VLOOKUP($A463,CRSP!$A$3:$U$656,16,0)</f>
        <v>1.8309999999999999E-3</v>
      </c>
      <c r="H463" s="25">
        <f>VLOOKUP($A463,CRSP!$A$3:$U$656,18,0)</f>
        <v>1117.8267570654702</v>
      </c>
      <c r="I463" s="25">
        <f>VLOOKUP($A463,CRSP!$A$3:$U$656,19,0)</f>
        <v>1.0076999999999999E-2</v>
      </c>
      <c r="J463" s="25">
        <f>VLOOKUP($A463,CRSP!$A$3:$U$656,21,0)</f>
        <v>579.19010123734529</v>
      </c>
      <c r="K463" s="25"/>
      <c r="L463" s="25"/>
      <c r="M463" s="25"/>
      <c r="N463" s="25">
        <f>VLOOKUP($A463,GOLD!$A$2:$H$657,6,0)</f>
        <v>924.1</v>
      </c>
      <c r="O463" s="25">
        <f>VLOOKUP($A463,GOLD!$A$2:$H$657,8,0)</f>
        <v>2641.0402972277793</v>
      </c>
      <c r="P463" s="25">
        <f>VLOOKUP($A463,GOLD!$A$2:$H$657,7,0)</f>
        <v>4.221621347600804</v>
      </c>
      <c r="Q463" s="25">
        <v>-7.42</v>
      </c>
      <c r="R463" s="25">
        <v>-19.559999999999999</v>
      </c>
      <c r="S463" s="25">
        <v>-10.9</v>
      </c>
      <c r="T463" s="25">
        <v>2.76</v>
      </c>
      <c r="U463" s="25">
        <v>-5.88</v>
      </c>
      <c r="V463" s="25">
        <v>-8.89</v>
      </c>
      <c r="W463" s="25">
        <v>-10.89</v>
      </c>
      <c r="X463" s="25">
        <v>-0.4</v>
      </c>
      <c r="Y463" s="25">
        <v>-8.08</v>
      </c>
      <c r="Z463" s="25">
        <v>-3.01</v>
      </c>
      <c r="AA463" s="25">
        <v>-17.53</v>
      </c>
      <c r="AB463" s="25">
        <v>-10.14</v>
      </c>
    </row>
    <row r="464" spans="1:28" x14ac:dyDescent="0.3">
      <c r="A464" s="27" t="s">
        <v>318</v>
      </c>
      <c r="B464" s="27">
        <f>VLOOKUP($A464,CRSP!$A$3:$U$650,2,0)</f>
        <v>-7.306E-3</v>
      </c>
      <c r="C464" s="27">
        <f>VLOOKUP($A464,CRSP!$A$3:$U$650,12,0)</f>
        <v>1490.6845448129855</v>
      </c>
      <c r="D464" s="27">
        <f>VLOOKUP(A464,GW!$A$2:$D$655,4,0)</f>
        <v>2.2691957686986803E-2</v>
      </c>
      <c r="E464" s="25">
        <f>VLOOKUP($A464,CRSP!$A$3:$U$656,13,0)</f>
        <v>5.1549999999999999E-3</v>
      </c>
      <c r="F464" s="25">
        <f>VLOOKUP($A464,CRSP!$A$3:$U$656,15,0)</f>
        <v>2253.4892002123361</v>
      </c>
      <c r="G464" s="25">
        <f>VLOOKUP($A464,CRSP!$A$3:$U$656,16,0)</f>
        <v>1.72E-3</v>
      </c>
      <c r="H464" s="25">
        <f>VLOOKUP($A464,CRSP!$A$3:$U$656,18,0)</f>
        <v>1119.7494566283845</v>
      </c>
      <c r="I464" s="25">
        <f>VLOOKUP($A464,CRSP!$A$3:$U$656,19,0)</f>
        <v>5.2509999999999996E-3</v>
      </c>
      <c r="J464" s="25">
        <f>VLOOKUP($A464,CRSP!$A$3:$U$656,21,0)</f>
        <v>582.22722159730029</v>
      </c>
      <c r="K464" s="25"/>
      <c r="L464" s="25"/>
      <c r="M464" s="25"/>
      <c r="N464" s="25">
        <f>VLOOKUP($A464,GOLD!$A$2:$H$657,6,0)</f>
        <v>912.85</v>
      </c>
      <c r="O464" s="25">
        <f>VLOOKUP($A464,GOLD!$A$2:$H$657,8,0)</f>
        <v>2608.8882537867958</v>
      </c>
      <c r="P464" s="25">
        <f>VLOOKUP($A464,GOLD!$A$2:$H$657,7,0)</f>
        <v>-1.2248717334475447</v>
      </c>
      <c r="Q464" s="25">
        <v>2.25</v>
      </c>
      <c r="R464" s="25">
        <v>-0.23</v>
      </c>
      <c r="S464" s="25">
        <v>-2.12</v>
      </c>
      <c r="T464" s="25">
        <v>-15.67</v>
      </c>
      <c r="U464" s="25">
        <v>3.31</v>
      </c>
      <c r="V464" s="25">
        <v>-0.59</v>
      </c>
      <c r="W464" s="25">
        <v>-3.18</v>
      </c>
      <c r="X464" s="25">
        <v>-7.13</v>
      </c>
      <c r="Y464" s="25">
        <v>1.1399999999999999</v>
      </c>
      <c r="Z464" s="25">
        <v>6.73</v>
      </c>
      <c r="AA464" s="25">
        <v>7.2</v>
      </c>
      <c r="AB464" s="25">
        <v>7.0000000000000007E-2</v>
      </c>
    </row>
    <row r="465" spans="1:28" x14ac:dyDescent="0.3">
      <c r="A465" s="27" t="s">
        <v>606</v>
      </c>
      <c r="B465" s="27">
        <f>VLOOKUP($A465,CRSP!$A$3:$U$650,2,0)</f>
        <v>1.4955E-2</v>
      </c>
      <c r="C465" s="27">
        <f>VLOOKUP($A465,CRSP!$A$3:$U$650,12,0)</f>
        <v>1508.8567395906844</v>
      </c>
      <c r="D465" s="27">
        <f>VLOOKUP(A465,GW!$A$2:$D$655,4,0)</f>
        <v>2.2455560492556825E-2</v>
      </c>
      <c r="E465" s="25">
        <f>VLOOKUP($A465,CRSP!$A$3:$U$656,13,0)</f>
        <v>1.5313E-2</v>
      </c>
      <c r="F465" s="25">
        <f>VLOOKUP($A465,CRSP!$A$3:$U$656,15,0)</f>
        <v>2287.9965358031127</v>
      </c>
      <c r="G465" s="25">
        <f>VLOOKUP($A465,CRSP!$A$3:$U$656,16,0)</f>
        <v>1.413E-3</v>
      </c>
      <c r="H465" s="25">
        <f>VLOOKUP($A465,CRSP!$A$3:$U$656,18,0)</f>
        <v>1121.3316854612442</v>
      </c>
      <c r="I465" s="25">
        <f>VLOOKUP($A465,CRSP!$A$3:$U$656,19,0)</f>
        <v>-3.9919999999999999E-3</v>
      </c>
      <c r="J465" s="25">
        <f>VLOOKUP($A465,CRSP!$A$3:$U$656,21,0)</f>
        <v>579.86501687289081</v>
      </c>
      <c r="K465" s="25"/>
      <c r="L465" s="25"/>
      <c r="M465" s="25"/>
      <c r="N465" s="25">
        <f>VLOOKUP($A465,GOLD!$A$2:$H$657,6,0)</f>
        <v>829.8</v>
      </c>
      <c r="O465" s="25">
        <f>VLOOKUP($A465,GOLD!$A$2:$H$657,8,0)</f>
        <v>2371.5347242069161</v>
      </c>
      <c r="P465" s="25">
        <f>VLOOKUP($A465,GOLD!$A$2:$H$657,7,0)</f>
        <v>-9.5386865660751887</v>
      </c>
      <c r="Q465" s="25">
        <v>1.72</v>
      </c>
      <c r="R465" s="25">
        <v>1.76</v>
      </c>
      <c r="S465" s="25">
        <v>1.48</v>
      </c>
      <c r="T465" s="25">
        <v>-0.03</v>
      </c>
      <c r="U465" s="25">
        <v>1.31</v>
      </c>
      <c r="V465" s="25">
        <v>2.4</v>
      </c>
      <c r="W465" s="25">
        <v>4</v>
      </c>
      <c r="X465" s="25">
        <v>-0.43</v>
      </c>
      <c r="Y465" s="25">
        <v>5.38</v>
      </c>
      <c r="Z465" s="25">
        <v>1.8</v>
      </c>
      <c r="AA465" s="25">
        <v>-0.02</v>
      </c>
      <c r="AB465" s="25">
        <v>1.1100000000000001</v>
      </c>
    </row>
    <row r="466" spans="1:28" x14ac:dyDescent="0.3">
      <c r="A466" s="27" t="s">
        <v>319</v>
      </c>
      <c r="B466" s="27">
        <f>VLOOKUP($A466,CRSP!$A$3:$U$650,2,0)</f>
        <v>-8.5467000000000001E-2</v>
      </c>
      <c r="C466" s="27">
        <f>VLOOKUP($A466,CRSP!$A$3:$U$650,12,0)</f>
        <v>1371.8654434250764</v>
      </c>
      <c r="D466" s="27">
        <f>VLOOKUP(A466,GW!$A$2:$D$655,4,0)</f>
        <v>2.4738502692136222E-2</v>
      </c>
      <c r="E466" s="25">
        <f>VLOOKUP($A466,CRSP!$A$3:$U$656,13,0)</f>
        <v>8.7500000000000002E-4</v>
      </c>
      <c r="F466" s="25">
        <f>VLOOKUP($A466,CRSP!$A$3:$U$656,15,0)</f>
        <v>2289.9981755815884</v>
      </c>
      <c r="G466" s="25">
        <f>VLOOKUP($A466,CRSP!$A$3:$U$656,16,0)</f>
        <v>2.5460000000000001E-3</v>
      </c>
      <c r="H466" s="25">
        <f>VLOOKUP($A466,CRSP!$A$3:$U$656,18,0)</f>
        <v>1124.186581706653</v>
      </c>
      <c r="I466" s="25">
        <f>VLOOKUP($A466,CRSP!$A$3:$U$656,19,0)</f>
        <v>-1.3829999999999999E-3</v>
      </c>
      <c r="J466" s="25">
        <f>VLOOKUP($A466,CRSP!$A$3:$U$656,21,0)</f>
        <v>579.07761529808761</v>
      </c>
      <c r="K466" s="25"/>
      <c r="L466" s="25"/>
      <c r="M466" s="25"/>
      <c r="N466" s="25">
        <f>VLOOKUP($A466,GOLD!$A$2:$H$657,6,0)</f>
        <v>869.95</v>
      </c>
      <c r="O466" s="25">
        <f>VLOOKUP($A466,GOLD!$A$2:$H$657,8,0)</f>
        <v>2486.2817947985141</v>
      </c>
      <c r="P466" s="25">
        <f>VLOOKUP($A466,GOLD!$A$2:$H$657,7,0)</f>
        <v>4.7251030833957861</v>
      </c>
      <c r="Q466" s="25">
        <v>-2.93</v>
      </c>
      <c r="R466" s="25">
        <v>-9.19</v>
      </c>
      <c r="S466" s="25">
        <v>-15.78</v>
      </c>
      <c r="T466" s="25">
        <v>-12.1</v>
      </c>
      <c r="U466" s="25">
        <v>-9.23</v>
      </c>
      <c r="V466" s="25">
        <v>-12.49</v>
      </c>
      <c r="W466" s="25">
        <v>-12.61</v>
      </c>
      <c r="X466" s="25">
        <v>-11.94</v>
      </c>
      <c r="Y466" s="25">
        <v>-5.77</v>
      </c>
      <c r="Z466" s="25">
        <v>-5.96</v>
      </c>
      <c r="AA466" s="25">
        <v>-4.32</v>
      </c>
      <c r="AB466" s="25">
        <v>-8.61</v>
      </c>
    </row>
    <row r="467" spans="1:28" x14ac:dyDescent="0.3">
      <c r="A467" s="27" t="s">
        <v>320</v>
      </c>
      <c r="B467" s="27">
        <f>VLOOKUP($A467,CRSP!$A$3:$U$650,2,0)</f>
        <v>-0.16697999999999999</v>
      </c>
      <c r="C467" s="27">
        <f>VLOOKUP($A467,CRSP!$A$3:$U$650,12,0)</f>
        <v>1139.4377793460362</v>
      </c>
      <c r="D467" s="27">
        <f>VLOOKUP(A467,GW!$A$2:$D$655,4,0)</f>
        <v>2.9624086021505378E-2</v>
      </c>
      <c r="E467" s="25">
        <f>VLOOKUP($A467,CRSP!$A$3:$U$656,13,0)</f>
        <v>-2.8591999999999999E-2</v>
      </c>
      <c r="F467" s="25">
        <f>VLOOKUP($A467,CRSP!$A$3:$U$656,15,0)</f>
        <v>2224.5224364997989</v>
      </c>
      <c r="G467" s="25">
        <f>VLOOKUP($A467,CRSP!$A$3:$U$656,16,0)</f>
        <v>1.2080000000000001E-3</v>
      </c>
      <c r="H467" s="25">
        <f>VLOOKUP($A467,CRSP!$A$3:$U$656,18,0)</f>
        <v>1125.5446009631528</v>
      </c>
      <c r="I467" s="25">
        <f>VLOOKUP($A467,CRSP!$A$3:$U$656,19,0)</f>
        <v>-1.0101000000000001E-2</v>
      </c>
      <c r="J467" s="25">
        <f>VLOOKUP($A467,CRSP!$A$3:$U$656,21,0)</f>
        <v>573.22834645669286</v>
      </c>
      <c r="K467" s="25"/>
      <c r="L467" s="25"/>
      <c r="M467" s="25"/>
      <c r="N467" s="25">
        <f>VLOOKUP($A467,GOLD!$A$2:$H$657,6,0)</f>
        <v>723.05</v>
      </c>
      <c r="O467" s="25">
        <f>VLOOKUP($A467,GOLD!$A$2:$H$657,8,0)</f>
        <v>2066.447556444698</v>
      </c>
      <c r="P467" s="25">
        <f>VLOOKUP($A467,GOLD!$A$2:$H$657,7,0)</f>
        <v>-18.495736267192413</v>
      </c>
      <c r="Q467" s="25">
        <v>-13.02</v>
      </c>
      <c r="R467" s="25">
        <v>-33.18</v>
      </c>
      <c r="S467" s="25">
        <v>-23.78</v>
      </c>
      <c r="T467" s="25">
        <v>-16.670000000000002</v>
      </c>
      <c r="U467" s="25">
        <v>-15.52</v>
      </c>
      <c r="V467" s="25">
        <v>-18.14</v>
      </c>
      <c r="W467" s="25">
        <v>-15.56</v>
      </c>
      <c r="X467" s="25">
        <v>-11.12</v>
      </c>
      <c r="Y467" s="25">
        <v>-15.13</v>
      </c>
      <c r="Z467" s="25">
        <v>-11.03</v>
      </c>
      <c r="AA467" s="25">
        <v>-20.18</v>
      </c>
      <c r="AB467" s="25">
        <v>-19.47</v>
      </c>
    </row>
    <row r="468" spans="1:28" x14ac:dyDescent="0.3">
      <c r="A468" s="27" t="s">
        <v>607</v>
      </c>
      <c r="B468" s="27">
        <f>VLOOKUP($A468,CRSP!$A$3:$U$650,2,0)</f>
        <v>-7.3511999999999994E-2</v>
      </c>
      <c r="C468" s="27">
        <f>VLOOKUP($A468,CRSP!$A$3:$U$650,12,0)</f>
        <v>1054.1519642437074</v>
      </c>
      <c r="D468" s="27">
        <f>VLOOKUP(A468,GW!$A$2:$D$655,4,0)</f>
        <v>3.184712428218632E-2</v>
      </c>
      <c r="E468" s="25">
        <f>VLOOKUP($A468,CRSP!$A$3:$U$656,13,0)</f>
        <v>8.5377999999999996E-2</v>
      </c>
      <c r="F468" s="25">
        <f>VLOOKUP($A468,CRSP!$A$3:$U$656,15,0)</f>
        <v>2414.4487893445175</v>
      </c>
      <c r="G468" s="25">
        <f>VLOOKUP($A468,CRSP!$A$3:$U$656,16,0)</f>
        <v>1.024E-3</v>
      </c>
      <c r="H468" s="25">
        <f>VLOOKUP($A468,CRSP!$A$3:$U$656,18,0)</f>
        <v>1126.6971435582893</v>
      </c>
      <c r="I468" s="25">
        <f>VLOOKUP($A468,CRSP!$A$3:$U$656,19,0)</f>
        <v>-1.9153E-2</v>
      </c>
      <c r="J468" s="25">
        <f>VLOOKUP($A468,CRSP!$A$3:$U$656,21,0)</f>
        <v>562.20472440944877</v>
      </c>
      <c r="K468" s="25"/>
      <c r="L468" s="25"/>
      <c r="M468" s="25"/>
      <c r="N468" s="25">
        <f>VLOOKUP($A468,GOLD!$A$2:$H$657,6,0)</f>
        <v>815.5</v>
      </c>
      <c r="O468" s="25">
        <f>VLOOKUP($A468,GOLD!$A$2:$H$657,8,0)</f>
        <v>2330.6659045441552</v>
      </c>
      <c r="P468" s="25">
        <f>VLOOKUP($A468,GOLD!$A$2:$H$657,7,0)</f>
        <v>12.032304600026745</v>
      </c>
      <c r="Q468" s="25">
        <v>-5.47</v>
      </c>
      <c r="R468" s="25">
        <v>-10.3</v>
      </c>
      <c r="S468" s="25">
        <v>-8.02</v>
      </c>
      <c r="T468" s="25">
        <v>0.22</v>
      </c>
      <c r="U468" s="25">
        <v>-7.35</v>
      </c>
      <c r="V468" s="25">
        <v>-10.83</v>
      </c>
      <c r="W468" s="25">
        <v>-1.58</v>
      </c>
      <c r="X468" s="25">
        <v>1.23</v>
      </c>
      <c r="Y468" s="25">
        <v>-7.69</v>
      </c>
      <c r="Z468" s="25">
        <v>-7.35</v>
      </c>
      <c r="AA468" s="25">
        <v>-14.31</v>
      </c>
      <c r="AB468" s="25">
        <v>-9.4700000000000006</v>
      </c>
    </row>
    <row r="469" spans="1:28" x14ac:dyDescent="0.3">
      <c r="A469" s="27" t="s">
        <v>321</v>
      </c>
      <c r="B469" s="27">
        <f>VLOOKUP($A469,CRSP!$A$3:$U$650,2,0)</f>
        <v>1.1995E-2</v>
      </c>
      <c r="C469" s="27">
        <f>VLOOKUP($A469,CRSP!$A$3:$U$650,12,0)</f>
        <v>1062.397083039285</v>
      </c>
      <c r="D469" s="27">
        <f>VLOOKUP(A469,GW!$A$2:$D$655,4,0)</f>
        <v>3.1427622474398009E-2</v>
      </c>
      <c r="E469" s="25">
        <f>VLOOKUP($A469,CRSP!$A$3:$U$656,13,0)</f>
        <v>5.6871999999999999E-2</v>
      </c>
      <c r="F469" s="25">
        <f>VLOOKUP($A469,CRSP!$A$3:$U$656,15,0)</f>
        <v>2551.7623771952094</v>
      </c>
      <c r="G469" s="25">
        <f>VLOOKUP($A469,CRSP!$A$3:$U$656,16,0)</f>
        <v>6.3E-5</v>
      </c>
      <c r="H469" s="25">
        <f>VLOOKUP($A469,CRSP!$A$3:$U$656,18,0)</f>
        <v>1126.7682115545558</v>
      </c>
      <c r="I469" s="25">
        <f>VLOOKUP($A469,CRSP!$A$3:$U$656,19,0)</f>
        <v>-1.0342E-2</v>
      </c>
      <c r="J469" s="25">
        <f>VLOOKUP($A469,CRSP!$A$3:$U$656,21,0)</f>
        <v>556.46794150731148</v>
      </c>
      <c r="K469" s="25"/>
      <c r="L469" s="25"/>
      <c r="M469" s="25"/>
      <c r="N469" s="25">
        <f>VLOOKUP($A469,GOLD!$A$2:$H$657,6,0)</f>
        <v>878.2</v>
      </c>
      <c r="O469" s="25">
        <f>VLOOKUP($A469,GOLD!$A$2:$H$657,8,0)</f>
        <v>2509.8599599885679</v>
      </c>
      <c r="P469" s="25">
        <f>VLOOKUP($A469,GOLD!$A$2:$H$657,7,0)</f>
        <v>7.4072936066548607</v>
      </c>
      <c r="Q469" s="25">
        <v>0.86</v>
      </c>
      <c r="R469" s="25">
        <v>0.3</v>
      </c>
      <c r="S469" s="25">
        <v>3.67</v>
      </c>
      <c r="T469" s="25">
        <v>-2.42</v>
      </c>
      <c r="U469" s="25">
        <v>-2.1800000000000002</v>
      </c>
      <c r="V469" s="25">
        <v>2.0499999999999998</v>
      </c>
      <c r="W469" s="25">
        <v>3.46</v>
      </c>
      <c r="X469" s="25">
        <v>-2.04</v>
      </c>
      <c r="Y469" s="25">
        <v>4.88</v>
      </c>
      <c r="Z469" s="25">
        <v>6.74</v>
      </c>
      <c r="AA469" s="25">
        <v>1.51</v>
      </c>
      <c r="AB469" s="25">
        <v>-0.13</v>
      </c>
    </row>
    <row r="470" spans="1:28" x14ac:dyDescent="0.3">
      <c r="A470" s="27" t="s">
        <v>608</v>
      </c>
      <c r="B470" s="27">
        <f>VLOOKUP($A470,CRSP!$A$3:$U$650,2,0)</f>
        <v>-8.2614999999999994E-2</v>
      </c>
      <c r="C470" s="27">
        <f>VLOOKUP($A470,CRSP!$A$3:$U$650,12,0)</f>
        <v>971.39496589037878</v>
      </c>
      <c r="D470" s="27">
        <f>VLOOKUP(A470,GW!$A$2:$D$655,4,0)</f>
        <v>3.3914935180252175E-2</v>
      </c>
      <c r="E470" s="25">
        <f>VLOOKUP($A470,CRSP!$A$3:$U$656,13,0)</f>
        <v>-4.4454E-2</v>
      </c>
      <c r="F470" s="25">
        <f>VLOOKUP($A470,CRSP!$A$3:$U$656,15,0)</f>
        <v>2438.3269643546009</v>
      </c>
      <c r="G470" s="25">
        <f>VLOOKUP($A470,CRSP!$A$3:$U$656,16,0)</f>
        <v>-3.8000000000000002E-5</v>
      </c>
      <c r="H470" s="25">
        <f>VLOOKUP($A470,CRSP!$A$3:$U$656,18,0)</f>
        <v>1126.7253600115021</v>
      </c>
      <c r="I470" s="25">
        <f>VLOOKUP($A470,CRSP!$A$3:$U$656,19,0)</f>
        <v>4.352E-3</v>
      </c>
      <c r="J470" s="25">
        <f>VLOOKUP($A470,CRSP!$A$3:$U$656,21,0)</f>
        <v>558.83014623172096</v>
      </c>
      <c r="K470" s="25"/>
      <c r="L470" s="25"/>
      <c r="M470" s="25"/>
      <c r="N470" s="25">
        <f>VLOOKUP($A470,GOLD!$A$2:$H$657,6,0)</f>
        <v>926.75</v>
      </c>
      <c r="O470" s="25">
        <f>VLOOKUP($A470,GOLD!$A$2:$H$657,8,0)</f>
        <v>2648.6138896827665</v>
      </c>
      <c r="P470" s="25">
        <f>VLOOKUP($A470,GOLD!$A$2:$H$657,7,0)</f>
        <v>5.3809483903224535</v>
      </c>
      <c r="Q470" s="25">
        <v>-5.13</v>
      </c>
      <c r="R470" s="25">
        <v>-13.78</v>
      </c>
      <c r="S470" s="25">
        <v>-9.35</v>
      </c>
      <c r="T470" s="25">
        <v>-3.53</v>
      </c>
      <c r="U470" s="25">
        <v>-8.8000000000000007</v>
      </c>
      <c r="V470" s="25">
        <v>-3.17</v>
      </c>
      <c r="W470" s="25">
        <v>-10.28</v>
      </c>
      <c r="X470" s="25">
        <v>-0.82</v>
      </c>
      <c r="Y470" s="25">
        <v>-7.6</v>
      </c>
      <c r="Z470" s="25">
        <v>-2.21</v>
      </c>
      <c r="AA470" s="25">
        <v>-21.22</v>
      </c>
      <c r="AB470" s="25">
        <v>-12.63</v>
      </c>
    </row>
    <row r="471" spans="1:28" x14ac:dyDescent="0.3">
      <c r="A471" s="27" t="s">
        <v>609</v>
      </c>
      <c r="B471" s="27">
        <f>VLOOKUP($A471,CRSP!$A$3:$U$650,2,0)</f>
        <v>-0.103588</v>
      </c>
      <c r="C471" s="27">
        <f>VLOOKUP($A471,CRSP!$A$3:$U$650,12,0)</f>
        <v>864.60832745236416</v>
      </c>
      <c r="D471" s="27">
        <f>VLOOKUP(A471,GW!$A$2:$D$655,4,0)</f>
        <v>3.75904084307137E-2</v>
      </c>
      <c r="E471" s="25">
        <f>VLOOKUP($A471,CRSP!$A$3:$U$656,13,0)</f>
        <v>-1.92E-3</v>
      </c>
      <c r="F471" s="25">
        <f>VLOOKUP($A471,CRSP!$A$3:$U$656,15,0)</f>
        <v>2433.6450231294493</v>
      </c>
      <c r="G471" s="25">
        <f>VLOOKUP($A471,CRSP!$A$3:$U$656,16,0)</f>
        <v>2.7999999999999998E-4</v>
      </c>
      <c r="H471" s="25">
        <f>VLOOKUP($A471,CRSP!$A$3:$U$656,18,0)</f>
        <v>1127.0408925484678</v>
      </c>
      <c r="I471" s="25">
        <f>VLOOKUP($A471,CRSP!$A$3:$U$656,19,0)</f>
        <v>4.973E-3</v>
      </c>
      <c r="J471" s="25">
        <f>VLOOKUP($A471,CRSP!$A$3:$U$656,21,0)</f>
        <v>561.64229471316082</v>
      </c>
      <c r="K471" s="25"/>
      <c r="L471" s="25"/>
      <c r="M471" s="25"/>
      <c r="N471" s="25">
        <f>VLOOKUP($A471,GOLD!$A$2:$H$657,6,0)</f>
        <v>944.15</v>
      </c>
      <c r="O471" s="25">
        <f>VLOOKUP($A471,GOLD!$A$2:$H$657,8,0)</f>
        <v>2698.3423835381536</v>
      </c>
      <c r="P471" s="25">
        <f>VLOOKUP($A471,GOLD!$A$2:$H$657,7,0)</f>
        <v>1.8601209796745208</v>
      </c>
      <c r="Q471" s="25">
        <v>-7.65</v>
      </c>
      <c r="R471" s="25">
        <v>-12.27</v>
      </c>
      <c r="S471" s="25">
        <v>-15.8</v>
      </c>
      <c r="T471" s="25">
        <v>-12.46</v>
      </c>
      <c r="U471" s="25">
        <v>-9.73</v>
      </c>
      <c r="V471" s="25">
        <v>-5.0599999999999996</v>
      </c>
      <c r="W471" s="25">
        <v>-6.94</v>
      </c>
      <c r="X471" s="25">
        <v>-12.59</v>
      </c>
      <c r="Y471" s="25">
        <v>-3.06</v>
      </c>
      <c r="Z471" s="25">
        <v>-9.9499999999999993</v>
      </c>
      <c r="AA471" s="25">
        <v>-15.36</v>
      </c>
      <c r="AB471" s="25">
        <v>-13.27</v>
      </c>
    </row>
    <row r="472" spans="1:28" x14ac:dyDescent="0.3">
      <c r="A472" s="27" t="s">
        <v>322</v>
      </c>
      <c r="B472" s="27">
        <f>VLOOKUP($A472,CRSP!$A$3:$U$650,2,0)</f>
        <v>8.7634000000000004E-2</v>
      </c>
      <c r="C472" s="27">
        <f>VLOOKUP($A472,CRSP!$A$3:$U$650,12,0)</f>
        <v>938.44977652317107</v>
      </c>
      <c r="D472" s="27">
        <f>VLOOKUP(A472,GW!$A$2:$D$655,4,0)</f>
        <v>3.4159700201787262E-2</v>
      </c>
      <c r="E472" s="25">
        <f>VLOOKUP($A472,CRSP!$A$3:$U$656,13,0)</f>
        <v>3.2910000000000002E-2</v>
      </c>
      <c r="F472" s="25">
        <f>VLOOKUP($A472,CRSP!$A$3:$U$656,15,0)</f>
        <v>2513.7367166403446</v>
      </c>
      <c r="G472" s="25">
        <f>VLOOKUP($A472,CRSP!$A$3:$U$656,16,0)</f>
        <v>3.5100000000000002E-4</v>
      </c>
      <c r="H472" s="25">
        <f>VLOOKUP($A472,CRSP!$A$3:$U$656,18,0)</f>
        <v>1127.4363912163235</v>
      </c>
      <c r="I472" s="25">
        <f>VLOOKUP($A472,CRSP!$A$3:$U$656,19,0)</f>
        <v>2.4320000000000001E-3</v>
      </c>
      <c r="J472" s="25">
        <f>VLOOKUP($A472,CRSP!$A$3:$U$656,21,0)</f>
        <v>562.99212598425197</v>
      </c>
      <c r="K472" s="25"/>
      <c r="L472" s="25"/>
      <c r="M472" s="25"/>
      <c r="N472" s="25">
        <f>VLOOKUP($A472,GOLD!$A$2:$H$657,6,0)</f>
        <v>917.15</v>
      </c>
      <c r="O472" s="25">
        <f>VLOOKUP($A472,GOLD!$A$2:$H$657,8,0)</f>
        <v>2621.1774792797942</v>
      </c>
      <c r="P472" s="25">
        <f>VLOOKUP($A472,GOLD!$A$2:$H$657,7,0)</f>
        <v>-2.9014016067227222</v>
      </c>
      <c r="Q472" s="25">
        <v>6.42</v>
      </c>
      <c r="R472" s="25">
        <v>11.95</v>
      </c>
      <c r="S472" s="25">
        <v>8.7200000000000006</v>
      </c>
      <c r="T472" s="25">
        <v>3.95</v>
      </c>
      <c r="U472" s="25">
        <v>5.93</v>
      </c>
      <c r="V472" s="25">
        <v>11.56</v>
      </c>
      <c r="W472" s="25">
        <v>7.51</v>
      </c>
      <c r="X472" s="25">
        <v>2.79</v>
      </c>
      <c r="Y472" s="25">
        <v>9.9499999999999993</v>
      </c>
      <c r="Z472" s="25">
        <v>7.06</v>
      </c>
      <c r="AA472" s="25">
        <v>14.72</v>
      </c>
      <c r="AB472" s="25">
        <v>10.6</v>
      </c>
    </row>
    <row r="473" spans="1:28" x14ac:dyDescent="0.3">
      <c r="A473" s="27" t="s">
        <v>323</v>
      </c>
      <c r="B473" s="27">
        <f>VLOOKUP($A473,CRSP!$A$3:$U$650,2,0)</f>
        <v>9.4229999999999994E-2</v>
      </c>
      <c r="C473" s="27">
        <f>VLOOKUP($A473,CRSP!$A$3:$U$650,12,0)</f>
        <v>1026.5937426487885</v>
      </c>
      <c r="D473" s="27">
        <f>VLOOKUP(A473,GW!$A$2:$D$655,4,0)</f>
        <v>3.059237787529169E-2</v>
      </c>
      <c r="E473" s="25">
        <f>VLOOKUP($A473,CRSP!$A$3:$U$656,13,0)</f>
        <v>-3.5782000000000001E-2</v>
      </c>
      <c r="F473" s="25">
        <f>VLOOKUP($A473,CRSP!$A$3:$U$656,15,0)</f>
        <v>2423.7893170410575</v>
      </c>
      <c r="G473" s="25">
        <f>VLOOKUP($A473,CRSP!$A$3:$U$656,16,0)</f>
        <v>3.59E-4</v>
      </c>
      <c r="H473" s="25">
        <f>VLOOKUP($A473,CRSP!$A$3:$U$656,18,0)</f>
        <v>1127.8411392609585</v>
      </c>
      <c r="I473" s="25">
        <f>VLOOKUP($A473,CRSP!$A$3:$U$656,19,0)</f>
        <v>2.496E-3</v>
      </c>
      <c r="J473" s="25">
        <f>VLOOKUP($A473,CRSP!$A$3:$U$656,21,0)</f>
        <v>564.341957255343</v>
      </c>
      <c r="K473" s="25"/>
      <c r="L473" s="25"/>
      <c r="M473" s="25"/>
      <c r="N473" s="25">
        <f>VLOOKUP($A473,GOLD!$A$2:$H$657,6,0)</f>
        <v>885.5</v>
      </c>
      <c r="O473" s="25">
        <f>VLOOKUP($A473,GOLD!$A$2:$H$657,8,0)</f>
        <v>2530.7230637324947</v>
      </c>
      <c r="P473" s="25">
        <f>VLOOKUP($A473,GOLD!$A$2:$H$657,7,0)</f>
        <v>-3.5118578537471543</v>
      </c>
      <c r="Q473" s="25">
        <v>4.96</v>
      </c>
      <c r="R473" s="25">
        <v>45.52</v>
      </c>
      <c r="S473" s="25">
        <v>20.89</v>
      </c>
      <c r="T473" s="25">
        <v>4.53</v>
      </c>
      <c r="U473" s="25">
        <v>11.51</v>
      </c>
      <c r="V473" s="25">
        <v>12.4</v>
      </c>
      <c r="W473" s="25">
        <v>9.66</v>
      </c>
      <c r="X473" s="25">
        <v>2.09</v>
      </c>
      <c r="Y473" s="25">
        <v>9.5299999999999994</v>
      </c>
      <c r="Z473" s="25">
        <v>-0.9</v>
      </c>
      <c r="AA473" s="25">
        <v>17.079999999999998</v>
      </c>
      <c r="AB473" s="25">
        <v>14.59</v>
      </c>
    </row>
    <row r="474" spans="1:28" x14ac:dyDescent="0.3">
      <c r="A474" s="27" t="s">
        <v>610</v>
      </c>
      <c r="B474" s="27">
        <f>VLOOKUP($A474,CRSP!$A$3:$U$650,2,0)</f>
        <v>5.4640000000000001E-2</v>
      </c>
      <c r="C474" s="27">
        <f>VLOOKUP($A474,CRSP!$A$3:$U$650,12,0)</f>
        <v>1081.0868031051518</v>
      </c>
      <c r="D474" s="27">
        <f>VLOOKUP(A474,GW!$A$2:$D$655,4,0)</f>
        <v>2.8447969478715616E-2</v>
      </c>
      <c r="E474" s="25">
        <f>VLOOKUP($A474,CRSP!$A$3:$U$656,13,0)</f>
        <v>-1.6441999999999998E-2</v>
      </c>
      <c r="F474" s="25">
        <f>VLOOKUP($A474,CRSP!$A$3:$U$656,15,0)</f>
        <v>2383.9378642654688</v>
      </c>
      <c r="G474" s="25">
        <f>VLOOKUP($A474,CRSP!$A$3:$U$656,16,0)</f>
        <v>1.18E-4</v>
      </c>
      <c r="H474" s="25">
        <f>VLOOKUP($A474,CRSP!$A$3:$U$656,18,0)</f>
        <v>1127.9742600381496</v>
      </c>
      <c r="I474" s="25">
        <f>VLOOKUP($A474,CRSP!$A$3:$U$656,19,0)</f>
        <v>2.8890000000000001E-3</v>
      </c>
      <c r="J474" s="25">
        <f>VLOOKUP($A474,CRSP!$A$3:$U$656,21,0)</f>
        <v>566.02924634420685</v>
      </c>
      <c r="K474" s="25"/>
      <c r="L474" s="25"/>
      <c r="M474" s="25"/>
      <c r="N474" s="25">
        <f>VLOOKUP($A474,GOLD!$A$2:$H$657,6,0)</f>
        <v>979</v>
      </c>
      <c r="O474" s="25">
        <f>VLOOKUP($A474,GOLD!$A$2:$H$657,8,0)</f>
        <v>2797.9422692197768</v>
      </c>
      <c r="P474" s="25">
        <f>VLOOKUP($A474,GOLD!$A$2:$H$657,7,0)</f>
        <v>10.037918530762223</v>
      </c>
      <c r="Q474" s="25">
        <v>7.16</v>
      </c>
      <c r="R474" s="25">
        <v>-3.65</v>
      </c>
      <c r="S474" s="25">
        <v>5.1100000000000003</v>
      </c>
      <c r="T474" s="25">
        <v>10.37</v>
      </c>
      <c r="U474" s="25">
        <v>6.16</v>
      </c>
      <c r="V474" s="25">
        <v>3.01</v>
      </c>
      <c r="W474" s="25">
        <v>1.05</v>
      </c>
      <c r="X474" s="25">
        <v>4.63</v>
      </c>
      <c r="Y474" s="25">
        <v>-0.94</v>
      </c>
      <c r="Z474" s="25">
        <v>6.2</v>
      </c>
      <c r="AA474" s="25">
        <v>10.02</v>
      </c>
      <c r="AB474" s="25">
        <v>3.37</v>
      </c>
    </row>
    <row r="475" spans="1:28" x14ac:dyDescent="0.3">
      <c r="A475" s="27" t="s">
        <v>324</v>
      </c>
      <c r="B475" s="27">
        <f>VLOOKUP($A475,CRSP!$A$3:$U$650,2,0)</f>
        <v>2.4759999999999999E-3</v>
      </c>
      <c r="C475" s="27">
        <f>VLOOKUP($A475,CRSP!$A$3:$U$650,12,0)</f>
        <v>1081.2985179957659</v>
      </c>
      <c r="D475" s="27">
        <f>VLOOKUP(A475,GW!$A$2:$D$655,4,0)</f>
        <v>2.7840142714180047E-2</v>
      </c>
      <c r="E475" s="25">
        <f>VLOOKUP($A475,CRSP!$A$3:$U$656,13,0)</f>
        <v>2.8509999999999998E-3</v>
      </c>
      <c r="F475" s="25">
        <f>VLOOKUP($A475,CRSP!$A$3:$U$656,15,0)</f>
        <v>2390.7340976107816</v>
      </c>
      <c r="G475" s="25">
        <f>VLOOKUP($A475,CRSP!$A$3:$U$656,16,0)</f>
        <v>1.08E-4</v>
      </c>
      <c r="H475" s="25">
        <f>VLOOKUP($A475,CRSP!$A$3:$U$656,18,0)</f>
        <v>1128.0961410663431</v>
      </c>
      <c r="I475" s="25">
        <f>VLOOKUP($A475,CRSP!$A$3:$U$656,19,0)</f>
        <v>8.5900000000000004E-3</v>
      </c>
      <c r="J475" s="25">
        <f>VLOOKUP($A475,CRSP!$A$3:$U$656,21,0)</f>
        <v>570.86614173228338</v>
      </c>
      <c r="K475" s="25"/>
      <c r="L475" s="25"/>
      <c r="M475" s="25"/>
      <c r="N475" s="25">
        <f>VLOOKUP($A475,GOLD!$A$2:$H$657,6,0)</f>
        <v>925.85</v>
      </c>
      <c r="O475" s="25">
        <f>VLOOKUP($A475,GOLD!$A$2:$H$657,8,0)</f>
        <v>2646.0417262074875</v>
      </c>
      <c r="P475" s="25">
        <f>VLOOKUP($A475,GOLD!$A$2:$H$657,7,0)</f>
        <v>-5.5819408046685437</v>
      </c>
      <c r="Q475" s="25">
        <v>0.65</v>
      </c>
      <c r="R475" s="25">
        <v>4.3099999999999996</v>
      </c>
      <c r="S475" s="25">
        <v>-1.1399999999999999</v>
      </c>
      <c r="T475" s="25">
        <v>-4.75</v>
      </c>
      <c r="U475" s="25">
        <v>-2.69</v>
      </c>
      <c r="V475" s="25">
        <v>4.49</v>
      </c>
      <c r="W475" s="25">
        <v>1.65</v>
      </c>
      <c r="X475" s="25">
        <v>4.63</v>
      </c>
      <c r="Y475" s="25">
        <v>-0.28999999999999998</v>
      </c>
      <c r="Z475" s="25">
        <v>3.59</v>
      </c>
      <c r="AA475" s="25">
        <v>-1.79</v>
      </c>
      <c r="AB475" s="25">
        <v>-2.13</v>
      </c>
    </row>
    <row r="476" spans="1:28" x14ac:dyDescent="0.3">
      <c r="A476" s="27" t="s">
        <v>325</v>
      </c>
      <c r="B476" s="27">
        <f>VLOOKUP($A476,CRSP!$A$3:$U$650,2,0)</f>
        <v>7.4482000000000007E-2</v>
      </c>
      <c r="C476" s="27">
        <f>VLOOKUP($A476,CRSP!$A$3:$U$650,12,0)</f>
        <v>1161.4678899082569</v>
      </c>
      <c r="D476" s="27">
        <f>VLOOKUP(A476,GW!$A$2:$D$655,4,0)</f>
        <v>2.5347011247485181E-2</v>
      </c>
      <c r="E476" s="25">
        <f>VLOOKUP($A476,CRSP!$A$3:$U$656,13,0)</f>
        <v>8.2629999999999995E-3</v>
      </c>
      <c r="F476" s="25">
        <f>VLOOKUP($A476,CRSP!$A$3:$U$656,15,0)</f>
        <v>2410.4894716770032</v>
      </c>
      <c r="G476" s="25">
        <f>VLOOKUP($A476,CRSP!$A$3:$U$656,16,0)</f>
        <v>1.9599999999999999E-4</v>
      </c>
      <c r="H476" s="25">
        <f>VLOOKUP($A476,CRSP!$A$3:$U$656,18,0)</f>
        <v>1128.3171894632974</v>
      </c>
      <c r="I476" s="25">
        <f>VLOOKUP($A476,CRSP!$A$3:$U$656,19,0)</f>
        <v>-1.586E-3</v>
      </c>
      <c r="J476" s="25">
        <f>VLOOKUP($A476,CRSP!$A$3:$U$656,21,0)</f>
        <v>569.96625421822273</v>
      </c>
      <c r="K476" s="25"/>
      <c r="L476" s="25"/>
      <c r="M476" s="25"/>
      <c r="N476" s="25">
        <f>VLOOKUP($A476,GOLD!$A$2:$H$657,6,0)</f>
        <v>953.75</v>
      </c>
      <c r="O476" s="25">
        <f>VLOOKUP($A476,GOLD!$A$2:$H$657,8,0)</f>
        <v>2725.778793941126</v>
      </c>
      <c r="P476" s="25">
        <f>VLOOKUP($A476,GOLD!$A$2:$H$657,7,0)</f>
        <v>2.9689348114841905</v>
      </c>
      <c r="Q476" s="25">
        <v>7.31</v>
      </c>
      <c r="R476" s="25">
        <v>19.73</v>
      </c>
      <c r="S476" s="25">
        <v>10.69</v>
      </c>
      <c r="T476" s="25">
        <v>5.33</v>
      </c>
      <c r="U476" s="25">
        <v>12.46</v>
      </c>
      <c r="V476" s="25">
        <v>8.16</v>
      </c>
      <c r="W476" s="25">
        <v>5.52</v>
      </c>
      <c r="X476" s="25">
        <v>4.41</v>
      </c>
      <c r="Y476" s="25">
        <v>6.76</v>
      </c>
      <c r="Z476" s="25">
        <v>5.49</v>
      </c>
      <c r="AA476" s="25">
        <v>8.65</v>
      </c>
      <c r="AB476" s="25">
        <v>9.8699999999999992</v>
      </c>
    </row>
    <row r="477" spans="1:28" x14ac:dyDescent="0.3">
      <c r="A477" s="27" t="s">
        <v>326</v>
      </c>
      <c r="B477" s="27">
        <f>VLOOKUP($A477,CRSP!$A$3:$U$650,2,0)</f>
        <v>3.4750999999999997E-2</v>
      </c>
      <c r="C477" s="27">
        <f>VLOOKUP($A477,CRSP!$A$3:$U$650,12,0)</f>
        <v>1200.4469536579629</v>
      </c>
      <c r="D477" s="27">
        <f>VLOOKUP(A477,GW!$A$2:$D$655,4,0)</f>
        <v>2.3971050276629238E-2</v>
      </c>
      <c r="E477" s="25">
        <f>VLOOKUP($A477,CRSP!$A$3:$U$656,13,0)</f>
        <v>1.0147E-2</v>
      </c>
      <c r="F477" s="25">
        <f>VLOOKUP($A477,CRSP!$A$3:$U$656,15,0)</f>
        <v>2434.9487679130962</v>
      </c>
      <c r="G477" s="25">
        <f>VLOOKUP($A477,CRSP!$A$3:$U$656,16,0)</f>
        <v>2.41E-4</v>
      </c>
      <c r="H477" s="25">
        <f>VLOOKUP($A477,CRSP!$A$3:$U$656,18,0)</f>
        <v>1128.5890508921786</v>
      </c>
      <c r="I477" s="25">
        <f>VLOOKUP($A477,CRSP!$A$3:$U$656,19,0)</f>
        <v>2.2430000000000002E-3</v>
      </c>
      <c r="J477" s="25">
        <f>VLOOKUP($A477,CRSP!$A$3:$U$656,21,0)</f>
        <v>571.2035995500562</v>
      </c>
      <c r="K477" s="25"/>
      <c r="L477" s="25"/>
      <c r="M477" s="25"/>
      <c r="N477" s="25">
        <f>VLOOKUP($A477,GOLD!$A$2:$H$657,6,0)</f>
        <v>949.65</v>
      </c>
      <c r="O477" s="25">
        <f>VLOOKUP($A477,GOLD!$A$2:$H$657,8,0)</f>
        <v>2714.0611603315233</v>
      </c>
      <c r="P477" s="25">
        <f>VLOOKUP($A477,GOLD!$A$2:$H$657,7,0)</f>
        <v>-0.43080869404215749</v>
      </c>
      <c r="Q477" s="25">
        <v>0.74</v>
      </c>
      <c r="R477" s="25">
        <v>2.4500000000000002</v>
      </c>
      <c r="S477" s="25">
        <v>4.74</v>
      </c>
      <c r="T477" s="25">
        <v>0.79</v>
      </c>
      <c r="U477" s="25">
        <v>-0.15</v>
      </c>
      <c r="V477" s="25">
        <v>2.31</v>
      </c>
      <c r="W477" s="25">
        <v>0.73</v>
      </c>
      <c r="X477" s="25">
        <v>0.25</v>
      </c>
      <c r="Y477" s="25">
        <v>3.7</v>
      </c>
      <c r="Z477" s="25">
        <v>2.21</v>
      </c>
      <c r="AA477" s="25">
        <v>10</v>
      </c>
      <c r="AB477" s="25">
        <v>3.86</v>
      </c>
    </row>
    <row r="478" spans="1:28" x14ac:dyDescent="0.3">
      <c r="A478" s="27" t="s">
        <v>327</v>
      </c>
      <c r="B478" s="27">
        <f>VLOOKUP($A478,CRSP!$A$3:$U$650,2,0)</f>
        <v>3.6533999999999997E-2</v>
      </c>
      <c r="C478" s="27">
        <f>VLOOKUP($A478,CRSP!$A$3:$U$650,12,0)</f>
        <v>1243.3309809456598</v>
      </c>
      <c r="D478" s="27">
        <f>VLOOKUP(A478,GW!$A$2:$D$655,4,0)</f>
        <v>2.261039845612442E-2</v>
      </c>
      <c r="E478" s="25">
        <f>VLOOKUP($A478,CRSP!$A$3:$U$656,13,0)</f>
        <v>1.0322E-2</v>
      </c>
      <c r="F478" s="25">
        <f>VLOOKUP($A478,CRSP!$A$3:$U$656,15,0)</f>
        <v>2460.0812305812096</v>
      </c>
      <c r="G478" s="25">
        <f>VLOOKUP($A478,CRSP!$A$3:$U$656,16,0)</f>
        <v>2.5000000000000001E-4</v>
      </c>
      <c r="H478" s="25">
        <f>VLOOKUP($A478,CRSP!$A$3:$U$656,18,0)</f>
        <v>1128.8712154243076</v>
      </c>
      <c r="I478" s="25">
        <f>VLOOKUP($A478,CRSP!$A$3:$U$656,19,0)</f>
        <v>6.2500000000000001E-4</v>
      </c>
      <c r="J478" s="25">
        <f>VLOOKUP($A478,CRSP!$A$3:$U$656,21,0)</f>
        <v>571.65354330708658</v>
      </c>
      <c r="K478" s="25"/>
      <c r="L478" s="25"/>
      <c r="M478" s="25"/>
      <c r="N478" s="25">
        <f>VLOOKUP($A478,GOLD!$A$2:$H$657,6,0)</f>
        <v>1006.7</v>
      </c>
      <c r="O478" s="25">
        <f>VLOOKUP($A478,GOLD!$A$2:$H$657,8,0)</f>
        <v>2877.10774507002</v>
      </c>
      <c r="P478" s="25">
        <f>VLOOKUP($A478,GOLD!$A$2:$H$657,7,0)</f>
        <v>5.8339438077132542</v>
      </c>
      <c r="Q478" s="25">
        <v>4.21</v>
      </c>
      <c r="R478" s="25">
        <v>2.14</v>
      </c>
      <c r="S478" s="25">
        <v>6.46</v>
      </c>
      <c r="T478" s="25">
        <v>5.07</v>
      </c>
      <c r="U478" s="25">
        <v>6.63</v>
      </c>
      <c r="V478" s="25">
        <v>5.22</v>
      </c>
      <c r="W478" s="25">
        <v>6.48</v>
      </c>
      <c r="X478" s="25">
        <v>2.2400000000000002</v>
      </c>
      <c r="Y478" s="25">
        <v>2.4</v>
      </c>
      <c r="Z478" s="25">
        <v>2.39</v>
      </c>
      <c r="AA478" s="25">
        <v>1.35</v>
      </c>
      <c r="AB478" s="25">
        <v>6.2</v>
      </c>
    </row>
    <row r="479" spans="1:28" x14ac:dyDescent="0.3">
      <c r="A479" s="27" t="s">
        <v>611</v>
      </c>
      <c r="B479" s="27">
        <f>VLOOKUP($A479,CRSP!$A$3:$U$650,2,0)</f>
        <v>-1.8259000000000001E-2</v>
      </c>
      <c r="C479" s="27">
        <f>VLOOKUP($A479,CRSP!$A$3:$U$650,12,0)</f>
        <v>1218.7602916960718</v>
      </c>
      <c r="D479" s="27">
        <f>VLOOKUP(A479,GW!$A$2:$D$655,4,0)</f>
        <v>2.2584982805598713E-2</v>
      </c>
      <c r="E479" s="25">
        <f>VLOOKUP($A479,CRSP!$A$3:$U$656,13,0)</f>
        <v>-3.5750000000000001E-3</v>
      </c>
      <c r="F479" s="25">
        <f>VLOOKUP($A479,CRSP!$A$3:$U$656,15,0)</f>
        <v>2451.2874788845552</v>
      </c>
      <c r="G479" s="25">
        <f>VLOOKUP($A479,CRSP!$A$3:$U$656,16,0)</f>
        <v>1.95E-4</v>
      </c>
      <c r="H479" s="25">
        <f>VLOOKUP($A479,CRSP!$A$3:$U$656,18,0)</f>
        <v>1129.0913271755119</v>
      </c>
      <c r="I479" s="25">
        <f>VLOOKUP($A479,CRSP!$A$3:$U$656,19,0)</f>
        <v>9.6299999999999999E-4</v>
      </c>
      <c r="J479" s="25">
        <f>VLOOKUP($A479,CRSP!$A$3:$U$656,21,0)</f>
        <v>572.21597300337453</v>
      </c>
      <c r="K479" s="25"/>
      <c r="L479" s="25"/>
      <c r="M479" s="25"/>
      <c r="N479" s="25">
        <f>VLOOKUP($A479,GOLD!$A$2:$H$657,6,0)</f>
        <v>1044.4000000000001</v>
      </c>
      <c r="O479" s="25">
        <f>VLOOKUP($A479,GOLD!$A$2:$H$657,8,0)</f>
        <v>2984.8528150900256</v>
      </c>
      <c r="P479" s="25">
        <f>VLOOKUP($A479,GOLD!$A$2:$H$657,7,0)</f>
        <v>3.676490308959611</v>
      </c>
      <c r="Q479" s="25">
        <v>-0.62</v>
      </c>
      <c r="R479" s="25">
        <v>-0.63</v>
      </c>
      <c r="S479" s="25">
        <v>-3.69</v>
      </c>
      <c r="T479" s="25">
        <v>2.4500000000000002</v>
      </c>
      <c r="U479" s="25">
        <v>-1.3</v>
      </c>
      <c r="V479" s="25">
        <v>-1.49</v>
      </c>
      <c r="W479" s="25">
        <v>-3.48</v>
      </c>
      <c r="X479" s="25">
        <v>-2.71</v>
      </c>
      <c r="Y479" s="25">
        <v>0.05</v>
      </c>
      <c r="Z479" s="25">
        <v>-3.72</v>
      </c>
      <c r="AA479" s="25">
        <v>-4.9400000000000004</v>
      </c>
      <c r="AB479" s="25">
        <v>-6.08</v>
      </c>
    </row>
    <row r="480" spans="1:28" x14ac:dyDescent="0.3">
      <c r="A480" s="27" t="s">
        <v>328</v>
      </c>
      <c r="B480" s="27">
        <f>VLOOKUP($A480,CRSP!$A$3:$U$650,2,0)</f>
        <v>6.0256999999999998E-2</v>
      </c>
      <c r="C480" s="27">
        <f>VLOOKUP($A480,CRSP!$A$3:$U$650,12,0)</f>
        <v>1288.6732533521526</v>
      </c>
      <c r="D480" s="27">
        <f>VLOOKUP(A480,GW!$A$2:$D$655,4,0)</f>
        <v>2.0904563280182784E-2</v>
      </c>
      <c r="E480" s="25">
        <f>VLOOKUP($A480,CRSP!$A$3:$U$656,13,0)</f>
        <v>1.8977000000000001E-2</v>
      </c>
      <c r="F480" s="25">
        <f>VLOOKUP($A480,CRSP!$A$3:$U$656,15,0)</f>
        <v>2497.8046531461878</v>
      </c>
      <c r="G480" s="25">
        <f>VLOOKUP($A480,CRSP!$A$3:$U$656,16,0)</f>
        <v>1.0399999999999999E-4</v>
      </c>
      <c r="H480" s="25">
        <f>VLOOKUP($A480,CRSP!$A$3:$U$656,18,0)</f>
        <v>1129.2087591363941</v>
      </c>
      <c r="I480" s="25">
        <f>VLOOKUP($A480,CRSP!$A$3:$U$656,19,0)</f>
        <v>7.0799999999999997E-4</v>
      </c>
      <c r="J480" s="25">
        <f>VLOOKUP($A480,CRSP!$A$3:$U$656,21,0)</f>
        <v>572.55343082114734</v>
      </c>
      <c r="K480" s="25"/>
      <c r="L480" s="25"/>
      <c r="M480" s="25"/>
      <c r="N480" s="25">
        <f>VLOOKUP($A480,GOLD!$A$2:$H$657,6,0)</f>
        <v>1178.45</v>
      </c>
      <c r="O480" s="25">
        <f>VLOOKUP($A480,GOLD!$A$2:$H$657,8,0)</f>
        <v>3367.9622749356959</v>
      </c>
      <c r="P480" s="25">
        <f>VLOOKUP($A480,GOLD!$A$2:$H$657,7,0)</f>
        <v>12.075745783742287</v>
      </c>
      <c r="Q480" s="25">
        <v>3.86</v>
      </c>
      <c r="R480" s="25">
        <v>10.36</v>
      </c>
      <c r="S480" s="25">
        <v>7.2</v>
      </c>
      <c r="T480" s="25">
        <v>3.26</v>
      </c>
      <c r="U480" s="25">
        <v>8.32</v>
      </c>
      <c r="V480" s="25">
        <v>4.8899999999999997</v>
      </c>
      <c r="W480" s="25">
        <v>6.52</v>
      </c>
      <c r="X480" s="25">
        <v>4.57</v>
      </c>
      <c r="Y480" s="25">
        <v>5.01</v>
      </c>
      <c r="Z480" s="25">
        <v>8.23</v>
      </c>
      <c r="AA480" s="25">
        <v>4.3899999999999997</v>
      </c>
      <c r="AB480" s="25">
        <v>7.65</v>
      </c>
    </row>
    <row r="481" spans="1:28" x14ac:dyDescent="0.3">
      <c r="A481" s="27" t="s">
        <v>329</v>
      </c>
      <c r="B481" s="27">
        <f>VLOOKUP($A481,CRSP!$A$3:$U$650,2,0)</f>
        <v>1.8983E-2</v>
      </c>
      <c r="C481" s="27">
        <f>VLOOKUP($A481,CRSP!$A$3:$U$650,12,0)</f>
        <v>1311.5737473535639</v>
      </c>
      <c r="D481" s="27">
        <f>VLOOKUP(A481,GW!$A$2:$D$655,4,0)</f>
        <v>2.0092368397453146E-2</v>
      </c>
      <c r="E481" s="25">
        <f>VLOOKUP($A481,CRSP!$A$3:$U$656,13,0)</f>
        <v>-3.7936999999999999E-2</v>
      </c>
      <c r="F481" s="25">
        <f>VLOOKUP($A481,CRSP!$A$3:$U$656,15,0)</f>
        <v>2403.0461742715243</v>
      </c>
      <c r="G481" s="25">
        <f>VLOOKUP($A481,CRSP!$A$3:$U$656,16,0)</f>
        <v>6.6000000000000005E-5</v>
      </c>
      <c r="H481" s="25">
        <f>VLOOKUP($A481,CRSP!$A$3:$U$656,18,0)</f>
        <v>1129.2833395542223</v>
      </c>
      <c r="I481" s="25">
        <f>VLOOKUP($A481,CRSP!$A$3:$U$656,19,0)</f>
        <v>-1.761E-3</v>
      </c>
      <c r="J481" s="25">
        <f>VLOOKUP($A481,CRSP!$A$3:$U$656,21,0)</f>
        <v>571.54105736782901</v>
      </c>
      <c r="K481" s="25"/>
      <c r="L481" s="25"/>
      <c r="M481" s="25"/>
      <c r="N481" s="25">
        <f>VLOOKUP($A481,GOLD!$A$2:$H$657,6,0)</f>
        <v>1095.7</v>
      </c>
      <c r="O481" s="25">
        <f>VLOOKUP($A481,GOLD!$A$2:$H$657,8,0)</f>
        <v>3131.4661331809089</v>
      </c>
      <c r="P481" s="25">
        <f>VLOOKUP($A481,GOLD!$A$2:$H$657,7,0)</f>
        <v>-7.2806587251049129</v>
      </c>
      <c r="Q481" s="25">
        <v>2.64</v>
      </c>
      <c r="R481" s="25">
        <v>5.69</v>
      </c>
      <c r="S481" s="25">
        <v>4.67</v>
      </c>
      <c r="T481" s="25">
        <v>-0.5</v>
      </c>
      <c r="U481" s="25">
        <v>-0.32</v>
      </c>
      <c r="V481" s="25">
        <v>5.98</v>
      </c>
      <c r="W481" s="25">
        <v>6.42</v>
      </c>
      <c r="X481" s="25">
        <v>5.86</v>
      </c>
      <c r="Y481" s="25">
        <v>1.95</v>
      </c>
      <c r="Z481" s="25">
        <v>2.4700000000000002</v>
      </c>
      <c r="AA481" s="25">
        <v>0.31</v>
      </c>
      <c r="AB481" s="25">
        <v>1.47</v>
      </c>
    </row>
    <row r="482" spans="1:28" x14ac:dyDescent="0.3">
      <c r="A482" s="27" t="s">
        <v>612</v>
      </c>
      <c r="B482" s="27">
        <f>VLOOKUP($A482,CRSP!$A$3:$U$650,2,0)</f>
        <v>-3.5750999999999998E-2</v>
      </c>
      <c r="C482" s="27">
        <f>VLOOKUP($A482,CRSP!$A$3:$U$650,12,0)</f>
        <v>1263.0792754645965</v>
      </c>
      <c r="D482" s="27">
        <f>VLOOKUP(A482,GW!$A$2:$D$655,4,0)</f>
        <v>2.0708279400672335E-2</v>
      </c>
      <c r="E482" s="25">
        <f>VLOOKUP($A482,CRSP!$A$3:$U$656,13,0)</f>
        <v>2.0794E-2</v>
      </c>
      <c r="F482" s="25">
        <f>VLOOKUP($A482,CRSP!$A$3:$U$656,15,0)</f>
        <v>2453.0143568540434</v>
      </c>
      <c r="G482" s="25">
        <f>VLOOKUP($A482,CRSP!$A$3:$U$656,16,0)</f>
        <v>6.2000000000000003E-5</v>
      </c>
      <c r="H482" s="25">
        <f>VLOOKUP($A482,CRSP!$A$3:$U$656,18,0)</f>
        <v>1129.3533538240204</v>
      </c>
      <c r="I482" s="25">
        <f>VLOOKUP($A482,CRSP!$A$3:$U$656,19,0)</f>
        <v>3.4169999999999999E-3</v>
      </c>
      <c r="J482" s="25">
        <f>VLOOKUP($A482,CRSP!$A$3:$U$656,21,0)</f>
        <v>573.56580427446568</v>
      </c>
      <c r="K482" s="25"/>
      <c r="L482" s="25"/>
      <c r="M482" s="25"/>
      <c r="N482" s="25">
        <f>VLOOKUP($A482,GOLD!$A$2:$H$657,6,0)</f>
        <v>1081.05</v>
      </c>
      <c r="O482" s="25">
        <f>VLOOKUP($A482,GOLD!$A$2:$H$657,8,0)</f>
        <v>3089.5970277222059</v>
      </c>
      <c r="P482" s="25">
        <f>VLOOKUP($A482,GOLD!$A$2:$H$657,7,0)</f>
        <v>-1.3460637372787971</v>
      </c>
      <c r="Q482" s="25">
        <v>-2.4</v>
      </c>
      <c r="R482" s="25">
        <v>-0.43</v>
      </c>
      <c r="S482" s="25">
        <v>-4.46</v>
      </c>
      <c r="T482" s="25">
        <v>-4.84</v>
      </c>
      <c r="U482" s="25">
        <v>-1.17</v>
      </c>
      <c r="V482" s="25">
        <v>-7.91</v>
      </c>
      <c r="W482" s="25">
        <v>-6.72</v>
      </c>
      <c r="X482" s="25">
        <v>-4.4400000000000004</v>
      </c>
      <c r="Y482" s="25">
        <v>-1.84</v>
      </c>
      <c r="Z482" s="25">
        <v>-0.02</v>
      </c>
      <c r="AA482" s="25">
        <v>-0.65</v>
      </c>
      <c r="AB482" s="25">
        <v>-0.3</v>
      </c>
    </row>
    <row r="483" spans="1:28" x14ac:dyDescent="0.3">
      <c r="A483" s="27" t="s">
        <v>613</v>
      </c>
      <c r="B483" s="27">
        <f>VLOOKUP($A483,CRSP!$A$3:$U$650,2,0)</f>
        <v>3.0424E-2</v>
      </c>
      <c r="C483" s="27">
        <f>VLOOKUP($A483,CRSP!$A$3:$U$650,12,0)</f>
        <v>1299.0943307457069</v>
      </c>
      <c r="D483" s="27">
        <f>VLOOKUP(A483,GW!$A$2:$D$655,4,0)</f>
        <v>1.9982978569294423E-2</v>
      </c>
      <c r="E483" s="25">
        <f>VLOOKUP($A483,CRSP!$A$3:$U$656,13,0)</f>
        <v>2.013E-3</v>
      </c>
      <c r="F483" s="25">
        <f>VLOOKUP($A483,CRSP!$A$3:$U$656,15,0)</f>
        <v>2457.953200370599</v>
      </c>
      <c r="G483" s="25">
        <f>VLOOKUP($A483,CRSP!$A$3:$U$656,16,0)</f>
        <v>1.5E-5</v>
      </c>
      <c r="H483" s="25">
        <f>VLOOKUP($A483,CRSP!$A$3:$U$656,18,0)</f>
        <v>1129.3703305282354</v>
      </c>
      <c r="I483" s="25">
        <f>VLOOKUP($A483,CRSP!$A$3:$U$656,19,0)</f>
        <v>2.4899999999999998E-4</v>
      </c>
      <c r="J483" s="25">
        <f>VLOOKUP($A483,CRSP!$A$3:$U$656,21,0)</f>
        <v>573.67829021372324</v>
      </c>
      <c r="K483" s="25"/>
      <c r="L483" s="25"/>
      <c r="M483" s="25"/>
      <c r="N483" s="25">
        <f>VLOOKUP($A483,GOLD!$A$2:$H$657,6,0)</f>
        <v>1116.0999999999999</v>
      </c>
      <c r="O483" s="25">
        <f>VLOOKUP($A483,GOLD!$A$2:$H$657,8,0)</f>
        <v>3189.7685052872243</v>
      </c>
      <c r="P483" s="25">
        <f>VLOOKUP($A483,GOLD!$A$2:$H$657,7,0)</f>
        <v>3.190767462310943</v>
      </c>
      <c r="Q483" s="25">
        <v>2.66</v>
      </c>
      <c r="R483" s="25">
        <v>7.39</v>
      </c>
      <c r="S483" s="25">
        <v>5.85</v>
      </c>
      <c r="T483" s="25">
        <v>2.61</v>
      </c>
      <c r="U483" s="25">
        <v>4.04</v>
      </c>
      <c r="V483" s="25">
        <v>4.8499999999999996</v>
      </c>
      <c r="W483" s="25">
        <v>2.76</v>
      </c>
      <c r="X483" s="25">
        <v>-0.42</v>
      </c>
      <c r="Y483" s="25">
        <v>4.3</v>
      </c>
      <c r="Z483" s="25">
        <v>0.38</v>
      </c>
      <c r="AA483" s="25">
        <v>2.91</v>
      </c>
      <c r="AB483" s="25">
        <v>4.75</v>
      </c>
    </row>
    <row r="484" spans="1:28" x14ac:dyDescent="0.3">
      <c r="A484" s="27" t="s">
        <v>330</v>
      </c>
      <c r="B484" s="27">
        <f>VLOOKUP($A484,CRSP!$A$3:$U$650,2,0)</f>
        <v>6.1013999999999999E-2</v>
      </c>
      <c r="C484" s="27">
        <f>VLOOKUP($A484,CRSP!$A$3:$U$650,12,0)</f>
        <v>1375.4763585038816</v>
      </c>
      <c r="D484" s="27">
        <f>VLOOKUP(A484,GW!$A$2:$D$655,4,0)</f>
        <v>1.8730492633163162E-2</v>
      </c>
      <c r="E484" s="25">
        <f>VLOOKUP($A484,CRSP!$A$3:$U$656,13,0)</f>
        <v>-1.4015E-2</v>
      </c>
      <c r="F484" s="25">
        <f>VLOOKUP($A484,CRSP!$A$3:$U$656,15,0)</f>
        <v>2423.5049385687548</v>
      </c>
      <c r="G484" s="25">
        <f>VLOOKUP($A484,CRSP!$A$3:$U$656,16,0)</f>
        <v>4.1999999999999998E-5</v>
      </c>
      <c r="H484" s="25">
        <f>VLOOKUP($A484,CRSP!$A$3:$U$656,18,0)</f>
        <v>1129.4177482193195</v>
      </c>
      <c r="I484" s="25">
        <f>VLOOKUP($A484,CRSP!$A$3:$U$656,19,0)</f>
        <v>4.1060000000000003E-3</v>
      </c>
      <c r="J484" s="25">
        <f>VLOOKUP($A484,CRSP!$A$3:$U$656,21,0)</f>
        <v>576.04049493813272</v>
      </c>
      <c r="K484" s="25"/>
      <c r="L484" s="25"/>
      <c r="M484" s="25"/>
      <c r="N484" s="25">
        <f>VLOOKUP($A484,GOLD!$A$2:$H$657,6,0)</f>
        <v>1112.8</v>
      </c>
      <c r="O484" s="25">
        <f>VLOOKUP($A484,GOLD!$A$2:$H$657,8,0)</f>
        <v>3180.3372392112028</v>
      </c>
      <c r="P484" s="25">
        <f>VLOOKUP($A484,GOLD!$A$2:$H$657,7,0)</f>
        <v>-0.29611040524360027</v>
      </c>
      <c r="Q484" s="25">
        <v>5.89</v>
      </c>
      <c r="R484" s="25">
        <v>9.35</v>
      </c>
      <c r="S484" s="25">
        <v>7.83</v>
      </c>
      <c r="T484" s="25">
        <v>3.23</v>
      </c>
      <c r="U484" s="25">
        <v>4.09</v>
      </c>
      <c r="V484" s="25">
        <v>6.68</v>
      </c>
      <c r="W484" s="25">
        <v>7.63</v>
      </c>
      <c r="X484" s="25">
        <v>3.12</v>
      </c>
      <c r="Y484" s="25">
        <v>6.26</v>
      </c>
      <c r="Z484" s="25">
        <v>3.63</v>
      </c>
      <c r="AA484" s="25">
        <v>8.31</v>
      </c>
      <c r="AB484" s="25">
        <v>7.79</v>
      </c>
    </row>
    <row r="485" spans="1:28" x14ac:dyDescent="0.3">
      <c r="A485" s="27" t="s">
        <v>331</v>
      </c>
      <c r="B485" s="27">
        <f>VLOOKUP($A485,CRSP!$A$3:$U$650,2,0)</f>
        <v>1.5977000000000002E-2</v>
      </c>
      <c r="C485" s="27">
        <f>VLOOKUP($A485,CRSP!$A$3:$U$650,12,0)</f>
        <v>1395.777464126088</v>
      </c>
      <c r="D485" s="27">
        <f>VLOOKUP(A485,GW!$A$2:$D$655,4,0)</f>
        <v>1.8495422842809268E-2</v>
      </c>
      <c r="E485" s="25">
        <f>VLOOKUP($A485,CRSP!$A$3:$U$656,13,0)</f>
        <v>1.6503E-2</v>
      </c>
      <c r="F485" s="25">
        <f>VLOOKUP($A485,CRSP!$A$3:$U$656,15,0)</f>
        <v>2463.4992674850173</v>
      </c>
      <c r="G485" s="25">
        <f>VLOOKUP($A485,CRSP!$A$3:$U$656,16,0)</f>
        <v>1.2899999999999999E-4</v>
      </c>
      <c r="H485" s="25">
        <f>VLOOKUP($A485,CRSP!$A$3:$U$656,18,0)</f>
        <v>1129.5633966334142</v>
      </c>
      <c r="I485" s="25">
        <f>VLOOKUP($A485,CRSP!$A$3:$U$656,19,0)</f>
        <v>1.737E-3</v>
      </c>
      <c r="J485" s="25">
        <f>VLOOKUP($A485,CRSP!$A$3:$U$656,21,0)</f>
        <v>577.05286839145106</v>
      </c>
      <c r="K485" s="25"/>
      <c r="L485" s="25"/>
      <c r="M485" s="25"/>
      <c r="N485" s="25">
        <f>VLOOKUP($A485,GOLD!$A$2:$H$657,6,0)</f>
        <v>1178.25</v>
      </c>
      <c r="O485" s="25">
        <f>VLOOKUP($A485,GOLD!$A$2:$H$657,8,0)</f>
        <v>3367.3906830523001</v>
      </c>
      <c r="P485" s="25">
        <f>VLOOKUP($A485,GOLD!$A$2:$H$657,7,0)</f>
        <v>5.7150925194607218</v>
      </c>
      <c r="Q485" s="25">
        <v>-1.02</v>
      </c>
      <c r="R485" s="25">
        <v>7.26</v>
      </c>
      <c r="S485" s="25">
        <v>4.16</v>
      </c>
      <c r="T485" s="25">
        <v>4.05</v>
      </c>
      <c r="U485" s="25">
        <v>1.32</v>
      </c>
      <c r="V485" s="25">
        <v>2.2999999999999998</v>
      </c>
      <c r="W485" s="25">
        <v>3.41</v>
      </c>
      <c r="X485" s="25">
        <v>2.85</v>
      </c>
      <c r="Y485" s="25">
        <v>2.5499999999999998</v>
      </c>
      <c r="Z485" s="25">
        <v>-2.1800000000000002</v>
      </c>
      <c r="AA485" s="25">
        <v>1.1299999999999999</v>
      </c>
      <c r="AB485" s="25">
        <v>2.91</v>
      </c>
    </row>
    <row r="486" spans="1:28" x14ac:dyDescent="0.3">
      <c r="A486" s="27" t="s">
        <v>332</v>
      </c>
      <c r="B486" s="27">
        <f>VLOOKUP($A486,CRSP!$A$3:$U$650,2,0)</f>
        <v>-8.0111000000000002E-2</v>
      </c>
      <c r="C486" s="27">
        <f>VLOOKUP($A486,CRSP!$A$3:$U$650,12,0)</f>
        <v>1281.3573276876032</v>
      </c>
      <c r="D486" s="27">
        <f>VLOOKUP(A486,GW!$A$2:$D$655,4,0)</f>
        <v>2.0187685689195677E-2</v>
      </c>
      <c r="E486" s="25">
        <f>VLOOKUP($A486,CRSP!$A$3:$U$656,13,0)</f>
        <v>2.5297E-2</v>
      </c>
      <c r="F486" s="25">
        <f>VLOOKUP($A486,CRSP!$A$3:$U$656,15,0)</f>
        <v>2525.8193671905824</v>
      </c>
      <c r="G486" s="25">
        <f>VLOOKUP($A486,CRSP!$A$3:$U$656,16,0)</f>
        <v>1.2899999999999999E-4</v>
      </c>
      <c r="H486" s="25">
        <f>VLOOKUP($A486,CRSP!$A$3:$U$656,18,0)</f>
        <v>1129.7091621282277</v>
      </c>
      <c r="I486" s="25">
        <f>VLOOKUP($A486,CRSP!$A$3:$U$656,19,0)</f>
        <v>7.7499999999999997E-4</v>
      </c>
      <c r="J486" s="25">
        <f>VLOOKUP($A486,CRSP!$A$3:$U$656,21,0)</f>
        <v>577.50281214848144</v>
      </c>
      <c r="K486" s="25"/>
      <c r="L486" s="25"/>
      <c r="M486" s="25"/>
      <c r="N486" s="25">
        <f>VLOOKUP($A486,GOLD!$A$2:$H$657,6,0)</f>
        <v>1215.71</v>
      </c>
      <c r="O486" s="25">
        <f>VLOOKUP($A486,GOLD!$A$2:$H$657,8,0)</f>
        <v>3474.449842812232</v>
      </c>
      <c r="P486" s="25">
        <f>VLOOKUP($A486,GOLD!$A$2:$H$657,7,0)</f>
        <v>3.1297981437657727</v>
      </c>
      <c r="Q486" s="25">
        <v>-5.73</v>
      </c>
      <c r="R486" s="25">
        <v>-9.06</v>
      </c>
      <c r="S486" s="25">
        <v>-9.25</v>
      </c>
      <c r="T486" s="25">
        <v>-10.27</v>
      </c>
      <c r="U486" s="25">
        <v>-6.78</v>
      </c>
      <c r="V486" s="25">
        <v>-7.79</v>
      </c>
      <c r="W486" s="25">
        <v>-5.86</v>
      </c>
      <c r="X486" s="25">
        <v>-6.29</v>
      </c>
      <c r="Y486" s="25">
        <v>-5.36</v>
      </c>
      <c r="Z486" s="25">
        <v>-8.06</v>
      </c>
      <c r="AA486" s="25">
        <v>-9.1</v>
      </c>
      <c r="AB486" s="25">
        <v>-8.1999999999999993</v>
      </c>
    </row>
    <row r="487" spans="1:28" x14ac:dyDescent="0.3">
      <c r="A487" s="27" t="s">
        <v>333</v>
      </c>
      <c r="B487" s="27">
        <f>VLOOKUP($A487,CRSP!$A$3:$U$650,2,0)</f>
        <v>-5.3525000000000003E-2</v>
      </c>
      <c r="C487" s="27">
        <f>VLOOKUP($A487,CRSP!$A$3:$U$650,12,0)</f>
        <v>1212.3147494707127</v>
      </c>
      <c r="D487" s="27">
        <f>VLOOKUP(A487,GW!$A$2:$D$655,4,0)</f>
        <v>2.1380407680142814E-2</v>
      </c>
      <c r="E487" s="25">
        <f>VLOOKUP($A487,CRSP!$A$3:$U$656,13,0)</f>
        <v>3.3850999999999999E-2</v>
      </c>
      <c r="F487" s="25">
        <f>VLOOKUP($A487,CRSP!$A$3:$U$656,15,0)</f>
        <v>2611.3197469114029</v>
      </c>
      <c r="G487" s="25">
        <f>VLOOKUP($A487,CRSP!$A$3:$U$656,16,0)</f>
        <v>1.18E-4</v>
      </c>
      <c r="H487" s="25">
        <f>VLOOKUP($A487,CRSP!$A$3:$U$656,18,0)</f>
        <v>1129.8423999861377</v>
      </c>
      <c r="I487" s="25">
        <f>VLOOKUP($A487,CRSP!$A$3:$U$656,19,0)</f>
        <v>-9.7599999999999998E-4</v>
      </c>
      <c r="J487" s="25">
        <f>VLOOKUP($A487,CRSP!$A$3:$U$656,21,0)</f>
        <v>576.94038245219338</v>
      </c>
      <c r="K487" s="25"/>
      <c r="L487" s="25"/>
      <c r="M487" s="25"/>
      <c r="N487" s="25">
        <f>VLOOKUP($A487,GOLD!$A$2:$H$657,6,0)</f>
        <v>1241.3499999999999</v>
      </c>
      <c r="O487" s="25">
        <f>VLOOKUP($A487,GOLD!$A$2:$H$657,8,0)</f>
        <v>3547.7279222635034</v>
      </c>
      <c r="P487" s="25">
        <f>VLOOKUP($A487,GOLD!$A$2:$H$657,7,0)</f>
        <v>2.0871228820417227</v>
      </c>
      <c r="Q487" s="25">
        <v>-1.9</v>
      </c>
      <c r="R487" s="25">
        <v>-10.67</v>
      </c>
      <c r="S487" s="25">
        <v>-6.49</v>
      </c>
      <c r="T487" s="25">
        <v>-6.36</v>
      </c>
      <c r="U487" s="25">
        <v>-4.46</v>
      </c>
      <c r="V487" s="25">
        <v>-6.2</v>
      </c>
      <c r="W487" s="25">
        <v>-3.84</v>
      </c>
      <c r="X487" s="25">
        <v>-0.7</v>
      </c>
      <c r="Y487" s="25">
        <v>-9.06</v>
      </c>
      <c r="Z487" s="25">
        <v>-1.67</v>
      </c>
      <c r="AA487" s="25">
        <v>-7.23</v>
      </c>
      <c r="AB487" s="25">
        <v>-5.36</v>
      </c>
    </row>
    <row r="488" spans="1:28" x14ac:dyDescent="0.3">
      <c r="A488" s="27" t="s">
        <v>614</v>
      </c>
      <c r="B488" s="27">
        <f>VLOOKUP($A488,CRSP!$A$3:$U$650,2,0)</f>
        <v>7.0451E-2</v>
      </c>
      <c r="C488" s="27">
        <f>VLOOKUP($A488,CRSP!$A$3:$U$650,12,0)</f>
        <v>1295.6951305575158</v>
      </c>
      <c r="D488" s="27">
        <f>VLOOKUP(A488,GW!$A$2:$D$655,4,0)</f>
        <v>2.0100157346889375E-2</v>
      </c>
      <c r="E488" s="25">
        <f>VLOOKUP($A488,CRSP!$A$3:$U$656,13,0)</f>
        <v>7.9349999999999993E-3</v>
      </c>
      <c r="F488" s="25">
        <f>VLOOKUP($A488,CRSP!$A$3:$U$656,15,0)</f>
        <v>2632.0409087362168</v>
      </c>
      <c r="G488" s="25">
        <f>VLOOKUP($A488,CRSP!$A$3:$U$656,16,0)</f>
        <v>1.76E-4</v>
      </c>
      <c r="H488" s="25">
        <f>VLOOKUP($A488,CRSP!$A$3:$U$656,18,0)</f>
        <v>1130.0413201272529</v>
      </c>
      <c r="I488" s="25">
        <f>VLOOKUP($A488,CRSP!$A$3:$U$656,19,0)</f>
        <v>2.1100000000000001E-4</v>
      </c>
      <c r="J488" s="25">
        <f>VLOOKUP($A488,CRSP!$A$3:$U$656,21,0)</f>
        <v>577.05286839145106</v>
      </c>
      <c r="K488" s="25"/>
      <c r="L488" s="25"/>
      <c r="M488" s="25"/>
      <c r="N488" s="25">
        <f>VLOOKUP($A488,GOLD!$A$2:$H$657,6,0)</f>
        <v>1180.4000000000001</v>
      </c>
      <c r="O488" s="25">
        <f>VLOOKUP($A488,GOLD!$A$2:$H$657,8,0)</f>
        <v>3373.5352957987998</v>
      </c>
      <c r="P488" s="25">
        <f>VLOOKUP($A488,GOLD!$A$2:$H$657,7,0)</f>
        <v>-5.0346132993130759</v>
      </c>
      <c r="Q488" s="25">
        <v>7.36</v>
      </c>
      <c r="R488" s="25">
        <v>15.72</v>
      </c>
      <c r="S488" s="25">
        <v>10.24</v>
      </c>
      <c r="T488" s="25">
        <v>7.69</v>
      </c>
      <c r="U488" s="25">
        <v>8.5299999999999994</v>
      </c>
      <c r="V488" s="25">
        <v>7.38</v>
      </c>
      <c r="W488" s="25">
        <v>9.5299999999999994</v>
      </c>
      <c r="X488" s="25">
        <v>6.81</v>
      </c>
      <c r="Y488" s="25">
        <v>4.6100000000000003</v>
      </c>
      <c r="Z488" s="25">
        <v>2.14</v>
      </c>
      <c r="AA488" s="25">
        <v>6.56</v>
      </c>
      <c r="AB488" s="25">
        <v>7.07</v>
      </c>
    </row>
    <row r="489" spans="1:28" x14ac:dyDescent="0.3">
      <c r="A489" s="27" t="s">
        <v>334</v>
      </c>
      <c r="B489" s="27">
        <f>VLOOKUP($A489,CRSP!$A$3:$U$650,2,0)</f>
        <v>-4.5434000000000002E-2</v>
      </c>
      <c r="C489" s="27">
        <f>VLOOKUP($A489,CRSP!$A$3:$U$650,12,0)</f>
        <v>1234.2154787108916</v>
      </c>
      <c r="D489" s="27">
        <f>VLOOKUP(A489,GW!$A$2:$D$655,4,0)</f>
        <v>2.1201782724849828E-2</v>
      </c>
      <c r="E489" s="25">
        <f>VLOOKUP($A489,CRSP!$A$3:$U$656,13,0)</f>
        <v>3.5527000000000003E-2</v>
      </c>
      <c r="F489" s="25">
        <f>VLOOKUP($A489,CRSP!$A$3:$U$656,15,0)</f>
        <v>2725.5492213799857</v>
      </c>
      <c r="G489" s="25">
        <f>VLOOKUP($A489,CRSP!$A$3:$U$656,16,0)</f>
        <v>1.45E-4</v>
      </c>
      <c r="H489" s="25">
        <f>VLOOKUP($A489,CRSP!$A$3:$U$656,18,0)</f>
        <v>1130.2051160527499</v>
      </c>
      <c r="I489" s="25">
        <f>VLOOKUP($A489,CRSP!$A$3:$U$656,19,0)</f>
        <v>1.3810000000000001E-3</v>
      </c>
      <c r="J489" s="25">
        <f>VLOOKUP($A489,CRSP!$A$3:$U$656,21,0)</f>
        <v>577.84026996625414</v>
      </c>
      <c r="K489" s="25"/>
      <c r="L489" s="25"/>
      <c r="M489" s="25"/>
      <c r="N489" s="25">
        <f>VLOOKUP($A489,GOLD!$A$2:$H$657,6,0)</f>
        <v>1245.6500000000001</v>
      </c>
      <c r="O489" s="25">
        <f>VLOOKUP($A489,GOLD!$A$2:$H$657,8,0)</f>
        <v>3560.0171477565018</v>
      </c>
      <c r="P489" s="25">
        <f>VLOOKUP($A489,GOLD!$A$2:$H$657,7,0)</f>
        <v>5.3804117942730736</v>
      </c>
      <c r="Q489" s="25">
        <v>-1.17</v>
      </c>
      <c r="R489" s="25">
        <v>-9.67</v>
      </c>
      <c r="S489" s="25">
        <v>-7.3</v>
      </c>
      <c r="T489" s="25">
        <v>-3.43</v>
      </c>
      <c r="U489" s="25">
        <v>-1.85</v>
      </c>
      <c r="V489" s="25">
        <v>-6.54</v>
      </c>
      <c r="W489" s="25">
        <v>-1.99</v>
      </c>
      <c r="X489" s="25">
        <v>0.37</v>
      </c>
      <c r="Y489" s="25">
        <v>-3.97</v>
      </c>
      <c r="Z489" s="25">
        <v>-1.66</v>
      </c>
      <c r="AA489" s="25">
        <v>-8.48</v>
      </c>
      <c r="AB489" s="25">
        <v>-4.78</v>
      </c>
    </row>
    <row r="490" spans="1:28" x14ac:dyDescent="0.3">
      <c r="A490" s="27" t="s">
        <v>335</v>
      </c>
      <c r="B490" s="27">
        <f>VLOOKUP($A490,CRSP!$A$3:$U$650,2,0)</f>
        <v>9.0383000000000005E-2</v>
      </c>
      <c r="C490" s="27">
        <f>VLOOKUP($A490,CRSP!$A$3:$U$650,12,0)</f>
        <v>1342.2724064925901</v>
      </c>
      <c r="D490" s="27">
        <f>VLOOKUP(A490,GW!$A$2:$D$655,4,0)</f>
        <v>1.9587276550998949E-2</v>
      </c>
      <c r="E490" s="25">
        <f>VLOOKUP($A490,CRSP!$A$3:$U$656,13,0)</f>
        <v>-1.9710000000000001E-3</v>
      </c>
      <c r="F490" s="25">
        <f>VLOOKUP($A490,CRSP!$A$3:$U$656,15,0)</f>
        <v>2720.1776280142749</v>
      </c>
      <c r="G490" s="25">
        <f>VLOOKUP($A490,CRSP!$A$3:$U$656,16,0)</f>
        <v>4.3999999999999999E-5</v>
      </c>
      <c r="H490" s="25">
        <f>VLOOKUP($A490,CRSP!$A$3:$U$656,18,0)</f>
        <v>1130.2548753582084</v>
      </c>
      <c r="I490" s="25">
        <f>VLOOKUP($A490,CRSP!$A$3:$U$656,19,0)</f>
        <v>5.8200000000000005E-4</v>
      </c>
      <c r="J490" s="25">
        <f>VLOOKUP($A490,CRSP!$A$3:$U$656,21,0)</f>
        <v>578.17772778402696</v>
      </c>
      <c r="K490" s="25"/>
      <c r="L490" s="25"/>
      <c r="M490" s="25"/>
      <c r="N490" s="25">
        <f>VLOOKUP($A490,GOLD!$A$2:$H$657,6,0)</f>
        <v>1308.5</v>
      </c>
      <c r="O490" s="25">
        <f>VLOOKUP($A490,GOLD!$A$2:$H$657,8,0)</f>
        <v>3739.6398971134608</v>
      </c>
      <c r="P490" s="25">
        <f>VLOOKUP($A490,GOLD!$A$2:$H$657,7,0)</f>
        <v>4.9223960958685549</v>
      </c>
      <c r="Q490" s="25">
        <v>6.14</v>
      </c>
      <c r="R490" s="25">
        <v>13.52</v>
      </c>
      <c r="S490" s="25">
        <v>12.22</v>
      </c>
      <c r="T490" s="25">
        <v>9.2100000000000009</v>
      </c>
      <c r="U490" s="25">
        <v>6.06</v>
      </c>
      <c r="V490" s="25">
        <v>12.56</v>
      </c>
      <c r="W490" s="25">
        <v>7.87</v>
      </c>
      <c r="X490" s="25">
        <v>3.65</v>
      </c>
      <c r="Y490" s="25">
        <v>12.15</v>
      </c>
      <c r="Z490" s="25">
        <v>9.01</v>
      </c>
      <c r="AA490" s="25">
        <v>7.24</v>
      </c>
      <c r="AB490" s="25">
        <v>10.59</v>
      </c>
    </row>
    <row r="491" spans="1:28" x14ac:dyDescent="0.3">
      <c r="A491" s="27" t="s">
        <v>615</v>
      </c>
      <c r="B491" s="27">
        <f>VLOOKUP($A491,CRSP!$A$3:$U$650,2,0)</f>
        <v>3.8725999999999997E-2</v>
      </c>
      <c r="C491" s="27">
        <f>VLOOKUP($A491,CRSP!$A$3:$U$650,12,0)</f>
        <v>1391.7431192660551</v>
      </c>
      <c r="D491" s="27">
        <f>VLOOKUP(A491,GW!$A$2:$D$655,4,0)</f>
        <v>1.8996951923781195E-2</v>
      </c>
      <c r="E491" s="25">
        <f>VLOOKUP($A491,CRSP!$A$3:$U$656,13,0)</f>
        <v>-5.208E-3</v>
      </c>
      <c r="F491" s="25">
        <f>VLOOKUP($A491,CRSP!$A$3:$U$656,15,0)</f>
        <v>2706.0109091428644</v>
      </c>
      <c r="G491" s="25">
        <f>VLOOKUP($A491,CRSP!$A$3:$U$656,16,0)</f>
        <v>1.5899999999999999E-4</v>
      </c>
      <c r="H491" s="25">
        <f>VLOOKUP($A491,CRSP!$A$3:$U$656,18,0)</f>
        <v>1130.4345942614525</v>
      </c>
      <c r="I491" s="25">
        <f>VLOOKUP($A491,CRSP!$A$3:$U$656,19,0)</f>
        <v>1.245E-3</v>
      </c>
      <c r="J491" s="25">
        <f>VLOOKUP($A491,CRSP!$A$3:$U$656,21,0)</f>
        <v>578.85264341957259</v>
      </c>
      <c r="K491" s="25"/>
      <c r="L491" s="25"/>
      <c r="M491" s="25"/>
      <c r="N491" s="25">
        <f>VLOOKUP($A491,GOLD!$A$2:$H$657,6,0)</f>
        <v>1359.05</v>
      </c>
      <c r="O491" s="25">
        <f>VLOOKUP($A491,GOLD!$A$2:$H$657,8,0)</f>
        <v>3884.1097456416114</v>
      </c>
      <c r="P491" s="25">
        <f>VLOOKUP($A491,GOLD!$A$2:$H$657,7,0)</f>
        <v>3.7904483262788946</v>
      </c>
      <c r="Q491" s="25">
        <v>4.34</v>
      </c>
      <c r="R491" s="25">
        <v>8.49</v>
      </c>
      <c r="S491" s="25">
        <v>4.47</v>
      </c>
      <c r="T491" s="25">
        <v>4.59</v>
      </c>
      <c r="U491" s="25">
        <v>6.43</v>
      </c>
      <c r="V491" s="25">
        <v>6.45</v>
      </c>
      <c r="W491" s="25">
        <v>4.57</v>
      </c>
      <c r="X491" s="25">
        <v>1.86</v>
      </c>
      <c r="Y491" s="25">
        <v>2.42</v>
      </c>
      <c r="Z491" s="25">
        <v>1.98</v>
      </c>
      <c r="AA491" s="25">
        <v>1.69</v>
      </c>
      <c r="AB491" s="25">
        <v>2.54</v>
      </c>
    </row>
    <row r="492" spans="1:28" x14ac:dyDescent="0.3">
      <c r="A492" s="27" t="s">
        <v>336</v>
      </c>
      <c r="B492" s="27">
        <f>VLOOKUP($A492,CRSP!$A$3:$U$650,2,0)</f>
        <v>-5.1E-5</v>
      </c>
      <c r="C492" s="27">
        <f>VLOOKUP($A492,CRSP!$A$3:$U$650,12,0)</f>
        <v>1388.5556339684781</v>
      </c>
      <c r="D492" s="27">
        <f>VLOOKUP(A492,GW!$A$2:$D$655,4,0)</f>
        <v>1.914672539635481E-2</v>
      </c>
      <c r="E492" s="25">
        <f>VLOOKUP($A492,CRSP!$A$3:$U$656,13,0)</f>
        <v>-7.2139999999999999E-3</v>
      </c>
      <c r="F492" s="25">
        <f>VLOOKUP($A492,CRSP!$A$3:$U$656,15,0)</f>
        <v>2686.4890826142819</v>
      </c>
      <c r="G492" s="25">
        <f>VLOOKUP($A492,CRSP!$A$3:$U$656,16,0)</f>
        <v>4.6E-5</v>
      </c>
      <c r="H492" s="25">
        <f>VLOOKUP($A492,CRSP!$A$3:$U$656,18,0)</f>
        <v>1130.4865781005667</v>
      </c>
      <c r="I492" s="25">
        <f>VLOOKUP($A492,CRSP!$A$3:$U$656,19,0)</f>
        <v>4.2099999999999999E-4</v>
      </c>
      <c r="J492" s="25">
        <f>VLOOKUP($A492,CRSP!$A$3:$U$656,21,0)</f>
        <v>579.07761529808761</v>
      </c>
      <c r="K492" s="25"/>
      <c r="L492" s="25"/>
      <c r="M492" s="25"/>
      <c r="N492" s="25">
        <f>VLOOKUP($A492,GOLD!$A$2:$H$657,6,0)</f>
        <v>1384.45</v>
      </c>
      <c r="O492" s="25">
        <f>VLOOKUP($A492,GOLD!$A$2:$H$657,8,0)</f>
        <v>3956.7019148328095</v>
      </c>
      <c r="P492" s="25">
        <f>VLOOKUP($A492,GOLD!$A$2:$H$657,7,0)</f>
        <v>1.8517022605275268</v>
      </c>
      <c r="Q492" s="25">
        <v>-7.0000000000000007E-2</v>
      </c>
      <c r="R492" s="25">
        <v>7.47</v>
      </c>
      <c r="S492" s="25">
        <v>2.77</v>
      </c>
      <c r="T492" s="25">
        <v>5.52</v>
      </c>
      <c r="U492" s="25">
        <v>-1.18</v>
      </c>
      <c r="V492" s="25">
        <v>-0.71</v>
      </c>
      <c r="W492" s="25">
        <v>-1.89</v>
      </c>
      <c r="X492" s="25">
        <v>-1.33</v>
      </c>
      <c r="Y492" s="25">
        <v>4.17</v>
      </c>
      <c r="Z492" s="25">
        <v>-3.34</v>
      </c>
      <c r="AA492" s="25">
        <v>-0.28000000000000003</v>
      </c>
      <c r="AB492" s="25">
        <v>1.64</v>
      </c>
    </row>
    <row r="493" spans="1:28" x14ac:dyDescent="0.3">
      <c r="A493" s="27" t="s">
        <v>337</v>
      </c>
      <c r="B493" s="27">
        <f>VLOOKUP($A493,CRSP!$A$3:$U$650,2,0)</f>
        <v>6.7054000000000002E-2</v>
      </c>
      <c r="C493" s="27">
        <f>VLOOKUP($A493,CRSP!$A$3:$U$650,12,0)</f>
        <v>1479.2284168430958</v>
      </c>
      <c r="D493" s="27">
        <f>VLOOKUP(A493,GW!$A$2:$D$655,4,0)</f>
        <v>1.8072739416685218E-2</v>
      </c>
      <c r="E493" s="25">
        <f>VLOOKUP($A493,CRSP!$A$3:$U$656,13,0)</f>
        <v>-3.8908999999999999E-2</v>
      </c>
      <c r="F493" s="25">
        <f>VLOOKUP($A493,CRSP!$A$3:$U$656,15,0)</f>
        <v>2581.9614476210572</v>
      </c>
      <c r="G493" s="25">
        <f>VLOOKUP($A493,CRSP!$A$3:$U$656,16,0)</f>
        <v>2.2000000000000001E-4</v>
      </c>
      <c r="H493" s="25">
        <f>VLOOKUP($A493,CRSP!$A$3:$U$656,18,0)</f>
        <v>1130.7352575471402</v>
      </c>
      <c r="I493" s="25">
        <f>VLOOKUP($A493,CRSP!$A$3:$U$656,19,0)</f>
        <v>1.7179999999999999E-3</v>
      </c>
      <c r="J493" s="25">
        <f>VLOOKUP($A493,CRSP!$A$3:$U$656,21,0)</f>
        <v>580.08998875140605</v>
      </c>
      <c r="K493" s="25"/>
      <c r="L493" s="25"/>
      <c r="M493" s="25"/>
      <c r="N493" s="25">
        <f>VLOOKUP($A493,GOLD!$A$2:$H$657,6,0)</f>
        <v>1419.45</v>
      </c>
      <c r="O493" s="25">
        <f>VLOOKUP($A493,GOLD!$A$2:$H$657,8,0)</f>
        <v>4056.7304944269795</v>
      </c>
      <c r="P493" s="25">
        <f>VLOOKUP($A493,GOLD!$A$2:$H$657,7,0)</f>
        <v>2.4966523784086623</v>
      </c>
      <c r="Q493" s="25">
        <v>4.3499999999999996</v>
      </c>
      <c r="R493" s="25">
        <v>8.61</v>
      </c>
      <c r="S493" s="25">
        <v>7.35</v>
      </c>
      <c r="T493" s="25">
        <v>9.41</v>
      </c>
      <c r="U493" s="25">
        <v>6.32</v>
      </c>
      <c r="V493" s="25">
        <v>5.97</v>
      </c>
      <c r="W493" s="25">
        <v>6.58</v>
      </c>
      <c r="X493" s="25">
        <v>3.22</v>
      </c>
      <c r="Y493" s="25">
        <v>3.23</v>
      </c>
      <c r="Z493" s="25">
        <v>5.44</v>
      </c>
      <c r="AA493" s="25">
        <v>10.56</v>
      </c>
      <c r="AB493" s="25">
        <v>7.25</v>
      </c>
    </row>
    <row r="494" spans="1:28" x14ac:dyDescent="0.3">
      <c r="A494" s="27" t="s">
        <v>338</v>
      </c>
      <c r="B494" s="27">
        <f>VLOOKUP($A494,CRSP!$A$3:$U$650,2,0)</f>
        <v>2.3349000000000002E-2</v>
      </c>
      <c r="C494" s="27">
        <f>VLOOKUP($A494,CRSP!$A$3:$U$650,12,0)</f>
        <v>1512.7264173135732</v>
      </c>
      <c r="D494" s="27">
        <f>VLOOKUP(A494,GW!$A$2:$D$655,4,0)</f>
        <v>1.7854477031692222E-2</v>
      </c>
      <c r="E494" s="25">
        <f>VLOOKUP($A494,CRSP!$A$3:$U$656,13,0)</f>
        <v>-2.24E-4</v>
      </c>
      <c r="F494" s="25">
        <f>VLOOKUP($A494,CRSP!$A$3:$U$656,15,0)</f>
        <v>2581.3830740131384</v>
      </c>
      <c r="G494" s="25">
        <f>VLOOKUP($A494,CRSP!$A$3:$U$656,16,0)</f>
        <v>5.8E-5</v>
      </c>
      <c r="H494" s="25">
        <f>VLOOKUP($A494,CRSP!$A$3:$U$656,18,0)</f>
        <v>1130.8008227496266</v>
      </c>
      <c r="I494" s="25">
        <f>VLOOKUP($A494,CRSP!$A$3:$U$656,19,0)</f>
        <v>4.7629999999999999E-3</v>
      </c>
      <c r="J494" s="25">
        <f>VLOOKUP($A494,CRSP!$A$3:$U$656,21,0)</f>
        <v>582.90213723284592</v>
      </c>
      <c r="K494" s="25"/>
      <c r="L494" s="25"/>
      <c r="M494" s="25"/>
      <c r="N494" s="25">
        <f>VLOOKUP($A494,GOLD!$A$2:$H$657,6,0)</f>
        <v>1331.81</v>
      </c>
      <c r="O494" s="25">
        <f>VLOOKUP($A494,GOLD!$A$2:$H$657,8,0)</f>
        <v>3806.2589311231777</v>
      </c>
      <c r="P494" s="25">
        <f>VLOOKUP($A494,GOLD!$A$2:$H$657,7,0)</f>
        <v>-6.3730553339089004</v>
      </c>
      <c r="Q494" s="25">
        <v>-2.37</v>
      </c>
      <c r="R494" s="25">
        <v>0.3</v>
      </c>
      <c r="S494" s="25">
        <v>4.3899999999999997</v>
      </c>
      <c r="T494" s="25">
        <v>6.93</v>
      </c>
      <c r="U494" s="25">
        <v>0.09</v>
      </c>
      <c r="V494" s="25">
        <v>3.93</v>
      </c>
      <c r="W494" s="25">
        <v>7.0000000000000007E-2</v>
      </c>
      <c r="X494" s="25">
        <v>2.2000000000000002</v>
      </c>
      <c r="Y494" s="25">
        <v>-0.86</v>
      </c>
      <c r="Z494" s="25">
        <v>-0.72</v>
      </c>
      <c r="AA494" s="25">
        <v>2.54</v>
      </c>
      <c r="AB494" s="25">
        <v>1.45</v>
      </c>
    </row>
    <row r="495" spans="1:28" x14ac:dyDescent="0.3">
      <c r="A495" s="27" t="s">
        <v>339</v>
      </c>
      <c r="B495" s="27">
        <f>VLOOKUP($A495,CRSP!$A$3:$U$650,2,0)</f>
        <v>3.2508000000000002E-2</v>
      </c>
      <c r="C495" s="27">
        <f>VLOOKUP($A495,CRSP!$A$3:$U$650,12,0)</f>
        <v>1561.067984003764</v>
      </c>
      <c r="D495" s="27">
        <f>VLOOKUP(A495,GW!$A$2:$D$655,4,0)</f>
        <v>1.7477886107804284E-2</v>
      </c>
      <c r="E495" s="25">
        <f>VLOOKUP($A495,CRSP!$A$3:$U$656,13,0)</f>
        <v>-2.03E-4</v>
      </c>
      <c r="F495" s="25">
        <f>VLOOKUP($A495,CRSP!$A$3:$U$656,15,0)</f>
        <v>2580.8582789579718</v>
      </c>
      <c r="G495" s="25">
        <f>VLOOKUP($A495,CRSP!$A$3:$U$656,16,0)</f>
        <v>1.4200000000000001E-4</v>
      </c>
      <c r="H495" s="25">
        <f>VLOOKUP($A495,CRSP!$A$3:$U$656,18,0)</f>
        <v>1130.9614574957184</v>
      </c>
      <c r="I495" s="25">
        <f>VLOOKUP($A495,CRSP!$A$3:$U$656,19,0)</f>
        <v>4.9309999999999996E-3</v>
      </c>
      <c r="J495" s="25">
        <f>VLOOKUP($A495,CRSP!$A$3:$U$656,21,0)</f>
        <v>585.71428571428578</v>
      </c>
      <c r="K495" s="25"/>
      <c r="L495" s="25"/>
      <c r="M495" s="25"/>
      <c r="N495" s="25">
        <f>VLOOKUP($A495,GOLD!$A$2:$H$657,6,0)</f>
        <v>1411.3</v>
      </c>
      <c r="O495" s="25">
        <f>VLOOKUP($A495,GOLD!$A$2:$H$657,8,0)</f>
        <v>4033.4381251786217</v>
      </c>
      <c r="P495" s="25">
        <f>VLOOKUP($A495,GOLD!$A$2:$H$657,7,0)</f>
        <v>5.7972346136698691</v>
      </c>
      <c r="Q495" s="25">
        <v>4.72</v>
      </c>
      <c r="R495" s="25">
        <v>-1.78</v>
      </c>
      <c r="S495" s="25">
        <v>3.55</v>
      </c>
      <c r="T495" s="25">
        <v>7.63</v>
      </c>
      <c r="U495" s="25">
        <v>3.15</v>
      </c>
      <c r="V495" s="25">
        <v>2.42</v>
      </c>
      <c r="W495" s="25">
        <v>7.4</v>
      </c>
      <c r="X495" s="25">
        <v>2.4300000000000002</v>
      </c>
      <c r="Y495" s="25">
        <v>2.2599999999999998</v>
      </c>
      <c r="Z495" s="25">
        <v>3.32</v>
      </c>
      <c r="AA495" s="25">
        <v>2.72</v>
      </c>
      <c r="AB495" s="25">
        <v>3.27</v>
      </c>
    </row>
    <row r="496" spans="1:28" x14ac:dyDescent="0.3">
      <c r="A496" s="27" t="s">
        <v>340</v>
      </c>
      <c r="B496" s="27">
        <f>VLOOKUP($A496,CRSP!$A$3:$U$650,2,0)</f>
        <v>6.2500000000000001E-4</v>
      </c>
      <c r="C496" s="27">
        <f>VLOOKUP($A496,CRSP!$A$3:$U$650,12,0)</f>
        <v>1559.4330745706893</v>
      </c>
      <c r="D496" s="27">
        <f>VLOOKUP(A496,GW!$A$2:$D$655,4,0)</f>
        <v>1.7672703136902924E-2</v>
      </c>
      <c r="E496" s="25">
        <f>VLOOKUP($A496,CRSP!$A$3:$U$656,13,0)</f>
        <v>-4.8099999999999998E-4</v>
      </c>
      <c r="F496" s="25">
        <f>VLOOKUP($A496,CRSP!$A$3:$U$656,15,0)</f>
        <v>2579.6177293903916</v>
      </c>
      <c r="G496" s="25">
        <f>VLOOKUP($A496,CRSP!$A$3:$U$656,16,0)</f>
        <v>2.3699999999999999E-4</v>
      </c>
      <c r="H496" s="25">
        <f>VLOOKUP($A496,CRSP!$A$3:$U$656,18,0)</f>
        <v>1131.2294552608817</v>
      </c>
      <c r="I496" s="25">
        <f>VLOOKUP($A496,CRSP!$A$3:$U$656,19,0)</f>
        <v>9.7509999999999993E-3</v>
      </c>
      <c r="J496" s="25">
        <f>VLOOKUP($A496,CRSP!$A$3:$U$656,21,0)</f>
        <v>591.45106861642284</v>
      </c>
      <c r="K496" s="25"/>
      <c r="L496" s="25"/>
      <c r="M496" s="25"/>
      <c r="N496" s="25">
        <f>VLOOKUP($A496,GOLD!$A$2:$H$657,6,0)</f>
        <v>1430</v>
      </c>
      <c r="O496" s="25">
        <f>VLOOKUP($A496,GOLD!$A$2:$H$657,8,0)</f>
        <v>4086.8819662760784</v>
      </c>
      <c r="P496" s="25">
        <f>VLOOKUP($A496,GOLD!$A$2:$H$657,7,0)</f>
        <v>1.316317883399178</v>
      </c>
      <c r="Q496" s="25">
        <v>3.02</v>
      </c>
      <c r="R496" s="25">
        <v>1.74</v>
      </c>
      <c r="S496" s="25">
        <v>2.39</v>
      </c>
      <c r="T496" s="25">
        <v>2.1</v>
      </c>
      <c r="U496" s="25">
        <v>0.73</v>
      </c>
      <c r="V496" s="25">
        <v>-1.46</v>
      </c>
      <c r="W496" s="25">
        <v>1.68</v>
      </c>
      <c r="X496" s="25">
        <v>0.92</v>
      </c>
      <c r="Y496" s="25">
        <v>1.1000000000000001</v>
      </c>
      <c r="Z496" s="25">
        <v>2.29</v>
      </c>
      <c r="AA496" s="25">
        <v>-1.58</v>
      </c>
      <c r="AB496" s="25">
        <v>-0.28000000000000003</v>
      </c>
    </row>
    <row r="497" spans="1:28" x14ac:dyDescent="0.3">
      <c r="A497" s="27" t="s">
        <v>616</v>
      </c>
      <c r="B497" s="27">
        <f>VLOOKUP($A497,CRSP!$A$3:$U$650,2,0)</f>
        <v>2.9440999999999998E-2</v>
      </c>
      <c r="C497" s="27">
        <f>VLOOKUP($A497,CRSP!$A$3:$U$650,12,0)</f>
        <v>1603.8696777228886</v>
      </c>
      <c r="D497" s="27">
        <f>VLOOKUP(A497,GW!$A$2:$D$655,4,0)</f>
        <v>1.7405514284387281E-2</v>
      </c>
      <c r="E497" s="25">
        <f>VLOOKUP($A497,CRSP!$A$3:$U$656,13,0)</f>
        <v>1.4546999999999999E-2</v>
      </c>
      <c r="F497" s="25">
        <f>VLOOKUP($A497,CRSP!$A$3:$U$656,15,0)</f>
        <v>2617.143323452899</v>
      </c>
      <c r="G497" s="25">
        <f>VLOOKUP($A497,CRSP!$A$3:$U$656,16,0)</f>
        <v>2.0799999999999999E-4</v>
      </c>
      <c r="H497" s="25">
        <f>VLOOKUP($A497,CRSP!$A$3:$U$656,18,0)</f>
        <v>1131.4647875055205</v>
      </c>
      <c r="I497" s="25">
        <f>VLOOKUP($A497,CRSP!$A$3:$U$656,19,0)</f>
        <v>6.4390000000000003E-3</v>
      </c>
      <c r="J497" s="25">
        <f>VLOOKUP($A497,CRSP!$A$3:$U$656,21,0)</f>
        <v>595.27559055118115</v>
      </c>
      <c r="K497" s="25"/>
      <c r="L497" s="25"/>
      <c r="M497" s="25"/>
      <c r="N497" s="25">
        <f>VLOOKUP($A497,GOLD!$A$2:$H$657,6,0)</f>
        <v>1563.6</v>
      </c>
      <c r="O497" s="25">
        <f>VLOOKUP($A497,GOLD!$A$2:$H$657,8,0)</f>
        <v>4468.7053443841096</v>
      </c>
      <c r="P497" s="25">
        <f>VLOOKUP($A497,GOLD!$A$2:$H$657,7,0)</f>
        <v>8.931641066484671</v>
      </c>
      <c r="Q497" s="25">
        <v>4.6100000000000003</v>
      </c>
      <c r="R497" s="25">
        <v>2.2200000000000002</v>
      </c>
      <c r="S497" s="25">
        <v>2.06</v>
      </c>
      <c r="T497" s="25">
        <v>1.59</v>
      </c>
      <c r="U497" s="25">
        <v>4.93</v>
      </c>
      <c r="V497" s="25">
        <v>3.11</v>
      </c>
      <c r="W497" s="25">
        <v>3.3</v>
      </c>
      <c r="X497" s="25">
        <v>4</v>
      </c>
      <c r="Y497" s="25">
        <v>4.51</v>
      </c>
      <c r="Z497" s="25">
        <v>6.34</v>
      </c>
      <c r="AA497" s="25">
        <v>0.67</v>
      </c>
      <c r="AB497" s="25">
        <v>1.74</v>
      </c>
    </row>
    <row r="498" spans="1:28" x14ac:dyDescent="0.3">
      <c r="A498" s="27" t="s">
        <v>341</v>
      </c>
      <c r="B498" s="27">
        <f>VLOOKUP($A498,CRSP!$A$3:$U$650,2,0)</f>
        <v>-1.1313E-2</v>
      </c>
      <c r="C498" s="27">
        <f>VLOOKUP($A498,CRSP!$A$3:$U$650,12,0)</f>
        <v>1582.2159491884263</v>
      </c>
      <c r="D498" s="27">
        <f>VLOOKUP(A498,GW!$A$2:$D$655,4,0)</f>
        <v>1.7869213995440583E-2</v>
      </c>
      <c r="E498" s="25">
        <f>VLOOKUP($A498,CRSP!$A$3:$U$656,13,0)</f>
        <v>2.4937000000000001E-2</v>
      </c>
      <c r="F498" s="25">
        <f>VLOOKUP($A498,CRSP!$A$3:$U$656,15,0)</f>
        <v>2682.4061221327233</v>
      </c>
      <c r="G498" s="25">
        <f>VLOOKUP($A498,CRSP!$A$3:$U$656,16,0)</f>
        <v>6.3999999999999997E-5</v>
      </c>
      <c r="H498" s="25">
        <f>VLOOKUP($A498,CRSP!$A$3:$U$656,18,0)</f>
        <v>1131.5371433896928</v>
      </c>
      <c r="I498" s="25">
        <f>VLOOKUP($A498,CRSP!$A$3:$U$656,19,0)</f>
        <v>4.7039999999999998E-3</v>
      </c>
      <c r="J498" s="25">
        <f>VLOOKUP($A498,CRSP!$A$3:$U$656,21,0)</f>
        <v>598.0877390326209</v>
      </c>
      <c r="K498" s="25"/>
      <c r="L498" s="25"/>
      <c r="M498" s="25"/>
      <c r="N498" s="25">
        <f>VLOOKUP($A498,GOLD!$A$2:$H$657,6,0)</f>
        <v>1533.35</v>
      </c>
      <c r="O498" s="25">
        <f>VLOOKUP($A498,GOLD!$A$2:$H$657,8,0)</f>
        <v>4382.2520720205766</v>
      </c>
      <c r="P498" s="25">
        <f>VLOOKUP($A498,GOLD!$A$2:$H$657,7,0)</f>
        <v>-1.9535970603578958</v>
      </c>
      <c r="Q498" s="25">
        <v>2.04</v>
      </c>
      <c r="R498" s="25">
        <v>-3.54</v>
      </c>
      <c r="S498" s="25">
        <v>-2.99</v>
      </c>
      <c r="T498" s="25">
        <v>-4.5199999999999996</v>
      </c>
      <c r="U498" s="25">
        <v>-0.43</v>
      </c>
      <c r="V498" s="25">
        <v>-1.75</v>
      </c>
      <c r="W498" s="25">
        <v>0.77</v>
      </c>
      <c r="X498" s="25">
        <v>1.32</v>
      </c>
      <c r="Y498" s="25">
        <v>0.88</v>
      </c>
      <c r="Z498" s="25">
        <v>1.95</v>
      </c>
      <c r="AA498" s="25">
        <v>-2.67</v>
      </c>
      <c r="AB498" s="25">
        <v>-2.59</v>
      </c>
    </row>
    <row r="499" spans="1:28" x14ac:dyDescent="0.3">
      <c r="A499" s="27" t="s">
        <v>342</v>
      </c>
      <c r="B499" s="27">
        <f>VLOOKUP($A499,CRSP!$A$3:$U$650,2,0)</f>
        <v>-1.6545000000000001E-2</v>
      </c>
      <c r="C499" s="27">
        <f>VLOOKUP($A499,CRSP!$A$3:$U$650,12,0)</f>
        <v>1553.3286285579866</v>
      </c>
      <c r="D499" s="27">
        <f>VLOOKUP(A499,GW!$A$2:$D$655,4,0)</f>
        <v>1.8431215168403198E-2</v>
      </c>
      <c r="E499" s="25">
        <f>VLOOKUP($A499,CRSP!$A$3:$U$656,13,0)</f>
        <v>-5.9280000000000001E-3</v>
      </c>
      <c r="F499" s="25">
        <f>VLOOKUP($A499,CRSP!$A$3:$U$656,15,0)</f>
        <v>2666.5056562466002</v>
      </c>
      <c r="G499" s="25">
        <f>VLOOKUP($A499,CRSP!$A$3:$U$656,16,0)</f>
        <v>1.03E-4</v>
      </c>
      <c r="H499" s="25">
        <f>VLOOKUP($A499,CRSP!$A$3:$U$656,18,0)</f>
        <v>1131.6537557855436</v>
      </c>
      <c r="I499" s="25">
        <f>VLOOKUP($A499,CRSP!$A$3:$U$656,19,0)</f>
        <v>-1.0709999999999999E-3</v>
      </c>
      <c r="J499" s="25">
        <f>VLOOKUP($A499,CRSP!$A$3:$U$656,21,0)</f>
        <v>597.41282339707539</v>
      </c>
      <c r="K499" s="25"/>
      <c r="L499" s="25"/>
      <c r="M499" s="25"/>
      <c r="N499" s="25">
        <f>VLOOKUP($A499,GOLD!$A$2:$H$657,6,0)</f>
        <v>1499.6</v>
      </c>
      <c r="O499" s="25">
        <f>VLOOKUP($A499,GOLD!$A$2:$H$657,8,0)</f>
        <v>4285.7959416976273</v>
      </c>
      <c r="P499" s="25">
        <f>VLOOKUP($A499,GOLD!$A$2:$H$657,7,0)</f>
        <v>-2.2256478453463822</v>
      </c>
      <c r="Q499" s="25">
        <v>-1.08</v>
      </c>
      <c r="R499" s="25">
        <v>-1.06</v>
      </c>
      <c r="S499" s="25">
        <v>0.02</v>
      </c>
      <c r="T499" s="25">
        <v>-2.34</v>
      </c>
      <c r="U499" s="25">
        <v>-1.9</v>
      </c>
      <c r="V499" s="25">
        <v>-2.46</v>
      </c>
      <c r="W499" s="25">
        <v>-1.39</v>
      </c>
      <c r="X499" s="25">
        <v>-0.34</v>
      </c>
      <c r="Y499" s="25">
        <v>-0.89</v>
      </c>
      <c r="Z499" s="25">
        <v>-1.88</v>
      </c>
      <c r="AA499" s="25">
        <v>-2.31</v>
      </c>
      <c r="AB499" s="25">
        <v>-1.83</v>
      </c>
    </row>
    <row r="500" spans="1:28" x14ac:dyDescent="0.3">
      <c r="A500" s="27" t="s">
        <v>617</v>
      </c>
      <c r="B500" s="27">
        <f>VLOOKUP($A500,CRSP!$A$3:$U$650,2,0)</f>
        <v>-1.9827999999999998E-2</v>
      </c>
      <c r="C500" s="27">
        <f>VLOOKUP($A500,CRSP!$A$3:$U$650,12,0)</f>
        <v>1519.9717713479181</v>
      </c>
      <c r="D500" s="27">
        <f>VLOOKUP(A500,GW!$A$2:$D$655,4,0)</f>
        <v>1.9052372550840378E-2</v>
      </c>
      <c r="E500" s="25">
        <f>VLOOKUP($A500,CRSP!$A$3:$U$656,13,0)</f>
        <v>3.1081999999999999E-2</v>
      </c>
      <c r="F500" s="25">
        <f>VLOOKUP($A500,CRSP!$A$3:$U$656,15,0)</f>
        <v>2749.3861821187215</v>
      </c>
      <c r="G500" s="25">
        <f>VLOOKUP($A500,CRSP!$A$3:$U$656,16,0)</f>
        <v>-8.2999999999999998E-5</v>
      </c>
      <c r="H500" s="25">
        <f>VLOOKUP($A500,CRSP!$A$3:$U$656,18,0)</f>
        <v>1131.5598570491256</v>
      </c>
      <c r="I500" s="25">
        <f>VLOOKUP($A500,CRSP!$A$3:$U$656,19,0)</f>
        <v>8.8599999999999996E-4</v>
      </c>
      <c r="J500" s="25">
        <f>VLOOKUP($A500,CRSP!$A$3:$U$656,21,0)</f>
        <v>597.97525309336334</v>
      </c>
      <c r="K500" s="25"/>
      <c r="L500" s="25"/>
      <c r="M500" s="25"/>
      <c r="N500" s="25">
        <f>VLOOKUP($A500,GOLD!$A$2:$H$657,6,0)</f>
        <v>1626.14</v>
      </c>
      <c r="O500" s="25">
        <f>VLOOKUP($A500,GOLD!$A$2:$H$657,8,0)</f>
        <v>4647.4421263218064</v>
      </c>
      <c r="P500" s="25">
        <f>VLOOKUP($A500,GOLD!$A$2:$H$657,7,0)</f>
        <v>8.1010702400541224</v>
      </c>
      <c r="Q500" s="25">
        <v>-0.42</v>
      </c>
      <c r="R500" s="25">
        <v>-8.93</v>
      </c>
      <c r="S500" s="25">
        <v>-5.97</v>
      </c>
      <c r="T500" s="25">
        <v>0.5</v>
      </c>
      <c r="U500" s="25">
        <v>-2.2999999999999998</v>
      </c>
      <c r="V500" s="25">
        <v>-0.5</v>
      </c>
      <c r="W500" s="25">
        <v>-4.95</v>
      </c>
      <c r="X500" s="25">
        <v>-0.33</v>
      </c>
      <c r="Y500" s="25">
        <v>-0.64</v>
      </c>
      <c r="Z500" s="25">
        <v>-3.66</v>
      </c>
      <c r="AA500" s="25">
        <v>-3.91</v>
      </c>
      <c r="AB500" s="25">
        <v>-3.25</v>
      </c>
    </row>
    <row r="501" spans="1:28" x14ac:dyDescent="0.3">
      <c r="A501" s="27" t="s">
        <v>343</v>
      </c>
      <c r="B501" s="27">
        <f>VLOOKUP($A501,CRSP!$A$3:$U$650,2,0)</f>
        <v>-5.4323000000000003E-2</v>
      </c>
      <c r="C501" s="27">
        <f>VLOOKUP($A501,CRSP!$A$3:$U$650,12,0)</f>
        <v>1433.6509056692546</v>
      </c>
      <c r="D501" s="27">
        <f>VLOOKUP(A501,GW!$A$2:$D$655,4,0)</f>
        <v>2.0429242999778486E-2</v>
      </c>
      <c r="E501" s="25">
        <f>VLOOKUP($A501,CRSP!$A$3:$U$656,13,0)</f>
        <v>4.7502999999999997E-2</v>
      </c>
      <c r="F501" s="25">
        <f>VLOOKUP($A501,CRSP!$A$3:$U$656,15,0)</f>
        <v>2879.9900865939317</v>
      </c>
      <c r="G501" s="25">
        <f>VLOOKUP($A501,CRSP!$A$3:$U$656,16,0)</f>
        <v>2.31E-4</v>
      </c>
      <c r="H501" s="25">
        <f>VLOOKUP($A501,CRSP!$A$3:$U$656,18,0)</f>
        <v>1131.8211812133216</v>
      </c>
      <c r="I501" s="25">
        <f>VLOOKUP($A501,CRSP!$A$3:$U$656,19,0)</f>
        <v>2.758E-3</v>
      </c>
      <c r="J501" s="25">
        <f>VLOOKUP($A501,CRSP!$A$3:$U$656,21,0)</f>
        <v>599.5500562429695</v>
      </c>
      <c r="K501" s="25"/>
      <c r="L501" s="25"/>
      <c r="M501" s="25"/>
      <c r="N501" s="25">
        <f>VLOOKUP($A501,GOLD!$A$2:$H$657,6,0)</f>
        <v>1823.3</v>
      </c>
      <c r="O501" s="25">
        <f>VLOOKUP($A501,GOLD!$A$2:$H$657,8,0)</f>
        <v>5210.917404972849</v>
      </c>
      <c r="P501" s="25">
        <f>VLOOKUP($A501,GOLD!$A$2:$H$657,7,0)</f>
        <v>11.443893778286073</v>
      </c>
      <c r="Q501" s="25">
        <v>-0.66</v>
      </c>
      <c r="R501" s="25">
        <v>-12.08</v>
      </c>
      <c r="S501" s="25">
        <v>-7.59</v>
      </c>
      <c r="T501" s="25">
        <v>-10.02</v>
      </c>
      <c r="U501" s="25">
        <v>-3.18</v>
      </c>
      <c r="V501" s="25">
        <v>-6.79</v>
      </c>
      <c r="W501" s="25">
        <v>-5.0599999999999996</v>
      </c>
      <c r="X501" s="25">
        <v>0.17</v>
      </c>
      <c r="Y501" s="25">
        <v>-2.89</v>
      </c>
      <c r="Z501" s="25">
        <v>-3.16</v>
      </c>
      <c r="AA501" s="25">
        <v>-9.33</v>
      </c>
      <c r="AB501" s="25">
        <v>-6.26</v>
      </c>
    </row>
    <row r="502" spans="1:28" x14ac:dyDescent="0.3">
      <c r="A502" s="27" t="s">
        <v>344</v>
      </c>
      <c r="B502" s="27">
        <f>VLOOKUP($A502,CRSP!$A$3:$U$650,2,0)</f>
        <v>-7.0237999999999995E-2</v>
      </c>
      <c r="C502" s="27">
        <f>VLOOKUP($A502,CRSP!$A$3:$U$650,12,0)</f>
        <v>1330.7692307692309</v>
      </c>
      <c r="D502" s="27">
        <f>VLOOKUP(A502,GW!$A$2:$D$655,4,0)</f>
        <v>2.2256102950274876E-2</v>
      </c>
      <c r="E502" s="25">
        <f>VLOOKUP($A502,CRSP!$A$3:$U$656,13,0)</f>
        <v>2.9468000000000001E-2</v>
      </c>
      <c r="F502" s="25">
        <f>VLOOKUP($A502,CRSP!$A$3:$U$656,15,0)</f>
        <v>2964.8571403450351</v>
      </c>
      <c r="G502" s="25">
        <f>VLOOKUP($A502,CRSP!$A$3:$U$656,16,0)</f>
        <v>7.9999999999999996E-6</v>
      </c>
      <c r="H502" s="25">
        <f>VLOOKUP($A502,CRSP!$A$3:$U$656,18,0)</f>
        <v>1131.8301964286634</v>
      </c>
      <c r="I502" s="25">
        <f>VLOOKUP($A502,CRSP!$A$3:$U$656,19,0)</f>
        <v>1.518E-3</v>
      </c>
      <c r="J502" s="25">
        <f>VLOOKUP($A502,CRSP!$A$3:$U$656,21,0)</f>
        <v>600.56242969628795</v>
      </c>
      <c r="K502" s="25"/>
      <c r="L502" s="25"/>
      <c r="M502" s="25"/>
      <c r="N502" s="25">
        <f>VLOOKUP($A502,GOLD!$A$2:$H$657,6,0)</f>
        <v>1623.25</v>
      </c>
      <c r="O502" s="25">
        <f>VLOOKUP($A502,GOLD!$A$2:$H$657,8,0)</f>
        <v>4639.1826236067445</v>
      </c>
      <c r="P502" s="25">
        <f>VLOOKUP($A502,GOLD!$A$2:$H$657,7,0)</f>
        <v>-11.621773365656276</v>
      </c>
      <c r="Q502" s="25">
        <v>-4.88</v>
      </c>
      <c r="R502" s="25">
        <v>-14.1</v>
      </c>
      <c r="S502" s="25">
        <v>-11.93</v>
      </c>
      <c r="T502" s="25">
        <v>-12.31</v>
      </c>
      <c r="U502" s="25">
        <v>-9.1</v>
      </c>
      <c r="V502" s="25">
        <v>-4.76</v>
      </c>
      <c r="W502" s="25">
        <v>-5.77</v>
      </c>
      <c r="X502" s="25">
        <v>-1.61</v>
      </c>
      <c r="Y502" s="25">
        <v>-3.89</v>
      </c>
      <c r="Z502" s="25">
        <v>-3.95</v>
      </c>
      <c r="AA502" s="25">
        <v>-11.29</v>
      </c>
      <c r="AB502" s="25">
        <v>-10.83</v>
      </c>
    </row>
    <row r="503" spans="1:28" x14ac:dyDescent="0.3">
      <c r="A503" s="27" t="s">
        <v>345</v>
      </c>
      <c r="B503" s="27">
        <f>VLOOKUP($A503,CRSP!$A$3:$U$650,2,0)</f>
        <v>0.109014</v>
      </c>
      <c r="C503" s="27">
        <f>VLOOKUP($A503,CRSP!$A$3:$U$650,12,0)</f>
        <v>1474.1237355916255</v>
      </c>
      <c r="D503" s="27">
        <f>VLOOKUP(A503,GW!$A$2:$D$655,4,0)</f>
        <v>2.0422617622809117E-2</v>
      </c>
      <c r="E503" s="25">
        <f>VLOOKUP($A503,CRSP!$A$3:$U$656,13,0)</f>
        <v>-1.2101000000000001E-2</v>
      </c>
      <c r="F503" s="25">
        <f>VLOOKUP($A503,CRSP!$A$3:$U$656,15,0)</f>
        <v>2928.9801171364547</v>
      </c>
      <c r="G503" s="25">
        <f>VLOOKUP($A503,CRSP!$A$3:$U$656,16,0)</f>
        <v>2.5000000000000001E-5</v>
      </c>
      <c r="H503" s="25">
        <f>VLOOKUP($A503,CRSP!$A$3:$U$656,18,0)</f>
        <v>1131.8585299625952</v>
      </c>
      <c r="I503" s="25">
        <f>VLOOKUP($A503,CRSP!$A$3:$U$656,19,0)</f>
        <v>-2.0630000000000002E-3</v>
      </c>
      <c r="J503" s="25">
        <f>VLOOKUP($A503,CRSP!$A$3:$U$656,21,0)</f>
        <v>599.32508436445437</v>
      </c>
      <c r="K503" s="25"/>
      <c r="L503" s="25"/>
      <c r="M503" s="25"/>
      <c r="N503" s="25">
        <f>VLOOKUP($A503,GOLD!$A$2:$H$657,6,0)</f>
        <v>1713.25</v>
      </c>
      <c r="O503" s="25">
        <f>VLOOKUP($A503,GOLD!$A$2:$H$657,8,0)</f>
        <v>4896.3989711346094</v>
      </c>
      <c r="P503" s="25">
        <f>VLOOKUP($A503,GOLD!$A$2:$H$657,7,0)</f>
        <v>5.3961839077336959</v>
      </c>
      <c r="Q503" s="25">
        <v>6.29</v>
      </c>
      <c r="R503" s="25">
        <v>23.28</v>
      </c>
      <c r="S503" s="25">
        <v>16.3</v>
      </c>
      <c r="T503" s="25">
        <v>16.239999999999998</v>
      </c>
      <c r="U503" s="25">
        <v>9.9</v>
      </c>
      <c r="V503" s="25">
        <v>11.78</v>
      </c>
      <c r="W503" s="25">
        <v>7.59</v>
      </c>
      <c r="X503" s="25">
        <v>6.7</v>
      </c>
      <c r="Y503" s="25">
        <v>9.77</v>
      </c>
      <c r="Z503" s="25">
        <v>5.54</v>
      </c>
      <c r="AA503" s="25">
        <v>13.5</v>
      </c>
      <c r="AB503" s="25">
        <v>13.76</v>
      </c>
    </row>
    <row r="504" spans="1:28" x14ac:dyDescent="0.3">
      <c r="A504" s="27" t="s">
        <v>346</v>
      </c>
      <c r="B504" s="27">
        <f>VLOOKUP($A504,CRSP!$A$3:$U$650,2,0)</f>
        <v>-2.7269999999999998E-3</v>
      </c>
      <c r="C504" s="27">
        <f>VLOOKUP($A504,CRSP!$A$3:$U$650,12,0)</f>
        <v>1466.6666666666667</v>
      </c>
      <c r="D504" s="27">
        <f>VLOOKUP(A504,GW!$A$2:$D$655,4,0)</f>
        <v>2.0858995744316839E-2</v>
      </c>
      <c r="E504" s="25">
        <f>VLOOKUP($A504,CRSP!$A$3:$U$656,13,0)</f>
        <v>8.685E-3</v>
      </c>
      <c r="F504" s="25">
        <f>VLOOKUP($A504,CRSP!$A$3:$U$656,15,0)</f>
        <v>2954.4175654125443</v>
      </c>
      <c r="G504" s="25">
        <f>VLOOKUP($A504,CRSP!$A$3:$U$656,16,0)</f>
        <v>6.0000000000000002E-6</v>
      </c>
      <c r="H504" s="25">
        <f>VLOOKUP($A504,CRSP!$A$3:$U$656,18,0)</f>
        <v>1131.8653206442812</v>
      </c>
      <c r="I504" s="25">
        <f>VLOOKUP($A504,CRSP!$A$3:$U$656,19,0)</f>
        <v>-8.4400000000000002E-4</v>
      </c>
      <c r="J504" s="25">
        <f>VLOOKUP($A504,CRSP!$A$3:$U$656,21,0)</f>
        <v>598.76265466816642</v>
      </c>
      <c r="K504" s="25"/>
      <c r="L504" s="25"/>
      <c r="M504" s="25"/>
      <c r="N504" s="25">
        <f>VLOOKUP($A504,GOLD!$A$2:$H$657,6,0)</f>
        <v>1745.1</v>
      </c>
      <c r="O504" s="25">
        <f>VLOOKUP($A504,GOLD!$A$2:$H$657,8,0)</f>
        <v>4987.4249785653037</v>
      </c>
      <c r="P504" s="25">
        <f>VLOOKUP($A504,GOLD!$A$2:$H$657,7,0)</f>
        <v>1.8419709118892389</v>
      </c>
      <c r="Q504" s="25">
        <v>1.44</v>
      </c>
      <c r="R504" s="25">
        <v>-8.02</v>
      </c>
      <c r="S504" s="25">
        <v>1.85</v>
      </c>
      <c r="T504" s="25">
        <v>2.15</v>
      </c>
      <c r="U504" s="25">
        <v>0.47</v>
      </c>
      <c r="V504" s="25">
        <v>-1.98</v>
      </c>
      <c r="W504" s="25">
        <v>0.3</v>
      </c>
      <c r="X504" s="25">
        <v>1</v>
      </c>
      <c r="Y504" s="25">
        <v>1.06</v>
      </c>
      <c r="Z504" s="25">
        <v>1.3</v>
      </c>
      <c r="AA504" s="25">
        <v>-3.16</v>
      </c>
      <c r="AB504" s="25">
        <v>-0.38</v>
      </c>
    </row>
    <row r="505" spans="1:28" x14ac:dyDescent="0.3">
      <c r="A505" s="27" t="s">
        <v>618</v>
      </c>
      <c r="B505" s="27">
        <f>VLOOKUP($A505,CRSP!$A$3:$U$650,2,0)</f>
        <v>9.4269999999999996E-3</v>
      </c>
      <c r="C505" s="27">
        <f>VLOOKUP($A505,CRSP!$A$3:$U$650,12,0)</f>
        <v>1479.1813690896258</v>
      </c>
      <c r="D505" s="27">
        <f>VLOOKUP(A505,GW!$A$2:$D$655,4,0)</f>
        <v>2.1012245547073791E-2</v>
      </c>
      <c r="E505" s="25">
        <f>VLOOKUP($A505,CRSP!$A$3:$U$656,13,0)</f>
        <v>1.9019000000000001E-2</v>
      </c>
      <c r="F505" s="25">
        <f>VLOOKUP($A505,CRSP!$A$3:$U$656,15,0)</f>
        <v>3010.6077291595921</v>
      </c>
      <c r="G505" s="25">
        <f>VLOOKUP($A505,CRSP!$A$3:$U$656,16,0)</f>
        <v>-9.0000000000000002E-6</v>
      </c>
      <c r="H505" s="25">
        <f>VLOOKUP($A505,CRSP!$A$3:$U$656,18,0)</f>
        <v>1131.8551346217521</v>
      </c>
      <c r="I505" s="25">
        <f>VLOOKUP($A505,CRSP!$A$3:$U$656,19,0)</f>
        <v>-2.467E-3</v>
      </c>
      <c r="J505" s="25">
        <f>VLOOKUP($A505,CRSP!$A$3:$U$656,21,0)</f>
        <v>597.30033745781782</v>
      </c>
      <c r="K505" s="25"/>
      <c r="L505" s="25"/>
      <c r="M505" s="25"/>
      <c r="N505" s="25">
        <f>VLOOKUP($A505,GOLD!$A$2:$H$657,6,0)</f>
        <v>1563.8</v>
      </c>
      <c r="O505" s="25">
        <f>VLOOKUP($A505,GOLD!$A$2:$H$657,8,0)</f>
        <v>4469.2769362675044</v>
      </c>
      <c r="P505" s="25">
        <f>VLOOKUP($A505,GOLD!$A$2:$H$657,7,0)</f>
        <v>-10.969310389441182</v>
      </c>
      <c r="Q505" s="25">
        <v>1.89</v>
      </c>
      <c r="R505" s="25">
        <v>-1.2</v>
      </c>
      <c r="S505" s="25">
        <v>-1.78</v>
      </c>
      <c r="T505" s="25">
        <v>-0.36</v>
      </c>
      <c r="U505" s="25">
        <v>1.25</v>
      </c>
      <c r="V505" s="25">
        <v>-1.43</v>
      </c>
      <c r="W505" s="25">
        <v>3.13</v>
      </c>
      <c r="X505" s="25">
        <v>2.93</v>
      </c>
      <c r="Y505" s="25">
        <v>0.9</v>
      </c>
      <c r="Z505" s="25">
        <v>3.51</v>
      </c>
      <c r="AA505" s="25">
        <v>1.76</v>
      </c>
      <c r="AB505" s="25">
        <v>1.02</v>
      </c>
    </row>
    <row r="506" spans="1:28" x14ac:dyDescent="0.3">
      <c r="A506" s="27" t="s">
        <v>347</v>
      </c>
      <c r="B506" s="27">
        <f>VLOOKUP($A506,CRSP!$A$3:$U$650,2,0)</f>
        <v>4.5205000000000002E-2</v>
      </c>
      <c r="C506" s="27">
        <f>VLOOKUP($A506,CRSP!$A$3:$U$650,12,0)</f>
        <v>1543.6485532815811</v>
      </c>
      <c r="D506" s="27">
        <f>VLOOKUP(A506,GW!$A$2:$D$655,4,0)</f>
        <v>2.0370412701315389E-2</v>
      </c>
      <c r="E506" s="25">
        <f>VLOOKUP($A506,CRSP!$A$3:$U$656,13,0)</f>
        <v>8.8269999999999998E-3</v>
      </c>
      <c r="F506" s="25">
        <f>VLOOKUP($A506,CRSP!$A$3:$U$656,15,0)</f>
        <v>3037.182691324891</v>
      </c>
      <c r="G506" s="25">
        <f>VLOOKUP($A506,CRSP!$A$3:$U$656,16,0)</f>
        <v>-4.8000000000000001E-5</v>
      </c>
      <c r="H506" s="25">
        <f>VLOOKUP($A506,CRSP!$A$3:$U$656,18,0)</f>
        <v>1131.8008091682634</v>
      </c>
      <c r="I506" s="25">
        <f>VLOOKUP($A506,CRSP!$A$3:$U$656,19,0)</f>
        <v>4.4000000000000003E-3</v>
      </c>
      <c r="J506" s="25">
        <f>VLOOKUP($A506,CRSP!$A$3:$U$656,21,0)</f>
        <v>599.88751406074232</v>
      </c>
      <c r="K506" s="25"/>
      <c r="L506" s="25"/>
      <c r="M506" s="25"/>
      <c r="N506" s="25">
        <f>VLOOKUP($A506,GOLD!$A$2:$H$657,6,0)</f>
        <v>1739.03</v>
      </c>
      <c r="O506" s="25">
        <f>VLOOKUP($A506,GOLD!$A$2:$H$657,8,0)</f>
        <v>4970.0771649042581</v>
      </c>
      <c r="P506" s="25">
        <f>VLOOKUP($A506,GOLD!$A$2:$H$657,7,0)</f>
        <v>10.620872980891468</v>
      </c>
      <c r="Q506" s="25">
        <v>0.39</v>
      </c>
      <c r="R506" s="25">
        <v>13.55</v>
      </c>
      <c r="S506" s="25">
        <v>8.1</v>
      </c>
      <c r="T506" s="25">
        <v>1.03</v>
      </c>
      <c r="U506" s="25">
        <v>4.05</v>
      </c>
      <c r="V506" s="25">
        <v>8.49</v>
      </c>
      <c r="W506" s="25">
        <v>2.37</v>
      </c>
      <c r="X506" s="25">
        <v>-2.71</v>
      </c>
      <c r="Y506" s="25">
        <v>4.07</v>
      </c>
      <c r="Z506" s="25">
        <v>3.41</v>
      </c>
      <c r="AA506" s="25">
        <v>7.37</v>
      </c>
      <c r="AB506" s="25">
        <v>7.02</v>
      </c>
    </row>
    <row r="507" spans="1:28" x14ac:dyDescent="0.3">
      <c r="A507" s="27" t="s">
        <v>348</v>
      </c>
      <c r="B507" s="27">
        <f>VLOOKUP($A507,CRSP!$A$3:$U$650,2,0)</f>
        <v>4.3340999999999998E-2</v>
      </c>
      <c r="C507" s="27">
        <f>VLOOKUP($A507,CRSP!$A$3:$U$650,12,0)</f>
        <v>1606.3043989649498</v>
      </c>
      <c r="D507" s="27">
        <f>VLOOKUP(A507,GW!$A$2:$D$655,4,0)</f>
        <v>1.98023451076875E-2</v>
      </c>
      <c r="E507" s="25">
        <f>VLOOKUP($A507,CRSP!$A$3:$U$656,13,0)</f>
        <v>-1.0592000000000001E-2</v>
      </c>
      <c r="F507" s="25">
        <f>VLOOKUP($A507,CRSP!$A$3:$U$656,15,0)</f>
        <v>3005.0122049195556</v>
      </c>
      <c r="G507" s="25">
        <f>VLOOKUP($A507,CRSP!$A$3:$U$656,16,0)</f>
        <v>1.8E-5</v>
      </c>
      <c r="H507" s="25">
        <f>VLOOKUP($A507,CRSP!$A$3:$U$656,18,0)</f>
        <v>1131.8211812133216</v>
      </c>
      <c r="I507" s="25">
        <f>VLOOKUP($A507,CRSP!$A$3:$U$656,19,0)</f>
        <v>4.4029999999999998E-3</v>
      </c>
      <c r="J507" s="25">
        <f>VLOOKUP($A507,CRSP!$A$3:$U$656,21,0)</f>
        <v>602.58717660292461</v>
      </c>
      <c r="K507" s="25"/>
      <c r="L507" s="25"/>
      <c r="M507" s="25"/>
      <c r="N507" s="25">
        <f>VLOOKUP($A507,GOLD!$A$2:$H$657,6,0)</f>
        <v>1694.7</v>
      </c>
      <c r="O507" s="25">
        <f>VLOOKUP($A507,GOLD!$A$2:$H$657,8,0)</f>
        <v>4843.3838239496999</v>
      </c>
      <c r="P507" s="25">
        <f>VLOOKUP($A507,GOLD!$A$2:$H$657,7,0)</f>
        <v>-2.5821752500002089</v>
      </c>
      <c r="Q507" s="25">
        <v>3.93</v>
      </c>
      <c r="R507" s="25">
        <v>6.05</v>
      </c>
      <c r="S507" s="25">
        <v>3.94</v>
      </c>
      <c r="T507" s="25">
        <v>6.49</v>
      </c>
      <c r="U507" s="25">
        <v>3.71</v>
      </c>
      <c r="V507" s="25">
        <v>6.65</v>
      </c>
      <c r="W507" s="25">
        <v>4.8499999999999996</v>
      </c>
      <c r="X507" s="25">
        <v>1.31</v>
      </c>
      <c r="Y507" s="25">
        <v>3.12</v>
      </c>
      <c r="Z507" s="25">
        <v>1.26</v>
      </c>
      <c r="AA507" s="25">
        <v>6.51</v>
      </c>
      <c r="AB507" s="25">
        <v>0.79</v>
      </c>
    </row>
    <row r="508" spans="1:28" x14ac:dyDescent="0.3">
      <c r="A508" s="27" t="s">
        <v>619</v>
      </c>
      <c r="B508" s="27">
        <f>VLOOKUP($A508,CRSP!$A$3:$U$650,2,0)</f>
        <v>3.2865999999999999E-2</v>
      </c>
      <c r="C508" s="27">
        <f>VLOOKUP($A508,CRSP!$A$3:$U$650,12,0)</f>
        <v>1656.6337332392379</v>
      </c>
      <c r="D508" s="27">
        <f>VLOOKUP(A508,GW!$A$2:$D$655,4,0)</f>
        <v>1.9420363941014006E-2</v>
      </c>
      <c r="E508" s="25">
        <f>VLOOKUP($A508,CRSP!$A$3:$U$656,13,0)</f>
        <v>-1.9458E-2</v>
      </c>
      <c r="F508" s="25">
        <f>VLOOKUP($A508,CRSP!$A$3:$U$656,15,0)</f>
        <v>2946.5415181579092</v>
      </c>
      <c r="G508" s="25">
        <f>VLOOKUP($A508,CRSP!$A$3:$U$656,16,0)</f>
        <v>8.7999999999999998E-5</v>
      </c>
      <c r="H508" s="25">
        <f>VLOOKUP($A508,CRSP!$A$3:$U$656,18,0)</f>
        <v>1131.9208169049573</v>
      </c>
      <c r="I508" s="25">
        <f>VLOOKUP($A508,CRSP!$A$3:$U$656,19,0)</f>
        <v>7.5950000000000002E-3</v>
      </c>
      <c r="J508" s="25">
        <f>VLOOKUP($A508,CRSP!$A$3:$U$656,21,0)</f>
        <v>607.08661417322833</v>
      </c>
      <c r="K508" s="25"/>
      <c r="L508" s="25"/>
      <c r="M508" s="25"/>
      <c r="N508" s="25">
        <f>VLOOKUP($A508,GOLD!$A$2:$H$657,6,0)</f>
        <v>1668.29</v>
      </c>
      <c r="O508" s="25">
        <f>VLOOKUP($A508,GOLD!$A$2:$H$657,8,0)</f>
        <v>4767.9051157473559</v>
      </c>
      <c r="P508" s="25">
        <f>VLOOKUP($A508,GOLD!$A$2:$H$657,7,0)</f>
        <v>-1.5706584281419804</v>
      </c>
      <c r="Q508" s="25">
        <v>3.88</v>
      </c>
      <c r="R508" s="25">
        <v>0.94</v>
      </c>
      <c r="S508" s="25">
        <v>0.05</v>
      </c>
      <c r="T508" s="25">
        <v>-3.27</v>
      </c>
      <c r="U508" s="25">
        <v>1.97</v>
      </c>
      <c r="V508" s="25">
        <v>4.67</v>
      </c>
      <c r="W508" s="25">
        <v>2.31</v>
      </c>
      <c r="X508" s="25">
        <v>1.48</v>
      </c>
      <c r="Y508" s="25">
        <v>4.66</v>
      </c>
      <c r="Z508" s="25">
        <v>3.94</v>
      </c>
      <c r="AA508" s="25">
        <v>7</v>
      </c>
      <c r="AB508" s="25">
        <v>1.59</v>
      </c>
    </row>
    <row r="509" spans="1:28" x14ac:dyDescent="0.3">
      <c r="A509" s="27" t="s">
        <v>349</v>
      </c>
      <c r="B509" s="27">
        <f>VLOOKUP($A509,CRSP!$A$3:$U$650,2,0)</f>
        <v>-6.0340000000000003E-3</v>
      </c>
      <c r="C509" s="27">
        <f>VLOOKUP($A509,CRSP!$A$3:$U$650,12,0)</f>
        <v>1644.2131263232181</v>
      </c>
      <c r="D509" s="27">
        <f>VLOOKUP(A509,GW!$A$2:$D$655,4,0)</f>
        <v>1.9797650301760009E-2</v>
      </c>
      <c r="E509" s="25">
        <f>VLOOKUP($A509,CRSP!$A$3:$U$656,13,0)</f>
        <v>2.8413000000000001E-2</v>
      </c>
      <c r="F509" s="25">
        <f>VLOOKUP($A509,CRSP!$A$3:$U$656,15,0)</f>
        <v>3030.2614413564884</v>
      </c>
      <c r="G509" s="25">
        <f>VLOOKUP($A509,CRSP!$A$3:$U$656,16,0)</f>
        <v>3.6000000000000001E-5</v>
      </c>
      <c r="H509" s="25">
        <f>VLOOKUP($A509,CRSP!$A$3:$U$656,18,0)</f>
        <v>1131.9615609950738</v>
      </c>
      <c r="I509" s="25">
        <f>VLOOKUP($A509,CRSP!$A$3:$U$656,19,0)</f>
        <v>3.0209999999999998E-3</v>
      </c>
      <c r="J509" s="25">
        <f>VLOOKUP($A509,CRSP!$A$3:$U$656,21,0)</f>
        <v>608.99887514060731</v>
      </c>
      <c r="K509" s="25"/>
      <c r="L509" s="25"/>
      <c r="M509" s="25"/>
      <c r="N509" s="25">
        <f>VLOOKUP($A509,GOLD!$A$2:$H$657,6,0)</f>
        <v>1663.88</v>
      </c>
      <c r="O509" s="25">
        <f>VLOOKUP($A509,GOLD!$A$2:$H$657,8,0)</f>
        <v>4755.3015147184906</v>
      </c>
      <c r="P509" s="25">
        <f>VLOOKUP($A509,GOLD!$A$2:$H$657,7,0)</f>
        <v>-0.26469253218071531</v>
      </c>
      <c r="Q509" s="25">
        <v>0.81</v>
      </c>
      <c r="R509" s="25">
        <v>-7.02</v>
      </c>
      <c r="S509" s="25">
        <v>-0.99</v>
      </c>
      <c r="T509" s="25">
        <v>-1.57</v>
      </c>
      <c r="U509" s="25">
        <v>-0.18</v>
      </c>
      <c r="V509" s="25">
        <v>-2.11</v>
      </c>
      <c r="W509" s="25">
        <v>1.75</v>
      </c>
      <c r="X509" s="25">
        <v>1.73</v>
      </c>
      <c r="Y509" s="25">
        <v>0.96</v>
      </c>
      <c r="Z509" s="25">
        <v>0.61</v>
      </c>
      <c r="AA509" s="25">
        <v>-2.35</v>
      </c>
      <c r="AB509" s="25">
        <v>-0.53</v>
      </c>
    </row>
    <row r="510" spans="1:28" x14ac:dyDescent="0.3">
      <c r="A510" s="27" t="s">
        <v>350</v>
      </c>
      <c r="B510" s="27">
        <f>VLOOKUP($A510,CRSP!$A$3:$U$650,2,0)</f>
        <v>-5.9790000000000003E-2</v>
      </c>
      <c r="C510" s="27">
        <f>VLOOKUP($A510,CRSP!$A$3:$U$650,12,0)</f>
        <v>1541.2020701011527</v>
      </c>
      <c r="D510" s="27">
        <f>VLOOKUP(A510,GW!$A$2:$D$655,4,0)</f>
        <v>2.1366882134017131E-2</v>
      </c>
      <c r="E510" s="25">
        <f>VLOOKUP($A510,CRSP!$A$3:$U$656,13,0)</f>
        <v>3.1440000000000003E-2</v>
      </c>
      <c r="F510" s="25">
        <f>VLOOKUP($A510,CRSP!$A$3:$U$656,15,0)</f>
        <v>3125.5323510049143</v>
      </c>
      <c r="G510" s="25">
        <f>VLOOKUP($A510,CRSP!$A$3:$U$656,16,0)</f>
        <v>1.75E-4</v>
      </c>
      <c r="H510" s="25">
        <f>VLOOKUP($A510,CRSP!$A$3:$U$656,18,0)</f>
        <v>1132.1596615711578</v>
      </c>
      <c r="I510" s="25">
        <f>VLOOKUP($A510,CRSP!$A$3:$U$656,19,0)</f>
        <v>-1.173E-3</v>
      </c>
      <c r="J510" s="25">
        <f>VLOOKUP($A510,CRSP!$A$3:$U$656,21,0)</f>
        <v>608.21147356580423</v>
      </c>
      <c r="K510" s="25"/>
      <c r="L510" s="25"/>
      <c r="M510" s="25"/>
      <c r="N510" s="25">
        <f>VLOOKUP($A510,GOLD!$A$2:$H$657,6,0)</f>
        <v>1558.7</v>
      </c>
      <c r="O510" s="25">
        <f>VLOOKUP($A510,GOLD!$A$2:$H$657,8,0)</f>
        <v>4454.7013432409258</v>
      </c>
      <c r="P510" s="25">
        <f>VLOOKUP($A510,GOLD!$A$2:$H$657,7,0)</f>
        <v>-6.5300083901093844</v>
      </c>
      <c r="Q510" s="25">
        <v>-2.67</v>
      </c>
      <c r="R510" s="25">
        <v>-8.16</v>
      </c>
      <c r="S510" s="25">
        <v>-8.7200000000000006</v>
      </c>
      <c r="T510" s="25">
        <v>-10.56</v>
      </c>
      <c r="U510" s="25">
        <v>-5.9</v>
      </c>
      <c r="V510" s="25">
        <v>-7.86</v>
      </c>
      <c r="W510" s="25">
        <v>-0.81</v>
      </c>
      <c r="X510" s="25">
        <v>-0.91</v>
      </c>
      <c r="Y510" s="25">
        <v>-3.05</v>
      </c>
      <c r="Z510" s="25">
        <v>-3.25</v>
      </c>
      <c r="AA510" s="25">
        <v>-9.2100000000000009</v>
      </c>
      <c r="AB510" s="25">
        <v>-5.33</v>
      </c>
    </row>
    <row r="511" spans="1:28" x14ac:dyDescent="0.3">
      <c r="A511" s="27" t="s">
        <v>620</v>
      </c>
      <c r="B511" s="27">
        <f>VLOOKUP($A511,CRSP!$A$3:$U$650,2,0)</f>
        <v>4.1465000000000002E-2</v>
      </c>
      <c r="C511" s="27">
        <f>VLOOKUP($A511,CRSP!$A$3:$U$650,12,0)</f>
        <v>1602.1641966596096</v>
      </c>
      <c r="D511" s="27">
        <f>VLOOKUP(A511,GW!$A$2:$D$655,4,0)</f>
        <v>2.0790509191284428E-2</v>
      </c>
      <c r="E511" s="25">
        <f>VLOOKUP($A511,CRSP!$A$3:$U$656,13,0)</f>
        <v>-6.6249999999999998E-3</v>
      </c>
      <c r="F511" s="25">
        <f>VLOOKUP($A511,CRSP!$A$3:$U$656,15,0)</f>
        <v>3104.826301079594</v>
      </c>
      <c r="G511" s="25">
        <f>VLOOKUP($A511,CRSP!$A$3:$U$656,16,0)</f>
        <v>9.5000000000000005E-5</v>
      </c>
      <c r="H511" s="25">
        <f>VLOOKUP($A511,CRSP!$A$3:$U$656,18,0)</f>
        <v>1132.2671416709479</v>
      </c>
      <c r="I511" s="25">
        <f>VLOOKUP($A511,CRSP!$A$3:$U$656,19,0)</f>
        <v>-1.4660000000000001E-3</v>
      </c>
      <c r="J511" s="25">
        <f>VLOOKUP($A511,CRSP!$A$3:$U$656,21,0)</f>
        <v>607.31158605174346</v>
      </c>
      <c r="K511" s="25"/>
      <c r="L511" s="25"/>
      <c r="M511" s="25"/>
      <c r="N511" s="25">
        <f>VLOOKUP($A511,GOLD!$A$2:$H$657,6,0)</f>
        <v>1598.2</v>
      </c>
      <c r="O511" s="25">
        <f>VLOOKUP($A511,GOLD!$A$2:$H$657,8,0)</f>
        <v>4567.590740211489</v>
      </c>
      <c r="P511" s="25">
        <f>VLOOKUP($A511,GOLD!$A$2:$H$657,7,0)</f>
        <v>2.502585544535711</v>
      </c>
      <c r="Q511" s="25">
        <v>3.42</v>
      </c>
      <c r="R511" s="25">
        <v>-5.56</v>
      </c>
      <c r="S511" s="25">
        <v>0.89</v>
      </c>
      <c r="T511" s="25">
        <v>5.78</v>
      </c>
      <c r="U511" s="25">
        <v>1.95</v>
      </c>
      <c r="V511" s="25">
        <v>2.91</v>
      </c>
      <c r="W511" s="25">
        <v>7.05</v>
      </c>
      <c r="X511" s="25">
        <v>3.4</v>
      </c>
      <c r="Y511" s="25">
        <v>2.17</v>
      </c>
      <c r="Z511" s="25">
        <v>6.83</v>
      </c>
      <c r="AA511" s="25">
        <v>4.62</v>
      </c>
      <c r="AB511" s="25">
        <v>5.31</v>
      </c>
    </row>
    <row r="512" spans="1:28" x14ac:dyDescent="0.3">
      <c r="A512" s="27" t="s">
        <v>351</v>
      </c>
      <c r="B512" s="27">
        <f>VLOOKUP($A512,CRSP!$A$3:$U$650,2,0)</f>
        <v>1.4363000000000001E-2</v>
      </c>
      <c r="C512" s="27">
        <f>VLOOKUP($A512,CRSP!$A$3:$U$650,12,0)</f>
        <v>1622.3476828981416</v>
      </c>
      <c r="D512" s="27">
        <f>VLOOKUP(A512,GW!$A$2:$D$655,4,0)</f>
        <v>2.0838770795271098E-2</v>
      </c>
      <c r="E512" s="25">
        <f>VLOOKUP($A512,CRSP!$A$3:$U$656,13,0)</f>
        <v>1.5792E-2</v>
      </c>
      <c r="F512" s="25">
        <f>VLOOKUP($A512,CRSP!$A$3:$U$656,15,0)</f>
        <v>3153.8575458934652</v>
      </c>
      <c r="G512" s="25">
        <f>VLOOKUP($A512,CRSP!$A$3:$U$656,16,0)</f>
        <v>1.02E-4</v>
      </c>
      <c r="H512" s="25">
        <f>VLOOKUP($A512,CRSP!$A$3:$U$656,18,0)</f>
        <v>1132.3827003403303</v>
      </c>
      <c r="I512" s="25">
        <f>VLOOKUP($A512,CRSP!$A$3:$U$656,19,0)</f>
        <v>-1.6299999999999999E-3</v>
      </c>
      <c r="J512" s="25">
        <f>VLOOKUP($A512,CRSP!$A$3:$U$656,21,0)</f>
        <v>606.4116985376827</v>
      </c>
      <c r="K512" s="25"/>
      <c r="L512" s="25"/>
      <c r="M512" s="25"/>
      <c r="N512" s="25">
        <f>VLOOKUP($A512,GOLD!$A$2:$H$657,6,0)</f>
        <v>1613.29</v>
      </c>
      <c r="O512" s="25">
        <f>VLOOKUP($A512,GOLD!$A$2:$H$657,8,0)</f>
        <v>4610.717347813661</v>
      </c>
      <c r="P512" s="25">
        <f>VLOOKUP($A512,GOLD!$A$2:$H$657,7,0)</f>
        <v>0.93975762373500782</v>
      </c>
      <c r="Q512" s="25">
        <v>1.38</v>
      </c>
      <c r="R512" s="25">
        <v>0.38</v>
      </c>
      <c r="S512" s="25">
        <v>0.52</v>
      </c>
      <c r="T512" s="25">
        <v>2.82</v>
      </c>
      <c r="U512" s="25">
        <v>1.46</v>
      </c>
      <c r="V512" s="25">
        <v>-0.1</v>
      </c>
      <c r="W512" s="25">
        <v>4.1399999999999997</v>
      </c>
      <c r="X512" s="25">
        <v>3.62</v>
      </c>
      <c r="Y512" s="25">
        <v>1.24</v>
      </c>
      <c r="Z512" s="25">
        <v>1.63</v>
      </c>
      <c r="AA512" s="25">
        <v>-1.1000000000000001</v>
      </c>
      <c r="AB512" s="25">
        <v>-1.42</v>
      </c>
    </row>
    <row r="513" spans="1:28" x14ac:dyDescent="0.3">
      <c r="A513" s="27" t="s">
        <v>352</v>
      </c>
      <c r="B513" s="27">
        <f>VLOOKUP($A513,CRSP!$A$3:$U$650,2,0)</f>
        <v>2.2744E-2</v>
      </c>
      <c r="C513" s="27">
        <f>VLOOKUP($A513,CRSP!$A$3:$U$650,12,0)</f>
        <v>1654.4107268877913</v>
      </c>
      <c r="D513" s="27">
        <f>VLOOKUP(A513,GW!$A$2:$D$655,4,0)</f>
        <v>2.0735874722139277E-2</v>
      </c>
      <c r="E513" s="25">
        <f>VLOOKUP($A513,CRSP!$A$3:$U$656,13,0)</f>
        <v>-2.4420000000000002E-3</v>
      </c>
      <c r="F513" s="25">
        <f>VLOOKUP($A513,CRSP!$A$3:$U$656,15,0)</f>
        <v>3146.155972387538</v>
      </c>
      <c r="G513" s="25">
        <f>VLOOKUP($A513,CRSP!$A$3:$U$656,16,0)</f>
        <v>1.2300000000000001E-4</v>
      </c>
      <c r="H513" s="25">
        <f>VLOOKUP($A513,CRSP!$A$3:$U$656,18,0)</f>
        <v>1132.5219093148953</v>
      </c>
      <c r="I513" s="25">
        <f>VLOOKUP($A513,CRSP!$A$3:$U$656,19,0)</f>
        <v>5.5649999999999996E-3</v>
      </c>
      <c r="J513" s="25">
        <f>VLOOKUP($A513,CRSP!$A$3:$U$656,21,0)</f>
        <v>609.78627671541062</v>
      </c>
      <c r="K513" s="25"/>
      <c r="L513" s="25"/>
      <c r="M513" s="25"/>
      <c r="N513" s="25">
        <f>VLOOKUP($A513,GOLD!$A$2:$H$657,6,0)</f>
        <v>1690.54</v>
      </c>
      <c r="O513" s="25">
        <f>VLOOKUP($A513,GOLD!$A$2:$H$657,8,0)</f>
        <v>4831.4947127750784</v>
      </c>
      <c r="P513" s="25">
        <f>VLOOKUP($A513,GOLD!$A$2:$H$657,7,0)</f>
        <v>4.6772432328864415</v>
      </c>
      <c r="Q513" s="25">
        <v>0.12</v>
      </c>
      <c r="R513" s="25">
        <v>4.1500000000000004</v>
      </c>
      <c r="S513" s="25">
        <v>3.47</v>
      </c>
      <c r="T513" s="25">
        <v>2.37</v>
      </c>
      <c r="U513" s="25">
        <v>2.89</v>
      </c>
      <c r="V513" s="25">
        <v>4.8</v>
      </c>
      <c r="W513" s="25">
        <v>0.97</v>
      </c>
      <c r="X513" s="25">
        <v>-3.44</v>
      </c>
      <c r="Y513" s="25">
        <v>2.75</v>
      </c>
      <c r="Z513" s="25">
        <v>0.98</v>
      </c>
      <c r="AA513" s="25">
        <v>4.18</v>
      </c>
      <c r="AB513" s="25">
        <v>1.48</v>
      </c>
    </row>
    <row r="514" spans="1:28" x14ac:dyDescent="0.3">
      <c r="A514" s="27" t="s">
        <v>621</v>
      </c>
      <c r="B514" s="27">
        <f>VLOOKUP($A514,CRSP!$A$3:$U$650,2,0)</f>
        <v>2.512E-2</v>
      </c>
      <c r="C514" s="27">
        <f>VLOOKUP($A514,CRSP!$A$3:$U$650,12,0)</f>
        <v>1694.507174782404</v>
      </c>
      <c r="D514" s="27">
        <f>VLOOKUP(A514,GW!$A$2:$D$655,4,0)</f>
        <v>2.053905474536153E-2</v>
      </c>
      <c r="E514" s="25">
        <f>VLOOKUP($A514,CRSP!$A$3:$U$656,13,0)</f>
        <v>-6.3720000000000001E-3</v>
      </c>
      <c r="F514" s="25">
        <f>VLOOKUP($A514,CRSP!$A$3:$U$656,15,0)</f>
        <v>3126.1079769947432</v>
      </c>
      <c r="G514" s="25">
        <f>VLOOKUP($A514,CRSP!$A$3:$U$656,16,0)</f>
        <v>1.0900000000000001E-4</v>
      </c>
      <c r="H514" s="25">
        <f>VLOOKUP($A514,CRSP!$A$3:$U$656,18,0)</f>
        <v>1132.6454294731509</v>
      </c>
      <c r="I514" s="25">
        <f>VLOOKUP($A514,CRSP!$A$3:$U$656,19,0)</f>
        <v>4.4619999999999998E-3</v>
      </c>
      <c r="J514" s="25">
        <f>VLOOKUP($A514,CRSP!$A$3:$U$656,21,0)</f>
        <v>612.4859392575928</v>
      </c>
      <c r="K514" s="25"/>
      <c r="L514" s="25"/>
      <c r="M514" s="25"/>
      <c r="N514" s="25">
        <f>VLOOKUP($A514,GOLD!$A$2:$H$657,6,0)</f>
        <v>1770.69</v>
      </c>
      <c r="O514" s="25">
        <f>VLOOKUP($A514,GOLD!$A$2:$H$657,8,0)</f>
        <v>5060.5601600457267</v>
      </c>
      <c r="P514" s="25">
        <f>VLOOKUP($A514,GOLD!$A$2:$H$657,7,0)</f>
        <v>4.6321296605601328</v>
      </c>
      <c r="Q514" s="25">
        <v>0.89</v>
      </c>
      <c r="R514" s="25">
        <v>3.57</v>
      </c>
      <c r="S514" s="25">
        <v>1.49</v>
      </c>
      <c r="T514" s="25">
        <v>3.82</v>
      </c>
      <c r="U514" s="25">
        <v>1.97</v>
      </c>
      <c r="V514" s="25">
        <v>1.24</v>
      </c>
      <c r="W514" s="25">
        <v>4.8600000000000003</v>
      </c>
      <c r="X514" s="25">
        <v>2.11</v>
      </c>
      <c r="Y514" s="25">
        <v>1.95</v>
      </c>
      <c r="Z514" s="25">
        <v>4.6900000000000004</v>
      </c>
      <c r="AA514" s="25">
        <v>3.64</v>
      </c>
      <c r="AB514" s="25">
        <v>4.04</v>
      </c>
    </row>
    <row r="515" spans="1:28" x14ac:dyDescent="0.3">
      <c r="A515" s="27" t="s">
        <v>353</v>
      </c>
      <c r="B515" s="27">
        <f>VLOOKUP($A515,CRSP!$A$3:$U$650,2,0)</f>
        <v>-1.7836999999999999E-2</v>
      </c>
      <c r="C515" s="27">
        <f>VLOOKUP($A515,CRSP!$A$3:$U$650,12,0)</f>
        <v>1660.9738884968244</v>
      </c>
      <c r="D515" s="27">
        <f>VLOOKUP(A515,GW!$A$2:$D$655,4,0)</f>
        <v>2.1344829213892011E-2</v>
      </c>
      <c r="E515" s="25">
        <f>VLOOKUP($A515,CRSP!$A$3:$U$656,13,0)</f>
        <v>-2.9090000000000001E-3</v>
      </c>
      <c r="F515" s="25">
        <f>VLOOKUP($A515,CRSP!$A$3:$U$656,15,0)</f>
        <v>3117.0147349262929</v>
      </c>
      <c r="G515" s="25">
        <f>VLOOKUP($A515,CRSP!$A$3:$U$656,16,0)</f>
        <v>6.7000000000000002E-5</v>
      </c>
      <c r="H515" s="25">
        <f>VLOOKUP($A515,CRSP!$A$3:$U$656,18,0)</f>
        <v>1132.7212977788852</v>
      </c>
      <c r="I515" s="25">
        <f>VLOOKUP($A515,CRSP!$A$3:$U$656,19,0)</f>
        <v>-3.8900000000000002E-4</v>
      </c>
      <c r="J515" s="25">
        <f>VLOOKUP($A515,CRSP!$A$3:$U$656,21,0)</f>
        <v>612.26096737907744</v>
      </c>
      <c r="K515" s="25"/>
      <c r="L515" s="25"/>
      <c r="M515" s="25"/>
      <c r="N515" s="25">
        <f>VLOOKUP($A515,GOLD!$A$2:$H$657,6,0)</f>
        <v>1720.05</v>
      </c>
      <c r="O515" s="25">
        <f>VLOOKUP($A515,GOLD!$A$2:$H$657,8,0)</f>
        <v>4915.8330951700482</v>
      </c>
      <c r="P515" s="25">
        <f>VLOOKUP($A515,GOLD!$A$2:$H$657,7,0)</f>
        <v>-2.9015940959755184</v>
      </c>
      <c r="Q515" s="25">
        <v>-1.71</v>
      </c>
      <c r="R515" s="25">
        <v>5.88</v>
      </c>
      <c r="S515" s="25">
        <v>-0.39</v>
      </c>
      <c r="T515" s="25">
        <v>-1.88</v>
      </c>
      <c r="U515" s="25">
        <v>-1.01</v>
      </c>
      <c r="V515" s="25">
        <v>-6.35</v>
      </c>
      <c r="W515" s="25">
        <v>-2.4</v>
      </c>
      <c r="X515" s="25">
        <v>1.0900000000000001</v>
      </c>
      <c r="Y515" s="25">
        <v>-1.02</v>
      </c>
      <c r="Z515" s="25">
        <v>-1.91</v>
      </c>
      <c r="AA515" s="25">
        <v>1.91</v>
      </c>
      <c r="AB515" s="25">
        <v>-0.7</v>
      </c>
    </row>
    <row r="516" spans="1:28" x14ac:dyDescent="0.3">
      <c r="A516" s="27" t="s">
        <v>354</v>
      </c>
      <c r="B516" s="27">
        <f>VLOOKUP($A516,CRSP!$A$3:$U$650,2,0)</f>
        <v>5.326E-3</v>
      </c>
      <c r="C516" s="27">
        <f>VLOOKUP($A516,CRSP!$A$3:$U$650,12,0)</f>
        <v>1665.7021877205366</v>
      </c>
      <c r="D516" s="27">
        <f>VLOOKUP(A516,GW!$A$2:$D$655,4,0)</f>
        <v>2.167424200693379E-2</v>
      </c>
      <c r="E516" s="25">
        <f>VLOOKUP($A516,CRSP!$A$3:$U$656,13,0)</f>
        <v>9.3799999999999994E-3</v>
      </c>
      <c r="F516" s="25">
        <f>VLOOKUP($A516,CRSP!$A$3:$U$656,15,0)</f>
        <v>3146.252139020683</v>
      </c>
      <c r="G516" s="25">
        <f>VLOOKUP($A516,CRSP!$A$3:$U$656,16,0)</f>
        <v>1.95E-4</v>
      </c>
      <c r="H516" s="25">
        <f>VLOOKUP($A516,CRSP!$A$3:$U$656,18,0)</f>
        <v>1132.9422290951206</v>
      </c>
      <c r="I516" s="25">
        <f>VLOOKUP($A516,CRSP!$A$3:$U$656,19,0)</f>
        <v>-4.738E-3</v>
      </c>
      <c r="J516" s="25">
        <f>VLOOKUP($A516,CRSP!$A$3:$U$656,21,0)</f>
        <v>609.33633295838024</v>
      </c>
      <c r="K516" s="25"/>
      <c r="L516" s="25"/>
      <c r="M516" s="25"/>
      <c r="N516" s="25">
        <f>VLOOKUP($A516,GOLD!$A$2:$H$657,6,0)</f>
        <v>1714.4</v>
      </c>
      <c r="O516" s="25">
        <f>VLOOKUP($A516,GOLD!$A$2:$H$657,8,0)</f>
        <v>4899.6856244641331</v>
      </c>
      <c r="P516" s="25">
        <f>VLOOKUP($A516,GOLD!$A$2:$H$657,7,0)</f>
        <v>-0.32901949930557434</v>
      </c>
      <c r="Q516" s="25">
        <v>3.22</v>
      </c>
      <c r="R516" s="25">
        <v>3.12</v>
      </c>
      <c r="S516" s="25">
        <v>2.91</v>
      </c>
      <c r="T516" s="25">
        <v>-1.5</v>
      </c>
      <c r="U516" s="25">
        <v>2.2200000000000002</v>
      </c>
      <c r="V516" s="25">
        <v>1.45</v>
      </c>
      <c r="W516" s="25">
        <v>7.0000000000000007E-2</v>
      </c>
      <c r="X516" s="25">
        <v>-3.76</v>
      </c>
      <c r="Y516" s="25">
        <v>1.46</v>
      </c>
      <c r="Z516" s="25">
        <v>1.5</v>
      </c>
      <c r="AA516" s="25">
        <v>-0.95</v>
      </c>
      <c r="AB516" s="25">
        <v>0.62</v>
      </c>
    </row>
    <row r="517" spans="1:28" x14ac:dyDescent="0.3">
      <c r="A517" s="27" t="s">
        <v>355</v>
      </c>
      <c r="B517" s="27">
        <f>VLOOKUP($A517,CRSP!$A$3:$U$650,2,0)</f>
        <v>8.5079999999999999E-3</v>
      </c>
      <c r="C517" s="27">
        <f>VLOOKUP($A517,CRSP!$A$3:$U$650,12,0)</f>
        <v>1677.4758880263469</v>
      </c>
      <c r="D517" s="27">
        <f>VLOOKUP(A517,GW!$A$2:$D$655,4,0)</f>
        <v>2.1909382388089416E-2</v>
      </c>
      <c r="E517" s="25">
        <f>VLOOKUP($A517,CRSP!$A$3:$U$656,13,0)</f>
        <v>-8.7969999999999993E-3</v>
      </c>
      <c r="F517" s="25">
        <f>VLOOKUP($A517,CRSP!$A$3:$U$656,15,0)</f>
        <v>3118.5740081922982</v>
      </c>
      <c r="G517" s="25">
        <f>VLOOKUP($A517,CRSP!$A$3:$U$656,16,0)</f>
        <v>1.18E-4</v>
      </c>
      <c r="H517" s="25">
        <f>VLOOKUP($A517,CRSP!$A$3:$U$656,18,0)</f>
        <v>1133.0759352759055</v>
      </c>
      <c r="I517" s="25">
        <f>VLOOKUP($A517,CRSP!$A$3:$U$656,19,0)</f>
        <v>-2.6930000000000001E-3</v>
      </c>
      <c r="J517" s="25">
        <f>VLOOKUP($A517,CRSP!$A$3:$U$656,21,0)</f>
        <v>607.64904386951639</v>
      </c>
      <c r="K517" s="25"/>
      <c r="L517" s="25"/>
      <c r="M517" s="25"/>
      <c r="N517" s="25">
        <f>VLOOKUP($A517,GOLD!$A$2:$H$657,6,0)</f>
        <v>1674.34</v>
      </c>
      <c r="O517" s="25">
        <f>VLOOKUP($A517,GOLD!$A$2:$H$657,8,0)</f>
        <v>4785.1957702200625</v>
      </c>
      <c r="P517" s="25">
        <f>VLOOKUP($A517,GOLD!$A$2:$H$657,7,0)</f>
        <v>-2.3644107401106824</v>
      </c>
      <c r="Q517" s="25">
        <v>-2.2799999999999998</v>
      </c>
      <c r="R517" s="25">
        <v>7.31</v>
      </c>
      <c r="S517" s="25">
        <v>3.71</v>
      </c>
      <c r="T517" s="25">
        <v>1.33</v>
      </c>
      <c r="U517" s="25">
        <v>1.05</v>
      </c>
      <c r="V517" s="25">
        <v>0.36</v>
      </c>
      <c r="W517" s="25">
        <v>1.1499999999999999</v>
      </c>
      <c r="X517" s="25">
        <v>0.08</v>
      </c>
      <c r="Y517" s="25">
        <v>-1.1200000000000001</v>
      </c>
      <c r="Z517" s="25">
        <v>-0.53</v>
      </c>
      <c r="AA517" s="25">
        <v>4.43</v>
      </c>
      <c r="AB517" s="25">
        <v>2.41</v>
      </c>
    </row>
    <row r="518" spans="1:28" x14ac:dyDescent="0.3">
      <c r="A518" s="27" t="s">
        <v>356</v>
      </c>
      <c r="B518" s="27">
        <f>VLOOKUP($A518,CRSP!$A$3:$U$650,2,0)</f>
        <v>5.2360999999999998E-2</v>
      </c>
      <c r="C518" s="27">
        <f>VLOOKUP($A518,CRSP!$A$3:$U$650,12,0)</f>
        <v>1762.0677487649964</v>
      </c>
      <c r="D518" s="27">
        <f>VLOOKUP(A518,GW!$A$2:$D$655,4,0)</f>
        <v>2.1050039984649042E-2</v>
      </c>
      <c r="E518" s="25">
        <f>VLOOKUP($A518,CRSP!$A$3:$U$656,13,0)</f>
        <v>-1.4938999999999999E-2</v>
      </c>
      <c r="F518" s="25">
        <f>VLOOKUP($A518,CRSP!$A$3:$U$656,15,0)</f>
        <v>3071.9867696693736</v>
      </c>
      <c r="G518" s="25">
        <f>VLOOKUP($A518,CRSP!$A$3:$U$656,16,0)</f>
        <v>1.9000000000000001E-5</v>
      </c>
      <c r="H518" s="25">
        <f>VLOOKUP($A518,CRSP!$A$3:$U$656,18,0)</f>
        <v>1133.0973610474323</v>
      </c>
      <c r="I518" s="25">
        <f>VLOOKUP($A518,CRSP!$A$3:$U$656,19,0)</f>
        <v>2.957E-3</v>
      </c>
      <c r="J518" s="25">
        <f>VLOOKUP($A518,CRSP!$A$3:$U$656,21,0)</f>
        <v>609.44881889763769</v>
      </c>
      <c r="K518" s="25"/>
      <c r="L518" s="25"/>
      <c r="M518" s="25"/>
      <c r="N518" s="25">
        <f>VLOOKUP($A518,GOLD!$A$2:$H$657,6,0)</f>
        <v>1662.99</v>
      </c>
      <c r="O518" s="25">
        <f>VLOOKUP($A518,GOLD!$A$2:$H$657,8,0)</f>
        <v>4752.7579308373815</v>
      </c>
      <c r="P518" s="25">
        <f>VLOOKUP($A518,GOLD!$A$2:$H$657,7,0)</f>
        <v>-0.68018708125164495</v>
      </c>
      <c r="Q518" s="25">
        <v>5.0999999999999996</v>
      </c>
      <c r="R518" s="25">
        <v>3.5</v>
      </c>
      <c r="S518" s="25">
        <v>5.64</v>
      </c>
      <c r="T518" s="25">
        <v>7.47</v>
      </c>
      <c r="U518" s="25">
        <v>6.8</v>
      </c>
      <c r="V518" s="25">
        <v>2.36</v>
      </c>
      <c r="W518" s="25">
        <v>4.8499999999999996</v>
      </c>
      <c r="X518" s="25">
        <v>5.05</v>
      </c>
      <c r="Y518" s="25">
        <v>5.58</v>
      </c>
      <c r="Z518" s="25">
        <v>8.08</v>
      </c>
      <c r="AA518" s="25">
        <v>6.24</v>
      </c>
      <c r="AB518" s="25">
        <v>7.65</v>
      </c>
    </row>
    <row r="519" spans="1:28" x14ac:dyDescent="0.3">
      <c r="A519" s="27" t="s">
        <v>357</v>
      </c>
      <c r="B519" s="27">
        <f>VLOOKUP($A519,CRSP!$A$3:$U$650,2,0)</f>
        <v>1.3013E-2</v>
      </c>
      <c r="C519" s="27">
        <f>VLOOKUP($A519,CRSP!$A$3:$U$650,12,0)</f>
        <v>1781.5572806398495</v>
      </c>
      <c r="D519" s="27">
        <f>VLOOKUP(A519,GW!$A$2:$D$655,4,0)</f>
        <v>2.101012011430527E-2</v>
      </c>
      <c r="E519" s="25">
        <f>VLOOKUP($A519,CRSP!$A$3:$U$656,13,0)</f>
        <v>1.1635E-2</v>
      </c>
      <c r="F519" s="25">
        <f>VLOOKUP($A519,CRSP!$A$3:$U$656,15,0)</f>
        <v>3107.7291595915508</v>
      </c>
      <c r="G519" s="25">
        <f>VLOOKUP($A519,CRSP!$A$3:$U$656,16,0)</f>
        <v>1.7E-5</v>
      </c>
      <c r="H519" s="25">
        <f>VLOOKUP($A519,CRSP!$A$3:$U$656,18,0)</f>
        <v>1133.116679366022</v>
      </c>
      <c r="I519" s="25">
        <f>VLOOKUP($A519,CRSP!$A$3:$U$656,19,0)</f>
        <v>8.1899999999999994E-3</v>
      </c>
      <c r="J519" s="25">
        <f>VLOOKUP($A519,CRSP!$A$3:$U$656,21,0)</f>
        <v>614.51068616422936</v>
      </c>
      <c r="K519" s="25"/>
      <c r="L519" s="25"/>
      <c r="M519" s="25"/>
      <c r="N519" s="25">
        <f>VLOOKUP($A519,GOLD!$A$2:$H$657,6,0)</f>
        <v>1579.76</v>
      </c>
      <c r="O519" s="25">
        <f>VLOOKUP($A519,GOLD!$A$2:$H$657,8,0)</f>
        <v>4514.8899685624465</v>
      </c>
      <c r="P519" s="25">
        <f>VLOOKUP($A519,GOLD!$A$2:$H$657,7,0)</f>
        <v>-5.1344250196689911</v>
      </c>
      <c r="Q519" s="25">
        <v>3.19</v>
      </c>
      <c r="R519" s="25">
        <v>0.01</v>
      </c>
      <c r="S519" s="25">
        <v>1.29</v>
      </c>
      <c r="T519" s="25">
        <v>0.68</v>
      </c>
      <c r="U519" s="25">
        <v>1.27</v>
      </c>
      <c r="V519" s="25">
        <v>0.67</v>
      </c>
      <c r="W519" s="25">
        <v>2.29</v>
      </c>
      <c r="X519" s="25">
        <v>2.2000000000000002</v>
      </c>
      <c r="Y519" s="25">
        <v>0.85</v>
      </c>
      <c r="Z519" s="25">
        <v>1.32</v>
      </c>
      <c r="AA519" s="25">
        <v>1.18</v>
      </c>
      <c r="AB519" s="25">
        <v>1.78</v>
      </c>
    </row>
    <row r="520" spans="1:28" x14ac:dyDescent="0.3">
      <c r="A520" s="27" t="s">
        <v>622</v>
      </c>
      <c r="B520" s="27">
        <f>VLOOKUP($A520,CRSP!$A$3:$U$650,2,0)</f>
        <v>3.7583999999999999E-2</v>
      </c>
      <c r="C520" s="27">
        <f>VLOOKUP($A520,CRSP!$A$3:$U$650,12,0)</f>
        <v>1845.671606680781</v>
      </c>
      <c r="D520" s="27">
        <f>VLOOKUP(A520,GW!$A$2:$D$655,4,0)</f>
        <v>2.0464024157730572E-2</v>
      </c>
      <c r="E520" s="25">
        <f>VLOOKUP($A520,CRSP!$A$3:$U$656,13,0)</f>
        <v>3.7680000000000001E-3</v>
      </c>
      <c r="F520" s="25">
        <f>VLOOKUP($A520,CRSP!$A$3:$U$656,15,0)</f>
        <v>3119.4381340815648</v>
      </c>
      <c r="G520" s="25">
        <f>VLOOKUP($A520,CRSP!$A$3:$U$656,16,0)</f>
        <v>1.4300000000000001E-4</v>
      </c>
      <c r="H520" s="25">
        <f>VLOOKUP($A520,CRSP!$A$3:$U$656,18,0)</f>
        <v>1133.2787190807385</v>
      </c>
      <c r="I520" s="25">
        <f>VLOOKUP($A520,CRSP!$A$3:$U$656,19,0)</f>
        <v>2.6150000000000001E-3</v>
      </c>
      <c r="J520" s="25">
        <f>VLOOKUP($A520,CRSP!$A$3:$U$656,21,0)</f>
        <v>616.08548931383575</v>
      </c>
      <c r="K520" s="25"/>
      <c r="L520" s="25"/>
      <c r="M520" s="25"/>
      <c r="N520" s="25">
        <f>VLOOKUP($A520,GOLD!$A$2:$H$657,6,0)</f>
        <v>1597.49</v>
      </c>
      <c r="O520" s="25">
        <f>VLOOKUP($A520,GOLD!$A$2:$H$657,8,0)</f>
        <v>4565.5615890254358</v>
      </c>
      <c r="P520" s="25">
        <f>VLOOKUP($A520,GOLD!$A$2:$H$657,7,0)</f>
        <v>1.1160710702135479</v>
      </c>
      <c r="Q520" s="25">
        <v>5.0599999999999996</v>
      </c>
      <c r="R520" s="25">
        <v>4.03</v>
      </c>
      <c r="S520" s="25">
        <v>3.15</v>
      </c>
      <c r="T520" s="25">
        <v>2.0699999999999998</v>
      </c>
      <c r="U520" s="25">
        <v>1.62</v>
      </c>
      <c r="V520" s="25">
        <v>2.7</v>
      </c>
      <c r="W520" s="25">
        <v>5.64</v>
      </c>
      <c r="X520" s="25">
        <v>5.68</v>
      </c>
      <c r="Y520" s="25">
        <v>4.72</v>
      </c>
      <c r="Z520" s="25">
        <v>6.51</v>
      </c>
      <c r="AA520" s="25">
        <v>4.5199999999999996</v>
      </c>
      <c r="AB520" s="25">
        <v>3.67</v>
      </c>
    </row>
    <row r="521" spans="1:28" x14ac:dyDescent="0.3">
      <c r="A521" s="27" t="s">
        <v>358</v>
      </c>
      <c r="B521" s="27">
        <f>VLOOKUP($A521,CRSP!$A$3:$U$650,2,0)</f>
        <v>1.9621E-2</v>
      </c>
      <c r="C521" s="27">
        <f>VLOOKUP($A521,CRSP!$A$3:$U$650,12,0)</f>
        <v>1879.051987767584</v>
      </c>
      <c r="D521" s="27">
        <f>VLOOKUP(A521,GW!$A$2:$D$655,4,0)</f>
        <v>2.0341357073276514E-2</v>
      </c>
      <c r="E521" s="25">
        <f>VLOOKUP($A521,CRSP!$A$3:$U$656,13,0)</f>
        <v>1.7562999999999999E-2</v>
      </c>
      <c r="F521" s="25">
        <f>VLOOKUP($A521,CRSP!$A$3:$U$656,15,0)</f>
        <v>3174.22563879373</v>
      </c>
      <c r="G521" s="25">
        <f>VLOOKUP($A521,CRSP!$A$3:$U$656,16,0)</f>
        <v>1.65E-4</v>
      </c>
      <c r="H521" s="25">
        <f>VLOOKUP($A521,CRSP!$A$3:$U$656,18,0)</f>
        <v>1133.4656969885434</v>
      </c>
      <c r="I521" s="25">
        <f>VLOOKUP($A521,CRSP!$A$3:$U$656,19,0)</f>
        <v>-1.0399999999999999E-3</v>
      </c>
      <c r="J521" s="25">
        <f>VLOOKUP($A521,CRSP!$A$3:$U$656,21,0)</f>
        <v>615.41057367829012</v>
      </c>
      <c r="K521" s="25"/>
      <c r="L521" s="25"/>
      <c r="M521" s="25"/>
      <c r="N521" s="25">
        <f>VLOOKUP($A521,GOLD!$A$2:$H$657,6,0)</f>
        <v>1476.6</v>
      </c>
      <c r="O521" s="25">
        <f>VLOOKUP($A521,GOLD!$A$2:$H$657,8,0)</f>
        <v>4220.0628751071736</v>
      </c>
      <c r="P521" s="25">
        <f>VLOOKUP($A521,GOLD!$A$2:$H$657,7,0)</f>
        <v>-7.86914998261246</v>
      </c>
      <c r="Q521" s="25">
        <v>3.78</v>
      </c>
      <c r="R521" s="25">
        <v>3.65</v>
      </c>
      <c r="S521" s="25">
        <v>-0.3</v>
      </c>
      <c r="T521" s="25">
        <v>-1.39</v>
      </c>
      <c r="U521" s="25">
        <v>2.7</v>
      </c>
      <c r="V521" s="25">
        <v>0.4</v>
      </c>
      <c r="W521" s="25">
        <v>4.3</v>
      </c>
      <c r="X521" s="25">
        <v>5.13</v>
      </c>
      <c r="Y521" s="25">
        <v>2.69</v>
      </c>
      <c r="Z521" s="25">
        <v>2.6</v>
      </c>
      <c r="AA521" s="25">
        <v>1.62</v>
      </c>
      <c r="AB521" s="25">
        <v>-0.46</v>
      </c>
    </row>
    <row r="522" spans="1:28" x14ac:dyDescent="0.3">
      <c r="A522" s="27" t="s">
        <v>359</v>
      </c>
      <c r="B522" s="27">
        <f>VLOOKUP($A522,CRSP!$A$3:$U$650,2,0)</f>
        <v>2.3120000000000002E-2</v>
      </c>
      <c r="C522" s="27">
        <f>VLOOKUP($A522,CRSP!$A$3:$U$650,12,0)</f>
        <v>1918.0663373323923</v>
      </c>
      <c r="D522" s="27">
        <f>VLOOKUP(A522,GW!$A$2:$D$655,4,0)</f>
        <v>2.0163570876436145E-2</v>
      </c>
      <c r="E522" s="25">
        <f>VLOOKUP($A522,CRSP!$A$3:$U$656,13,0)</f>
        <v>-3.1220999999999999E-2</v>
      </c>
      <c r="F522" s="25">
        <f>VLOOKUP($A522,CRSP!$A$3:$U$656,15,0)</f>
        <v>3075.1231757189694</v>
      </c>
      <c r="G522" s="25">
        <f>VLOOKUP($A522,CRSP!$A$3:$U$656,16,0)</f>
        <v>9.2999999999999997E-5</v>
      </c>
      <c r="H522" s="25">
        <f>VLOOKUP($A522,CRSP!$A$3:$U$656,18,0)</f>
        <v>1133.5710696353967</v>
      </c>
      <c r="I522" s="25">
        <f>VLOOKUP($A522,CRSP!$A$3:$U$656,19,0)</f>
        <v>1.7799999999999999E-3</v>
      </c>
      <c r="J522" s="25">
        <f>VLOOKUP($A522,CRSP!$A$3:$U$656,21,0)</f>
        <v>616.53543307086613</v>
      </c>
      <c r="K522" s="25"/>
      <c r="L522" s="25"/>
      <c r="M522" s="25"/>
      <c r="N522" s="25">
        <f>VLOOKUP($A522,GOLD!$A$2:$H$657,6,0)</f>
        <v>1386.4</v>
      </c>
      <c r="O522" s="25">
        <f>VLOOKUP($A522,GOLD!$A$2:$H$657,8,0)</f>
        <v>3962.2749356959134</v>
      </c>
      <c r="P522" s="25">
        <f>VLOOKUP($A522,GOLD!$A$2:$H$657,7,0)</f>
        <v>-6.303168822366878</v>
      </c>
      <c r="Q522" s="25">
        <v>-2.31</v>
      </c>
      <c r="R522" s="25">
        <v>9.8800000000000008</v>
      </c>
      <c r="S522" s="25">
        <v>4.6399999999999997</v>
      </c>
      <c r="T522" s="25">
        <v>3.05</v>
      </c>
      <c r="U522" s="25">
        <v>1.39</v>
      </c>
      <c r="V522" s="25">
        <v>4.5599999999999996</v>
      </c>
      <c r="W522" s="25">
        <v>-1.8</v>
      </c>
      <c r="X522" s="25">
        <v>-7.11</v>
      </c>
      <c r="Y522" s="25">
        <v>2.23</v>
      </c>
      <c r="Z522" s="25">
        <v>1.62</v>
      </c>
      <c r="AA522" s="25">
        <v>7.22</v>
      </c>
      <c r="AB522" s="25">
        <v>3.74</v>
      </c>
    </row>
    <row r="523" spans="1:28" x14ac:dyDescent="0.3">
      <c r="A523" s="27" t="s">
        <v>623</v>
      </c>
      <c r="B523" s="27">
        <f>VLOOKUP($A523,CRSP!$A$3:$U$650,2,0)</f>
        <v>-1.3601E-2</v>
      </c>
      <c r="C523" s="27">
        <f>VLOOKUP($A523,CRSP!$A$3:$U$650,12,0)</f>
        <v>1889.2966360856271</v>
      </c>
      <c r="D523" s="27">
        <f>VLOOKUP(A523,GW!$A$2:$D$655,4,0)</f>
        <v>2.0710175886224442E-2</v>
      </c>
      <c r="E523" s="25">
        <f>VLOOKUP($A523,CRSP!$A$3:$U$656,13,0)</f>
        <v>-2.9891000000000001E-2</v>
      </c>
      <c r="F523" s="25">
        <f>VLOOKUP($A523,CRSP!$A$3:$U$656,15,0)</f>
        <v>2983.2043601401947</v>
      </c>
      <c r="G523" s="25">
        <f>VLOOKUP($A523,CRSP!$A$3:$U$656,16,0)</f>
        <v>5.3000000000000001E-5</v>
      </c>
      <c r="H523" s="25">
        <f>VLOOKUP($A523,CRSP!$A$3:$U$656,18,0)</f>
        <v>1133.631132044103</v>
      </c>
      <c r="I523" s="25">
        <f>VLOOKUP($A523,CRSP!$A$3:$U$656,19,0)</f>
        <v>2.3999999999999998E-3</v>
      </c>
      <c r="J523" s="25">
        <f>VLOOKUP($A523,CRSP!$A$3:$U$656,21,0)</f>
        <v>617.99775028121473</v>
      </c>
      <c r="K523" s="25"/>
      <c r="L523" s="25"/>
      <c r="M523" s="25"/>
      <c r="N523" s="25">
        <f>VLOOKUP($A523,GOLD!$A$2:$H$657,6,0)</f>
        <v>1233.1400000000001</v>
      </c>
      <c r="O523" s="25">
        <f>VLOOKUP($A523,GOLD!$A$2:$H$657,8,0)</f>
        <v>3524.264075450129</v>
      </c>
      <c r="P523" s="25">
        <f>VLOOKUP($A523,GOLD!$A$2:$H$657,7,0)</f>
        <v>-11.714669748157144</v>
      </c>
      <c r="Q523" s="25">
        <v>0.11</v>
      </c>
      <c r="R523" s="25">
        <v>-0.46</v>
      </c>
      <c r="S523" s="25">
        <v>-1.62</v>
      </c>
      <c r="T523" s="25">
        <v>-2.39</v>
      </c>
      <c r="U523" s="25">
        <v>-2.67</v>
      </c>
      <c r="V523" s="25">
        <v>-2.94</v>
      </c>
      <c r="W523" s="25">
        <v>2.09</v>
      </c>
      <c r="X523" s="25">
        <v>0.82</v>
      </c>
      <c r="Y523" s="25">
        <v>-0.06</v>
      </c>
      <c r="Z523" s="25">
        <v>-1.37</v>
      </c>
      <c r="AA523" s="25">
        <v>-0.48</v>
      </c>
      <c r="AB523" s="25">
        <v>-2.4</v>
      </c>
    </row>
    <row r="524" spans="1:28" x14ac:dyDescent="0.3">
      <c r="A524" s="27" t="s">
        <v>360</v>
      </c>
      <c r="B524" s="27">
        <f>VLOOKUP($A524,CRSP!$A$3:$U$650,2,0)</f>
        <v>5.0672000000000002E-2</v>
      </c>
      <c r="C524" s="27">
        <f>VLOOKUP($A524,CRSP!$A$3:$U$650,12,0)</f>
        <v>1982.7452364149615</v>
      </c>
      <c r="D524" s="27">
        <f>VLOOKUP(A524,GW!$A$2:$D$655,4,0)</f>
        <v>1.9959027449284746E-2</v>
      </c>
      <c r="E524" s="25">
        <f>VLOOKUP($A524,CRSP!$A$3:$U$656,13,0)</f>
        <v>-4.5269999999999998E-3</v>
      </c>
      <c r="F524" s="25">
        <f>VLOOKUP($A524,CRSP!$A$3:$U$656,15,0)</f>
        <v>2969.6998172284448</v>
      </c>
      <c r="G524" s="25">
        <f>VLOOKUP($A524,CRSP!$A$3:$U$656,16,0)</f>
        <v>4.8000000000000001E-5</v>
      </c>
      <c r="H524" s="25">
        <f>VLOOKUP($A524,CRSP!$A$3:$U$656,18,0)</f>
        <v>1133.6855745783105</v>
      </c>
      <c r="I524" s="25">
        <f>VLOOKUP($A524,CRSP!$A$3:$U$656,19,0)</f>
        <v>3.9399999999999998E-4</v>
      </c>
      <c r="J524" s="25">
        <f>VLOOKUP($A524,CRSP!$A$3:$U$656,21,0)</f>
        <v>618.22272215972998</v>
      </c>
      <c r="K524" s="25"/>
      <c r="L524" s="25"/>
      <c r="M524" s="25"/>
      <c r="N524" s="25">
        <f>VLOOKUP($A524,GOLD!$A$2:$H$657,6,0)</f>
        <v>1322.49</v>
      </c>
      <c r="O524" s="25">
        <f>VLOOKUP($A524,GOLD!$A$2:$H$657,8,0)</f>
        <v>3779.622749356959</v>
      </c>
      <c r="P524" s="25">
        <f>VLOOKUP($A524,GOLD!$A$2:$H$657,7,0)</f>
        <v>6.9952561347368842</v>
      </c>
      <c r="Q524" s="25">
        <v>2.86</v>
      </c>
      <c r="R524" s="25">
        <v>9.01</v>
      </c>
      <c r="S524" s="25">
        <v>6.39</v>
      </c>
      <c r="T524" s="25">
        <v>5.18</v>
      </c>
      <c r="U524" s="25">
        <v>5.73</v>
      </c>
      <c r="V524" s="25">
        <v>5.69</v>
      </c>
      <c r="W524" s="25">
        <v>3.42</v>
      </c>
      <c r="X524" s="25">
        <v>4.58</v>
      </c>
      <c r="Y524" s="25">
        <v>5.9</v>
      </c>
      <c r="Z524" s="25">
        <v>8.08</v>
      </c>
      <c r="AA524" s="25">
        <v>6.52</v>
      </c>
      <c r="AB524" s="25">
        <v>4.3099999999999996</v>
      </c>
    </row>
    <row r="525" spans="1:28" x14ac:dyDescent="0.3">
      <c r="A525" s="27" t="s">
        <v>624</v>
      </c>
      <c r="B525" s="27">
        <f>VLOOKUP($A525,CRSP!$A$3:$U$650,2,0)</f>
        <v>-2.9207E-2</v>
      </c>
      <c r="C525" s="27">
        <f>VLOOKUP($A525,CRSP!$A$3:$U$650,12,0)</f>
        <v>1920.6892495883324</v>
      </c>
      <c r="D525" s="27">
        <f>VLOOKUP(A525,GW!$A$2:$D$655,4,0)</f>
        <v>2.0836097026669782E-2</v>
      </c>
      <c r="E525" s="25">
        <f>VLOOKUP($A525,CRSP!$A$3:$U$656,13,0)</f>
        <v>-1.2869E-2</v>
      </c>
      <c r="F525" s="25">
        <f>VLOOKUP($A525,CRSP!$A$3:$U$656,15,0)</f>
        <v>2931.4818234072886</v>
      </c>
      <c r="G525" s="25">
        <f>VLOOKUP($A525,CRSP!$A$3:$U$656,16,0)</f>
        <v>7.2000000000000002E-5</v>
      </c>
      <c r="H525" s="25">
        <f>VLOOKUP($A525,CRSP!$A$3:$U$656,18,0)</f>
        <v>1133.7671798392623</v>
      </c>
      <c r="I525" s="25">
        <f>VLOOKUP($A525,CRSP!$A$3:$U$656,19,0)</f>
        <v>1.2030000000000001E-3</v>
      </c>
      <c r="J525" s="25">
        <f>VLOOKUP($A525,CRSP!$A$3:$U$656,21,0)</f>
        <v>619.01012373453318</v>
      </c>
      <c r="K525" s="25"/>
      <c r="L525" s="25"/>
      <c r="M525" s="25"/>
      <c r="N525" s="25">
        <f>VLOOKUP($A525,GOLD!$A$2:$H$657,6,0)</f>
        <v>1395.69</v>
      </c>
      <c r="O525" s="25">
        <f>VLOOKUP($A525,GOLD!$A$2:$H$657,8,0)</f>
        <v>3988.8253786796226</v>
      </c>
      <c r="P525" s="25">
        <f>VLOOKUP($A525,GOLD!$A$2:$H$657,7,0)</f>
        <v>5.3872593358227912</v>
      </c>
      <c r="Q525" s="25">
        <v>-3.93</v>
      </c>
      <c r="R525" s="25">
        <v>-1.02</v>
      </c>
      <c r="S525" s="25">
        <v>-1.77</v>
      </c>
      <c r="T525" s="25">
        <v>-1.89</v>
      </c>
      <c r="U525" s="25">
        <v>-1.97</v>
      </c>
      <c r="V525" s="25">
        <v>-0.19</v>
      </c>
      <c r="W525" s="25">
        <v>-3.29</v>
      </c>
      <c r="X525" s="25">
        <v>-4.42</v>
      </c>
      <c r="Y525" s="25">
        <v>-4.2300000000000004</v>
      </c>
      <c r="Z525" s="25">
        <v>-3.68</v>
      </c>
      <c r="AA525" s="25">
        <v>-4.26</v>
      </c>
      <c r="AB525" s="25">
        <v>-2.57</v>
      </c>
    </row>
    <row r="526" spans="1:28" x14ac:dyDescent="0.3">
      <c r="A526" s="27" t="s">
        <v>361</v>
      </c>
      <c r="B526" s="27">
        <f>VLOOKUP($A526,CRSP!$A$3:$U$650,2,0)</f>
        <v>3.1660000000000001E-2</v>
      </c>
      <c r="C526" s="27">
        <f>VLOOKUP($A526,CRSP!$A$3:$U$650,12,0)</f>
        <v>1977.82874617737</v>
      </c>
      <c r="D526" s="27">
        <f>VLOOKUP(A526,GW!$A$2:$D$655,4,0)</f>
        <v>2.0459642223662183E-2</v>
      </c>
      <c r="E526" s="25">
        <f>VLOOKUP($A526,CRSP!$A$3:$U$656,13,0)</f>
        <v>1.7923999999999999E-2</v>
      </c>
      <c r="F526" s="25">
        <f>VLOOKUP($A526,CRSP!$A$3:$U$656,15,0)</f>
        <v>2984.0258979490682</v>
      </c>
      <c r="G526" s="25">
        <f>VLOOKUP($A526,CRSP!$A$3:$U$656,16,0)</f>
        <v>4.0000000000000003E-5</v>
      </c>
      <c r="H526" s="25">
        <f>VLOOKUP($A526,CRSP!$A$3:$U$656,18,0)</f>
        <v>1133.8126071581278</v>
      </c>
      <c r="I526" s="25">
        <f>VLOOKUP($A526,CRSP!$A$3:$U$656,19,0)</f>
        <v>1.163E-3</v>
      </c>
      <c r="J526" s="25">
        <f>VLOOKUP($A526,CRSP!$A$3:$U$656,21,0)</f>
        <v>619.6850393700787</v>
      </c>
      <c r="K526" s="25"/>
      <c r="L526" s="25"/>
      <c r="M526" s="25"/>
      <c r="N526" s="25">
        <f>VLOOKUP($A526,GOLD!$A$2:$H$657,6,0)</f>
        <v>1326.94</v>
      </c>
      <c r="O526" s="25">
        <f>VLOOKUP($A526,GOLD!$A$2:$H$657,8,0)</f>
        <v>3792.3406687625034</v>
      </c>
      <c r="P526" s="25">
        <f>VLOOKUP($A526,GOLD!$A$2:$H$657,7,0)</f>
        <v>-5.0513377085590783</v>
      </c>
      <c r="Q526" s="25">
        <v>1.95</v>
      </c>
      <c r="R526" s="25">
        <v>6.47</v>
      </c>
      <c r="S526" s="25">
        <v>6.66</v>
      </c>
      <c r="T526" s="25">
        <v>1.97</v>
      </c>
      <c r="U526" s="25">
        <v>2.5299999999999998</v>
      </c>
      <c r="V526" s="25">
        <v>3.82</v>
      </c>
      <c r="W526" s="25">
        <v>4.28</v>
      </c>
      <c r="X526" s="25">
        <v>1.04</v>
      </c>
      <c r="Y526" s="25">
        <v>4.51</v>
      </c>
      <c r="Z526" s="25">
        <v>4.16</v>
      </c>
      <c r="AA526" s="25">
        <v>3.02</v>
      </c>
      <c r="AB526" s="25">
        <v>5.23</v>
      </c>
    </row>
    <row r="527" spans="1:28" x14ac:dyDescent="0.3">
      <c r="A527" s="27" t="s">
        <v>362</v>
      </c>
      <c r="B527" s="27">
        <f>VLOOKUP($A527,CRSP!$A$3:$U$650,2,0)</f>
        <v>4.6267999999999997E-2</v>
      </c>
      <c r="C527" s="27">
        <f>VLOOKUP($A527,CRSP!$A$3:$U$650,12,0)</f>
        <v>2066.0315219948247</v>
      </c>
      <c r="D527" s="27">
        <f>VLOOKUP(A527,GW!$A$2:$D$655,4,0)</f>
        <v>1.9697789759439088E-2</v>
      </c>
      <c r="E527" s="25">
        <f>VLOOKUP($A527,CRSP!$A$3:$U$656,13,0)</f>
        <v>6.9150000000000001E-3</v>
      </c>
      <c r="F527" s="25">
        <f>VLOOKUP($A527,CRSP!$A$3:$U$656,15,0)</f>
        <v>3004.6605098040509</v>
      </c>
      <c r="G527" s="25">
        <f>VLOOKUP($A527,CRSP!$A$3:$U$656,16,0)</f>
        <v>-1.8E-5</v>
      </c>
      <c r="H527" s="25">
        <f>VLOOKUP($A527,CRSP!$A$3:$U$656,18,0)</f>
        <v>1133.7921180323508</v>
      </c>
      <c r="I527" s="25">
        <f>VLOOKUP($A527,CRSP!$A$3:$U$656,19,0)</f>
        <v>-2.575E-3</v>
      </c>
      <c r="J527" s="25">
        <f>VLOOKUP($A527,CRSP!$A$3:$U$656,21,0)</f>
        <v>618.11023622047242</v>
      </c>
      <c r="K527" s="25"/>
      <c r="L527" s="25"/>
      <c r="M527" s="25"/>
      <c r="N527" s="25">
        <f>VLOOKUP($A527,GOLD!$A$2:$H$657,6,0)</f>
        <v>1323.19</v>
      </c>
      <c r="O527" s="25">
        <f>VLOOKUP($A527,GOLD!$A$2:$H$657,8,0)</f>
        <v>3781.6233209488423</v>
      </c>
      <c r="P527" s="25">
        <f>VLOOKUP($A527,GOLD!$A$2:$H$657,7,0)</f>
        <v>-0.28300517354789256</v>
      </c>
      <c r="Q527" s="25">
        <v>4.8099999999999996</v>
      </c>
      <c r="R527" s="25">
        <v>0.76</v>
      </c>
      <c r="S527" s="25">
        <v>4.05</v>
      </c>
      <c r="T527" s="25">
        <v>4.78</v>
      </c>
      <c r="U527" s="25">
        <v>5.4</v>
      </c>
      <c r="V527" s="25">
        <v>3.83</v>
      </c>
      <c r="W527" s="25">
        <v>5.81</v>
      </c>
      <c r="X527" s="25">
        <v>3.34</v>
      </c>
      <c r="Y527" s="25">
        <v>5.1100000000000003</v>
      </c>
      <c r="Z527" s="25">
        <v>3.56</v>
      </c>
      <c r="AA527" s="25">
        <v>3.29</v>
      </c>
      <c r="AB527" s="25">
        <v>4.8499999999999996</v>
      </c>
    </row>
    <row r="528" spans="1:28" x14ac:dyDescent="0.3">
      <c r="A528" s="27" t="s">
        <v>625</v>
      </c>
      <c r="B528" s="27">
        <f>VLOOKUP($A528,CRSP!$A$3:$U$650,2,0)</f>
        <v>3.0817000000000001E-2</v>
      </c>
      <c r="C528" s="27">
        <f>VLOOKUP($A528,CRSP!$A$3:$U$650,12,0)</f>
        <v>2123.982592331216</v>
      </c>
      <c r="D528" s="27">
        <f>VLOOKUP(A528,GW!$A$2:$D$655,4,0)</f>
        <v>1.9268915260681429E-2</v>
      </c>
      <c r="E528" s="25">
        <f>VLOOKUP($A528,CRSP!$A$3:$U$656,13,0)</f>
        <v>-1.2241999999999999E-2</v>
      </c>
      <c r="F528" s="25">
        <f>VLOOKUP($A528,CRSP!$A$3:$U$656,15,0)</f>
        <v>2967.8781464348558</v>
      </c>
      <c r="G528" s="25">
        <f>VLOOKUP($A528,CRSP!$A$3:$U$656,16,0)</f>
        <v>6.3E-5</v>
      </c>
      <c r="H528" s="25">
        <f>VLOOKUP($A528,CRSP!$A$3:$U$656,18,0)</f>
        <v>1133.8635372707736</v>
      </c>
      <c r="I528" s="25">
        <f>VLOOKUP($A528,CRSP!$A$3:$U$656,19,0)</f>
        <v>-2.042E-3</v>
      </c>
      <c r="J528" s="25">
        <f>VLOOKUP($A528,CRSP!$A$3:$U$656,21,0)</f>
        <v>616.87289088863884</v>
      </c>
      <c r="K528" s="25"/>
      <c r="L528" s="25"/>
      <c r="M528" s="25"/>
      <c r="N528" s="25">
        <f>VLOOKUP($A528,GOLD!$A$2:$H$657,6,0)</f>
        <v>1251.99</v>
      </c>
      <c r="O528" s="25">
        <f>VLOOKUP($A528,GOLD!$A$2:$H$657,8,0)</f>
        <v>3578.1366104601311</v>
      </c>
      <c r="P528" s="25">
        <f>VLOOKUP($A528,GOLD!$A$2:$H$657,7,0)</f>
        <v>-5.5311202396653298</v>
      </c>
      <c r="Q528" s="25">
        <v>1.29</v>
      </c>
      <c r="R528" s="25">
        <v>1.88</v>
      </c>
      <c r="S528" s="25">
        <v>3.16</v>
      </c>
      <c r="T528" s="25">
        <v>0.85</v>
      </c>
      <c r="U528" s="25">
        <v>2.34</v>
      </c>
      <c r="V528" s="25">
        <v>3.6</v>
      </c>
      <c r="W528" s="25">
        <v>0.09</v>
      </c>
      <c r="X528" s="25">
        <v>-1.8</v>
      </c>
      <c r="Y528" s="25">
        <v>3.68</v>
      </c>
      <c r="Z528" s="25">
        <v>4.49</v>
      </c>
      <c r="AA528" s="25">
        <v>6.12</v>
      </c>
      <c r="AB528" s="25">
        <v>2.59</v>
      </c>
    </row>
    <row r="529" spans="1:28" x14ac:dyDescent="0.3">
      <c r="A529" s="27" t="s">
        <v>363</v>
      </c>
      <c r="B529" s="27">
        <f>VLOOKUP($A529,CRSP!$A$3:$U$650,2,0)</f>
        <v>2.5950000000000001E-2</v>
      </c>
      <c r="C529" s="27">
        <f>VLOOKUP($A529,CRSP!$A$3:$U$650,12,0)</f>
        <v>2174.029640084686</v>
      </c>
      <c r="D529" s="27">
        <f>VLOOKUP(A529,GW!$A$2:$D$655,4,0)</f>
        <v>1.8931400868736136E-2</v>
      </c>
      <c r="E529" s="25">
        <f>VLOOKUP($A529,CRSP!$A$3:$U$656,13,0)</f>
        <v>-2.1753999999999999E-2</v>
      </c>
      <c r="F529" s="25">
        <f>VLOOKUP($A529,CRSP!$A$3:$U$656,15,0)</f>
        <v>2903.3146165589051</v>
      </c>
      <c r="G529" s="25">
        <f>VLOOKUP($A529,CRSP!$A$3:$U$656,16,0)</f>
        <v>1.22E-4</v>
      </c>
      <c r="H529" s="25">
        <f>VLOOKUP($A529,CRSP!$A$3:$U$656,18,0)</f>
        <v>1134.0019266803074</v>
      </c>
      <c r="I529" s="25">
        <f>VLOOKUP($A529,CRSP!$A$3:$U$656,19,0)</f>
        <v>-8.6000000000000003E-5</v>
      </c>
      <c r="J529" s="25">
        <f>VLOOKUP($A529,CRSP!$A$3:$U$656,21,0)</f>
        <v>616.87289088863884</v>
      </c>
      <c r="K529" s="25"/>
      <c r="L529" s="25"/>
      <c r="M529" s="25"/>
      <c r="N529" s="25">
        <f>VLOOKUP($A529,GOLD!$A$2:$H$657,6,0)</f>
        <v>1204.94</v>
      </c>
      <c r="O529" s="25">
        <f>VLOOKUP($A529,GOLD!$A$2:$H$657,8,0)</f>
        <v>3443.6696198913978</v>
      </c>
      <c r="P529" s="25">
        <f>VLOOKUP($A529,GOLD!$A$2:$H$657,7,0)</f>
        <v>-3.8304512253752718</v>
      </c>
      <c r="Q529" s="25">
        <v>2.4500000000000002</v>
      </c>
      <c r="R529" s="25">
        <v>1.24</v>
      </c>
      <c r="S529" s="25">
        <v>4.07</v>
      </c>
      <c r="T529" s="25">
        <v>3.05</v>
      </c>
      <c r="U529" s="25">
        <v>1.29</v>
      </c>
      <c r="V529" s="25">
        <v>3.99</v>
      </c>
      <c r="W529" s="25">
        <v>3.97</v>
      </c>
      <c r="X529" s="25">
        <v>1.79</v>
      </c>
      <c r="Y529" s="25">
        <v>0.28000000000000003</v>
      </c>
      <c r="Z529" s="25">
        <v>0.62</v>
      </c>
      <c r="AA529" s="25">
        <v>2.62</v>
      </c>
      <c r="AB529" s="25">
        <v>3.92</v>
      </c>
    </row>
    <row r="530" spans="1:28" x14ac:dyDescent="0.3">
      <c r="A530" s="27" t="s">
        <v>364</v>
      </c>
      <c r="B530" s="27">
        <f>VLOOKUP($A530,CRSP!$A$3:$U$650,2,0)</f>
        <v>-3.4666000000000002E-2</v>
      </c>
      <c r="C530" s="27">
        <f>VLOOKUP($A530,CRSP!$A$3:$U$650,12,0)</f>
        <v>2096.6713714420139</v>
      </c>
      <c r="D530" s="27">
        <f>VLOOKUP(A530,GW!$A$2:$D$655,4,0)</f>
        <v>1.9860945271072013E-2</v>
      </c>
      <c r="E530" s="25">
        <f>VLOOKUP($A530,CRSP!$A$3:$U$656,13,0)</f>
        <v>3.5654999999999999E-2</v>
      </c>
      <c r="F530" s="25">
        <f>VLOOKUP($A530,CRSP!$A$3:$U$656,15,0)</f>
        <v>3006.8325019040994</v>
      </c>
      <c r="G530" s="25">
        <f>VLOOKUP($A530,CRSP!$A$3:$U$656,16,0)</f>
        <v>1.4899999999999999E-4</v>
      </c>
      <c r="H530" s="25">
        <f>VLOOKUP($A530,CRSP!$A$3:$U$656,18,0)</f>
        <v>1134.1708741574287</v>
      </c>
      <c r="I530" s="25">
        <f>VLOOKUP($A530,CRSP!$A$3:$U$656,19,0)</f>
        <v>3.7200000000000002E-3</v>
      </c>
      <c r="J530" s="25">
        <f>VLOOKUP($A530,CRSP!$A$3:$U$656,21,0)</f>
        <v>619.12260967379075</v>
      </c>
      <c r="K530" s="25"/>
      <c r="L530" s="25"/>
      <c r="M530" s="25"/>
      <c r="N530" s="25">
        <f>VLOOKUP($A530,GOLD!$A$2:$H$657,6,0)</f>
        <v>1243.1899000000001</v>
      </c>
      <c r="O530" s="25">
        <f>VLOOKUP($A530,GOLD!$A$2:$H$657,8,0)</f>
        <v>3552.9862817947987</v>
      </c>
      <c r="P530" s="25">
        <f>VLOOKUP($A530,GOLD!$A$2:$H$657,7,0)</f>
        <v>3.1250803230811508</v>
      </c>
      <c r="Q530" s="25">
        <v>-5.75</v>
      </c>
      <c r="R530" s="25">
        <v>-3.61</v>
      </c>
      <c r="S530" s="25">
        <v>-3.99</v>
      </c>
      <c r="T530" s="25">
        <v>-6.89</v>
      </c>
      <c r="U530" s="25">
        <v>-4.58</v>
      </c>
      <c r="V530" s="25">
        <v>-1.44</v>
      </c>
      <c r="W530" s="25">
        <v>-3.8</v>
      </c>
      <c r="X530" s="25">
        <v>2.4900000000000002</v>
      </c>
      <c r="Y530" s="25">
        <v>-6.45</v>
      </c>
      <c r="Z530" s="25">
        <v>1.88</v>
      </c>
      <c r="AA530" s="25">
        <v>-4.24</v>
      </c>
      <c r="AB530" s="25">
        <v>-4.4400000000000004</v>
      </c>
    </row>
    <row r="531" spans="1:28" x14ac:dyDescent="0.3">
      <c r="A531" s="27" t="s">
        <v>365</v>
      </c>
      <c r="B531" s="27">
        <f>VLOOKUP($A531,CRSP!$A$3:$U$650,2,0)</f>
        <v>4.5756999999999999E-2</v>
      </c>
      <c r="C531" s="27">
        <f>VLOOKUP($A531,CRSP!$A$3:$U$650,12,0)</f>
        <v>2187.0736297341805</v>
      </c>
      <c r="D531" s="27">
        <f>VLOOKUP(A531,GW!$A$2:$D$655,4,0)</f>
        <v>1.9261502461364058E-2</v>
      </c>
      <c r="E531" s="25">
        <f>VLOOKUP($A531,CRSP!$A$3:$U$656,13,0)</f>
        <v>4.4060000000000002E-3</v>
      </c>
      <c r="F531" s="25">
        <f>VLOOKUP($A531,CRSP!$A$3:$U$656,15,0)</f>
        <v>3020.0801425244458</v>
      </c>
      <c r="G531" s="25">
        <f>VLOOKUP($A531,CRSP!$A$3:$U$656,16,0)</f>
        <v>-2.3E-5</v>
      </c>
      <c r="H531" s="25">
        <f>VLOOKUP($A531,CRSP!$A$3:$U$656,18,0)</f>
        <v>1134.1447651571527</v>
      </c>
      <c r="I531" s="25">
        <f>VLOOKUP($A531,CRSP!$A$3:$U$656,19,0)</f>
        <v>3.6979999999999999E-3</v>
      </c>
      <c r="J531" s="25">
        <f>VLOOKUP($A531,CRSP!$A$3:$U$656,21,0)</f>
        <v>621.37232845894255</v>
      </c>
      <c r="K531" s="25"/>
      <c r="L531" s="25"/>
      <c r="M531" s="25"/>
      <c r="N531" s="25">
        <f>VLOOKUP($A531,GOLD!$A$2:$H$657,6,0)</f>
        <v>1325.79</v>
      </c>
      <c r="O531" s="25">
        <f>VLOOKUP($A531,GOLD!$A$2:$H$657,8,0)</f>
        <v>3789.0540154329806</v>
      </c>
      <c r="P531" s="25">
        <f>VLOOKUP($A531,GOLD!$A$2:$H$657,7,0)</f>
        <v>6.4327931778308933</v>
      </c>
      <c r="Q531" s="25">
        <v>3.43</v>
      </c>
      <c r="R531" s="25">
        <v>8</v>
      </c>
      <c r="S531" s="25">
        <v>5.33</v>
      </c>
      <c r="T531" s="25">
        <v>5.66</v>
      </c>
      <c r="U531" s="25">
        <v>5.52</v>
      </c>
      <c r="V531" s="25">
        <v>5.1100000000000003</v>
      </c>
      <c r="W531" s="25">
        <v>2.56</v>
      </c>
      <c r="X531" s="25">
        <v>3.08</v>
      </c>
      <c r="Y531" s="25">
        <v>5.35</v>
      </c>
      <c r="Z531" s="25">
        <v>6.48</v>
      </c>
      <c r="AA531" s="25">
        <v>3.22</v>
      </c>
      <c r="AB531" s="25">
        <v>4.03</v>
      </c>
    </row>
    <row r="532" spans="1:28" x14ac:dyDescent="0.3">
      <c r="A532" s="27" t="s">
        <v>366</v>
      </c>
      <c r="B532" s="27">
        <f>VLOOKUP($A532,CRSP!$A$3:$U$650,2,0)</f>
        <v>8.0560000000000007E-3</v>
      </c>
      <c r="C532" s="27">
        <f>VLOOKUP($A532,CRSP!$A$3:$U$650,12,0)</f>
        <v>2202.2347682898144</v>
      </c>
      <c r="D532" s="27">
        <f>VLOOKUP(A532,GW!$A$2:$D$655,4,0)</f>
        <v>1.9348878447721322E-2</v>
      </c>
      <c r="E532" s="25">
        <f>VLOOKUP($A532,CRSP!$A$3:$U$656,13,0)</f>
        <v>-3.934E-3</v>
      </c>
      <c r="F532" s="25">
        <f>VLOOKUP($A532,CRSP!$A$3:$U$656,15,0)</f>
        <v>3008.1994419038137</v>
      </c>
      <c r="G532" s="25">
        <f>VLOOKUP($A532,CRSP!$A$3:$U$656,16,0)</f>
        <v>9.6000000000000002E-5</v>
      </c>
      <c r="H532" s="25">
        <f>VLOOKUP($A532,CRSP!$A$3:$U$656,18,0)</f>
        <v>1134.2536502255678</v>
      </c>
      <c r="I532" s="25">
        <f>VLOOKUP($A532,CRSP!$A$3:$U$656,19,0)</f>
        <v>6.4400000000000004E-3</v>
      </c>
      <c r="J532" s="25">
        <f>VLOOKUP($A532,CRSP!$A$3:$U$656,21,0)</f>
        <v>625.42182227221599</v>
      </c>
      <c r="K532" s="25"/>
      <c r="L532" s="25"/>
      <c r="M532" s="25"/>
      <c r="N532" s="25">
        <f>VLOOKUP($A532,GOLD!$A$2:$H$657,6,0)</f>
        <v>1283.6400000000001</v>
      </c>
      <c r="O532" s="25">
        <f>VLOOKUP($A532,GOLD!$A$2:$H$657,8,0)</f>
        <v>3668.5910260074306</v>
      </c>
      <c r="P532" s="25">
        <f>VLOOKUP($A532,GOLD!$A$2:$H$657,7,0)</f>
        <v>-3.2308716057026476</v>
      </c>
      <c r="Q532" s="25">
        <v>3.26</v>
      </c>
      <c r="R532" s="25">
        <v>-1.1299999999999999</v>
      </c>
      <c r="S532" s="25">
        <v>-0.08</v>
      </c>
      <c r="T532" s="25">
        <v>2.44</v>
      </c>
      <c r="U532" s="25">
        <v>1.26</v>
      </c>
      <c r="V532" s="25">
        <v>-0.61</v>
      </c>
      <c r="W532" s="25">
        <v>0.17</v>
      </c>
      <c r="X532" s="25">
        <v>2.68</v>
      </c>
      <c r="Y532" s="25">
        <v>-0.57999999999999996</v>
      </c>
      <c r="Z532" s="25">
        <v>-2.56</v>
      </c>
      <c r="AA532" s="25">
        <v>2.5299999999999998</v>
      </c>
      <c r="AB532" s="25">
        <v>1.02</v>
      </c>
    </row>
    <row r="533" spans="1:28" x14ac:dyDescent="0.3">
      <c r="A533" s="27" t="s">
        <v>367</v>
      </c>
      <c r="B533" s="27">
        <f>VLOOKUP($A533,CRSP!$A$3:$U$650,2,0)</f>
        <v>6.5550000000000001E-3</v>
      </c>
      <c r="C533" s="27">
        <f>VLOOKUP($A533,CRSP!$A$3:$U$650,12,0)</f>
        <v>2215.8903787344157</v>
      </c>
      <c r="D533" s="27">
        <f>VLOOKUP(A533,GW!$A$2:$D$655,4,0)</f>
        <v>1.9433642956294746E-2</v>
      </c>
      <c r="E533" s="25">
        <f>VLOOKUP($A533,CRSP!$A$3:$U$656,13,0)</f>
        <v>8.4010000000000005E-3</v>
      </c>
      <c r="F533" s="25">
        <f>VLOOKUP($A533,CRSP!$A$3:$U$656,15,0)</f>
        <v>3033.4706592854654</v>
      </c>
      <c r="G533" s="25">
        <f>VLOOKUP($A533,CRSP!$A$3:$U$656,16,0)</f>
        <v>5.3000000000000001E-5</v>
      </c>
      <c r="H533" s="25">
        <f>VLOOKUP($A533,CRSP!$A$3:$U$656,18,0)</f>
        <v>1134.3138297149928</v>
      </c>
      <c r="I533" s="25">
        <f>VLOOKUP($A533,CRSP!$A$3:$U$656,19,0)</f>
        <v>3.297E-3</v>
      </c>
      <c r="J533" s="25">
        <f>VLOOKUP($A533,CRSP!$A$3:$U$656,21,0)</f>
        <v>627.44656917885254</v>
      </c>
      <c r="K533" s="25"/>
      <c r="L533" s="25"/>
      <c r="M533" s="25"/>
      <c r="N533" s="25">
        <f>VLOOKUP($A533,GOLD!$A$2:$H$657,6,0)</f>
        <v>1291.29</v>
      </c>
      <c r="O533" s="25">
        <f>VLOOKUP($A533,GOLD!$A$2:$H$657,8,0)</f>
        <v>3690.454415547299</v>
      </c>
      <c r="P533" s="25">
        <f>VLOOKUP($A533,GOLD!$A$2:$H$657,7,0)</f>
        <v>0.59419265827614465</v>
      </c>
      <c r="Q533" s="25">
        <v>1.54</v>
      </c>
      <c r="R533" s="25">
        <v>0.33</v>
      </c>
      <c r="S533" s="25">
        <v>0.61</v>
      </c>
      <c r="T533" s="25">
        <v>5.67</v>
      </c>
      <c r="U533" s="25">
        <v>1.45</v>
      </c>
      <c r="V533" s="25">
        <v>-0.99</v>
      </c>
      <c r="W533" s="25">
        <v>0.39</v>
      </c>
      <c r="X533" s="25">
        <v>3.98</v>
      </c>
      <c r="Y533" s="25">
        <v>-0.95</v>
      </c>
      <c r="Z533" s="25">
        <v>-0.41</v>
      </c>
      <c r="AA533" s="25">
        <v>-3.57</v>
      </c>
      <c r="AB533" s="25">
        <v>0.6</v>
      </c>
    </row>
    <row r="534" spans="1:28" x14ac:dyDescent="0.3">
      <c r="A534" s="27" t="s">
        <v>626</v>
      </c>
      <c r="B534" s="27">
        <f>VLOOKUP($A534,CRSP!$A$3:$U$650,2,0)</f>
        <v>2.3309E-2</v>
      </c>
      <c r="C534" s="27">
        <f>VLOOKUP($A534,CRSP!$A$3:$U$650,12,0)</f>
        <v>2262.4911785462245</v>
      </c>
      <c r="D534" s="27">
        <f>VLOOKUP(A534,GW!$A$2:$D$655,4,0)</f>
        <v>1.9233167611376993E-2</v>
      </c>
      <c r="E534" s="25">
        <f>VLOOKUP($A534,CRSP!$A$3:$U$656,13,0)</f>
        <v>1.9113999999999999E-2</v>
      </c>
      <c r="F534" s="25">
        <f>VLOOKUP($A534,CRSP!$A$3:$U$656,15,0)</f>
        <v>3091.4522700271136</v>
      </c>
      <c r="G534" s="25">
        <f>VLOOKUP($A534,CRSP!$A$3:$U$656,16,0)</f>
        <v>2.9E-5</v>
      </c>
      <c r="H534" s="25">
        <f>VLOOKUP($A534,CRSP!$A$3:$U$656,18,0)</f>
        <v>1134.3467293969547</v>
      </c>
      <c r="I534" s="25">
        <f>VLOOKUP($A534,CRSP!$A$3:$U$656,19,0)</f>
        <v>3.493E-3</v>
      </c>
      <c r="J534" s="25">
        <f>VLOOKUP($A534,CRSP!$A$3:$U$656,21,0)</f>
        <v>629.69628796400445</v>
      </c>
      <c r="K534" s="25"/>
      <c r="L534" s="25"/>
      <c r="M534" s="25"/>
      <c r="N534" s="25">
        <f>VLOOKUP($A534,GOLD!$A$2:$H$657,6,0)</f>
        <v>1250.69</v>
      </c>
      <c r="O534" s="25">
        <f>VLOOKUP($A534,GOLD!$A$2:$H$657,8,0)</f>
        <v>3574.421263218062</v>
      </c>
      <c r="P534" s="25">
        <f>VLOOKUP($A534,GOLD!$A$2:$H$657,7,0)</f>
        <v>-3.1946319688412146</v>
      </c>
      <c r="Q534" s="25">
        <v>3.47</v>
      </c>
      <c r="R534" s="25">
        <v>0.69</v>
      </c>
      <c r="S534" s="25">
        <v>1.23</v>
      </c>
      <c r="T534" s="25">
        <v>0.88</v>
      </c>
      <c r="U534" s="25">
        <v>1.1299999999999999</v>
      </c>
      <c r="V534" s="25">
        <v>3.4</v>
      </c>
      <c r="W534" s="25">
        <v>4.0999999999999996</v>
      </c>
      <c r="X534" s="25">
        <v>0</v>
      </c>
      <c r="Y534" s="25">
        <v>0.98</v>
      </c>
      <c r="Z534" s="25">
        <v>1.87</v>
      </c>
      <c r="AA534" s="25">
        <v>1.7</v>
      </c>
      <c r="AB534" s="25">
        <v>2.1</v>
      </c>
    </row>
    <row r="535" spans="1:28" x14ac:dyDescent="0.3">
      <c r="A535" s="27" t="s">
        <v>368</v>
      </c>
      <c r="B535" s="27">
        <f>VLOOKUP($A535,CRSP!$A$3:$U$650,2,0)</f>
        <v>2.0635000000000001E-2</v>
      </c>
      <c r="C535" s="27">
        <f>VLOOKUP($A535,CRSP!$A$3:$U$650,12,0)</f>
        <v>2305.6104446012705</v>
      </c>
      <c r="D535" s="27">
        <f>VLOOKUP(A535,GW!$A$2:$D$655,4,0)</f>
        <v>1.9069536124292248E-2</v>
      </c>
      <c r="E535" s="25">
        <f>VLOOKUP($A535,CRSP!$A$3:$U$656,13,0)</f>
        <v>-2.418E-3</v>
      </c>
      <c r="F535" s="25">
        <f>VLOOKUP($A535,CRSP!$A$3:$U$656,15,0)</f>
        <v>3083.977375013601</v>
      </c>
      <c r="G535" s="25">
        <f>VLOOKUP($A535,CRSP!$A$3:$U$656,16,0)</f>
        <v>4.1999999999999998E-5</v>
      </c>
      <c r="H535" s="25">
        <f>VLOOKUP($A535,CRSP!$A$3:$U$656,18,0)</f>
        <v>1134.3943812494761</v>
      </c>
      <c r="I535" s="25">
        <f>VLOOKUP($A535,CRSP!$A$3:$U$656,19,0)</f>
        <v>1.8619999999999999E-3</v>
      </c>
      <c r="J535" s="25">
        <f>VLOOKUP($A535,CRSP!$A$3:$U$656,21,0)</f>
        <v>630.82114735658035</v>
      </c>
      <c r="K535" s="25"/>
      <c r="L535" s="25"/>
      <c r="M535" s="25"/>
      <c r="N535" s="25">
        <f>VLOOKUP($A535,GOLD!$A$2:$H$657,6,0)</f>
        <v>1327.19</v>
      </c>
      <c r="O535" s="25">
        <f>VLOOKUP($A535,GOLD!$A$2:$H$657,8,0)</f>
        <v>3793.0551586167476</v>
      </c>
      <c r="P535" s="25">
        <f>VLOOKUP($A535,GOLD!$A$2:$H$657,7,0)</f>
        <v>5.9368526188026527</v>
      </c>
      <c r="Q535" s="25">
        <v>1.1599999999999999</v>
      </c>
      <c r="R535" s="25">
        <v>4.45</v>
      </c>
      <c r="S535" s="25">
        <v>2.2400000000000002</v>
      </c>
      <c r="T535" s="25">
        <v>4.12</v>
      </c>
      <c r="U535" s="25">
        <v>-0.3</v>
      </c>
      <c r="V535" s="25">
        <v>2.86</v>
      </c>
      <c r="W535" s="25">
        <v>1.54</v>
      </c>
      <c r="X535" s="25">
        <v>5.41</v>
      </c>
      <c r="Y535" s="25">
        <v>1.29</v>
      </c>
      <c r="Z535" s="25">
        <v>2.9</v>
      </c>
      <c r="AA535" s="25">
        <v>3.1</v>
      </c>
      <c r="AB535" s="25">
        <v>1.44</v>
      </c>
    </row>
    <row r="536" spans="1:28" x14ac:dyDescent="0.3">
      <c r="A536" s="27" t="s">
        <v>369</v>
      </c>
      <c r="B536" s="27">
        <f>VLOOKUP($A536,CRSP!$A$3:$U$650,2,0)</f>
        <v>-1.3974E-2</v>
      </c>
      <c r="C536" s="27">
        <f>VLOOKUP($A536,CRSP!$A$3:$U$650,12,0)</f>
        <v>2270.8421547871089</v>
      </c>
      <c r="D536" s="27">
        <f>VLOOKUP(A536,GW!$A$2:$D$655,4,0)</f>
        <v>1.9553827581508983E-2</v>
      </c>
      <c r="E536" s="25">
        <f>VLOOKUP($A536,CRSP!$A$3:$U$656,13,0)</f>
        <v>-1.6000000000000001E-4</v>
      </c>
      <c r="F536" s="25">
        <f>VLOOKUP($A536,CRSP!$A$3:$U$656,15,0)</f>
        <v>3083.4841775664677</v>
      </c>
      <c r="G536" s="25">
        <f>VLOOKUP($A536,CRSP!$A$3:$U$656,16,0)</f>
        <v>4.6999999999999997E-5</v>
      </c>
      <c r="H536" s="25">
        <f>VLOOKUP($A536,CRSP!$A$3:$U$656,18,0)</f>
        <v>1134.4476529764963</v>
      </c>
      <c r="I536" s="25">
        <f>VLOOKUP($A536,CRSP!$A$3:$U$656,19,0)</f>
        <v>-3.8999999999999999E-4</v>
      </c>
      <c r="J536" s="25">
        <f>VLOOKUP($A536,CRSP!$A$3:$U$656,21,0)</f>
        <v>630.59617547806522</v>
      </c>
      <c r="K536" s="25"/>
      <c r="L536" s="25"/>
      <c r="M536" s="25"/>
      <c r="N536" s="25">
        <f>VLOOKUP($A536,GOLD!$A$2:$H$657,6,0)</f>
        <v>1282.0899999999999</v>
      </c>
      <c r="O536" s="25">
        <f>VLOOKUP($A536,GOLD!$A$2:$H$657,8,0)</f>
        <v>3664.1611889111168</v>
      </c>
      <c r="P536" s="25">
        <f>VLOOKUP($A536,GOLD!$A$2:$H$657,7,0)</f>
        <v>-3.457236636378993</v>
      </c>
      <c r="Q536" s="25">
        <v>-4.34</v>
      </c>
      <c r="R536" s="25">
        <v>-4.66</v>
      </c>
      <c r="S536" s="25">
        <v>-4.76</v>
      </c>
      <c r="T536" s="25">
        <v>-3.55</v>
      </c>
      <c r="U536" s="25">
        <v>-2.89</v>
      </c>
      <c r="V536" s="25">
        <v>0.24</v>
      </c>
      <c r="W536" s="25">
        <v>0.79</v>
      </c>
      <c r="X536" s="25">
        <v>-6.4</v>
      </c>
      <c r="Y536" s="25">
        <v>-2.25</v>
      </c>
      <c r="Z536" s="25">
        <v>-0.3</v>
      </c>
      <c r="AA536" s="25">
        <v>-2.0699999999999998</v>
      </c>
      <c r="AB536" s="25">
        <v>-2.57</v>
      </c>
    </row>
    <row r="537" spans="1:28" x14ac:dyDescent="0.3">
      <c r="A537" s="27" t="s">
        <v>627</v>
      </c>
      <c r="B537" s="27">
        <f>VLOOKUP($A537,CRSP!$A$3:$U$650,2,0)</f>
        <v>3.9777E-2</v>
      </c>
      <c r="C537" s="27">
        <f>VLOOKUP($A537,CRSP!$A$3:$U$650,12,0)</f>
        <v>2356.3514467184191</v>
      </c>
      <c r="D537" s="27">
        <f>VLOOKUP(A537,GW!$A$2:$D$655,4,0)</f>
        <v>1.9029585047526169E-2</v>
      </c>
      <c r="E537" s="25">
        <f>VLOOKUP($A537,CRSP!$A$3:$U$656,13,0)</f>
        <v>1.8782E-2</v>
      </c>
      <c r="F537" s="25">
        <f>VLOOKUP($A537,CRSP!$A$3:$U$656,15,0)</f>
        <v>3141.3984716649138</v>
      </c>
      <c r="G537" s="25">
        <f>VLOOKUP($A537,CRSP!$A$3:$U$656,16,0)</f>
        <v>2.1999999999999999E-5</v>
      </c>
      <c r="H537" s="25">
        <f>VLOOKUP($A537,CRSP!$A$3:$U$656,18,0)</f>
        <v>1134.4725911695848</v>
      </c>
      <c r="I537" s="25">
        <f>VLOOKUP($A537,CRSP!$A$3:$U$656,19,0)</f>
        <v>-1.671E-3</v>
      </c>
      <c r="J537" s="25">
        <f>VLOOKUP($A537,CRSP!$A$3:$U$656,21,0)</f>
        <v>629.58380202474689</v>
      </c>
      <c r="K537" s="25"/>
      <c r="L537" s="25"/>
      <c r="M537" s="25"/>
      <c r="N537" s="25">
        <f>VLOOKUP($A537,GOLD!$A$2:$H$657,6,0)</f>
        <v>1287.07</v>
      </c>
      <c r="O537" s="25">
        <f>VLOOKUP($A537,GOLD!$A$2:$H$657,8,0)</f>
        <v>3678.393826807659</v>
      </c>
      <c r="P537" s="25">
        <f>VLOOKUP($A537,GOLD!$A$2:$H$657,7,0)</f>
        <v>0.38767583468054218</v>
      </c>
      <c r="Q537" s="25">
        <v>5.56</v>
      </c>
      <c r="R537" s="25">
        <v>5.19</v>
      </c>
      <c r="S537" s="25">
        <v>4.6500000000000004</v>
      </c>
      <c r="T537" s="25">
        <v>2.31</v>
      </c>
      <c r="U537" s="25">
        <v>5.13</v>
      </c>
      <c r="V537" s="25">
        <v>4.2300000000000004</v>
      </c>
      <c r="W537" s="25">
        <v>0.32</v>
      </c>
      <c r="X537" s="25">
        <v>5.31</v>
      </c>
      <c r="Y537" s="25">
        <v>5.01</v>
      </c>
      <c r="Z537" s="25">
        <v>5.54</v>
      </c>
      <c r="AA537" s="25">
        <v>3.85</v>
      </c>
      <c r="AB537" s="25">
        <v>4.5599999999999996</v>
      </c>
    </row>
    <row r="538" spans="1:28" x14ac:dyDescent="0.3">
      <c r="A538" s="27" t="s">
        <v>370</v>
      </c>
      <c r="B538" s="27">
        <f>VLOOKUP($A538,CRSP!$A$3:$U$650,2,0)</f>
        <v>-1.3927999999999999E-2</v>
      </c>
      <c r="C538" s="27">
        <f>VLOOKUP($A538,CRSP!$A$3:$U$650,12,0)</f>
        <v>2319.7953422724067</v>
      </c>
      <c r="D538" s="27">
        <f>VLOOKUP(A538,GW!$A$2:$D$655,4,0)</f>
        <v>1.9517723710272349E-2</v>
      </c>
      <c r="E538" s="25">
        <f>VLOOKUP($A538,CRSP!$A$3:$U$656,13,0)</f>
        <v>-1.0631E-2</v>
      </c>
      <c r="F538" s="25">
        <f>VLOOKUP($A538,CRSP!$A$3:$U$656,15,0)</f>
        <v>3108.0025475914931</v>
      </c>
      <c r="G538" s="25">
        <f>VLOOKUP($A538,CRSP!$A$3:$U$656,16,0)</f>
        <v>4.6999999999999997E-5</v>
      </c>
      <c r="H538" s="25">
        <f>VLOOKUP($A538,CRSP!$A$3:$U$656,18,0)</f>
        <v>1134.5258628966053</v>
      </c>
      <c r="I538" s="25">
        <f>VLOOKUP($A538,CRSP!$A$3:$U$656,19,0)</f>
        <v>7.5299999999999998E-4</v>
      </c>
      <c r="J538" s="25">
        <f>VLOOKUP($A538,CRSP!$A$3:$U$656,21,0)</f>
        <v>630.03374578177727</v>
      </c>
      <c r="K538" s="25"/>
      <c r="L538" s="25"/>
      <c r="M538" s="25"/>
      <c r="N538" s="25">
        <f>VLOOKUP($A538,GOLD!$A$2:$H$657,6,0)</f>
        <v>1208.74</v>
      </c>
      <c r="O538" s="25">
        <f>VLOOKUP($A538,GOLD!$A$2:$H$657,8,0)</f>
        <v>3454.5298656759073</v>
      </c>
      <c r="P538" s="25">
        <f>VLOOKUP($A538,GOLD!$A$2:$H$657,7,0)</f>
        <v>-6.2789822447455821</v>
      </c>
      <c r="Q538" s="25">
        <v>-0.1</v>
      </c>
      <c r="R538" s="25">
        <v>-9.41</v>
      </c>
      <c r="S538" s="25">
        <v>-3.38</v>
      </c>
      <c r="T538" s="25">
        <v>-7.83</v>
      </c>
      <c r="U538" s="25">
        <v>-0.91</v>
      </c>
      <c r="V538" s="25">
        <v>-1.36</v>
      </c>
      <c r="W538" s="25">
        <v>-1.44</v>
      </c>
      <c r="X538" s="25">
        <v>-3.37</v>
      </c>
      <c r="Y538" s="25">
        <v>-1.44</v>
      </c>
      <c r="Z538" s="25">
        <v>-0.22</v>
      </c>
      <c r="AA538" s="25">
        <v>-0.56000000000000005</v>
      </c>
      <c r="AB538" s="25">
        <v>-2.04</v>
      </c>
    </row>
    <row r="539" spans="1:28" x14ac:dyDescent="0.3">
      <c r="A539" s="27" t="s">
        <v>371</v>
      </c>
      <c r="B539" s="27">
        <f>VLOOKUP($A539,CRSP!$A$3:$U$650,2,0)</f>
        <v>2.3972E-2</v>
      </c>
      <c r="C539" s="27">
        <f>VLOOKUP($A539,CRSP!$A$3:$U$650,12,0)</f>
        <v>2373.6179722418256</v>
      </c>
      <c r="D539" s="27">
        <f>VLOOKUP(A539,GW!$A$2:$D$655,4,0)</f>
        <v>1.9231826711560839E-2</v>
      </c>
      <c r="E539" s="25">
        <f>VLOOKUP($A539,CRSP!$A$3:$U$656,13,0)</f>
        <v>1.3129E-2</v>
      </c>
      <c r="F539" s="25">
        <f>VLOOKUP($A539,CRSP!$A$3:$U$656,15,0)</f>
        <v>3148.8074238442696</v>
      </c>
      <c r="G539" s="25">
        <f>VLOOKUP($A539,CRSP!$A$3:$U$656,16,0)</f>
        <v>9.9999999999999995E-7</v>
      </c>
      <c r="H539" s="25">
        <f>VLOOKUP($A539,CRSP!$A$3:$U$656,18,0)</f>
        <v>1134.5270337037923</v>
      </c>
      <c r="I539" s="25">
        <f>VLOOKUP($A539,CRSP!$A$3:$U$656,19,0)</f>
        <v>-2.5119999999999999E-3</v>
      </c>
      <c r="J539" s="25">
        <f>VLOOKUP($A539,CRSP!$A$3:$U$656,21,0)</f>
        <v>628.45894263217099</v>
      </c>
      <c r="K539" s="25">
        <f>VLOOKUP($A539,'BTC-USD'!$A$2:$I$120,6,0)</f>
        <v>338.32101399999999</v>
      </c>
      <c r="L539" s="25">
        <f>VLOOKUP($A539,'BTC-USD'!$A$2:$I$120,9,0)</f>
        <v>100</v>
      </c>
      <c r="M539" s="25"/>
      <c r="N539" s="25">
        <f>VLOOKUP($A539,GOLD!$A$2:$H$657,6,0)</f>
        <v>1173.92</v>
      </c>
      <c r="O539" s="25">
        <f>VLOOKUP($A539,GOLD!$A$2:$H$657,8,0)</f>
        <v>3355.0157187767936</v>
      </c>
      <c r="P539" s="25">
        <f>VLOOKUP($A539,GOLD!$A$2:$H$657,7,0)</f>
        <v>-2.9229918758291231</v>
      </c>
      <c r="Q539" s="25">
        <v>2.67</v>
      </c>
      <c r="R539" s="25">
        <v>3.72</v>
      </c>
      <c r="S539" s="25">
        <v>3.14</v>
      </c>
      <c r="T539" s="25">
        <v>-4.1900000000000004</v>
      </c>
      <c r="U539" s="25">
        <v>0.95</v>
      </c>
      <c r="V539" s="25">
        <v>1.46</v>
      </c>
      <c r="W539" s="25">
        <v>1.31</v>
      </c>
      <c r="X539" s="25">
        <v>6.71</v>
      </c>
      <c r="Y539" s="25">
        <v>3.06</v>
      </c>
      <c r="Z539" s="25">
        <v>5.9</v>
      </c>
      <c r="AA539" s="25">
        <v>3.78</v>
      </c>
      <c r="AB539" s="25">
        <v>2.88</v>
      </c>
    </row>
    <row r="540" spans="1:28" x14ac:dyDescent="0.3">
      <c r="A540" s="27" t="s">
        <v>628</v>
      </c>
      <c r="B540" s="27">
        <f>VLOOKUP($A540,CRSP!$A$3:$U$650,2,0)</f>
        <v>2.7630999999999999E-2</v>
      </c>
      <c r="C540" s="27">
        <f>VLOOKUP($A540,CRSP!$A$3:$U$650,12,0)</f>
        <v>2431.8513290990359</v>
      </c>
      <c r="D540" s="27">
        <f>VLOOKUP(A540,GW!$A$2:$D$655,4,0)</f>
        <v>1.8924222026929158E-2</v>
      </c>
      <c r="E540" s="25">
        <f>VLOOKUP($A540,CRSP!$A$3:$U$656,13,0)</f>
        <v>1.4194999999999999E-2</v>
      </c>
      <c r="F540" s="25">
        <f>VLOOKUP($A540,CRSP!$A$3:$U$656,15,0)</f>
        <v>3193.5043011213579</v>
      </c>
      <c r="G540" s="25">
        <f>VLOOKUP($A540,CRSP!$A$3:$U$656,16,0)</f>
        <v>3.4E-5</v>
      </c>
      <c r="H540" s="25">
        <f>VLOOKUP($A540,CRSP!$A$3:$U$656,18,0)</f>
        <v>1134.565670340972</v>
      </c>
      <c r="I540" s="25">
        <f>VLOOKUP($A540,CRSP!$A$3:$U$656,19,0)</f>
        <v>-5.3990000000000002E-3</v>
      </c>
      <c r="J540" s="25">
        <f>VLOOKUP($A540,CRSP!$A$3:$U$656,21,0)</f>
        <v>624.97187851518561</v>
      </c>
      <c r="K540" s="25">
        <f>VLOOKUP($A540,'BTC-USD'!$A$2:$I$120,6,0)</f>
        <v>378.04699699999998</v>
      </c>
      <c r="L540" s="25">
        <f>VLOOKUP($A540,'BTC-USD'!$A$2:$I$120,9,0)</f>
        <v>111.74209740338506</v>
      </c>
      <c r="M540" s="25">
        <f>VLOOKUP($A540,'BTC-USD'!$A$2:$I$120,8,0)</f>
        <v>11.102332825680755</v>
      </c>
      <c r="N540" s="25">
        <f>VLOOKUP($A540,GOLD!$A$2:$H$657,6,0)</f>
        <v>1167.04</v>
      </c>
      <c r="O540" s="25">
        <f>VLOOKUP($A540,GOLD!$A$2:$H$657,8,0)</f>
        <v>3335.352957987996</v>
      </c>
      <c r="P540" s="25">
        <f>VLOOKUP($A540,GOLD!$A$2:$H$657,7,0)</f>
        <v>-0.5877947345368838</v>
      </c>
      <c r="Q540" s="25">
        <v>4.74</v>
      </c>
      <c r="R540" s="25">
        <v>4.7300000000000004</v>
      </c>
      <c r="S540" s="25">
        <v>2.12</v>
      </c>
      <c r="T540" s="25">
        <v>-9.59</v>
      </c>
      <c r="U540" s="25">
        <v>2.5099999999999998</v>
      </c>
      <c r="V540" s="25">
        <v>4.29</v>
      </c>
      <c r="W540" s="25">
        <v>2.46</v>
      </c>
      <c r="X540" s="25">
        <v>0.26</v>
      </c>
      <c r="Y540" s="25">
        <v>7.57</v>
      </c>
      <c r="Z540" s="25">
        <v>2.52</v>
      </c>
      <c r="AA540" s="25">
        <v>1.8</v>
      </c>
      <c r="AB540" s="25">
        <v>3.66</v>
      </c>
    </row>
    <row r="541" spans="1:28" x14ac:dyDescent="0.3">
      <c r="A541" s="27" t="s">
        <v>372</v>
      </c>
      <c r="B541" s="27">
        <f>VLOOKUP($A541,CRSP!$A$3:$U$650,2,0)</f>
        <v>-2.4729999999999999E-3</v>
      </c>
      <c r="C541" s="27">
        <f>VLOOKUP($A541,CRSP!$A$3:$U$650,12,0)</f>
        <v>2421.6654904728302</v>
      </c>
      <c r="D541" s="27">
        <f>VLOOKUP(A541,GW!$A$2:$D$655,4,0)</f>
        <v>1.9157385542148693E-2</v>
      </c>
      <c r="E541" s="25">
        <f>VLOOKUP($A541,CRSP!$A$3:$U$656,13,0)</f>
        <v>1.4139999999999999E-3</v>
      </c>
      <c r="F541" s="25">
        <f>VLOOKUP($A541,CRSP!$A$3:$U$656,15,0)</f>
        <v>3198.0200114520726</v>
      </c>
      <c r="G541" s="25">
        <f>VLOOKUP($A541,CRSP!$A$3:$U$656,16,0)</f>
        <v>9.9999999999999995E-7</v>
      </c>
      <c r="H541" s="25">
        <f>VLOOKUP($A541,CRSP!$A$3:$U$656,18,0)</f>
        <v>1134.5668411481593</v>
      </c>
      <c r="I541" s="25">
        <f>VLOOKUP($A541,CRSP!$A$3:$U$656,19,0)</f>
        <v>-5.6699999999999997E-3</v>
      </c>
      <c r="J541" s="25">
        <f>VLOOKUP($A541,CRSP!$A$3:$U$656,21,0)</f>
        <v>621.48481439820023</v>
      </c>
      <c r="K541" s="25">
        <f>VLOOKUP($A541,'BTC-USD'!$A$2:$I$120,6,0)</f>
        <v>320.192993</v>
      </c>
      <c r="L541" s="25">
        <f>VLOOKUP($A541,'BTC-USD'!$A$2:$I$120,9,0)</f>
        <v>94.641769133501114</v>
      </c>
      <c r="M541" s="25">
        <f>VLOOKUP($A541,'BTC-USD'!$A$2:$I$120,8,0)</f>
        <v>-16.609460145382652</v>
      </c>
      <c r="N541" s="25">
        <f>VLOOKUP($A541,GOLD!$A$2:$H$657,6,0)</f>
        <v>1183.55</v>
      </c>
      <c r="O541" s="25">
        <f>VLOOKUP($A541,GOLD!$A$2:$H$657,8,0)</f>
        <v>3382.5378679622745</v>
      </c>
      <c r="P541" s="25">
        <f>VLOOKUP($A541,GOLD!$A$2:$H$657,7,0)</f>
        <v>1.4047768012084512</v>
      </c>
      <c r="Q541" s="25">
        <v>-2.41</v>
      </c>
      <c r="R541" s="25">
        <v>0.6</v>
      </c>
      <c r="S541" s="25">
        <v>-0.48</v>
      </c>
      <c r="T541" s="25">
        <v>0.54</v>
      </c>
      <c r="U541" s="25">
        <v>0.61</v>
      </c>
      <c r="V541" s="25">
        <v>-1.21</v>
      </c>
      <c r="W541" s="25">
        <v>-2.04</v>
      </c>
      <c r="X541" s="25">
        <v>1.86</v>
      </c>
      <c r="Y541" s="25">
        <v>1.6</v>
      </c>
      <c r="Z541" s="25">
        <v>-0.82</v>
      </c>
      <c r="AA541" s="25">
        <v>2.14</v>
      </c>
      <c r="AB541" s="25">
        <v>-0.42</v>
      </c>
    </row>
    <row r="542" spans="1:28" x14ac:dyDescent="0.3">
      <c r="A542" s="27" t="s">
        <v>629</v>
      </c>
      <c r="B542" s="27">
        <f>VLOOKUP($A542,CRSP!$A$3:$U$650,2,0)</f>
        <v>-2.9430000000000001E-2</v>
      </c>
      <c r="C542" s="27">
        <f>VLOOKUP($A542,CRSP!$A$3:$U$650,12,0)</f>
        <v>2346.4949423665021</v>
      </c>
      <c r="D542" s="27">
        <f>VLOOKUP(A542,GW!$A$2:$D$655,4,0)</f>
        <v>1.9998912715078636E-2</v>
      </c>
      <c r="E542" s="25">
        <f>VLOOKUP($A542,CRSP!$A$3:$U$656,13,0)</f>
        <v>4.2437000000000002E-2</v>
      </c>
      <c r="F542" s="25">
        <f>VLOOKUP($A542,CRSP!$A$3:$U$656,15,0)</f>
        <v>3333.7344855744554</v>
      </c>
      <c r="G542" s="25">
        <f>VLOOKUP($A542,CRSP!$A$3:$U$656,16,0)</f>
        <v>1.1900000000000001E-4</v>
      </c>
      <c r="H542" s="25">
        <f>VLOOKUP($A542,CRSP!$A$3:$U$656,18,0)</f>
        <v>1134.70183521685</v>
      </c>
      <c r="I542" s="25">
        <f>VLOOKUP($A542,CRSP!$A$3:$U$656,19,0)</f>
        <v>-4.7060000000000001E-3</v>
      </c>
      <c r="J542" s="25">
        <f>VLOOKUP($A542,CRSP!$A$3:$U$656,21,0)</f>
        <v>618.5601799775028</v>
      </c>
      <c r="K542" s="25">
        <f>VLOOKUP($A542,'BTC-USD'!$A$2:$I$120,6,0)</f>
        <v>217.46400499999999</v>
      </c>
      <c r="L542" s="25">
        <f>VLOOKUP($A542,'BTC-USD'!$A$2:$I$120,9,0)</f>
        <v>64.277415827324276</v>
      </c>
      <c r="M542" s="25">
        <f>VLOOKUP($A542,'BTC-USD'!$A$2:$I$120,8,0)</f>
        <v>-38.689057454499213</v>
      </c>
      <c r="N542" s="25">
        <f>VLOOKUP($A542,GOLD!$A$2:$H$657,6,0)</f>
        <v>1282.8</v>
      </c>
      <c r="O542" s="25">
        <f>VLOOKUP($A542,GOLD!$A$2:$H$657,8,0)</f>
        <v>3666.1903400971701</v>
      </c>
      <c r="P542" s="25">
        <f>VLOOKUP($A542,GOLD!$A$2:$H$657,7,0)</f>
        <v>8.0526792186600034</v>
      </c>
      <c r="Q542" s="25">
        <v>-0.55000000000000004</v>
      </c>
      <c r="R542" s="25">
        <v>-4.3600000000000003</v>
      </c>
      <c r="S542" s="25">
        <v>-3.88</v>
      </c>
      <c r="T542" s="25">
        <v>-4.3099999999999996</v>
      </c>
      <c r="U542" s="25">
        <v>-3.52</v>
      </c>
      <c r="V542" s="25">
        <v>-3.52</v>
      </c>
      <c r="W542" s="25">
        <v>-4.47</v>
      </c>
      <c r="X542" s="25">
        <v>1.24</v>
      </c>
      <c r="Y542" s="25">
        <v>-0.25</v>
      </c>
      <c r="Z542" s="25">
        <v>1.59</v>
      </c>
      <c r="AA542" s="25">
        <v>-7.75</v>
      </c>
      <c r="AB542" s="25">
        <v>-3.92</v>
      </c>
    </row>
    <row r="543" spans="1:28" x14ac:dyDescent="0.3">
      <c r="A543" s="27" t="s">
        <v>630</v>
      </c>
      <c r="B543" s="27">
        <f>VLOOKUP($A543,CRSP!$A$3:$U$650,2,0)</f>
        <v>5.6975999999999999E-2</v>
      </c>
      <c r="C543" s="27">
        <f>VLOOKUP($A543,CRSP!$A$3:$U$650,12,0)</f>
        <v>2475.29992942837</v>
      </c>
      <c r="D543" s="27">
        <f>VLOOKUP(A543,GW!$A$2:$D$655,4,0)</f>
        <v>1.9174207774863984E-2</v>
      </c>
      <c r="E543" s="25">
        <f>VLOOKUP($A543,CRSP!$A$3:$U$656,13,0)</f>
        <v>-2.5087000000000002E-2</v>
      </c>
      <c r="F543" s="25">
        <f>VLOOKUP($A543,CRSP!$A$3:$U$656,15,0)</f>
        <v>3250.1011123457074</v>
      </c>
      <c r="G543" s="25">
        <f>VLOOKUP($A543,CRSP!$A$3:$U$656,16,0)</f>
        <v>-5.0000000000000004E-6</v>
      </c>
      <c r="H543" s="25">
        <f>VLOOKUP($A543,CRSP!$A$3:$U$656,18,0)</f>
        <v>1134.6960982616324</v>
      </c>
      <c r="I543" s="25">
        <f>VLOOKUP($A543,CRSP!$A$3:$U$656,19,0)</f>
        <v>4.3429999999999996E-3</v>
      </c>
      <c r="J543" s="25">
        <f>VLOOKUP($A543,CRSP!$A$3:$U$656,21,0)</f>
        <v>621.25984251968487</v>
      </c>
      <c r="K543" s="25">
        <f>VLOOKUP($A543,'BTC-USD'!$A$2:$I$120,6,0)</f>
        <v>254.26300000000001</v>
      </c>
      <c r="L543" s="25">
        <f>VLOOKUP($A543,'BTC-USD'!$A$2:$I$120,9,0)</f>
        <v>75.154362123069305</v>
      </c>
      <c r="M543" s="25">
        <f>VLOOKUP($A543,'BTC-USD'!$A$2:$I$120,8,0)</f>
        <v>15.633582181814992</v>
      </c>
      <c r="N543" s="25">
        <f>VLOOKUP($A543,GOLD!$A$2:$H$657,6,0)</f>
        <v>1212.55</v>
      </c>
      <c r="O543" s="25">
        <f>VLOOKUP($A543,GOLD!$A$2:$H$657,8,0)</f>
        <v>3465.4186910545868</v>
      </c>
      <c r="P543" s="25">
        <f>VLOOKUP($A543,GOLD!$A$2:$H$657,7,0)</f>
        <v>-5.6319608744185974</v>
      </c>
      <c r="Q543" s="25">
        <v>5.13</v>
      </c>
      <c r="R543" s="25">
        <v>8.18</v>
      </c>
      <c r="S543" s="25">
        <v>6.22</v>
      </c>
      <c r="T543" s="25">
        <v>4.7300000000000004</v>
      </c>
      <c r="U543" s="25">
        <v>5.99</v>
      </c>
      <c r="V543" s="25">
        <v>8.26</v>
      </c>
      <c r="W543" s="25">
        <v>8.91</v>
      </c>
      <c r="X543" s="25">
        <v>-4.3499999999999996</v>
      </c>
      <c r="Y543" s="25">
        <v>5.56</v>
      </c>
      <c r="Z543" s="25">
        <v>4.24</v>
      </c>
      <c r="AA543" s="25">
        <v>7.99</v>
      </c>
      <c r="AB543" s="25">
        <v>5.93</v>
      </c>
    </row>
    <row r="544" spans="1:28" x14ac:dyDescent="0.3">
      <c r="A544" s="27" t="s">
        <v>373</v>
      </c>
      <c r="B544" s="27">
        <f>VLOOKUP($A544,CRSP!$A$3:$U$650,2,0)</f>
        <v>-1.4992999999999999E-2</v>
      </c>
      <c r="C544" s="27">
        <f>VLOOKUP($A544,CRSP!$A$3:$U$650,12,0)</f>
        <v>2432.2394730651608</v>
      </c>
      <c r="D544" s="27">
        <f>VLOOKUP(A544,GW!$A$2:$D$655,4,0)</f>
        <v>1.9733453887013561E-2</v>
      </c>
      <c r="E544" s="25">
        <f>VLOOKUP($A544,CRSP!$A$3:$U$656,13,0)</f>
        <v>8.1650000000000004E-3</v>
      </c>
      <c r="F544" s="25">
        <f>VLOOKUP($A544,CRSP!$A$3:$U$656,15,0)</f>
        <v>3276.6376078577478</v>
      </c>
      <c r="G544" s="25">
        <f>VLOOKUP($A544,CRSP!$A$3:$U$656,16,0)</f>
        <v>-2.3E-5</v>
      </c>
      <c r="H544" s="25">
        <f>VLOOKUP($A544,CRSP!$A$3:$U$656,18,0)</f>
        <v>1134.6699892613567</v>
      </c>
      <c r="I544" s="25">
        <f>VLOOKUP($A544,CRSP!$A$3:$U$656,19,0)</f>
        <v>5.9519999999999998E-3</v>
      </c>
      <c r="J544" s="25">
        <f>VLOOKUP($A544,CRSP!$A$3:$U$656,21,0)</f>
        <v>624.97187851518561</v>
      </c>
      <c r="K544" s="25">
        <f>VLOOKUP($A544,'BTC-USD'!$A$2:$I$120,6,0)</f>
        <v>244.22399899999999</v>
      </c>
      <c r="L544" s="25">
        <f>VLOOKUP($A544,'BTC-USD'!$A$2:$I$120,9,0)</f>
        <v>72.187061664458113</v>
      </c>
      <c r="M544" s="25">
        <f>VLOOKUP($A544,'BTC-USD'!$A$2:$I$120,8,0)</f>
        <v>-4.028333154722004</v>
      </c>
      <c r="N544" s="25">
        <f>VLOOKUP($A544,GOLD!$A$2:$H$657,6,0)</f>
        <v>1183.0999999999999</v>
      </c>
      <c r="O544" s="25">
        <f>VLOOKUP($A544,GOLD!$A$2:$H$657,8,0)</f>
        <v>3381.251786224635</v>
      </c>
      <c r="P544" s="25">
        <f>VLOOKUP($A544,GOLD!$A$2:$H$657,7,0)</f>
        <v>-2.4587467815196837</v>
      </c>
      <c r="Q544" s="25">
        <v>-2.44</v>
      </c>
      <c r="R544" s="25">
        <v>-0.46</v>
      </c>
      <c r="S544" s="25">
        <v>-1.57</v>
      </c>
      <c r="T544" s="25">
        <v>-2.4900000000000002</v>
      </c>
      <c r="U544" s="25">
        <v>-2.99</v>
      </c>
      <c r="V544" s="25">
        <v>-2.4900000000000002</v>
      </c>
      <c r="W544" s="25">
        <v>-2.11</v>
      </c>
      <c r="X544" s="25">
        <v>-0.32</v>
      </c>
      <c r="Y544" s="25">
        <v>0.69</v>
      </c>
      <c r="Z544" s="25">
        <v>0.76</v>
      </c>
      <c r="AA544" s="25">
        <v>0.2</v>
      </c>
      <c r="AB544" s="25">
        <v>-1.84</v>
      </c>
    </row>
    <row r="545" spans="1:28" x14ac:dyDescent="0.3">
      <c r="A545" s="27" t="s">
        <v>374</v>
      </c>
      <c r="B545" s="27">
        <f>VLOOKUP($A545,CRSP!$A$3:$U$650,2,0)</f>
        <v>9.1009999999999997E-3</v>
      </c>
      <c r="C545" s="27">
        <f>VLOOKUP($A545,CRSP!$A$3:$U$650,12,0)</f>
        <v>2452.9640084685957</v>
      </c>
      <c r="D545" s="27">
        <f>VLOOKUP(A545,GW!$A$2:$D$655,4,0)</f>
        <v>1.9716235822783666E-2</v>
      </c>
      <c r="E545" s="25">
        <f>VLOOKUP($A545,CRSP!$A$3:$U$656,13,0)</f>
        <v>-7.9559999999999995E-3</v>
      </c>
      <c r="F545" s="25">
        <f>VLOOKUP($A545,CRSP!$A$3:$U$656,15,0)</f>
        <v>3250.5695812300319</v>
      </c>
      <c r="G545" s="25">
        <f>VLOOKUP($A545,CRSP!$A$3:$U$656,16,0)</f>
        <v>8.0000000000000007E-5</v>
      </c>
      <c r="H545" s="25">
        <f>VLOOKUP($A545,CRSP!$A$3:$U$656,18,0)</f>
        <v>1134.760726818369</v>
      </c>
      <c r="I545" s="25">
        <f>VLOOKUP($A545,CRSP!$A$3:$U$656,19,0)</f>
        <v>2.0330000000000001E-3</v>
      </c>
      <c r="J545" s="25">
        <f>VLOOKUP($A545,CRSP!$A$3:$U$656,21,0)</f>
        <v>626.20922384701908</v>
      </c>
      <c r="K545" s="25">
        <f>VLOOKUP($A545,'BTC-USD'!$A$2:$I$120,6,0)</f>
        <v>236.145004</v>
      </c>
      <c r="L545" s="25">
        <f>VLOOKUP($A545,'BTC-USD'!$A$2:$I$120,9,0)</f>
        <v>69.799094418651748</v>
      </c>
      <c r="M545" s="25">
        <f>VLOOKUP($A545,'BTC-USD'!$A$2:$I$120,8,0)</f>
        <v>-3.3639792777663073</v>
      </c>
      <c r="N545" s="25">
        <f>VLOOKUP($A545,GOLD!$A$2:$H$657,6,0)</f>
        <v>1183.8499999999999</v>
      </c>
      <c r="O545" s="25">
        <f>VLOOKUP($A545,GOLD!$A$2:$H$657,8,0)</f>
        <v>3383.3952557873672</v>
      </c>
      <c r="P545" s="25">
        <f>VLOOKUP($A545,GOLD!$A$2:$H$657,7,0)</f>
        <v>6.3372696939155454E-2</v>
      </c>
      <c r="Q545" s="25">
        <v>0.85</v>
      </c>
      <c r="R545" s="25">
        <v>-1.01</v>
      </c>
      <c r="S545" s="25">
        <v>-0.86</v>
      </c>
      <c r="T545" s="25">
        <v>6.67</v>
      </c>
      <c r="U545" s="25">
        <v>-0.43</v>
      </c>
      <c r="V545" s="25">
        <v>1.47</v>
      </c>
      <c r="W545" s="25">
        <v>3.6</v>
      </c>
      <c r="X545" s="25">
        <v>0.28000000000000003</v>
      </c>
      <c r="Y545" s="25">
        <v>-2.19</v>
      </c>
      <c r="Z545" s="25">
        <v>-1.42</v>
      </c>
      <c r="AA545" s="25">
        <v>0.74</v>
      </c>
      <c r="AB545" s="25">
        <v>0.36</v>
      </c>
    </row>
    <row r="546" spans="1:28" x14ac:dyDescent="0.3">
      <c r="A546" s="27" t="s">
        <v>631</v>
      </c>
      <c r="B546" s="27">
        <f>VLOOKUP($A546,CRSP!$A$3:$U$650,2,0)</f>
        <v>1.2522E-2</v>
      </c>
      <c r="C546" s="27">
        <f>VLOOKUP($A546,CRSP!$A$3:$U$650,12,0)</f>
        <v>2478.6991296165606</v>
      </c>
      <c r="D546" s="27">
        <f>VLOOKUP(A546,GW!$A$2:$D$655,4,0)</f>
        <v>1.9659487134559839E-2</v>
      </c>
      <c r="E546" s="25">
        <f>VLOOKUP($A546,CRSP!$A$3:$U$656,13,0)</f>
        <v>-3.8170000000000001E-3</v>
      </c>
      <c r="F546" s="25">
        <f>VLOOKUP($A546,CRSP!$A$3:$U$656,15,0)</f>
        <v>3238.1613379361438</v>
      </c>
      <c r="G546" s="25">
        <f>VLOOKUP($A546,CRSP!$A$3:$U$656,16,0)</f>
        <v>3.8000000000000002E-5</v>
      </c>
      <c r="H546" s="25">
        <f>VLOOKUP($A546,CRSP!$A$3:$U$656,18,0)</f>
        <v>1134.8039296035788</v>
      </c>
      <c r="I546" s="25">
        <f>VLOOKUP($A546,CRSP!$A$3:$U$656,19,0)</f>
        <v>5.097E-3</v>
      </c>
      <c r="J546" s="25">
        <f>VLOOKUP($A546,CRSP!$A$3:$U$656,21,0)</f>
        <v>629.35883014623175</v>
      </c>
      <c r="K546" s="25">
        <f>VLOOKUP($A546,'BTC-USD'!$A$2:$I$120,6,0)</f>
        <v>230.19000199999999</v>
      </c>
      <c r="L546" s="25">
        <f>VLOOKUP($A546,'BTC-USD'!$A$2:$I$120,9,0)</f>
        <v>68.038931214600822</v>
      </c>
      <c r="M546" s="25">
        <f>VLOOKUP($A546,'BTC-USD'!$A$2:$I$120,8,0)</f>
        <v>-2.5540976527288883</v>
      </c>
      <c r="N546" s="25">
        <f>VLOOKUP($A546,GOLD!$A$2:$H$657,6,0)</f>
        <v>1189.75</v>
      </c>
      <c r="O546" s="25">
        <f>VLOOKUP($A546,GOLD!$A$2:$H$657,8,0)</f>
        <v>3400.2572163475279</v>
      </c>
      <c r="P546" s="25">
        <f>VLOOKUP($A546,GOLD!$A$2:$H$657,7,0)</f>
        <v>0.49713617722112419</v>
      </c>
      <c r="Q546" s="25">
        <v>1.49</v>
      </c>
      <c r="R546" s="25">
        <v>1.04</v>
      </c>
      <c r="S546" s="25">
        <v>1.07</v>
      </c>
      <c r="T546" s="25">
        <v>-5.0999999999999996</v>
      </c>
      <c r="U546" s="25">
        <v>0.53</v>
      </c>
      <c r="V546" s="25">
        <v>1.97</v>
      </c>
      <c r="W546" s="25">
        <v>0.33</v>
      </c>
      <c r="X546" s="25">
        <v>-0.46</v>
      </c>
      <c r="Y546" s="25">
        <v>0.94</v>
      </c>
      <c r="Z546" s="25">
        <v>4.91</v>
      </c>
      <c r="AA546" s="25">
        <v>3.11</v>
      </c>
      <c r="AB546" s="25">
        <v>-0.53</v>
      </c>
    </row>
    <row r="547" spans="1:28" x14ac:dyDescent="0.3">
      <c r="A547" s="27" t="s">
        <v>375</v>
      </c>
      <c r="B547" s="27">
        <f>VLOOKUP($A547,CRSP!$A$3:$U$650,2,0)</f>
        <v>-1.9342999999999999E-2</v>
      </c>
      <c r="C547" s="27">
        <f>VLOOKUP($A547,CRSP!$A$3:$U$650,12,0)</f>
        <v>2426.6172665255235</v>
      </c>
      <c r="D547" s="27">
        <f>VLOOKUP(A547,GW!$A$2:$D$655,4,0)</f>
        <v>2.0232561349152432E-2</v>
      </c>
      <c r="E547" s="25">
        <f>VLOOKUP($A547,CRSP!$A$3:$U$656,13,0)</f>
        <v>-1.8369E-2</v>
      </c>
      <c r="F547" s="25">
        <f>VLOOKUP($A547,CRSP!$A$3:$U$656,15,0)</f>
        <v>3178.6795277174219</v>
      </c>
      <c r="G547" s="25">
        <f>VLOOKUP($A547,CRSP!$A$3:$U$656,16,0)</f>
        <v>2.9E-5</v>
      </c>
      <c r="H547" s="25">
        <f>VLOOKUP($A547,CRSP!$A$3:$U$656,18,0)</f>
        <v>1134.8368292855407</v>
      </c>
      <c r="I547" s="25">
        <f>VLOOKUP($A547,CRSP!$A$3:$U$656,19,0)</f>
        <v>3.503E-3</v>
      </c>
      <c r="J547" s="25">
        <f>VLOOKUP($A547,CRSP!$A$3:$U$656,21,0)</f>
        <v>631.60854893138344</v>
      </c>
      <c r="K547" s="25">
        <f>VLOOKUP($A547,'BTC-USD'!$A$2:$I$120,6,0)</f>
        <v>263.07199100000003</v>
      </c>
      <c r="L547" s="25">
        <f>VLOOKUP($A547,'BTC-USD'!$A$2:$I$120,9,0)</f>
        <v>77.758099589994728</v>
      </c>
      <c r="M547" s="25">
        <f>VLOOKUP($A547,'BTC-USD'!$A$2:$I$120,8,0)</f>
        <v>13.352266121239765</v>
      </c>
      <c r="N547" s="25">
        <f>VLOOKUP($A547,GOLD!$A$2:$H$657,6,0)</f>
        <v>1172.2</v>
      </c>
      <c r="O547" s="25">
        <f>VLOOKUP($A547,GOLD!$A$2:$H$657,8,0)</f>
        <v>3350.100028579594</v>
      </c>
      <c r="P547" s="25">
        <f>VLOOKUP($A547,GOLD!$A$2:$H$657,7,0)</f>
        <v>-1.4860875958890982</v>
      </c>
      <c r="Q547" s="25">
        <v>-1.34</v>
      </c>
      <c r="R547" s="25">
        <v>-1.65</v>
      </c>
      <c r="S547" s="25">
        <v>-2.0299999999999998</v>
      </c>
      <c r="T547" s="25">
        <v>-3.77</v>
      </c>
      <c r="U547" s="25">
        <v>-1.85</v>
      </c>
      <c r="V547" s="25">
        <v>-3.6</v>
      </c>
      <c r="W547" s="25">
        <v>-0.52</v>
      </c>
      <c r="X547" s="25">
        <v>-5.29</v>
      </c>
      <c r="Y547" s="25">
        <v>-0.56999999999999995</v>
      </c>
      <c r="Z547" s="25">
        <v>0.16</v>
      </c>
      <c r="AA547" s="25">
        <v>1.47</v>
      </c>
      <c r="AB547" s="25">
        <v>-2.48</v>
      </c>
    </row>
    <row r="548" spans="1:28" x14ac:dyDescent="0.3">
      <c r="A548" s="27" t="s">
        <v>376</v>
      </c>
      <c r="B548" s="27">
        <f>VLOOKUP($A548,CRSP!$A$3:$U$650,2,0)</f>
        <v>2.1297E-2</v>
      </c>
      <c r="C548" s="27">
        <f>VLOOKUP($A548,CRSP!$A$3:$U$650,12,0)</f>
        <v>2474.5236414961187</v>
      </c>
      <c r="D548" s="27">
        <f>VLOOKUP(A548,GW!$A$2:$D$655,4,0)</f>
        <v>1.9962607241870801E-2</v>
      </c>
      <c r="E548" s="25">
        <f>VLOOKUP($A548,CRSP!$A$3:$U$656,13,0)</f>
        <v>1.5146E-2</v>
      </c>
      <c r="F548" s="25">
        <f>VLOOKUP($A548,CRSP!$A$3:$U$656,15,0)</f>
        <v>3226.824665697307</v>
      </c>
      <c r="G548" s="25">
        <f>VLOOKUP($A548,CRSP!$A$3:$U$656,16,0)</f>
        <v>6.0000000000000002E-6</v>
      </c>
      <c r="H548" s="25">
        <f>VLOOKUP($A548,CRSP!$A$3:$U$656,18,0)</f>
        <v>1134.8436199672267</v>
      </c>
      <c r="I548" s="25">
        <f>VLOOKUP($A548,CRSP!$A$3:$U$656,19,0)</f>
        <v>6.7000000000000002E-5</v>
      </c>
      <c r="J548" s="25">
        <f>VLOOKUP($A548,CRSP!$A$3:$U$656,21,0)</f>
        <v>631.60854893138344</v>
      </c>
      <c r="K548" s="25">
        <f>VLOOKUP($A548,'BTC-USD'!$A$2:$I$120,6,0)</f>
        <v>284.64999399999999</v>
      </c>
      <c r="L548" s="25">
        <f>VLOOKUP($A548,'BTC-USD'!$A$2:$I$120,9,0)</f>
        <v>84.136066700249373</v>
      </c>
      <c r="M548" s="25">
        <f>VLOOKUP($A548,'BTC-USD'!$A$2:$I$120,8,0)</f>
        <v>7.8832609560017222</v>
      </c>
      <c r="N548" s="25">
        <f>VLOOKUP($A548,GOLD!$A$2:$H$657,6,0)</f>
        <v>1095.4000000000001</v>
      </c>
      <c r="O548" s="25">
        <f>VLOOKUP($A548,GOLD!$A$2:$H$657,8,0)</f>
        <v>3130.6087453558162</v>
      </c>
      <c r="P548" s="25">
        <f>VLOOKUP($A548,GOLD!$A$2:$H$657,7,0)</f>
        <v>-6.7762731692707909</v>
      </c>
      <c r="Q548" s="25">
        <v>4.96</v>
      </c>
      <c r="R548" s="25">
        <v>-2.09</v>
      </c>
      <c r="S548" s="25">
        <v>-1.92</v>
      </c>
      <c r="T548" s="25">
        <v>-8.93</v>
      </c>
      <c r="U548" s="25">
        <v>-2.35</v>
      </c>
      <c r="V548" s="25">
        <v>2.36</v>
      </c>
      <c r="W548" s="25">
        <v>1.55</v>
      </c>
      <c r="X548" s="25">
        <v>2.65</v>
      </c>
      <c r="Y548" s="25">
        <v>4.91</v>
      </c>
      <c r="Z548" s="25">
        <v>3.49</v>
      </c>
      <c r="AA548" s="25">
        <v>1.93</v>
      </c>
      <c r="AB548" s="25">
        <v>1.67</v>
      </c>
    </row>
    <row r="549" spans="1:28" x14ac:dyDescent="0.3">
      <c r="A549" s="27" t="s">
        <v>377</v>
      </c>
      <c r="B549" s="27">
        <f>VLOOKUP($A549,CRSP!$A$3:$U$650,2,0)</f>
        <v>-6.0073000000000001E-2</v>
      </c>
      <c r="C549" s="27">
        <f>VLOOKUP($A549,CRSP!$A$3:$U$650,12,0)</f>
        <v>2319.6659609503649</v>
      </c>
      <c r="D549" s="27">
        <f>VLOOKUP(A549,GW!$A$2:$D$655,4,0)</f>
        <v>2.1425155810322311E-2</v>
      </c>
      <c r="E549" s="25">
        <f>VLOOKUP($A549,CRSP!$A$3:$U$656,13,0)</f>
        <v>-1.1919999999999999E-3</v>
      </c>
      <c r="F549" s="25">
        <f>VLOOKUP($A549,CRSP!$A$3:$U$656,15,0)</f>
        <v>3222.9780003714786</v>
      </c>
      <c r="G549" s="25">
        <f>VLOOKUP($A549,CRSP!$A$3:$U$656,16,0)</f>
        <v>1.36E-4</v>
      </c>
      <c r="H549" s="25">
        <f>VLOOKUP($A549,CRSP!$A$3:$U$656,18,0)</f>
        <v>1134.9979323545074</v>
      </c>
      <c r="I549" s="25">
        <f>VLOOKUP($A549,CRSP!$A$3:$U$656,19,0)</f>
        <v>-1.4159999999999999E-3</v>
      </c>
      <c r="J549" s="25">
        <f>VLOOKUP($A549,CRSP!$A$3:$U$656,21,0)</f>
        <v>630.7086614173229</v>
      </c>
      <c r="K549" s="25">
        <f>VLOOKUP($A549,'BTC-USD'!$A$2:$I$120,6,0)</f>
        <v>230.05600000000001</v>
      </c>
      <c r="L549" s="25">
        <f>VLOOKUP($A549,'BTC-USD'!$A$2:$I$120,9,0)</f>
        <v>67.999323269940319</v>
      </c>
      <c r="M549" s="25">
        <f>VLOOKUP($A549,'BTC-USD'!$A$2:$I$120,8,0)</f>
        <v>-21.293757677052959</v>
      </c>
      <c r="N549" s="25">
        <f>VLOOKUP($A549,GOLD!$A$2:$H$657,6,0)</f>
        <v>1134.0999999999999</v>
      </c>
      <c r="O549" s="25">
        <f>VLOOKUP($A549,GOLD!$A$2:$H$657,8,0)</f>
        <v>3241.2117747927973</v>
      </c>
      <c r="P549" s="25">
        <f>VLOOKUP($A549,GOLD!$A$2:$H$657,7,0)</f>
        <v>3.4719791471663708</v>
      </c>
      <c r="Q549" s="25">
        <v>-4.1100000000000003</v>
      </c>
      <c r="R549" s="25">
        <v>-6.14</v>
      </c>
      <c r="S549" s="25">
        <v>-4.82</v>
      </c>
      <c r="T549" s="25">
        <v>-3.64</v>
      </c>
      <c r="U549" s="25">
        <v>-7.17</v>
      </c>
      <c r="V549" s="25">
        <v>-5.78</v>
      </c>
      <c r="W549" s="25">
        <v>-8.3800000000000008</v>
      </c>
      <c r="X549" s="25">
        <v>-4.0599999999999996</v>
      </c>
      <c r="Y549" s="25">
        <v>-5.37</v>
      </c>
      <c r="Z549" s="25">
        <v>-8.3699999999999992</v>
      </c>
      <c r="AA549" s="25">
        <v>-6.52</v>
      </c>
      <c r="AB549" s="25">
        <v>-5.57</v>
      </c>
    </row>
    <row r="550" spans="1:28" x14ac:dyDescent="0.3">
      <c r="A550" s="27" t="s">
        <v>378</v>
      </c>
      <c r="B550" s="27">
        <f>VLOOKUP($A550,CRSP!$A$3:$U$650,2,0)</f>
        <v>-2.4546999999999999E-2</v>
      </c>
      <c r="C550" s="27">
        <f>VLOOKUP($A550,CRSP!$A$3:$U$650,12,0)</f>
        <v>2258.3274523641494</v>
      </c>
      <c r="D550" s="27">
        <f>VLOOKUP(A550,GW!$A$2:$D$655,4,0)</f>
        <v>2.2140485235855042E-2</v>
      </c>
      <c r="E550" s="25">
        <f>VLOOKUP($A550,CRSP!$A$3:$U$656,13,0)</f>
        <v>1.7817E-2</v>
      </c>
      <c r="F550" s="25">
        <f>VLOOKUP($A550,CRSP!$A$3:$U$656,15,0)</f>
        <v>3280.4018446408813</v>
      </c>
      <c r="G550" s="25">
        <f>VLOOKUP($A550,CRSP!$A$3:$U$656,16,0)</f>
        <v>2.1999999999999999E-5</v>
      </c>
      <c r="H550" s="25">
        <f>VLOOKUP($A550,CRSP!$A$3:$U$656,18,0)</f>
        <v>1135.0229876283147</v>
      </c>
      <c r="I550" s="25">
        <f>VLOOKUP($A550,CRSP!$A$3:$U$656,19,0)</f>
        <v>-1.557E-3</v>
      </c>
      <c r="J550" s="25">
        <f>VLOOKUP($A550,CRSP!$A$3:$U$656,21,0)</f>
        <v>629.80877390326202</v>
      </c>
      <c r="K550" s="25">
        <f>VLOOKUP($A550,'BTC-USD'!$A$2:$I$120,6,0)</f>
        <v>236.05999800000001</v>
      </c>
      <c r="L550" s="25">
        <f>VLOOKUP($A550,'BTC-USD'!$A$2:$I$120,9,0)</f>
        <v>69.773968577665713</v>
      </c>
      <c r="M550" s="25">
        <f>VLOOKUP($A550,'BTC-USD'!$A$2:$I$120,8,0)</f>
        <v>2.5763243980457116</v>
      </c>
      <c r="N550" s="25">
        <f>VLOOKUP($A550,GOLD!$A$2:$H$657,6,0)</f>
        <v>1114.5999999999999</v>
      </c>
      <c r="O550" s="25">
        <f>VLOOKUP($A550,GOLD!$A$2:$H$657,8,0)</f>
        <v>3185.4815661617599</v>
      </c>
      <c r="P550" s="25">
        <f>VLOOKUP($A550,GOLD!$A$2:$H$657,7,0)</f>
        <v>-1.7343788685848789</v>
      </c>
      <c r="Q550" s="25">
        <v>-0.56000000000000005</v>
      </c>
      <c r="R550" s="25">
        <v>-3.3</v>
      </c>
      <c r="S550" s="25">
        <v>-4.46</v>
      </c>
      <c r="T550" s="25">
        <v>-5.74</v>
      </c>
      <c r="U550" s="25">
        <v>-3.86</v>
      </c>
      <c r="V550" s="25">
        <v>-1.45</v>
      </c>
      <c r="W550" s="25">
        <v>-2.4900000000000002</v>
      </c>
      <c r="X550" s="25">
        <v>-0.5</v>
      </c>
      <c r="Y550" s="25">
        <v>-1.79</v>
      </c>
      <c r="Z550" s="25">
        <v>-6.95</v>
      </c>
      <c r="AA550" s="25">
        <v>-3.19</v>
      </c>
      <c r="AB550" s="25">
        <v>-2.88</v>
      </c>
    </row>
    <row r="551" spans="1:28" x14ac:dyDescent="0.3">
      <c r="A551" s="27" t="s">
        <v>632</v>
      </c>
      <c r="B551" s="27">
        <f>VLOOKUP($A551,CRSP!$A$3:$U$650,2,0)</f>
        <v>8.3448999999999995E-2</v>
      </c>
      <c r="C551" s="27">
        <f>VLOOKUP($A551,CRSP!$A$3:$U$650,12,0)</f>
        <v>2445.7304163726185</v>
      </c>
      <c r="D551" s="27">
        <f>VLOOKUP(A551,GW!$A$2:$D$655,4,0)</f>
        <v>2.0584646842009745E-2</v>
      </c>
      <c r="E551" s="25">
        <f>VLOOKUP($A551,CRSP!$A$3:$U$656,13,0)</f>
        <v>-7.5170000000000002E-3</v>
      </c>
      <c r="F551" s="25">
        <f>VLOOKUP($A551,CRSP!$A$3:$U$656,15,0)</f>
        <v>3255.7433460932721</v>
      </c>
      <c r="G551" s="25">
        <f>VLOOKUP($A551,CRSP!$A$3:$U$656,16,0)</f>
        <v>-1.2899999999999999E-4</v>
      </c>
      <c r="H551" s="25">
        <f>VLOOKUP($A551,CRSP!$A$3:$U$656,18,0)</f>
        <v>1134.8765196491888</v>
      </c>
      <c r="I551" s="25">
        <f>VLOOKUP($A551,CRSP!$A$3:$U$656,19,0)</f>
        <v>-4.4999999999999999E-4</v>
      </c>
      <c r="J551" s="25">
        <f>VLOOKUP($A551,CRSP!$A$3:$U$656,21,0)</f>
        <v>629.47131608548932</v>
      </c>
      <c r="K551" s="25">
        <f>VLOOKUP($A551,'BTC-USD'!$A$2:$I$120,6,0)</f>
        <v>314.16598499999998</v>
      </c>
      <c r="L551" s="25">
        <f>VLOOKUP($A551,'BTC-USD'!$A$2:$I$120,9,0)</f>
        <v>92.860322592908744</v>
      </c>
      <c r="M551" s="25">
        <f>VLOOKUP($A551,'BTC-USD'!$A$2:$I$120,8,0)</f>
        <v>28.583545936192824</v>
      </c>
      <c r="N551" s="25">
        <f>VLOOKUP($A551,GOLD!$A$2:$H$657,6,0)</f>
        <v>1142</v>
      </c>
      <c r="O551" s="25">
        <f>VLOOKUP($A551,GOLD!$A$2:$H$657,8,0)</f>
        <v>3263.7896541869104</v>
      </c>
      <c r="P551" s="25">
        <f>VLOOKUP($A551,GOLD!$A$2:$H$657,7,0)</f>
        <v>2.4285515080519691</v>
      </c>
      <c r="Q551" s="25">
        <v>6.8</v>
      </c>
      <c r="R551" s="25">
        <v>6.78</v>
      </c>
      <c r="S551" s="25">
        <v>8.3000000000000007</v>
      </c>
      <c r="T551" s="25">
        <v>12.17</v>
      </c>
      <c r="U551" s="25">
        <v>11.6</v>
      </c>
      <c r="V551" s="25">
        <v>10.27</v>
      </c>
      <c r="W551" s="25">
        <v>9.07</v>
      </c>
      <c r="X551" s="25">
        <v>2.09</v>
      </c>
      <c r="Y551" s="25">
        <v>4.51</v>
      </c>
      <c r="Z551" s="25">
        <v>7.5</v>
      </c>
      <c r="AA551" s="25">
        <v>5.78</v>
      </c>
      <c r="AB551" s="25">
        <v>7.91</v>
      </c>
    </row>
    <row r="552" spans="1:28" x14ac:dyDescent="0.3">
      <c r="A552" s="27" t="s">
        <v>379</v>
      </c>
      <c r="B552" s="27">
        <f>VLOOKUP($A552,CRSP!$A$3:$U$650,2,0)</f>
        <v>3.3730000000000001E-3</v>
      </c>
      <c r="C552" s="27">
        <f>VLOOKUP($A552,CRSP!$A$3:$U$650,12,0)</f>
        <v>2446.9654199011998</v>
      </c>
      <c r="D552" s="27">
        <f>VLOOKUP(A552,GW!$A$2:$D$655,4,0)</f>
        <v>2.0714855357045796E-2</v>
      </c>
      <c r="E552" s="25">
        <f>VLOOKUP($A552,CRSP!$A$3:$U$656,13,0)</f>
        <v>-3.5000000000000001E-3</v>
      </c>
      <c r="F552" s="25">
        <f>VLOOKUP($A552,CRSP!$A$3:$U$656,15,0)</f>
        <v>3244.3476000655032</v>
      </c>
      <c r="G552" s="25">
        <f>VLOOKUP($A552,CRSP!$A$3:$U$656,16,0)</f>
        <v>8.8999999999999995E-5</v>
      </c>
      <c r="H552" s="25">
        <f>VLOOKUP($A552,CRSP!$A$3:$U$656,18,0)</f>
        <v>1134.977560309449</v>
      </c>
      <c r="I552" s="25">
        <f>VLOOKUP($A552,CRSP!$A$3:$U$656,19,0)</f>
        <v>-2.111E-3</v>
      </c>
      <c r="J552" s="25">
        <f>VLOOKUP($A552,CRSP!$A$3:$U$656,21,0)</f>
        <v>628.12148481439806</v>
      </c>
      <c r="K552" s="25">
        <f>VLOOKUP($A552,'BTC-USD'!$A$2:$I$120,6,0)</f>
        <v>377.32101399999999</v>
      </c>
      <c r="L552" s="25">
        <f>VLOOKUP($A552,'BTC-USD'!$A$2:$I$120,9,0)</f>
        <v>111.52751333383033</v>
      </c>
      <c r="M552" s="25">
        <f>VLOOKUP($A552,'BTC-USD'!$A$2:$I$120,8,0)</f>
        <v>18.317486026172478</v>
      </c>
      <c r="N552" s="25">
        <f>VLOOKUP($A552,GOLD!$A$2:$H$657,6,0)</f>
        <v>1064.02</v>
      </c>
      <c r="O552" s="25">
        <f>VLOOKUP($A552,GOLD!$A$2:$H$657,8,0)</f>
        <v>3040.9259788510999</v>
      </c>
      <c r="P552" s="25">
        <f>VLOOKUP($A552,GOLD!$A$2:$H$657,7,0)</f>
        <v>-7.0726923498545879</v>
      </c>
      <c r="Q552" s="25">
        <v>-0.91</v>
      </c>
      <c r="R552" s="25">
        <v>1.94</v>
      </c>
      <c r="S552" s="25">
        <v>0.51</v>
      </c>
      <c r="T552" s="25">
        <v>1.06</v>
      </c>
      <c r="U552" s="25">
        <v>0.28000000000000003</v>
      </c>
      <c r="V552" s="25">
        <v>1.2</v>
      </c>
      <c r="W552" s="25">
        <v>-2.02</v>
      </c>
      <c r="X552" s="25">
        <v>-3.44</v>
      </c>
      <c r="Y552" s="25">
        <v>0.91</v>
      </c>
      <c r="Z552" s="25">
        <v>0.56999999999999995</v>
      </c>
      <c r="AA552" s="25">
        <v>2.2000000000000002</v>
      </c>
      <c r="AB552" s="25">
        <v>0.04</v>
      </c>
    </row>
    <row r="553" spans="1:28" x14ac:dyDescent="0.3">
      <c r="A553" s="27" t="s">
        <v>380</v>
      </c>
      <c r="B553" s="27">
        <f>VLOOKUP($A553,CRSP!$A$3:$U$650,2,0)</f>
        <v>-1.5247E-2</v>
      </c>
      <c r="C553" s="27">
        <f>VLOOKUP($A553,CRSP!$A$3:$U$650,12,0)</f>
        <v>2404.0696306751352</v>
      </c>
      <c r="D553" s="27">
        <f>VLOOKUP(A553,GW!$A$2:$D$655,4,0)</f>
        <v>2.1227574495022866E-2</v>
      </c>
      <c r="E553" s="25">
        <f>VLOOKUP($A553,CRSP!$A$3:$U$656,13,0)</f>
        <v>-3.7690000000000002E-3</v>
      </c>
      <c r="F553" s="25">
        <f>VLOOKUP($A553,CRSP!$A$3:$U$656,15,0)</f>
        <v>3232.1193257565019</v>
      </c>
      <c r="G553" s="25">
        <f>VLOOKUP($A553,CRSP!$A$3:$U$656,16,0)</f>
        <v>2.4899999999999998E-4</v>
      </c>
      <c r="H553" s="25">
        <f>VLOOKUP($A553,CRSP!$A$3:$U$656,18,0)</f>
        <v>1135.2600760837342</v>
      </c>
      <c r="I553" s="25">
        <f>VLOOKUP($A553,CRSP!$A$3:$U$656,19,0)</f>
        <v>-3.4169999999999999E-3</v>
      </c>
      <c r="J553" s="25">
        <f>VLOOKUP($A553,CRSP!$A$3:$U$656,21,0)</f>
        <v>625.98425196850394</v>
      </c>
      <c r="K553" s="25">
        <f>VLOOKUP($A553,'BTC-USD'!$A$2:$I$120,6,0)</f>
        <v>430.56698599999999</v>
      </c>
      <c r="L553" s="25">
        <f>VLOOKUP($A553,'BTC-USD'!$A$2:$I$120,9,0)</f>
        <v>127.26581210826001</v>
      </c>
      <c r="M553" s="25">
        <f>VLOOKUP($A553,'BTC-USD'!$A$2:$I$120,8,0)</f>
        <v>13.200659107571125</v>
      </c>
      <c r="N553" s="25">
        <f>VLOOKUP($A553,GOLD!$A$2:$H$657,6,0)</f>
        <v>1060.9100000000001</v>
      </c>
      <c r="O553" s="25">
        <f>VLOOKUP($A553,GOLD!$A$2:$H$657,8,0)</f>
        <v>3032.0377250643041</v>
      </c>
      <c r="P553" s="25">
        <f>VLOOKUP($A553,GOLD!$A$2:$H$657,7,0)</f>
        <v>-0.29271573375164539</v>
      </c>
      <c r="Q553" s="25">
        <v>0.78</v>
      </c>
      <c r="R553" s="25">
        <v>-3.99</v>
      </c>
      <c r="S553" s="25">
        <v>-3.53</v>
      </c>
      <c r="T553" s="25">
        <v>-9.61</v>
      </c>
      <c r="U553" s="25">
        <v>-0.77</v>
      </c>
      <c r="V553" s="25">
        <v>-2.65</v>
      </c>
      <c r="W553" s="25">
        <v>-2.97</v>
      </c>
      <c r="X553" s="25">
        <v>-2.36</v>
      </c>
      <c r="Y553" s="25">
        <v>0.31</v>
      </c>
      <c r="Z553" s="25">
        <v>0.28999999999999998</v>
      </c>
      <c r="AA553" s="25">
        <v>-2.89</v>
      </c>
      <c r="AB553" s="25">
        <v>-2.23</v>
      </c>
    </row>
    <row r="554" spans="1:28" x14ac:dyDescent="0.3">
      <c r="A554" s="27" t="s">
        <v>633</v>
      </c>
      <c r="B554" s="27">
        <f>VLOOKUP($A554,CRSP!$A$3:$U$650,2,0)</f>
        <v>-4.9099999999999998E-2</v>
      </c>
      <c r="C554" s="27">
        <f>VLOOKUP($A554,CRSP!$A$3:$U$650,12,0)</f>
        <v>2282.0983298047518</v>
      </c>
      <c r="D554" s="27">
        <f>VLOOKUP(A554,GW!$A$2:$D$655,4,0)</f>
        <v>2.2445971342919546E-2</v>
      </c>
      <c r="E554" s="25">
        <f>VLOOKUP($A554,CRSP!$A$3:$U$656,13,0)</f>
        <v>2.9749999999999999E-2</v>
      </c>
      <c r="F554" s="25">
        <f>VLOOKUP($A554,CRSP!$A$3:$U$656,15,0)</f>
        <v>3328.2749684298678</v>
      </c>
      <c r="G554" s="25">
        <f>VLOOKUP($A554,CRSP!$A$3:$U$656,16,0)</f>
        <v>-5.7000000000000003E-5</v>
      </c>
      <c r="H554" s="25">
        <f>VLOOKUP($A554,CRSP!$A$3:$U$656,18,0)</f>
        <v>1135.1954475269977</v>
      </c>
      <c r="I554" s="25">
        <f>VLOOKUP($A554,CRSP!$A$3:$U$656,19,0)</f>
        <v>1.653E-3</v>
      </c>
      <c r="J554" s="25">
        <f>VLOOKUP($A554,CRSP!$A$3:$U$656,21,0)</f>
        <v>626.99662542182216</v>
      </c>
      <c r="K554" s="25">
        <f>VLOOKUP($A554,'BTC-USD'!$A$2:$I$120,6,0)</f>
        <v>368.766998</v>
      </c>
      <c r="L554" s="25">
        <f>VLOOKUP($A554,'BTC-USD'!$A$2:$I$120,9,0)</f>
        <v>108.99914068004064</v>
      </c>
      <c r="M554" s="25">
        <f>VLOOKUP($A554,'BTC-USD'!$A$2:$I$120,8,0)</f>
        <v>-15.493790936504933</v>
      </c>
      <c r="N554" s="25">
        <f>VLOOKUP($A554,GOLD!$A$2:$H$657,6,0)</f>
        <v>1117.6400000000001</v>
      </c>
      <c r="O554" s="25">
        <f>VLOOKUP($A554,GOLD!$A$2:$H$657,8,0)</f>
        <v>3194.1697627893686</v>
      </c>
      <c r="P554" s="25">
        <f>VLOOKUP($A554,GOLD!$A$2:$H$657,7,0)</f>
        <v>5.2092288903049981</v>
      </c>
      <c r="Q554" s="25">
        <v>0.17</v>
      </c>
      <c r="R554" s="25">
        <v>-12.63</v>
      </c>
      <c r="S554" s="25">
        <v>-6.25</v>
      </c>
      <c r="T554" s="25">
        <v>-4.3600000000000003</v>
      </c>
      <c r="U554" s="25">
        <v>-4.74</v>
      </c>
      <c r="V554" s="25">
        <v>-6.1</v>
      </c>
      <c r="W554" s="25">
        <v>0.34</v>
      </c>
      <c r="X554" s="25">
        <v>4.67</v>
      </c>
      <c r="Y554" s="25">
        <v>-4.18</v>
      </c>
      <c r="Z554" s="25">
        <v>-10.130000000000001</v>
      </c>
      <c r="AA554" s="25">
        <v>-9.7799999999999994</v>
      </c>
      <c r="AB554" s="25">
        <v>-7</v>
      </c>
    </row>
    <row r="555" spans="1:28" x14ac:dyDescent="0.3">
      <c r="A555" s="27" t="s">
        <v>381</v>
      </c>
      <c r="B555" s="27">
        <f>VLOOKUP($A555,CRSP!$A$3:$U$650,2,0)</f>
        <v>-1.7420000000000001E-3</v>
      </c>
      <c r="C555" s="27">
        <f>VLOOKUP($A555,CRSP!$A$3:$U$650,12,0)</f>
        <v>2272.6770171724302</v>
      </c>
      <c r="D555" s="27">
        <f>VLOOKUP(A555,GW!$A$2:$D$655,4,0)</f>
        <v>2.2623215412162268E-2</v>
      </c>
      <c r="E555" s="25">
        <f>VLOOKUP($A555,CRSP!$A$3:$U$656,13,0)</f>
        <v>1.6709000000000002E-2</v>
      </c>
      <c r="F555" s="25">
        <f>VLOOKUP($A555,CRSP!$A$3:$U$656,15,0)</f>
        <v>3383.888132378042</v>
      </c>
      <c r="G555" s="25">
        <f>VLOOKUP($A555,CRSP!$A$3:$U$656,16,0)</f>
        <v>3.4099999999999999E-4</v>
      </c>
      <c r="H555" s="25">
        <f>VLOOKUP($A555,CRSP!$A$3:$U$656,18,0)</f>
        <v>1135.582516383105</v>
      </c>
      <c r="I555" s="25">
        <f>VLOOKUP($A555,CRSP!$A$3:$U$656,19,0)</f>
        <v>8.2299999999999995E-4</v>
      </c>
      <c r="J555" s="25">
        <f>VLOOKUP($A555,CRSP!$A$3:$U$656,21,0)</f>
        <v>627.55905511811022</v>
      </c>
      <c r="K555" s="25">
        <f>VLOOKUP($A555,'BTC-USD'!$A$2:$I$120,6,0)</f>
        <v>437.69699100000003</v>
      </c>
      <c r="L555" s="25">
        <f>VLOOKUP($A555,'BTC-USD'!$A$2:$I$120,9,0)</f>
        <v>129.37327948538248</v>
      </c>
      <c r="M555" s="25">
        <f>VLOOKUP($A555,'BTC-USD'!$A$2:$I$120,8,0)</f>
        <v>17.13618667387798</v>
      </c>
      <c r="N555" s="25">
        <f>VLOOKUP($A555,GOLD!$A$2:$H$657,6,0)</f>
        <v>1237.76</v>
      </c>
      <c r="O555" s="25">
        <f>VLOOKUP($A555,GOLD!$A$2:$H$657,8,0)</f>
        <v>3537.4678479565587</v>
      </c>
      <c r="P555" s="25">
        <f>VLOOKUP($A555,GOLD!$A$2:$H$657,7,0)</f>
        <v>10.208397510187703</v>
      </c>
      <c r="Q555" s="25">
        <v>0.59</v>
      </c>
      <c r="R555" s="25">
        <v>4.09</v>
      </c>
      <c r="S555" s="25">
        <v>3.74</v>
      </c>
      <c r="T555" s="25">
        <v>-2.95</v>
      </c>
      <c r="U555" s="25">
        <v>2.65</v>
      </c>
      <c r="V555" s="25">
        <v>-0.86</v>
      </c>
      <c r="W555" s="25">
        <v>0.95</v>
      </c>
      <c r="X555" s="25">
        <v>1.75</v>
      </c>
      <c r="Y555" s="25">
        <v>7.0000000000000007E-2</v>
      </c>
      <c r="Z555" s="25">
        <v>-0.98</v>
      </c>
      <c r="AA555" s="25">
        <v>-3.01</v>
      </c>
      <c r="AB555" s="25">
        <v>4.0199999999999996</v>
      </c>
    </row>
    <row r="556" spans="1:28" x14ac:dyDescent="0.3">
      <c r="A556" s="27" t="s">
        <v>382</v>
      </c>
      <c r="B556" s="27">
        <f>VLOOKUP($A556,CRSP!$A$3:$U$650,2,0)</f>
        <v>6.7339999999999997E-2</v>
      </c>
      <c r="C556" s="27">
        <f>VLOOKUP($A556,CRSP!$A$3:$U$650,12,0)</f>
        <v>2422.6534932956947</v>
      </c>
      <c r="D556" s="27">
        <f>VLOOKUP(A556,GW!$A$2:$D$655,4,0)</f>
        <v>2.1301688365181228E-2</v>
      </c>
      <c r="E556" s="25">
        <f>VLOOKUP($A556,CRSP!$A$3:$U$656,13,0)</f>
        <v>-1.4419999999999999E-3</v>
      </c>
      <c r="F556" s="25">
        <f>VLOOKUP($A556,CRSP!$A$3:$U$656,15,0)</f>
        <v>3379.0083626504183</v>
      </c>
      <c r="G556" s="25">
        <f>VLOOKUP($A556,CRSP!$A$3:$U$656,16,0)</f>
        <v>4.7399999999999997E-4</v>
      </c>
      <c r="H556" s="25">
        <f>VLOOKUP($A556,CRSP!$A$3:$U$656,18,0)</f>
        <v>1136.1207364470874</v>
      </c>
      <c r="I556" s="25">
        <f>VLOOKUP($A556,CRSP!$A$3:$U$656,19,0)</f>
        <v>4.3059999999999999E-3</v>
      </c>
      <c r="J556" s="25">
        <f>VLOOKUP($A556,CRSP!$A$3:$U$656,21,0)</f>
        <v>630.25871766029229</v>
      </c>
      <c r="K556" s="25">
        <f>VLOOKUP($A556,'BTC-USD'!$A$2:$I$120,6,0)</f>
        <v>416.72900399999997</v>
      </c>
      <c r="L556" s="25">
        <f>VLOOKUP($A556,'BTC-USD'!$A$2:$I$120,9,0)</f>
        <v>123.17561923599578</v>
      </c>
      <c r="M556" s="25">
        <f>VLOOKUP($A556,'BTC-USD'!$A$2:$I$120,8,0)</f>
        <v>-4.9090729563758346</v>
      </c>
      <c r="N556" s="25">
        <f>VLOOKUP($A556,GOLD!$A$2:$H$657,6,0)</f>
        <v>1231.95</v>
      </c>
      <c r="O556" s="25">
        <f>VLOOKUP($A556,GOLD!$A$2:$H$657,8,0)</f>
        <v>3520.8631037439268</v>
      </c>
      <c r="P556" s="25">
        <f>VLOOKUP($A556,GOLD!$A$2:$H$657,7,0)</f>
        <v>-0.47050145305090485</v>
      </c>
      <c r="Q556" s="25">
        <v>5</v>
      </c>
      <c r="R556" s="25">
        <v>10.8</v>
      </c>
      <c r="S556" s="25">
        <v>7.33</v>
      </c>
      <c r="T556" s="25">
        <v>10.89</v>
      </c>
      <c r="U556" s="25">
        <v>6.14</v>
      </c>
      <c r="V556" s="25">
        <v>8.3699999999999992</v>
      </c>
      <c r="W556" s="25">
        <v>6.13</v>
      </c>
      <c r="X556" s="25">
        <v>7.86</v>
      </c>
      <c r="Y556" s="25">
        <v>5.72</v>
      </c>
      <c r="Z556" s="25">
        <v>3.96</v>
      </c>
      <c r="AA556" s="25">
        <v>6.63</v>
      </c>
      <c r="AB556" s="25">
        <v>7.99</v>
      </c>
    </row>
    <row r="557" spans="1:28" x14ac:dyDescent="0.3">
      <c r="A557" s="27" t="s">
        <v>634</v>
      </c>
      <c r="B557" s="27">
        <f>VLOOKUP($A557,CRSP!$A$3:$U$650,2,0)</f>
        <v>3.7469999999999999E-3</v>
      </c>
      <c r="C557" s="27">
        <f>VLOOKUP($A557,CRSP!$A$3:$U$650,12,0)</f>
        <v>2429.1931310279938</v>
      </c>
      <c r="D557" s="27">
        <f>VLOOKUP(A557,GW!$A$2:$D$655,4,0)</f>
        <v>2.1338587866874335E-2</v>
      </c>
      <c r="E557" s="25">
        <f>VLOOKUP($A557,CRSP!$A$3:$U$656,13,0)</f>
        <v>-4.4580000000000002E-3</v>
      </c>
      <c r="F557" s="25">
        <f>VLOOKUP($A557,CRSP!$A$3:$U$656,15,0)</f>
        <v>3363.9445464726632</v>
      </c>
      <c r="G557" s="25">
        <f>VLOOKUP($A557,CRSP!$A$3:$U$656,16,0)</f>
        <v>2.5399999999999999E-4</v>
      </c>
      <c r="H557" s="25">
        <f>VLOOKUP($A557,CRSP!$A$3:$U$656,18,0)</f>
        <v>1136.4093404187463</v>
      </c>
      <c r="I557" s="25">
        <f>VLOOKUP($A557,CRSP!$A$3:$U$656,19,0)</f>
        <v>4.7410000000000004E-3</v>
      </c>
      <c r="J557" s="25">
        <f>VLOOKUP($A557,CRSP!$A$3:$U$656,21,0)</f>
        <v>633.2958380202474</v>
      </c>
      <c r="K557" s="25">
        <f>VLOOKUP($A557,'BTC-USD'!$A$2:$I$120,6,0)</f>
        <v>448.317993</v>
      </c>
      <c r="L557" s="25">
        <f>VLOOKUP($A557,'BTC-USD'!$A$2:$I$120,9,0)</f>
        <v>132.51260620778348</v>
      </c>
      <c r="M557" s="25">
        <f>VLOOKUP($A557,'BTC-USD'!$A$2:$I$120,8,0)</f>
        <v>7.3066646387722614</v>
      </c>
      <c r="N557" s="25">
        <f>VLOOKUP($A557,GOLD!$A$2:$H$657,6,0)</f>
        <v>1293.3599999999999</v>
      </c>
      <c r="O557" s="25">
        <f>VLOOKUP($A557,GOLD!$A$2:$H$657,8,0)</f>
        <v>3696.3703915404394</v>
      </c>
      <c r="P557" s="25">
        <f>VLOOKUP($A557,GOLD!$A$2:$H$657,7,0)</f>
        <v>4.8645203439039859</v>
      </c>
      <c r="Q557" s="25">
        <v>0.3</v>
      </c>
      <c r="R557" s="25">
        <v>1.52</v>
      </c>
      <c r="S557" s="25">
        <v>2.68</v>
      </c>
      <c r="T557" s="25">
        <v>9.17</v>
      </c>
      <c r="U557" s="25">
        <v>1.68</v>
      </c>
      <c r="V557" s="25">
        <v>-4.1500000000000004</v>
      </c>
      <c r="W557" s="25">
        <v>0.67</v>
      </c>
      <c r="X557" s="25">
        <v>-0.8</v>
      </c>
      <c r="Y557" s="25">
        <v>-0.64</v>
      </c>
      <c r="Z557" s="25">
        <v>4.95</v>
      </c>
      <c r="AA557" s="25">
        <v>4.1399999999999997</v>
      </c>
      <c r="AB557" s="25">
        <v>-0.34</v>
      </c>
    </row>
    <row r="558" spans="1:28" x14ac:dyDescent="0.3">
      <c r="A558" s="27" t="s">
        <v>383</v>
      </c>
      <c r="B558" s="27">
        <f>VLOOKUP($A558,CRSP!$A$3:$U$650,2,0)</f>
        <v>1.8487E-2</v>
      </c>
      <c r="C558" s="27">
        <f>VLOOKUP($A558,CRSP!$A$3:$U$650,12,0)</f>
        <v>2466.4314278993179</v>
      </c>
      <c r="D558" s="27">
        <f>VLOOKUP(A558,GW!$A$2:$D$655,4,0)</f>
        <v>2.1109340446654794E-2</v>
      </c>
      <c r="E558" s="25">
        <f>VLOOKUP($A558,CRSP!$A$3:$U$656,13,0)</f>
        <v>1.2160000000000001E-3</v>
      </c>
      <c r="F558" s="25">
        <f>VLOOKUP($A558,CRSP!$A$3:$U$656,15,0)</f>
        <v>3368.0343759994466</v>
      </c>
      <c r="G558" s="25">
        <f>VLOOKUP($A558,CRSP!$A$3:$U$656,16,0)</f>
        <v>1.55E-4</v>
      </c>
      <c r="H558" s="25">
        <f>VLOOKUP($A558,CRSP!$A$3:$U$656,18,0)</f>
        <v>1136.5855469004287</v>
      </c>
      <c r="I558" s="25">
        <f>VLOOKUP($A558,CRSP!$A$3:$U$656,19,0)</f>
        <v>4.0460000000000001E-3</v>
      </c>
      <c r="J558" s="25">
        <f>VLOOKUP($A558,CRSP!$A$3:$U$656,21,0)</f>
        <v>635.77052868391456</v>
      </c>
      <c r="K558" s="25">
        <f>VLOOKUP($A558,'BTC-USD'!$A$2:$I$120,6,0)</f>
        <v>531.385986</v>
      </c>
      <c r="L558" s="25">
        <f>VLOOKUP($A558,'BTC-USD'!$A$2:$I$120,9,0)</f>
        <v>157.06561638527131</v>
      </c>
      <c r="M558" s="25">
        <f>VLOOKUP($A558,'BTC-USD'!$A$2:$I$120,8,0)</f>
        <v>16.998587470446139</v>
      </c>
      <c r="N558" s="25">
        <f>VLOOKUP($A558,GOLD!$A$2:$H$657,6,0)</f>
        <v>1214.69</v>
      </c>
      <c r="O558" s="25">
        <f>VLOOKUP($A558,GOLD!$A$2:$H$657,8,0)</f>
        <v>3471.5347242069165</v>
      </c>
      <c r="P558" s="25">
        <f>VLOOKUP($A558,GOLD!$A$2:$H$657,7,0)</f>
        <v>-6.2754583106400172</v>
      </c>
      <c r="Q558" s="25">
        <v>0.73</v>
      </c>
      <c r="R558" s="25">
        <v>-1.2</v>
      </c>
      <c r="S558" s="25">
        <v>-0.56999999999999995</v>
      </c>
      <c r="T558" s="25">
        <v>-0.59</v>
      </c>
      <c r="U558" s="25">
        <v>-0.42</v>
      </c>
      <c r="V558" s="25">
        <v>5.09</v>
      </c>
      <c r="W558" s="25">
        <v>0.28999999999999998</v>
      </c>
      <c r="X558" s="25">
        <v>2.2400000000000002</v>
      </c>
      <c r="Y558" s="25">
        <v>0.98</v>
      </c>
      <c r="Z558" s="25">
        <v>2.41</v>
      </c>
      <c r="AA558" s="25">
        <v>2.2000000000000002</v>
      </c>
      <c r="AB558" s="25">
        <v>-0.46</v>
      </c>
    </row>
    <row r="559" spans="1:28" x14ac:dyDescent="0.3">
      <c r="A559" s="27" t="s">
        <v>384</v>
      </c>
      <c r="B559" s="27">
        <f>VLOOKUP($A559,CRSP!$A$3:$U$650,2,0)</f>
        <v>2.6749999999999999E-3</v>
      </c>
      <c r="C559" s="27">
        <f>VLOOKUP($A559,CRSP!$A$3:$U$650,12,0)</f>
        <v>2468.6661961891323</v>
      </c>
      <c r="D559" s="27">
        <f>VLOOKUP(A559,GW!$A$2:$D$655,4,0)</f>
        <v>2.1182869451878618E-2</v>
      </c>
      <c r="E559" s="25">
        <f>VLOOKUP($A559,CRSP!$A$3:$U$656,13,0)</f>
        <v>3.3345E-2</v>
      </c>
      <c r="F559" s="25">
        <f>VLOOKUP($A559,CRSP!$A$3:$U$656,15,0)</f>
        <v>3480.3418916141595</v>
      </c>
      <c r="G559" s="25">
        <f>VLOOKUP($A559,CRSP!$A$3:$U$656,16,0)</f>
        <v>4.37E-4</v>
      </c>
      <c r="H559" s="25">
        <f>VLOOKUP($A559,CRSP!$A$3:$U$656,18,0)</f>
        <v>1137.0822033092632</v>
      </c>
      <c r="I559" s="25">
        <f>VLOOKUP($A559,CRSP!$A$3:$U$656,19,0)</f>
        <v>3.284E-3</v>
      </c>
      <c r="J559" s="25">
        <f>VLOOKUP($A559,CRSP!$A$3:$U$656,21,0)</f>
        <v>637.90776152980879</v>
      </c>
      <c r="K559" s="25">
        <f>VLOOKUP($A559,'BTC-USD'!$A$2:$I$120,6,0)</f>
        <v>673.33697500000005</v>
      </c>
      <c r="L559" s="25">
        <f>VLOOKUP($A559,'BTC-USD'!$A$2:$I$120,9,0)</f>
        <v>199.02310147367911</v>
      </c>
      <c r="M559" s="25">
        <f>VLOOKUP($A559,'BTC-USD'!$A$2:$I$120,8,0)</f>
        <v>23.6757248998336</v>
      </c>
      <c r="N559" s="25">
        <f>VLOOKUP($A559,GOLD!$A$2:$H$657,6,0)</f>
        <v>1321.78</v>
      </c>
      <c r="O559" s="25">
        <f>VLOOKUP($A559,GOLD!$A$2:$H$657,8,0)</f>
        <v>3777.5935981709054</v>
      </c>
      <c r="P559" s="25">
        <f>VLOOKUP($A559,GOLD!$A$2:$H$657,7,0)</f>
        <v>8.4490412852798382</v>
      </c>
      <c r="Q559" s="25">
        <v>4.7300000000000004</v>
      </c>
      <c r="R559" s="25">
        <v>-5.8</v>
      </c>
      <c r="S559" s="25">
        <v>0.68</v>
      </c>
      <c r="T559" s="25">
        <v>2.5499999999999998</v>
      </c>
      <c r="U559" s="25">
        <v>1.35</v>
      </c>
      <c r="V559" s="25">
        <v>-1.76</v>
      </c>
      <c r="W559" s="25">
        <v>3.57</v>
      </c>
      <c r="X559" s="25">
        <v>7.42</v>
      </c>
      <c r="Y559" s="25">
        <v>0.88</v>
      </c>
      <c r="Z559" s="25">
        <v>-0.16</v>
      </c>
      <c r="AA559" s="25">
        <v>-5.32</v>
      </c>
      <c r="AB559" s="25">
        <v>0.77</v>
      </c>
    </row>
    <row r="560" spans="1:28" x14ac:dyDescent="0.3">
      <c r="A560" s="27" t="s">
        <v>635</v>
      </c>
      <c r="B560" s="27">
        <f>VLOOKUP($A560,CRSP!$A$3:$U$650,2,0)</f>
        <v>3.6570999999999999E-2</v>
      </c>
      <c r="C560" s="27">
        <f>VLOOKUP($A560,CRSP!$A$3:$U$650,12,0)</f>
        <v>2556.5749235474004</v>
      </c>
      <c r="D560" s="27">
        <f>VLOOKUP(A560,GW!$A$2:$D$655,4,0)</f>
        <v>2.0541259671095977E-2</v>
      </c>
      <c r="E560" s="25">
        <f>VLOOKUP($A560,CRSP!$A$3:$U$656,13,0)</f>
        <v>3.2690000000000002E-3</v>
      </c>
      <c r="F560" s="25">
        <f>VLOOKUP($A560,CRSP!$A$3:$U$656,15,0)</f>
        <v>3491.7197781243444</v>
      </c>
      <c r="G560" s="25">
        <f>VLOOKUP($A560,CRSP!$A$3:$U$656,16,0)</f>
        <v>2.61E-4</v>
      </c>
      <c r="H560" s="25">
        <f>VLOOKUP($A560,CRSP!$A$3:$U$656,18,0)</f>
        <v>1137.3790029312329</v>
      </c>
      <c r="I560" s="25">
        <f>VLOOKUP($A560,CRSP!$A$3:$U$656,19,0)</f>
        <v>-1.6180000000000001E-3</v>
      </c>
      <c r="J560" s="25">
        <f>VLOOKUP($A560,CRSP!$A$3:$U$656,21,0)</f>
        <v>636.89538807649046</v>
      </c>
      <c r="K560" s="25">
        <f>VLOOKUP($A560,'BTC-USD'!$A$2:$I$120,6,0)</f>
        <v>624.68102999999996</v>
      </c>
      <c r="L560" s="25">
        <f>VLOOKUP($A560,'BTC-USD'!$A$2:$I$120,9,0)</f>
        <v>184.64151032604789</v>
      </c>
      <c r="M560" s="25">
        <f>VLOOKUP($A560,'BTC-USD'!$A$2:$I$120,8,0)</f>
        <v>-7.5004742665863073</v>
      </c>
      <c r="N560" s="25">
        <f>VLOOKUP($A560,GOLD!$A$2:$H$657,6,0)</f>
        <v>1350.59</v>
      </c>
      <c r="O560" s="25">
        <f>VLOOKUP($A560,GOLD!$A$2:$H$657,8,0)</f>
        <v>3859.9314089739919</v>
      </c>
      <c r="P560" s="25">
        <f>VLOOKUP($A560,GOLD!$A$2:$H$657,7,0)</f>
        <v>2.1562220956892988</v>
      </c>
      <c r="Q560" s="25">
        <v>-0.06</v>
      </c>
      <c r="R560" s="25">
        <v>8.81</v>
      </c>
      <c r="S560" s="25">
        <v>4.76</v>
      </c>
      <c r="T560" s="25">
        <v>-2.73</v>
      </c>
      <c r="U560" s="25">
        <v>2.84</v>
      </c>
      <c r="V560" s="25">
        <v>7.6</v>
      </c>
      <c r="W560" s="25">
        <v>2.2400000000000002</v>
      </c>
      <c r="X560" s="25">
        <v>-0.26</v>
      </c>
      <c r="Y560" s="25">
        <v>3.51</v>
      </c>
      <c r="Z560" s="25">
        <v>6.16</v>
      </c>
      <c r="AA560" s="25">
        <v>4.0599999999999996</v>
      </c>
      <c r="AB560" s="25">
        <v>3.36</v>
      </c>
    </row>
    <row r="561" spans="1:28" x14ac:dyDescent="0.3">
      <c r="A561" s="27" t="s">
        <v>385</v>
      </c>
      <c r="B561" s="27">
        <f>VLOOKUP($A561,CRSP!$A$3:$U$650,2,0)</f>
        <v>1.2470000000000001E-3</v>
      </c>
      <c r="C561" s="27">
        <f>VLOOKUP($A561,CRSP!$A$3:$U$650,12,0)</f>
        <v>2553.4580098800279</v>
      </c>
      <c r="D561" s="27">
        <f>VLOOKUP(A561,GW!$A$2:$D$655,4,0)</f>
        <v>2.0653210191122998E-2</v>
      </c>
      <c r="E561" s="25">
        <f>VLOOKUP($A561,CRSP!$A$3:$U$656,13,0)</f>
        <v>-7.9399999999999991E-3</v>
      </c>
      <c r="F561" s="25">
        <f>VLOOKUP($A561,CRSP!$A$3:$U$656,15,0)</f>
        <v>3463.9949377884313</v>
      </c>
      <c r="G561" s="25">
        <f>VLOOKUP($A561,CRSP!$A$3:$U$656,16,0)</f>
        <v>2.6899999999999998E-4</v>
      </c>
      <c r="H561" s="25">
        <f>VLOOKUP($A561,CRSP!$A$3:$U$656,18,0)</f>
        <v>1137.6849348492633</v>
      </c>
      <c r="I561" s="25">
        <f>VLOOKUP($A561,CRSP!$A$3:$U$656,19,0)</f>
        <v>9.1799999999999998E-4</v>
      </c>
      <c r="J561" s="25">
        <f>VLOOKUP($A561,CRSP!$A$3:$U$656,21,0)</f>
        <v>637.45781777277841</v>
      </c>
      <c r="K561" s="25">
        <f>VLOOKUP($A561,'BTC-USD'!$A$2:$I$120,6,0)</f>
        <v>575.47198500000002</v>
      </c>
      <c r="L561" s="25">
        <f>VLOOKUP($A561,'BTC-USD'!$A$2:$I$120,9,0)</f>
        <v>170.09643539316184</v>
      </c>
      <c r="M561" s="25">
        <f>VLOOKUP($A561,'BTC-USD'!$A$2:$I$120,8,0)</f>
        <v>-8.2050619894646761</v>
      </c>
      <c r="N561" s="25">
        <f>VLOOKUP($A561,GOLD!$A$2:$H$657,6,0)</f>
        <v>1308.45</v>
      </c>
      <c r="O561" s="25">
        <f>VLOOKUP($A561,GOLD!$A$2:$H$657,8,0)</f>
        <v>3739.4969991426124</v>
      </c>
      <c r="P561" s="25">
        <f>VLOOKUP($A561,GOLD!$A$2:$H$657,7,0)</f>
        <v>-3.1698303449304746</v>
      </c>
      <c r="Q561" s="25">
        <v>-0.61</v>
      </c>
      <c r="R561" s="25">
        <v>0.19</v>
      </c>
      <c r="S561" s="25">
        <v>1.1599999999999999</v>
      </c>
      <c r="T561" s="25">
        <v>1.61</v>
      </c>
      <c r="U561" s="25">
        <v>2.0499999999999998</v>
      </c>
      <c r="V561" s="25">
        <v>1.8</v>
      </c>
      <c r="W561" s="25">
        <v>-3.17</v>
      </c>
      <c r="X561" s="25">
        <v>-3.77</v>
      </c>
      <c r="Y561" s="25">
        <v>-1.42</v>
      </c>
      <c r="Z561" s="25">
        <v>-3.14</v>
      </c>
      <c r="AA561" s="25">
        <v>4.92</v>
      </c>
      <c r="AB561" s="25">
        <v>0.65</v>
      </c>
    </row>
    <row r="562" spans="1:28" x14ac:dyDescent="0.3">
      <c r="A562" s="27" t="s">
        <v>386</v>
      </c>
      <c r="B562" s="27">
        <f>VLOOKUP($A562,CRSP!$A$3:$U$650,2,0)</f>
        <v>4.46E-4</v>
      </c>
      <c r="C562" s="27">
        <f>VLOOKUP($A562,CRSP!$A$3:$U$650,12,0)</f>
        <v>2550.3058103975536</v>
      </c>
      <c r="D562" s="27">
        <f>VLOOKUP(A562,GW!$A$2:$D$655,4,0)</f>
        <v>2.0765721661851481E-2</v>
      </c>
      <c r="E562" s="25">
        <f>VLOOKUP($A562,CRSP!$A$3:$U$656,13,0)</f>
        <v>-1.325E-3</v>
      </c>
      <c r="F562" s="25">
        <f>VLOOKUP($A562,CRSP!$A$3:$U$656,15,0)</f>
        <v>3459.4050417692906</v>
      </c>
      <c r="G562" s="25">
        <f>VLOOKUP($A562,CRSP!$A$3:$U$656,16,0)</f>
        <v>5.62E-4</v>
      </c>
      <c r="H562" s="25">
        <f>VLOOKUP($A562,CRSP!$A$3:$U$656,18,0)</f>
        <v>1138.3243126542245</v>
      </c>
      <c r="I562" s="25">
        <f>VLOOKUP($A562,CRSP!$A$3:$U$656,19,0)</f>
        <v>2.4039999999999999E-3</v>
      </c>
      <c r="J562" s="25">
        <f>VLOOKUP($A562,CRSP!$A$3:$U$656,21,0)</f>
        <v>639.03262092238469</v>
      </c>
      <c r="K562" s="25">
        <f>VLOOKUP($A562,'BTC-USD'!$A$2:$I$120,6,0)</f>
        <v>609.73498500000005</v>
      </c>
      <c r="L562" s="25">
        <f>VLOOKUP($A562,'BTC-USD'!$A$2:$I$120,9,0)</f>
        <v>180.22379922282926</v>
      </c>
      <c r="M562" s="25">
        <f>VLOOKUP($A562,'BTC-USD'!$A$2:$I$120,8,0)</f>
        <v>5.7833864378737774</v>
      </c>
      <c r="N562" s="25">
        <f>VLOOKUP($A562,GOLD!$A$2:$H$657,6,0)</f>
        <v>1315.8</v>
      </c>
      <c r="O562" s="25">
        <f>VLOOKUP($A562,GOLD!$A$2:$H$657,8,0)</f>
        <v>3760.5030008573876</v>
      </c>
      <c r="P562" s="25">
        <f>VLOOKUP($A562,GOLD!$A$2:$H$657,7,0)</f>
        <v>0.56016151045603224</v>
      </c>
      <c r="Q562" s="25">
        <v>-2.48</v>
      </c>
      <c r="R562" s="25">
        <v>-1.66</v>
      </c>
      <c r="S562" s="25">
        <v>0.04</v>
      </c>
      <c r="T562" s="25">
        <v>2.83</v>
      </c>
      <c r="U562" s="25">
        <v>-0.32</v>
      </c>
      <c r="V562" s="25">
        <v>2.2999999999999998</v>
      </c>
      <c r="W562" s="25">
        <v>0.48</v>
      </c>
      <c r="X562" s="25">
        <v>1.83</v>
      </c>
      <c r="Y562" s="25">
        <v>-0.67</v>
      </c>
      <c r="Z562" s="25">
        <v>0.57999999999999996</v>
      </c>
      <c r="AA562" s="25">
        <v>-1.49</v>
      </c>
      <c r="AB562" s="25">
        <v>-0.39</v>
      </c>
    </row>
    <row r="563" spans="1:28" x14ac:dyDescent="0.3">
      <c r="A563" s="27" t="s">
        <v>387</v>
      </c>
      <c r="B563" s="27">
        <f>VLOOKUP($A563,CRSP!$A$3:$U$650,2,0)</f>
        <v>-1.7944000000000002E-2</v>
      </c>
      <c r="C563" s="27">
        <f>VLOOKUP($A563,CRSP!$A$3:$U$650,12,0)</f>
        <v>2500.764525993884</v>
      </c>
      <c r="D563" s="27">
        <f>VLOOKUP(A563,GW!$A$2:$D$655,4,0)</f>
        <v>2.1282911381414495E-2</v>
      </c>
      <c r="E563" s="25">
        <f>VLOOKUP($A563,CRSP!$A$3:$U$656,13,0)</f>
        <v>-1.5542E-2</v>
      </c>
      <c r="F563" s="25">
        <f>VLOOKUP($A563,CRSP!$A$3:$U$656,15,0)</f>
        <v>3405.6396509865599</v>
      </c>
      <c r="G563" s="25">
        <f>VLOOKUP($A563,CRSP!$A$3:$U$656,16,0)</f>
        <v>2.8200000000000002E-4</v>
      </c>
      <c r="H563" s="25">
        <f>VLOOKUP($A563,CRSP!$A$3:$U$656,18,0)</f>
        <v>1138.6453479849706</v>
      </c>
      <c r="I563" s="25">
        <f>VLOOKUP($A563,CRSP!$A$3:$U$656,19,0)</f>
        <v>1.2470000000000001E-3</v>
      </c>
      <c r="J563" s="25">
        <f>VLOOKUP($A563,CRSP!$A$3:$U$656,21,0)</f>
        <v>639.82002249718778</v>
      </c>
      <c r="K563" s="25">
        <f>VLOOKUP($A563,'BTC-USD'!$A$2:$I$120,6,0)</f>
        <v>700.97198500000002</v>
      </c>
      <c r="L563" s="25">
        <f>VLOOKUP($A563,'BTC-USD'!$A$2:$I$120,9,0)</f>
        <v>207.19138214689795</v>
      </c>
      <c r="M563" s="25">
        <f>VLOOKUP($A563,'BTC-USD'!$A$2:$I$120,8,0)</f>
        <v>13.94435099527481</v>
      </c>
      <c r="N563" s="25">
        <f>VLOOKUP($A563,GOLD!$A$2:$H$657,6,0)</f>
        <v>1277.28</v>
      </c>
      <c r="O563" s="25">
        <f>VLOOKUP($A563,GOLD!$A$2:$H$657,8,0)</f>
        <v>3650.4144041154609</v>
      </c>
      <c r="P563" s="25">
        <f>VLOOKUP($A563,GOLD!$A$2:$H$657,7,0)</f>
        <v>-2.9712028754408726</v>
      </c>
      <c r="Q563" s="25">
        <v>-0.18</v>
      </c>
      <c r="R563" s="25">
        <v>-3.56</v>
      </c>
      <c r="S563" s="25">
        <v>-2.73</v>
      </c>
      <c r="T563" s="25">
        <v>-2.96</v>
      </c>
      <c r="U563" s="25">
        <v>-2.33</v>
      </c>
      <c r="V563" s="25">
        <v>-1.0900000000000001</v>
      </c>
      <c r="W563" s="25">
        <v>-3.03</v>
      </c>
      <c r="X563" s="25">
        <v>-0.67</v>
      </c>
      <c r="Y563" s="25">
        <v>-3.97</v>
      </c>
      <c r="Z563" s="25">
        <v>-7.52</v>
      </c>
      <c r="AA563" s="25">
        <v>1.53</v>
      </c>
      <c r="AB563" s="25">
        <v>-0.74</v>
      </c>
    </row>
    <row r="564" spans="1:28" x14ac:dyDescent="0.3">
      <c r="A564" s="27" t="s">
        <v>388</v>
      </c>
      <c r="B564" s="27">
        <f>VLOOKUP($A564,CRSP!$A$3:$U$650,2,0)</f>
        <v>3.5811999999999997E-2</v>
      </c>
      <c r="C564" s="27">
        <f>VLOOKUP($A564,CRSP!$A$3:$U$650,12,0)</f>
        <v>2586.2267701717242</v>
      </c>
      <c r="D564" s="27">
        <f>VLOOKUP(A564,GW!$A$2:$D$655,4,0)</f>
        <v>2.0681929206910168E-2</v>
      </c>
      <c r="E564" s="25">
        <f>VLOOKUP($A564,CRSP!$A$3:$U$656,13,0)</f>
        <v>-4.0877999999999998E-2</v>
      </c>
      <c r="F564" s="25">
        <f>VLOOKUP($A564,CRSP!$A$3:$U$656,15,0)</f>
        <v>3266.4233376086272</v>
      </c>
      <c r="G564" s="25">
        <f>VLOOKUP($A564,CRSP!$A$3:$U$656,16,0)</f>
        <v>1.2300000000000001E-4</v>
      </c>
      <c r="H564" s="25">
        <f>VLOOKUP($A564,CRSP!$A$3:$U$656,18,0)</f>
        <v>1138.7853765245668</v>
      </c>
      <c r="I564" s="25">
        <f>VLOOKUP($A564,CRSP!$A$3:$U$656,19,0)</f>
        <v>-1.555E-3</v>
      </c>
      <c r="J564" s="25">
        <f>VLOOKUP($A564,CRSP!$A$3:$U$656,21,0)</f>
        <v>638.80764904386945</v>
      </c>
      <c r="K564" s="25">
        <f>VLOOKUP($A564,'BTC-USD'!$A$2:$I$120,6,0)</f>
        <v>745.69097899999997</v>
      </c>
      <c r="L564" s="25">
        <f>VLOOKUP($A564,'BTC-USD'!$A$2:$I$120,9,0)</f>
        <v>220.40930008562816</v>
      </c>
      <c r="M564" s="25">
        <f>VLOOKUP($A564,'BTC-USD'!$A$2:$I$120,8,0)</f>
        <v>6.184335521905572</v>
      </c>
      <c r="N564" s="25">
        <f>VLOOKUP($A564,GOLD!$A$2:$H$657,6,0)</f>
        <v>1172.7</v>
      </c>
      <c r="O564" s="25">
        <f>VLOOKUP($A564,GOLD!$A$2:$H$657,8,0)</f>
        <v>3351.5290082880824</v>
      </c>
      <c r="P564" s="25">
        <f>VLOOKUP($A564,GOLD!$A$2:$H$657,7,0)</f>
        <v>-8.5424034430469895</v>
      </c>
      <c r="Q564" s="25">
        <v>-3.87</v>
      </c>
      <c r="R564" s="25">
        <v>7.49</v>
      </c>
      <c r="S564" s="25">
        <v>9.25</v>
      </c>
      <c r="T564" s="25">
        <v>9.57</v>
      </c>
      <c r="U564" s="25">
        <v>1.1200000000000001</v>
      </c>
      <c r="V564" s="25">
        <v>0.61</v>
      </c>
      <c r="W564" s="25">
        <v>6.55</v>
      </c>
      <c r="X564" s="25">
        <v>-2.64</v>
      </c>
      <c r="Y564" s="25">
        <v>4.3899999999999997</v>
      </c>
      <c r="Z564" s="25">
        <v>2.4</v>
      </c>
      <c r="AA564" s="25">
        <v>13.25</v>
      </c>
      <c r="AB564" s="25">
        <v>8.74</v>
      </c>
    </row>
    <row r="565" spans="1:28" x14ac:dyDescent="0.3">
      <c r="A565" s="27" t="s">
        <v>636</v>
      </c>
      <c r="B565" s="27">
        <f>VLOOKUP($A565,CRSP!$A$3:$U$650,2,0)</f>
        <v>1.9203999999999999E-2</v>
      </c>
      <c r="C565" s="27">
        <f>VLOOKUP($A565,CRSP!$A$3:$U$650,12,0)</f>
        <v>2633.2980475182312</v>
      </c>
      <c r="D565" s="27">
        <f>VLOOKUP(A565,GW!$A$2:$D$655,4,0)</f>
        <v>2.0412717126935882E-2</v>
      </c>
      <c r="E565" s="25">
        <f>VLOOKUP($A565,CRSP!$A$3:$U$656,13,0)</f>
        <v>-3.5370000000000002E-3</v>
      </c>
      <c r="F565" s="25">
        <f>VLOOKUP($A565,CRSP!$A$3:$U$656,15,0)</f>
        <v>3254.8696035406906</v>
      </c>
      <c r="G565" s="25">
        <f>VLOOKUP($A565,CRSP!$A$3:$U$656,16,0)</f>
        <v>4.37E-4</v>
      </c>
      <c r="H565" s="25">
        <f>VLOOKUP($A565,CRSP!$A$3:$U$656,18,0)</f>
        <v>1139.2830866598697</v>
      </c>
      <c r="I565" s="25">
        <f>VLOOKUP($A565,CRSP!$A$3:$U$656,19,0)</f>
        <v>3.2699999999999998E-4</v>
      </c>
      <c r="J565" s="25">
        <f>VLOOKUP($A565,CRSP!$A$3:$U$656,21,0)</f>
        <v>639.03262092238469</v>
      </c>
      <c r="K565" s="25">
        <f>VLOOKUP($A565,'BTC-USD'!$A$2:$I$120,6,0)</f>
        <v>963.74298099999999</v>
      </c>
      <c r="L565" s="25">
        <f>VLOOKUP($A565,'BTC-USD'!$A$2:$I$120,9,0)</f>
        <v>284.86051445802303</v>
      </c>
      <c r="M565" s="25">
        <f>VLOOKUP($A565,'BTC-USD'!$A$2:$I$120,8,0)</f>
        <v>25.65133647235503</v>
      </c>
      <c r="N565" s="25">
        <f>VLOOKUP($A565,GOLD!$A$2:$H$657,6,0)</f>
        <v>1151.46</v>
      </c>
      <c r="O565" s="25">
        <f>VLOOKUP($A565,GOLD!$A$2:$H$657,8,0)</f>
        <v>3290.8259502715064</v>
      </c>
      <c r="P565" s="25">
        <f>VLOOKUP($A565,GOLD!$A$2:$H$657,7,0)</f>
        <v>-1.8278080108807901</v>
      </c>
      <c r="Q565" s="25">
        <v>3.46</v>
      </c>
      <c r="R565" s="25">
        <v>4</v>
      </c>
      <c r="S565" s="25">
        <v>0.32</v>
      </c>
      <c r="T565" s="25">
        <v>1.97</v>
      </c>
      <c r="U565" s="25">
        <v>0.83</v>
      </c>
      <c r="V565" s="25">
        <v>0.94</v>
      </c>
      <c r="W565" s="25">
        <v>4.88</v>
      </c>
      <c r="X565" s="25">
        <v>3.61</v>
      </c>
      <c r="Y565" s="25">
        <v>-0.4</v>
      </c>
      <c r="Z565" s="25">
        <v>0.72</v>
      </c>
      <c r="AA565" s="25">
        <v>3.86</v>
      </c>
      <c r="AB565" s="25">
        <v>1.37</v>
      </c>
    </row>
    <row r="566" spans="1:28" x14ac:dyDescent="0.3">
      <c r="A566" s="27" t="s">
        <v>389</v>
      </c>
      <c r="B566" s="27">
        <f>VLOOKUP($A566,CRSP!$A$3:$U$650,2,0)</f>
        <v>1.9383999999999998E-2</v>
      </c>
      <c r="C566" s="27">
        <f>VLOOKUP($A566,CRSP!$A$3:$U$650,12,0)</f>
        <v>2680.3928487414728</v>
      </c>
      <c r="D566" s="27">
        <f>VLOOKUP(A566,GW!$A$2:$D$655,4,0)</f>
        <v>2.0153793144300533E-2</v>
      </c>
      <c r="E566" s="25">
        <f>VLOOKUP($A566,CRSP!$A$3:$U$656,13,0)</f>
        <v>2.1670000000000001E-3</v>
      </c>
      <c r="F566" s="25">
        <f>VLOOKUP($A566,CRSP!$A$3:$U$656,15,0)</f>
        <v>3261.9241129864522</v>
      </c>
      <c r="G566" s="25">
        <f>VLOOKUP($A566,CRSP!$A$3:$U$656,16,0)</f>
        <v>4.7600000000000002E-4</v>
      </c>
      <c r="H566" s="25">
        <f>VLOOKUP($A566,CRSP!$A$3:$U$656,18,0)</f>
        <v>1139.8252874682887</v>
      </c>
      <c r="I566" s="25">
        <f>VLOOKUP($A566,CRSP!$A$3:$U$656,19,0)</f>
        <v>5.8279999999999998E-3</v>
      </c>
      <c r="J566" s="25">
        <f>VLOOKUP($A566,CRSP!$A$3:$U$656,21,0)</f>
        <v>642.74465691788521</v>
      </c>
      <c r="K566" s="25">
        <f>VLOOKUP($A566,'BTC-USD'!$A$2:$I$120,6,0)</f>
        <v>970.40301499999998</v>
      </c>
      <c r="L566" s="25">
        <f>VLOOKUP($A566,'BTC-USD'!$A$2:$I$120,9,0)</f>
        <v>286.82906909235027</v>
      </c>
      <c r="M566" s="25">
        <f>VLOOKUP($A566,'BTC-USD'!$A$2:$I$120,8,0)</f>
        <v>0.68868227492743239</v>
      </c>
      <c r="N566" s="25">
        <f>VLOOKUP($A566,GOLD!$A$2:$H$657,6,0)</f>
        <v>1210.51</v>
      </c>
      <c r="O566" s="25">
        <f>VLOOKUP($A566,GOLD!$A$2:$H$657,8,0)</f>
        <v>3459.588453843955</v>
      </c>
      <c r="P566" s="25">
        <f>VLOOKUP($A566,GOLD!$A$2:$H$657,7,0)</f>
        <v>5.0011056034933228</v>
      </c>
      <c r="Q566" s="25">
        <v>1.69</v>
      </c>
      <c r="R566" s="25">
        <v>2.94</v>
      </c>
      <c r="S566" s="25">
        <v>3.13</v>
      </c>
      <c r="T566" s="25">
        <v>-4.29</v>
      </c>
      <c r="U566" s="25">
        <v>3.77</v>
      </c>
      <c r="V566" s="25">
        <v>4.58</v>
      </c>
      <c r="W566" s="25">
        <v>3.36</v>
      </c>
      <c r="X566" s="25">
        <v>1.07</v>
      </c>
      <c r="Y566" s="25">
        <v>1.03</v>
      </c>
      <c r="Z566" s="25">
        <v>2.0299999999999998</v>
      </c>
      <c r="AA566" s="25">
        <v>0.52</v>
      </c>
      <c r="AB566" s="25">
        <v>1.8</v>
      </c>
    </row>
    <row r="567" spans="1:28" x14ac:dyDescent="0.3">
      <c r="A567" s="27" t="s">
        <v>390</v>
      </c>
      <c r="B567" s="27">
        <f>VLOOKUP($A567,CRSP!$A$3:$U$650,2,0)</f>
        <v>3.9459000000000001E-2</v>
      </c>
      <c r="C567" s="27">
        <f>VLOOKUP($A567,CRSP!$A$3:$U$650,12,0)</f>
        <v>2780.0988002822864</v>
      </c>
      <c r="D567" s="27">
        <f>VLOOKUP(A567,GW!$A$2:$D$655,4,0)</f>
        <v>1.9527149855984451E-2</v>
      </c>
      <c r="E567" s="25">
        <f>VLOOKUP($A567,CRSP!$A$3:$U$656,13,0)</f>
        <v>7.4229999999999999E-3</v>
      </c>
      <c r="F567" s="25">
        <f>VLOOKUP($A567,CRSP!$A$3:$U$656,15,0)</f>
        <v>3286.1361235944564</v>
      </c>
      <c r="G567" s="25">
        <f>VLOOKUP($A567,CRSP!$A$3:$U$656,16,0)</f>
        <v>3.5199999999999999E-4</v>
      </c>
      <c r="H567" s="25">
        <f>VLOOKUP($A567,CRSP!$A$3:$U$656,18,0)</f>
        <v>1140.226523091362</v>
      </c>
      <c r="I567" s="25">
        <f>VLOOKUP($A567,CRSP!$A$3:$U$656,19,0)</f>
        <v>3.1459999999999999E-3</v>
      </c>
      <c r="J567" s="25">
        <f>VLOOKUP($A567,CRSP!$A$3:$U$656,21,0)</f>
        <v>644.76940382452199</v>
      </c>
      <c r="K567" s="25">
        <f>VLOOKUP($A567,'BTC-USD'!$A$2:$I$120,6,0)</f>
        <v>1179.969971</v>
      </c>
      <c r="L567" s="25">
        <f>VLOOKUP($A567,'BTC-USD'!$A$2:$I$120,9,0)</f>
        <v>348.77229677492039</v>
      </c>
      <c r="M567" s="25">
        <f>VLOOKUP($A567,'BTC-USD'!$A$2:$I$120,8,0)</f>
        <v>19.553280423959883</v>
      </c>
      <c r="N567" s="25">
        <f>VLOOKUP($A567,GOLD!$A$2:$H$657,6,0)</f>
        <v>1248.52</v>
      </c>
      <c r="O567" s="25">
        <f>VLOOKUP($A567,GOLD!$A$2:$H$657,8,0)</f>
        <v>3568.2194912832238</v>
      </c>
      <c r="P567" s="25">
        <f>VLOOKUP($A567,GOLD!$A$2:$H$657,7,0)</f>
        <v>3.0917091421445106</v>
      </c>
      <c r="Q567" s="25">
        <v>3.75</v>
      </c>
      <c r="R567" s="25">
        <v>0.62</v>
      </c>
      <c r="S567" s="25">
        <v>4.1100000000000003</v>
      </c>
      <c r="T567" s="25">
        <v>-2.46</v>
      </c>
      <c r="U567" s="25">
        <v>4.25</v>
      </c>
      <c r="V567" s="25">
        <v>4.92</v>
      </c>
      <c r="W567" s="25">
        <v>-0.03</v>
      </c>
      <c r="X567" s="25">
        <v>3.98</v>
      </c>
      <c r="Y567" s="25">
        <v>2.82</v>
      </c>
      <c r="Z567" s="25">
        <v>7</v>
      </c>
      <c r="AA567" s="25">
        <v>4.5599999999999996</v>
      </c>
      <c r="AB567" s="25">
        <v>2.02</v>
      </c>
    </row>
    <row r="568" spans="1:28" x14ac:dyDescent="0.3">
      <c r="A568" s="27" t="s">
        <v>391</v>
      </c>
      <c r="B568" s="27">
        <f>VLOOKUP($A568,CRSP!$A$3:$U$650,2,0)</f>
        <v>1.6639999999999999E-3</v>
      </c>
      <c r="C568" s="27">
        <f>VLOOKUP($A568,CRSP!$A$3:$U$650,12,0)</f>
        <v>2779.0167019524815</v>
      </c>
      <c r="D568" s="27">
        <f>VLOOKUP(A568,GW!$A$2:$D$655,4,0)</f>
        <v>1.963094417490838E-2</v>
      </c>
      <c r="E568" s="25">
        <f>VLOOKUP($A568,CRSP!$A$3:$U$656,13,0)</f>
        <v>2.4239999999999999E-3</v>
      </c>
      <c r="F568" s="25">
        <f>VLOOKUP($A568,CRSP!$A$3:$U$656,15,0)</f>
        <v>3294.1028422460568</v>
      </c>
      <c r="G568" s="25">
        <f>VLOOKUP($A568,CRSP!$A$3:$U$656,16,0)</f>
        <v>3.8400000000000001E-4</v>
      </c>
      <c r="H568" s="25">
        <f>VLOOKUP($A568,CRSP!$A$3:$U$656,18,0)</f>
        <v>1140.6644049793961</v>
      </c>
      <c r="I568" s="25">
        <f>VLOOKUP($A568,CRSP!$A$3:$U$656,19,0)</f>
        <v>8.1300000000000003E-4</v>
      </c>
      <c r="J568" s="25">
        <f>VLOOKUP($A568,CRSP!$A$3:$U$656,21,0)</f>
        <v>645.21934758155237</v>
      </c>
      <c r="K568" s="25">
        <f>VLOOKUP($A568,'BTC-USD'!$A$2:$I$120,6,0)</f>
        <v>1071.790039</v>
      </c>
      <c r="L568" s="25">
        <f>VLOOKUP($A568,'BTC-USD'!$A$2:$I$120,9,0)</f>
        <v>316.79676834971889</v>
      </c>
      <c r="M568" s="25">
        <f>VLOOKUP($A568,'BTC-USD'!$A$2:$I$120,8,0)</f>
        <v>-9.6158805524762325</v>
      </c>
      <c r="N568" s="25">
        <f>VLOOKUP($A568,GOLD!$A$2:$H$657,6,0)</f>
        <v>1248.6300000000001</v>
      </c>
      <c r="O568" s="25">
        <f>VLOOKUP($A568,GOLD!$A$2:$H$657,8,0)</f>
        <v>3568.5338668190916</v>
      </c>
      <c r="P568" s="25">
        <f>VLOOKUP($A568,GOLD!$A$2:$H$657,7,0)</f>
        <v>8.8100434552397036E-3</v>
      </c>
      <c r="Q568" s="25">
        <v>0.88</v>
      </c>
      <c r="R568" s="25">
        <v>0.23</v>
      </c>
      <c r="S568" s="25">
        <v>-0.27</v>
      </c>
      <c r="T568" s="25">
        <v>-1.19</v>
      </c>
      <c r="U568" s="25">
        <v>0.86</v>
      </c>
      <c r="V568" s="25">
        <v>2.09</v>
      </c>
      <c r="W568" s="25">
        <v>0.92</v>
      </c>
      <c r="X568" s="25">
        <v>0.37</v>
      </c>
      <c r="Y568" s="25">
        <v>0.81</v>
      </c>
      <c r="Z568" s="25">
        <v>0.04</v>
      </c>
      <c r="AA568" s="25">
        <v>-2.33</v>
      </c>
      <c r="AB568" s="25">
        <v>-0.36</v>
      </c>
    </row>
    <row r="569" spans="1:28" x14ac:dyDescent="0.3">
      <c r="A569" s="27" t="s">
        <v>637</v>
      </c>
      <c r="B569" s="27">
        <f>VLOOKUP($A569,CRSP!$A$3:$U$650,2,0)</f>
        <v>1.0591E-2</v>
      </c>
      <c r="C569" s="27">
        <f>VLOOKUP($A569,CRSP!$A$3:$U$650,12,0)</f>
        <v>2804.2813455657492</v>
      </c>
      <c r="D569" s="27">
        <f>VLOOKUP(A569,GW!$A$2:$D$655,4,0)</f>
        <v>1.9571046892020515E-2</v>
      </c>
      <c r="E569" s="25">
        <f>VLOOKUP($A569,CRSP!$A$3:$U$656,13,0)</f>
        <v>1.1063E-2</v>
      </c>
      <c r="F569" s="25">
        <f>VLOOKUP($A569,CRSP!$A$3:$U$656,15,0)</f>
        <v>3330.5445009721075</v>
      </c>
      <c r="G569" s="25">
        <f>VLOOKUP($A569,CRSP!$A$3:$U$656,16,0)</f>
        <v>6.1700000000000004E-4</v>
      </c>
      <c r="H569" s="25">
        <f>VLOOKUP($A569,CRSP!$A$3:$U$656,18,0)</f>
        <v>1141.3681771796566</v>
      </c>
      <c r="I569" s="25">
        <f>VLOOKUP($A569,CRSP!$A$3:$U$656,19,0)</f>
        <v>2.9659999999999999E-3</v>
      </c>
      <c r="J569" s="25">
        <f>VLOOKUP($A569,CRSP!$A$3:$U$656,21,0)</f>
        <v>647.24409448818892</v>
      </c>
      <c r="K569" s="25">
        <f>VLOOKUP($A569,'BTC-USD'!$A$2:$I$120,6,0)</f>
        <v>1347.8900149999999</v>
      </c>
      <c r="L569" s="25">
        <f>VLOOKUP($A569,'BTC-USD'!$A$2:$I$120,9,0)</f>
        <v>398.40564411408394</v>
      </c>
      <c r="M569" s="25">
        <f>VLOOKUP($A569,'BTC-USD'!$A$2:$I$120,8,0)</f>
        <v>22.921023359116489</v>
      </c>
      <c r="N569" s="25">
        <f>VLOOKUP($A569,GOLD!$A$2:$H$657,6,0)</f>
        <v>1267.6500000000001</v>
      </c>
      <c r="O569" s="25">
        <f>VLOOKUP($A569,GOLD!$A$2:$H$657,8,0)</f>
        <v>3622.8922549299805</v>
      </c>
      <c r="P569" s="25">
        <f>VLOOKUP($A569,GOLD!$A$2:$H$657,7,0)</f>
        <v>1.5117842409459381</v>
      </c>
      <c r="Q569" s="25">
        <v>0.51</v>
      </c>
      <c r="R569" s="25">
        <v>1.85</v>
      </c>
      <c r="S569" s="25">
        <v>2.74</v>
      </c>
      <c r="T569" s="25">
        <v>-2.74</v>
      </c>
      <c r="U569" s="25">
        <v>0.26</v>
      </c>
      <c r="V569" s="25">
        <v>2.61</v>
      </c>
      <c r="W569" s="25">
        <v>0.17</v>
      </c>
      <c r="X569" s="25">
        <v>0.33</v>
      </c>
      <c r="Y569" s="25">
        <v>2.7</v>
      </c>
      <c r="Z569" s="25">
        <v>0.91</v>
      </c>
      <c r="AA569" s="25">
        <v>0.17</v>
      </c>
      <c r="AB569" s="25">
        <v>0.59</v>
      </c>
    </row>
    <row r="570" spans="1:28" x14ac:dyDescent="0.3">
      <c r="A570" s="27" t="s">
        <v>392</v>
      </c>
      <c r="B570" s="27">
        <f>VLOOKUP($A570,CRSP!$A$3:$U$650,2,0)</f>
        <v>1.4552000000000001E-2</v>
      </c>
      <c r="C570" s="27">
        <f>VLOOKUP($A570,CRSP!$A$3:$U$650,12,0)</f>
        <v>2836.7442954598923</v>
      </c>
      <c r="D570" s="27">
        <f>VLOOKUP(A570,GW!$A$2:$D$655,4,0)</f>
        <v>1.946270556291289E-2</v>
      </c>
      <c r="E570" s="25">
        <f>VLOOKUP($A570,CRSP!$A$3:$U$656,13,0)</f>
        <v>7.8560000000000001E-3</v>
      </c>
      <c r="F570" s="25">
        <f>VLOOKUP($A570,CRSP!$A$3:$U$656,15,0)</f>
        <v>3356.7100680420149</v>
      </c>
      <c r="G570" s="25">
        <f>VLOOKUP($A570,CRSP!$A$3:$U$656,16,0)</f>
        <v>5.8799999999999998E-4</v>
      </c>
      <c r="H570" s="25">
        <f>VLOOKUP($A570,CRSP!$A$3:$U$656,18,0)</f>
        <v>1142.0392838593925</v>
      </c>
      <c r="I570" s="25">
        <f>VLOOKUP($A570,CRSP!$A$3:$U$656,19,0)</f>
        <v>8.5499999999999997E-4</v>
      </c>
      <c r="J570" s="25">
        <f>VLOOKUP($A570,CRSP!$A$3:$U$656,21,0)</f>
        <v>647.6940382452193</v>
      </c>
      <c r="K570" s="25">
        <f>VLOOKUP($A570,'BTC-USD'!$A$2:$I$120,6,0)</f>
        <v>2286.4099120000001</v>
      </c>
      <c r="L570" s="25">
        <f>VLOOKUP($A570,'BTC-USD'!$A$2:$I$120,9,0)</f>
        <v>675.81078838927817</v>
      </c>
      <c r="M570" s="25">
        <f>VLOOKUP($A570,'BTC-USD'!$A$2:$I$120,8,0)</f>
        <v>52.844244546843143</v>
      </c>
      <c r="N570" s="25">
        <f>VLOOKUP($A570,GOLD!$A$2:$H$657,6,0)</f>
        <v>1268.0899999999999</v>
      </c>
      <c r="O570" s="25">
        <f>VLOOKUP($A570,GOLD!$A$2:$H$657,8,0)</f>
        <v>3624.1497570734487</v>
      </c>
      <c r="P570" s="25">
        <f>VLOOKUP($A570,GOLD!$A$2:$H$657,7,0)</f>
        <v>3.4703873773794927E-2</v>
      </c>
      <c r="Q570" s="25">
        <v>3.23</v>
      </c>
      <c r="R570" s="25">
        <v>-0.36</v>
      </c>
      <c r="S570" s="25">
        <v>1.61</v>
      </c>
      <c r="T570" s="25">
        <v>-3.36</v>
      </c>
      <c r="U570" s="25">
        <v>0.68</v>
      </c>
      <c r="V570" s="25">
        <v>4.2</v>
      </c>
      <c r="W570" s="25">
        <v>-1.4</v>
      </c>
      <c r="X570" s="25">
        <v>2.4300000000000002</v>
      </c>
      <c r="Y570" s="25">
        <v>1.65</v>
      </c>
      <c r="Z570" s="25">
        <v>-0.26</v>
      </c>
      <c r="AA570" s="25">
        <v>-1.1299999999999999</v>
      </c>
      <c r="AB570" s="25">
        <v>0.72</v>
      </c>
    </row>
    <row r="571" spans="1:28" x14ac:dyDescent="0.3">
      <c r="A571" s="27" t="s">
        <v>393</v>
      </c>
      <c r="B571" s="27">
        <f>VLOOKUP($A571,CRSP!$A$3:$U$650,2,0)</f>
        <v>5.7980000000000002E-3</v>
      </c>
      <c r="C571" s="27">
        <f>VLOOKUP($A571,CRSP!$A$3:$U$650,12,0)</f>
        <v>2850.3999059044927</v>
      </c>
      <c r="D571" s="27">
        <f>VLOOKUP(A571,GW!$A$2:$D$655,4,0)</f>
        <v>1.948453672068572E-2</v>
      </c>
      <c r="E571" s="25">
        <f>VLOOKUP($A571,CRSP!$A$3:$U$656,13,0)</f>
        <v>-1.307E-3</v>
      </c>
      <c r="F571" s="25">
        <f>VLOOKUP($A571,CRSP!$A$3:$U$656,15,0)</f>
        <v>3352.3221219524798</v>
      </c>
      <c r="G571" s="25">
        <f>VLOOKUP($A571,CRSP!$A$3:$U$656,16,0)</f>
        <v>8.7299999999999997E-4</v>
      </c>
      <c r="H571" s="25">
        <f>VLOOKUP($A571,CRSP!$A$3:$U$656,18,0)</f>
        <v>1143.0362261793423</v>
      </c>
      <c r="I571" s="25">
        <f>VLOOKUP($A571,CRSP!$A$3:$U$656,19,0)</f>
        <v>9.0700000000000004E-4</v>
      </c>
      <c r="J571" s="25">
        <f>VLOOKUP($A571,CRSP!$A$3:$U$656,21,0)</f>
        <v>648.36895388076482</v>
      </c>
      <c r="K571" s="25">
        <f>VLOOKUP($A571,'BTC-USD'!$A$2:$I$120,6,0)</f>
        <v>2480.8400879999999</v>
      </c>
      <c r="L571" s="25">
        <f>VLOOKUP($A571,'BTC-USD'!$A$2:$I$120,9,0)</f>
        <v>733.27992803899554</v>
      </c>
      <c r="M571" s="25">
        <f>VLOOKUP($A571,'BTC-USD'!$A$2:$I$120,8,0)</f>
        <v>8.161438459348334</v>
      </c>
      <c r="N571" s="25">
        <f>VLOOKUP($A571,GOLD!$A$2:$H$657,6,0)</f>
        <v>1241.2</v>
      </c>
      <c r="O571" s="25">
        <f>VLOOKUP($A571,GOLD!$A$2:$H$657,8,0)</f>
        <v>3547.2992283509575</v>
      </c>
      <c r="P571" s="25">
        <f>VLOOKUP($A571,GOLD!$A$2:$H$657,7,0)</f>
        <v>-2.1433177822113887</v>
      </c>
      <c r="Q571" s="25">
        <v>-1.06</v>
      </c>
      <c r="R571" s="25">
        <v>3.59</v>
      </c>
      <c r="S571" s="25">
        <v>1.51</v>
      </c>
      <c r="T571" s="25">
        <v>-0.15</v>
      </c>
      <c r="U571" s="25">
        <v>0.62</v>
      </c>
      <c r="V571" s="25">
        <v>-2.08</v>
      </c>
      <c r="W571" s="25">
        <v>-2.4500000000000002</v>
      </c>
      <c r="X571" s="25">
        <v>-1.91</v>
      </c>
      <c r="Y571" s="25">
        <v>-1.94</v>
      </c>
      <c r="Z571" s="25">
        <v>5.54</v>
      </c>
      <c r="AA571" s="25">
        <v>5.95</v>
      </c>
      <c r="AB571" s="25">
        <v>1.64</v>
      </c>
    </row>
    <row r="572" spans="1:28" x14ac:dyDescent="0.3">
      <c r="A572" s="27" t="s">
        <v>394</v>
      </c>
      <c r="B572" s="27">
        <f>VLOOKUP($A572,CRSP!$A$3:$U$650,2,0)</f>
        <v>2.0695999999999999E-2</v>
      </c>
      <c r="C572" s="27">
        <f>VLOOKUP($A572,CRSP!$A$3:$U$650,12,0)</f>
        <v>2905.5516349094332</v>
      </c>
      <c r="D572" s="27">
        <f>VLOOKUP(A572,GW!$A$2:$D$655,4,0)</f>
        <v>1.924343048598048E-2</v>
      </c>
      <c r="E572" s="25">
        <f>VLOOKUP($A572,CRSP!$A$3:$U$656,13,0)</f>
        <v>-6.9999999999999999E-6</v>
      </c>
      <c r="F572" s="25">
        <f>VLOOKUP($A572,CRSP!$A$3:$U$656,15,0)</f>
        <v>3352.2987671987153</v>
      </c>
      <c r="G572" s="25">
        <f>VLOOKUP($A572,CRSP!$A$3:$U$656,16,0)</f>
        <v>9.1699999999999995E-4</v>
      </c>
      <c r="H572" s="25">
        <f>VLOOKUP($A572,CRSP!$A$3:$U$656,18,0)</f>
        <v>1144.0844498540941</v>
      </c>
      <c r="I572" s="25">
        <f>VLOOKUP($A572,CRSP!$A$3:$U$656,19,0)</f>
        <v>-6.8999999999999997E-4</v>
      </c>
      <c r="J572" s="25">
        <f>VLOOKUP($A572,CRSP!$A$3:$U$656,21,0)</f>
        <v>647.91901012373444</v>
      </c>
      <c r="K572" s="25">
        <f>VLOOKUP($A572,'BTC-USD'!$A$2:$I$120,6,0)</f>
        <v>2875.3400879999999</v>
      </c>
      <c r="L572" s="25">
        <f>VLOOKUP($A572,'BTC-USD'!$A$2:$I$120,9,0)</f>
        <v>849.88515906966404</v>
      </c>
      <c r="M572" s="25">
        <f>VLOOKUP($A572,'BTC-USD'!$A$2:$I$120,8,0)</f>
        <v>14.757371075469688</v>
      </c>
      <c r="N572" s="25">
        <f>VLOOKUP($A572,GOLD!$A$2:$H$657,6,0)</f>
        <v>1269.05</v>
      </c>
      <c r="O572" s="25">
        <f>VLOOKUP($A572,GOLD!$A$2:$H$657,8,0)</f>
        <v>3626.8933981137466</v>
      </c>
      <c r="P572" s="25">
        <f>VLOOKUP($A572,GOLD!$A$2:$H$657,7,0)</f>
        <v>2.2189935467190192</v>
      </c>
      <c r="Q572" s="25">
        <v>-0.13</v>
      </c>
      <c r="R572" s="25">
        <v>-1.19</v>
      </c>
      <c r="S572" s="25">
        <v>2.31</v>
      </c>
      <c r="T572" s="25">
        <v>2.06</v>
      </c>
      <c r="U572" s="25">
        <v>1.95</v>
      </c>
      <c r="V572" s="25">
        <v>3.7</v>
      </c>
      <c r="W572" s="25">
        <v>5.27</v>
      </c>
      <c r="X572" s="25">
        <v>2.99</v>
      </c>
      <c r="Y572" s="25">
        <v>0.16</v>
      </c>
      <c r="Z572" s="25">
        <v>0.7</v>
      </c>
      <c r="AA572" s="25">
        <v>1.85</v>
      </c>
      <c r="AB572" s="25">
        <v>0.46</v>
      </c>
    </row>
    <row r="573" spans="1:28" x14ac:dyDescent="0.3">
      <c r="A573" s="27" t="s">
        <v>395</v>
      </c>
      <c r="B573" s="27">
        <f>VLOOKUP($A573,CRSP!$A$3:$U$650,2,0)</f>
        <v>2.238E-3</v>
      </c>
      <c r="C573" s="27">
        <f>VLOOKUP($A573,CRSP!$A$3:$U$650,12,0)</f>
        <v>2907.1394965890381</v>
      </c>
      <c r="D573" s="27">
        <f>VLOOKUP(A573,GW!$A$2:$D$655,4,0)</f>
        <v>1.9361591253894989E-2</v>
      </c>
      <c r="E573" s="25">
        <f>VLOOKUP($A573,CRSP!$A$3:$U$656,13,0)</f>
        <v>1.7122999999999999E-2</v>
      </c>
      <c r="F573" s="25">
        <f>VLOOKUP($A573,CRSP!$A$3:$U$656,15,0)</f>
        <v>3409.700630523399</v>
      </c>
      <c r="G573" s="25">
        <f>VLOOKUP($A573,CRSP!$A$3:$U$656,16,0)</f>
        <v>9.7799999999999992E-4</v>
      </c>
      <c r="H573" s="25">
        <f>VLOOKUP($A573,CRSP!$A$3:$U$656,18,0)</f>
        <v>1145.203390282956</v>
      </c>
      <c r="I573" s="25">
        <f>VLOOKUP($A573,CRSP!$A$3:$U$656,19,0)</f>
        <v>2.9940000000000001E-3</v>
      </c>
      <c r="J573" s="25">
        <f>VLOOKUP($A573,CRSP!$A$3:$U$656,21,0)</f>
        <v>649.83127109111365</v>
      </c>
      <c r="K573" s="25">
        <f>VLOOKUP($A573,'BTC-USD'!$A$2:$I$120,6,0)</f>
        <v>4703.3901370000003</v>
      </c>
      <c r="L573" s="25">
        <f>VLOOKUP($A573,'BTC-USD'!$A$2:$I$120,9,0)</f>
        <v>1390.2151927813743</v>
      </c>
      <c r="M573" s="25">
        <f>VLOOKUP($A573,'BTC-USD'!$A$2:$I$120,8,0)</f>
        <v>49.211259571304232</v>
      </c>
      <c r="N573" s="25">
        <f>VLOOKUP($A573,GOLD!$A$2:$H$657,6,0)</f>
        <v>1321.6</v>
      </c>
      <c r="O573" s="25">
        <f>VLOOKUP($A573,GOLD!$A$2:$H$657,8,0)</f>
        <v>3777.0791654758495</v>
      </c>
      <c r="P573" s="25">
        <f>VLOOKUP($A573,GOLD!$A$2:$H$657,7,0)</f>
        <v>4.0574534725298133</v>
      </c>
      <c r="Q573" s="25">
        <v>-1.75</v>
      </c>
      <c r="R573" s="25">
        <v>-0.02</v>
      </c>
      <c r="S573" s="25">
        <v>-0.05</v>
      </c>
      <c r="T573" s="25">
        <v>-5.09</v>
      </c>
      <c r="U573" s="25">
        <v>1.07</v>
      </c>
      <c r="V573" s="25">
        <v>2.99</v>
      </c>
      <c r="W573" s="25">
        <v>-2.4700000000000002</v>
      </c>
      <c r="X573" s="25">
        <v>2.17</v>
      </c>
      <c r="Y573" s="25">
        <v>-1.63</v>
      </c>
      <c r="Z573" s="25">
        <v>2.59</v>
      </c>
      <c r="AA573" s="25">
        <v>-1.29</v>
      </c>
      <c r="AB573" s="25">
        <v>0.63</v>
      </c>
    </row>
    <row r="574" spans="1:28" x14ac:dyDescent="0.3">
      <c r="A574" s="27" t="s">
        <v>638</v>
      </c>
      <c r="B574" s="27">
        <f>VLOOKUP($A574,CRSP!$A$3:$U$650,2,0)</f>
        <v>2.0049999999999998E-2</v>
      </c>
      <c r="C574" s="27">
        <f>VLOOKUP($A574,CRSP!$A$3:$U$650,12,0)</f>
        <v>2963.2557045401086</v>
      </c>
      <c r="D574" s="27">
        <f>VLOOKUP(A574,GW!$A$2:$D$655,4,0)</f>
        <v>1.9121166062848013E-2</v>
      </c>
      <c r="E574" s="25">
        <f>VLOOKUP($A574,CRSP!$A$3:$U$656,13,0)</f>
        <v>-1.7151E-2</v>
      </c>
      <c r="F574" s="25">
        <f>VLOOKUP($A574,CRSP!$A$3:$U$656,15,0)</f>
        <v>3351.2203270984387</v>
      </c>
      <c r="G574" s="25">
        <f>VLOOKUP($A574,CRSP!$A$3:$U$656,16,0)</f>
        <v>8.0199999999999998E-4</v>
      </c>
      <c r="H574" s="25">
        <f>VLOOKUP($A574,CRSP!$A$3:$U$656,18,0)</f>
        <v>1146.1218885213596</v>
      </c>
      <c r="I574" s="25">
        <f>VLOOKUP($A574,CRSP!$A$3:$U$656,19,0)</f>
        <v>5.2950000000000002E-3</v>
      </c>
      <c r="J574" s="25">
        <f>VLOOKUP($A574,CRSP!$A$3:$U$656,21,0)</f>
        <v>653.3183352080988</v>
      </c>
      <c r="K574" s="25">
        <f>VLOOKUP($A574,'BTC-USD'!$A$2:$I$120,6,0)</f>
        <v>4338.7099609999996</v>
      </c>
      <c r="L574" s="25">
        <f>VLOOKUP($A574,'BTC-USD'!$A$2:$I$120,9,0)</f>
        <v>1282.4240237705128</v>
      </c>
      <c r="M574" s="25">
        <f>VLOOKUP($A574,'BTC-USD'!$A$2:$I$120,8,0)</f>
        <v>-8.0706494527391524</v>
      </c>
      <c r="N574" s="25">
        <f>VLOOKUP($A574,GOLD!$A$2:$H$657,6,0)</f>
        <v>1279.0999999999999</v>
      </c>
      <c r="O574" s="25">
        <f>VLOOKUP($A574,GOLD!$A$2:$H$657,8,0)</f>
        <v>3655.615890254358</v>
      </c>
      <c r="P574" s="25">
        <f>VLOOKUP($A574,GOLD!$A$2:$H$657,7,0)</f>
        <v>-3.2686418161366131</v>
      </c>
      <c r="Q574" s="25">
        <v>-0.4</v>
      </c>
      <c r="R574" s="25">
        <v>5.29</v>
      </c>
      <c r="S574" s="25">
        <v>5.04</v>
      </c>
      <c r="T574" s="25">
        <v>10.93</v>
      </c>
      <c r="U574" s="25">
        <v>2.35</v>
      </c>
      <c r="V574" s="25">
        <v>0.69</v>
      </c>
      <c r="W574" s="25">
        <v>-1.51</v>
      </c>
      <c r="X574" s="25">
        <v>-1.95</v>
      </c>
      <c r="Y574" s="25">
        <v>2.42</v>
      </c>
      <c r="Z574" s="25">
        <v>2.09</v>
      </c>
      <c r="AA574" s="25">
        <v>5.27</v>
      </c>
      <c r="AB574" s="25">
        <v>3.27</v>
      </c>
    </row>
    <row r="575" spans="1:28" x14ac:dyDescent="0.3">
      <c r="A575" s="27" t="s">
        <v>396</v>
      </c>
      <c r="B575" s="27">
        <f>VLOOKUP($A575,CRSP!$A$3:$U$650,2,0)</f>
        <v>2.4132000000000001E-2</v>
      </c>
      <c r="C575" s="27">
        <f>VLOOKUP($A575,CRSP!$A$3:$U$650,12,0)</f>
        <v>3029.0049400141147</v>
      </c>
      <c r="D575" s="27">
        <f>VLOOKUP(A575,GW!$A$2:$D$655,4,0)</f>
        <v>1.8804343992140662E-2</v>
      </c>
      <c r="E575" s="25">
        <f>VLOOKUP($A575,CRSP!$A$3:$U$656,13,0)</f>
        <v>-1.1329999999999999E-3</v>
      </c>
      <c r="F575" s="25">
        <f>VLOOKUP($A575,CRSP!$A$3:$U$656,15,0)</f>
        <v>3347.4231188982271</v>
      </c>
      <c r="G575" s="25">
        <f>VLOOKUP($A575,CRSP!$A$3:$U$656,16,0)</f>
        <v>9.3899999999999995E-4</v>
      </c>
      <c r="H575" s="25">
        <f>VLOOKUP($A575,CRSP!$A$3:$U$656,18,0)</f>
        <v>1147.1980944878867</v>
      </c>
      <c r="I575" s="25">
        <f>VLOOKUP($A575,CRSP!$A$3:$U$656,19,0)</f>
        <v>-6.3199999999999997E-4</v>
      </c>
      <c r="J575" s="25">
        <f>VLOOKUP($A575,CRSP!$A$3:$U$656,21,0)</f>
        <v>652.86839145106853</v>
      </c>
      <c r="K575" s="25">
        <f>VLOOKUP($A575,'BTC-USD'!$A$2:$I$120,6,0)</f>
        <v>6468.3999020000001</v>
      </c>
      <c r="L575" s="25">
        <f>VLOOKUP($A575,'BTC-USD'!$A$2:$I$120,9,0)</f>
        <v>1911.9119517654319</v>
      </c>
      <c r="M575" s="25">
        <f>VLOOKUP($A575,'BTC-USD'!$A$2:$I$120,8,0)</f>
        <v>39.935170765373329</v>
      </c>
      <c r="N575" s="25">
        <f>VLOOKUP($A575,GOLD!$A$2:$H$657,6,0)</f>
        <v>1271.2</v>
      </c>
      <c r="O575" s="25">
        <f>VLOOKUP($A575,GOLD!$A$2:$H$657,8,0)</f>
        <v>3633.0380108602453</v>
      </c>
      <c r="P575" s="25">
        <f>VLOOKUP($A575,GOLD!$A$2:$H$657,7,0)</f>
        <v>-0.61953693828411716</v>
      </c>
      <c r="Q575" s="25">
        <v>0.08</v>
      </c>
      <c r="R575" s="25">
        <v>1.2</v>
      </c>
      <c r="S575" s="25">
        <v>3.61</v>
      </c>
      <c r="T575" s="25">
        <v>0.5</v>
      </c>
      <c r="U575" s="25">
        <v>0.82</v>
      </c>
      <c r="V575" s="25">
        <v>6.9</v>
      </c>
      <c r="W575" s="25">
        <v>-5.55</v>
      </c>
      <c r="X575" s="25">
        <v>3.02</v>
      </c>
      <c r="Y575" s="25">
        <v>2.78</v>
      </c>
      <c r="Z575" s="25">
        <v>-2.2599999999999998</v>
      </c>
      <c r="AA575" s="25">
        <v>3.37</v>
      </c>
      <c r="AB575" s="25">
        <v>-0.05</v>
      </c>
    </row>
    <row r="576" spans="1:28" x14ac:dyDescent="0.3">
      <c r="A576" s="27" t="s">
        <v>397</v>
      </c>
      <c r="B576" s="27">
        <f>VLOOKUP($A576,CRSP!$A$3:$U$650,2,0)</f>
        <v>3.1389E-2</v>
      </c>
      <c r="C576" s="27">
        <f>VLOOKUP($A576,CRSP!$A$3:$U$650,12,0)</f>
        <v>3114.0672782874617</v>
      </c>
      <c r="D576" s="27">
        <f>VLOOKUP(A576,GW!$A$2:$D$655,4,0)</f>
        <v>1.8832517896335589E-2</v>
      </c>
      <c r="E576" s="25">
        <f>VLOOKUP($A576,CRSP!$A$3:$U$656,13,0)</f>
        <v>-2.6069999999999999E-3</v>
      </c>
      <c r="F576" s="25">
        <f>VLOOKUP($A576,CRSP!$A$3:$U$656,15,0)</f>
        <v>3338.6966838447756</v>
      </c>
      <c r="G576" s="25">
        <f>VLOOKUP($A576,CRSP!$A$3:$U$656,16,0)</f>
        <v>9.5100000000000002E-4</v>
      </c>
      <c r="H576" s="25">
        <f>VLOOKUP($A576,CRSP!$A$3:$U$656,18,0)</f>
        <v>1148.2890526249732</v>
      </c>
      <c r="I576" s="25">
        <f>VLOOKUP($A576,CRSP!$A$3:$U$656,19,0)</f>
        <v>2.4000000000000001E-5</v>
      </c>
      <c r="J576" s="25">
        <f>VLOOKUP($A576,CRSP!$A$3:$U$656,21,0)</f>
        <v>652.86839145106853</v>
      </c>
      <c r="K576" s="25">
        <f>VLOOKUP($A576,'BTC-USD'!$A$2:$I$120,6,0)</f>
        <v>10233.599609000001</v>
      </c>
      <c r="L576" s="25">
        <f>VLOOKUP($A576,'BTC-USD'!$A$2:$I$120,9,0)</f>
        <v>3024.8193832263701</v>
      </c>
      <c r="M576" s="25">
        <f>VLOOKUP($A576,'BTC-USD'!$A$2:$I$120,8,0)</f>
        <v>45.874761843889587</v>
      </c>
      <c r="N576" s="25">
        <f>VLOOKUP($A576,GOLD!$A$2:$H$657,6,0)</f>
        <v>1274.3599999999999</v>
      </c>
      <c r="O576" s="25">
        <f>VLOOKUP($A576,GOLD!$A$2:$H$657,8,0)</f>
        <v>3642.06916261789</v>
      </c>
      <c r="P576" s="25">
        <f>VLOOKUP($A576,GOLD!$A$2:$H$657,7,0)</f>
        <v>0.24827555612173877</v>
      </c>
      <c r="Q576" s="25">
        <v>4.07</v>
      </c>
      <c r="R576" s="25">
        <v>-0.65</v>
      </c>
      <c r="S576" s="25">
        <v>3.4</v>
      </c>
      <c r="T576" s="25">
        <v>2.95</v>
      </c>
      <c r="U576" s="25">
        <v>3.59</v>
      </c>
      <c r="V576" s="25">
        <v>1.0900000000000001</v>
      </c>
      <c r="W576" s="25">
        <v>4.07</v>
      </c>
      <c r="X576" s="25">
        <v>2.42</v>
      </c>
      <c r="Y576" s="25">
        <v>8.0399999999999991</v>
      </c>
      <c r="Z576" s="25">
        <v>2.46</v>
      </c>
      <c r="AA576" s="25">
        <v>3.96</v>
      </c>
      <c r="AB576" s="25">
        <v>3.65</v>
      </c>
    </row>
    <row r="577" spans="1:28" x14ac:dyDescent="0.3">
      <c r="A577" s="27" t="s">
        <v>639</v>
      </c>
      <c r="B577" s="27">
        <f>VLOOKUP($A577,CRSP!$A$3:$U$650,2,0)</f>
        <v>1.1148999999999999E-2</v>
      </c>
      <c r="C577" s="27">
        <f>VLOOKUP($A577,CRSP!$A$3:$U$650,12,0)</f>
        <v>3144.6836038579158</v>
      </c>
      <c r="D577" s="27">
        <f>VLOOKUP(A577,GW!$A$2:$D$655,4,0)</f>
        <v>1.8301853066568959E-2</v>
      </c>
      <c r="E577" s="25">
        <f>VLOOKUP($A577,CRSP!$A$3:$U$656,13,0)</f>
        <v>2.222E-3</v>
      </c>
      <c r="F577" s="25">
        <f>VLOOKUP($A577,CRSP!$A$3:$U$656,15,0)</f>
        <v>3346.1152526874457</v>
      </c>
      <c r="G577" s="25">
        <f>VLOOKUP($A577,CRSP!$A$3:$U$656,16,0)</f>
        <v>9.4200000000000002E-4</v>
      </c>
      <c r="H577" s="25">
        <f>VLOOKUP($A577,CRSP!$A$3:$U$656,18,0)</f>
        <v>1149.3707613852803</v>
      </c>
      <c r="I577" s="25">
        <f>VLOOKUP($A577,CRSP!$A$3:$U$656,19,0)</f>
        <v>-5.8799999999999998E-4</v>
      </c>
      <c r="J577" s="25">
        <f>VLOOKUP($A577,CRSP!$A$3:$U$656,21,0)</f>
        <v>652.53093363329583</v>
      </c>
      <c r="K577" s="25">
        <f>VLOOKUP($A577,'BTC-USD'!$A$2:$I$120,6,0)</f>
        <v>14156.400390999999</v>
      </c>
      <c r="L577" s="25">
        <f>VLOOKUP($A577,'BTC-USD'!$A$2:$I$120,9,0)</f>
        <v>4184.3101093921405</v>
      </c>
      <c r="M577" s="25">
        <f>VLOOKUP($A577,'BTC-USD'!$A$2:$I$120,8,0)</f>
        <v>32.449046026370681</v>
      </c>
      <c r="N577" s="25">
        <f>VLOOKUP($A577,GOLD!$A$2:$H$657,6,0)</f>
        <v>1302.45</v>
      </c>
      <c r="O577" s="25">
        <f>VLOOKUP($A577,GOLD!$A$2:$H$657,8,0)</f>
        <v>3722.3492426407547</v>
      </c>
      <c r="P577" s="25">
        <f>VLOOKUP($A577,GOLD!$A$2:$H$657,7,0)</f>
        <v>2.1803014391040305</v>
      </c>
      <c r="Q577" s="25">
        <v>2.0099999999999998</v>
      </c>
      <c r="R577" s="25">
        <v>-0.87</v>
      </c>
      <c r="S577" s="25">
        <v>2.4900000000000002</v>
      </c>
      <c r="T577" s="25">
        <v>5.01</v>
      </c>
      <c r="U577" s="25">
        <v>1.8</v>
      </c>
      <c r="V577" s="25">
        <v>-0.15</v>
      </c>
      <c r="W577" s="25">
        <v>4.4800000000000004</v>
      </c>
      <c r="X577" s="25">
        <v>-4.9800000000000004</v>
      </c>
      <c r="Y577" s="25">
        <v>2.44</v>
      </c>
      <c r="Z577" s="25">
        <v>-0.15</v>
      </c>
      <c r="AA577" s="25">
        <v>1.03</v>
      </c>
      <c r="AB577" s="25">
        <v>2.0499999999999998</v>
      </c>
    </row>
    <row r="578" spans="1:28" x14ac:dyDescent="0.3">
      <c r="A578" s="27" t="s">
        <v>398</v>
      </c>
      <c r="B578" s="27">
        <f>VLOOKUP($A578,CRSP!$A$3:$U$650,2,0)</f>
        <v>5.806E-2</v>
      </c>
      <c r="C578" s="27">
        <f>VLOOKUP($A578,CRSP!$A$3:$U$650,12,0)</f>
        <v>3321.3479181369089</v>
      </c>
      <c r="D578" s="27">
        <f>VLOOKUP(A578,GW!$A$2:$D$655,4,0)</f>
        <v>1.7454794321594896E-2</v>
      </c>
      <c r="E578" s="25">
        <f>VLOOKUP($A578,CRSP!$A$3:$U$656,13,0)</f>
        <v>-2.3598000000000001E-2</v>
      </c>
      <c r="F578" s="25">
        <f>VLOOKUP($A578,CRSP!$A$3:$U$656,15,0)</f>
        <v>3267.1542040205354</v>
      </c>
      <c r="G578" s="25">
        <f>VLOOKUP($A578,CRSP!$A$3:$U$656,16,0)</f>
        <v>1.346E-3</v>
      </c>
      <c r="H578" s="25">
        <f>VLOOKUP($A578,CRSP!$A$3:$U$656,18,0)</f>
        <v>1150.9177489218039</v>
      </c>
      <c r="I578" s="25">
        <f>VLOOKUP($A578,CRSP!$A$3:$U$656,19,0)</f>
        <v>5.4479999999999997E-3</v>
      </c>
      <c r="J578" s="25">
        <f>VLOOKUP($A578,CRSP!$A$3:$U$656,21,0)</f>
        <v>656.01799775028121</v>
      </c>
      <c r="K578" s="25">
        <f>VLOOKUP($A578,'BTC-USD'!$A$2:$I$120,6,0)</f>
        <v>10221.099609000001</v>
      </c>
      <c r="L578" s="25">
        <f>VLOOKUP($A578,'BTC-USD'!$A$2:$I$120,9,0)</f>
        <v>3021.1246674142449</v>
      </c>
      <c r="M578" s="25">
        <f>VLOOKUP($A578,'BTC-USD'!$A$2:$I$120,8,0)</f>
        <v>-32.571267345030265</v>
      </c>
      <c r="N578" s="25">
        <f>VLOOKUP($A578,GOLD!$A$2:$H$657,6,0)</f>
        <v>1345.0600999999999</v>
      </c>
      <c r="O578" s="25">
        <f>VLOOKUP($A578,GOLD!$A$2:$H$657,8,0)</f>
        <v>3844.1271791940553</v>
      </c>
      <c r="P578" s="25">
        <f>VLOOKUP($A578,GOLD!$A$2:$H$657,7,0)</f>
        <v>3.2191589877744473</v>
      </c>
      <c r="Q578" s="25">
        <v>1.93</v>
      </c>
      <c r="R578" s="25">
        <v>2.66</v>
      </c>
      <c r="S578" s="25">
        <v>6.09</v>
      </c>
      <c r="T578" s="25">
        <v>2.8</v>
      </c>
      <c r="U578" s="25">
        <v>-0.71</v>
      </c>
      <c r="V578" s="25">
        <v>7.9</v>
      </c>
      <c r="W578" s="25">
        <v>3.16</v>
      </c>
      <c r="X578" s="25">
        <v>-2.81</v>
      </c>
      <c r="Y578" s="25">
        <v>9.41</v>
      </c>
      <c r="Z578" s="25">
        <v>6.38</v>
      </c>
      <c r="AA578" s="25">
        <v>6.13</v>
      </c>
      <c r="AB578" s="25">
        <v>5.04</v>
      </c>
    </row>
    <row r="579" spans="1:28" x14ac:dyDescent="0.3">
      <c r="A579" s="27" t="s">
        <v>399</v>
      </c>
      <c r="B579" s="27">
        <f>VLOOKUP($A579,CRSP!$A$3:$U$650,2,0)</f>
        <v>-3.7661E-2</v>
      </c>
      <c r="C579" s="27">
        <f>VLOOKUP($A579,CRSP!$A$3:$U$650,12,0)</f>
        <v>3191.9901199717715</v>
      </c>
      <c r="D579" s="27">
        <f>VLOOKUP(A579,GW!$A$2:$D$655,4,0)</f>
        <v>1.829371263893393E-2</v>
      </c>
      <c r="E579" s="25">
        <f>VLOOKUP($A579,CRSP!$A$3:$U$656,13,0)</f>
        <v>-1.3002E-2</v>
      </c>
      <c r="F579" s="25">
        <f>VLOOKUP($A579,CRSP!$A$3:$U$656,15,0)</f>
        <v>3224.6746545419783</v>
      </c>
      <c r="G579" s="25">
        <f>VLOOKUP($A579,CRSP!$A$3:$U$656,16,0)</f>
        <v>9.6900000000000003E-4</v>
      </c>
      <c r="H579" s="25">
        <f>VLOOKUP($A579,CRSP!$A$3:$U$656,18,0)</f>
        <v>1152.0329427676663</v>
      </c>
      <c r="I579" s="25">
        <f>VLOOKUP($A579,CRSP!$A$3:$U$656,19,0)</f>
        <v>4.535E-3</v>
      </c>
      <c r="J579" s="25">
        <f>VLOOKUP($A579,CRSP!$A$3:$U$656,21,0)</f>
        <v>659.05511811023609</v>
      </c>
      <c r="K579" s="25">
        <f>VLOOKUP($A579,'BTC-USD'!$A$2:$I$120,6,0)</f>
        <v>10397.900390999999</v>
      </c>
      <c r="L579" s="25">
        <f>VLOOKUP($A579,'BTC-USD'!$A$2:$I$120,9,0)</f>
        <v>3073.3829590023634</v>
      </c>
      <c r="M579" s="25">
        <f>VLOOKUP($A579,'BTC-USD'!$A$2:$I$120,8,0)</f>
        <v>1.7149727461567523</v>
      </c>
      <c r="N579" s="25">
        <f>VLOOKUP($A579,GOLD!$A$2:$H$657,6,0)</f>
        <v>1317.66</v>
      </c>
      <c r="O579" s="25">
        <f>VLOOKUP($A579,GOLD!$A$2:$H$657,8,0)</f>
        <v>3765.8188053729637</v>
      </c>
      <c r="P579" s="25">
        <f>VLOOKUP($A579,GOLD!$A$2:$H$657,7,0)</f>
        <v>-2.0581259885251786</v>
      </c>
      <c r="Q579" s="25">
        <v>-6.22</v>
      </c>
      <c r="R579" s="25">
        <v>-6.08</v>
      </c>
      <c r="S579" s="25">
        <v>-3.28</v>
      </c>
      <c r="T579" s="25">
        <v>-10.75</v>
      </c>
      <c r="U579" s="25">
        <v>-6.01</v>
      </c>
      <c r="V579" s="25">
        <v>-0.06</v>
      </c>
      <c r="W579" s="25">
        <v>-7.05</v>
      </c>
      <c r="X579" s="25">
        <v>-4.54</v>
      </c>
      <c r="Y579" s="25">
        <v>-4.6399999999999997</v>
      </c>
      <c r="Z579" s="25">
        <v>-3.49</v>
      </c>
      <c r="AA579" s="25">
        <v>-2.59</v>
      </c>
      <c r="AB579" s="25">
        <v>-4.5599999999999996</v>
      </c>
    </row>
    <row r="580" spans="1:28" x14ac:dyDescent="0.3">
      <c r="A580" s="27" t="s">
        <v>640</v>
      </c>
      <c r="B580" s="27">
        <f>VLOOKUP($A580,CRSP!$A$3:$U$650,2,0)</f>
        <v>-2.5458999999999999E-2</v>
      </c>
      <c r="C580" s="27">
        <f>VLOOKUP($A580,CRSP!$A$3:$U$650,12,0)</f>
        <v>3106.1750176429077</v>
      </c>
      <c r="D580" s="27">
        <f>VLOOKUP(A580,GW!$A$2:$D$655,4,0)</f>
        <v>1.8934301797730761E-2</v>
      </c>
      <c r="E580" s="25">
        <f>VLOOKUP($A580,CRSP!$A$3:$U$656,13,0)</f>
        <v>1.2782999999999999E-2</v>
      </c>
      <c r="F580" s="25">
        <f>VLOOKUP($A580,CRSP!$A$3:$U$656,15,0)</f>
        <v>3265.8957949353708</v>
      </c>
      <c r="G580" s="25">
        <f>VLOOKUP($A580,CRSP!$A$3:$U$656,16,0)</f>
        <v>1.145E-3</v>
      </c>
      <c r="H580" s="25">
        <f>VLOOKUP($A580,CRSP!$A$3:$U$656,18,0)</f>
        <v>1153.3520912255494</v>
      </c>
      <c r="I580" s="25">
        <f>VLOOKUP($A580,CRSP!$A$3:$U$656,19,0)</f>
        <v>2.261E-3</v>
      </c>
      <c r="J580" s="25">
        <f>VLOOKUP($A580,CRSP!$A$3:$U$656,21,0)</f>
        <v>660.51743532058492</v>
      </c>
      <c r="K580" s="25">
        <f>VLOOKUP($A580,'BTC-USD'!$A$2:$I$120,6,0)</f>
        <v>6973.5297849999997</v>
      </c>
      <c r="L580" s="25">
        <f>VLOOKUP($A580,'BTC-USD'!$A$2:$I$120,9,0)</f>
        <v>2061.2168610371923</v>
      </c>
      <c r="M580" s="25">
        <f>VLOOKUP($A580,'BTC-USD'!$A$2:$I$120,8,0)</f>
        <v>-39.948237830802313</v>
      </c>
      <c r="N580" s="25">
        <f>VLOOKUP($A580,GOLD!$A$2:$H$657,6,0)</f>
        <v>1324</v>
      </c>
      <c r="O580" s="25">
        <f>VLOOKUP($A580,GOLD!$A$2:$H$657,8,0)</f>
        <v>3783.938268076593</v>
      </c>
      <c r="P580" s="25">
        <f>VLOOKUP($A580,GOLD!$A$2:$H$657,7,0)</f>
        <v>0.48000213296967759</v>
      </c>
      <c r="Q580" s="25">
        <v>-1.08</v>
      </c>
      <c r="R580" s="25">
        <v>-5.74</v>
      </c>
      <c r="S580" s="25">
        <v>-3.23</v>
      </c>
      <c r="T580" s="25">
        <v>3</v>
      </c>
      <c r="U580" s="25">
        <v>0.4</v>
      </c>
      <c r="V580" s="25">
        <v>-3.18</v>
      </c>
      <c r="W580" s="25">
        <v>-2.54</v>
      </c>
      <c r="X580" s="25">
        <v>3.17</v>
      </c>
      <c r="Y580" s="25">
        <v>-2.52</v>
      </c>
      <c r="Z580" s="25">
        <v>-2.41</v>
      </c>
      <c r="AA580" s="25">
        <v>-3.44</v>
      </c>
      <c r="AB580" s="25">
        <v>-1.0900000000000001</v>
      </c>
    </row>
    <row r="581" spans="1:28" x14ac:dyDescent="0.3">
      <c r="A581" s="27" t="s">
        <v>400</v>
      </c>
      <c r="B581" s="27">
        <f>VLOOKUP($A581,CRSP!$A$3:$U$650,2,0)</f>
        <v>3.7699999999999999E-3</v>
      </c>
      <c r="C581" s="27">
        <f>VLOOKUP($A581,CRSP!$A$3:$U$650,12,0)</f>
        <v>3114.6200893907321</v>
      </c>
      <c r="D581" s="27">
        <f>VLOOKUP(A581,GW!$A$2:$D$655,4,0)</f>
        <v>1.9007237945673702E-2</v>
      </c>
      <c r="E581" s="25">
        <f>VLOOKUP($A581,CRSP!$A$3:$U$656,13,0)</f>
        <v>-1.5476E-2</v>
      </c>
      <c r="F581" s="25">
        <f>VLOOKUP($A581,CRSP!$A$3:$U$656,15,0)</f>
        <v>3215.3519863630222</v>
      </c>
      <c r="G581" s="25">
        <f>VLOOKUP($A581,CRSP!$A$3:$U$656,16,0)</f>
        <v>1.4790000000000001E-3</v>
      </c>
      <c r="H581" s="25">
        <f>VLOOKUP($A581,CRSP!$A$3:$U$656,18,0)</f>
        <v>1155.057840216665</v>
      </c>
      <c r="I581" s="25">
        <f>VLOOKUP($A581,CRSP!$A$3:$U$656,19,0)</f>
        <v>3.9750000000000002E-3</v>
      </c>
      <c r="J581" s="25">
        <f>VLOOKUP($A581,CRSP!$A$3:$U$656,21,0)</f>
        <v>663.10461192350954</v>
      </c>
      <c r="K581" s="25">
        <f>VLOOKUP($A581,'BTC-USD'!$A$2:$I$120,6,0)</f>
        <v>9240.5498050000006</v>
      </c>
      <c r="L581" s="25">
        <f>VLOOKUP($A581,'BTC-USD'!$A$2:$I$120,9,0)</f>
        <v>2731.2964381810466</v>
      </c>
      <c r="M581" s="25">
        <f>VLOOKUP($A581,'BTC-USD'!$A$2:$I$120,8,0)</f>
        <v>28.147986461208713</v>
      </c>
      <c r="N581" s="25">
        <f>VLOOKUP($A581,GOLD!$A$2:$H$657,6,0)</f>
        <v>1314.95</v>
      </c>
      <c r="O581" s="25">
        <f>VLOOKUP($A581,GOLD!$A$2:$H$657,8,0)</f>
        <v>3758.073735352958</v>
      </c>
      <c r="P581" s="25">
        <f>VLOOKUP($A581,GOLD!$A$2:$H$657,7,0)</f>
        <v>-0.68588154216623287</v>
      </c>
      <c r="Q581" s="25">
        <v>-3.98</v>
      </c>
      <c r="R581" s="25">
        <v>-7.0000000000000007E-2</v>
      </c>
      <c r="S581" s="25">
        <v>-3.65</v>
      </c>
      <c r="T581" s="25">
        <v>10.050000000000001</v>
      </c>
      <c r="U581" s="25">
        <v>-2.84</v>
      </c>
      <c r="V581" s="25">
        <v>-0.22</v>
      </c>
      <c r="W581" s="25">
        <v>-2.2799999999999998</v>
      </c>
      <c r="X581" s="25">
        <v>2.78</v>
      </c>
      <c r="Y581" s="25">
        <v>3.93</v>
      </c>
      <c r="Z581" s="25">
        <v>-0.04</v>
      </c>
      <c r="AA581" s="25">
        <v>1.1499999999999999</v>
      </c>
      <c r="AB581" s="25">
        <v>-0.35</v>
      </c>
    </row>
    <row r="582" spans="1:28" x14ac:dyDescent="0.3">
      <c r="A582" s="27" t="s">
        <v>401</v>
      </c>
      <c r="B582" s="27">
        <f>VLOOKUP($A582,CRSP!$A$3:$U$650,2,0)</f>
        <v>2.3800000000000002E-2</v>
      </c>
      <c r="C582" s="27">
        <f>VLOOKUP($A582,CRSP!$A$3:$U$650,12,0)</f>
        <v>3181.9219007292404</v>
      </c>
      <c r="D582" s="27">
        <f>VLOOKUP(A582,GW!$A$2:$D$655,4,0)</f>
        <v>1.8726856578274727E-2</v>
      </c>
      <c r="E582" s="25">
        <f>VLOOKUP($A582,CRSP!$A$3:$U$656,13,0)</f>
        <v>9.5919999999999998E-3</v>
      </c>
      <c r="F582" s="25">
        <f>VLOOKUP($A582,CRSP!$A$3:$U$656,15,0)</f>
        <v>3246.1939994219015</v>
      </c>
      <c r="G582" s="25">
        <f>VLOOKUP($A582,CRSP!$A$3:$U$656,16,0)</f>
        <v>1.4909999999999999E-3</v>
      </c>
      <c r="H582" s="25">
        <f>VLOOKUP($A582,CRSP!$A$3:$U$656,18,0)</f>
        <v>1156.7800975891207</v>
      </c>
      <c r="I582" s="25">
        <f>VLOOKUP($A582,CRSP!$A$3:$U$656,19,0)</f>
        <v>4.1590000000000004E-3</v>
      </c>
      <c r="J582" s="25">
        <f>VLOOKUP($A582,CRSP!$A$3:$U$656,21,0)</f>
        <v>665.91676040494929</v>
      </c>
      <c r="K582" s="25">
        <f>VLOOKUP($A582,'BTC-USD'!$A$2:$I$120,6,0)</f>
        <v>7494.169922</v>
      </c>
      <c r="L582" s="25">
        <f>VLOOKUP($A582,'BTC-USD'!$A$2:$I$120,9,0)</f>
        <v>2215.106248765263</v>
      </c>
      <c r="M582" s="25">
        <f>VLOOKUP($A582,'BTC-USD'!$A$2:$I$120,8,0)</f>
        <v>-20.947601206837799</v>
      </c>
      <c r="N582" s="25">
        <f>VLOOKUP($A582,GOLD!$A$2:$H$657,6,0)</f>
        <v>1297.92</v>
      </c>
      <c r="O582" s="25">
        <f>VLOOKUP($A582,GOLD!$A$2:$H$657,8,0)</f>
        <v>3709.4026864818516</v>
      </c>
      <c r="P582" s="25">
        <f>VLOOKUP($A582,GOLD!$A$2:$H$657,7,0)</f>
        <v>-1.3035658992636896</v>
      </c>
      <c r="Q582" s="25">
        <v>-0.56000000000000005</v>
      </c>
      <c r="R582" s="25">
        <v>2.97</v>
      </c>
      <c r="S582" s="25">
        <v>3.23</v>
      </c>
      <c r="T582" s="25">
        <v>3.41</v>
      </c>
      <c r="U582" s="25">
        <v>0.72</v>
      </c>
      <c r="V582" s="25">
        <v>6.8</v>
      </c>
      <c r="W582" s="25">
        <v>-0.83</v>
      </c>
      <c r="X582" s="25">
        <v>0.22</v>
      </c>
      <c r="Y582" s="25">
        <v>0.87</v>
      </c>
      <c r="Z582" s="25">
        <v>2.37</v>
      </c>
      <c r="AA582" s="25">
        <v>0.38</v>
      </c>
      <c r="AB582" s="25">
        <v>3.23</v>
      </c>
    </row>
    <row r="583" spans="1:28" x14ac:dyDescent="0.3">
      <c r="A583" s="27" t="s">
        <v>641</v>
      </c>
      <c r="B583" s="27">
        <f>VLOOKUP($A583,CRSP!$A$3:$U$650,2,0)</f>
        <v>6.8399999999999997E-3</v>
      </c>
      <c r="C583" s="27">
        <f>VLOOKUP($A583,CRSP!$A$3:$U$650,12,0)</f>
        <v>3197.3300399905906</v>
      </c>
      <c r="D583" s="27">
        <f>VLOOKUP(A583,GW!$A$2:$D$655,4,0)</f>
        <v>1.8757671012031952E-2</v>
      </c>
      <c r="E583" s="25">
        <f>VLOOKUP($A583,CRSP!$A$3:$U$656,13,0)</f>
        <v>2.2599999999999999E-3</v>
      </c>
      <c r="F583" s="25">
        <f>VLOOKUP($A583,CRSP!$A$3:$U$656,15,0)</f>
        <v>3253.5301397218755</v>
      </c>
      <c r="G583" s="25">
        <f>VLOOKUP($A583,CRSP!$A$3:$U$656,16,0)</f>
        <v>1.5219999999999999E-3</v>
      </c>
      <c r="H583" s="25">
        <f>VLOOKUP($A583,CRSP!$A$3:$U$656,18,0)</f>
        <v>1158.5406403565999</v>
      </c>
      <c r="I583" s="25">
        <f>VLOOKUP($A583,CRSP!$A$3:$U$656,19,0)</f>
        <v>1.5939999999999999E-3</v>
      </c>
      <c r="J583" s="25">
        <f>VLOOKUP($A583,CRSP!$A$3:$U$656,21,0)</f>
        <v>666.92913385826773</v>
      </c>
      <c r="K583" s="25">
        <f>VLOOKUP($A583,'BTC-USD'!$A$2:$I$120,6,0)</f>
        <v>6404</v>
      </c>
      <c r="L583" s="25">
        <f>VLOOKUP($A583,'BTC-USD'!$A$2:$I$120,9,0)</f>
        <v>1892.8768048679351</v>
      </c>
      <c r="M583" s="25">
        <f>VLOOKUP($A583,'BTC-USD'!$A$2:$I$120,8,0)</f>
        <v>-15.720257938615859</v>
      </c>
      <c r="N583" s="25">
        <f>VLOOKUP($A583,GOLD!$A$2:$H$657,6,0)</f>
        <v>1252.25</v>
      </c>
      <c r="O583" s="25">
        <f>VLOOKUP($A583,GOLD!$A$2:$H$657,8,0)</f>
        <v>3578.8796799085453</v>
      </c>
      <c r="P583" s="25">
        <f>VLOOKUP($A583,GOLD!$A$2:$H$657,7,0)</f>
        <v>-3.5821049844928128</v>
      </c>
      <c r="Q583" s="25">
        <v>4.55</v>
      </c>
      <c r="R583" s="25">
        <v>0.88</v>
      </c>
      <c r="S583" s="25">
        <v>-2.3199999999999998</v>
      </c>
      <c r="T583" s="25">
        <v>0.53</v>
      </c>
      <c r="U583" s="25">
        <v>2.42</v>
      </c>
      <c r="V583" s="25">
        <v>-0.42</v>
      </c>
      <c r="W583" s="25">
        <v>6.43</v>
      </c>
      <c r="X583" s="25">
        <v>2.61</v>
      </c>
      <c r="Y583" s="25">
        <v>3.03</v>
      </c>
      <c r="Z583" s="25">
        <v>1.48</v>
      </c>
      <c r="AA583" s="25">
        <v>-1.02</v>
      </c>
      <c r="AB583" s="25">
        <v>-0.8</v>
      </c>
    </row>
    <row r="584" spans="1:28" x14ac:dyDescent="0.3">
      <c r="A584" s="27" t="s">
        <v>402</v>
      </c>
      <c r="B584" s="27">
        <f>VLOOKUP($A584,CRSP!$A$3:$U$650,2,0)</f>
        <v>3.7144000000000003E-2</v>
      </c>
      <c r="C584" s="27">
        <f>VLOOKUP($A584,CRSP!$A$3:$U$650,12,0)</f>
        <v>3312.5029404845918</v>
      </c>
      <c r="D584" s="27">
        <f>VLOOKUP(A584,GW!$A$2:$D$655,4,0)</f>
        <v>1.8265114248745197E-2</v>
      </c>
      <c r="E584" s="25">
        <f>VLOOKUP($A584,CRSP!$A$3:$U$656,13,0)</f>
        <v>-5.1079999999999997E-3</v>
      </c>
      <c r="F584" s="25">
        <f>VLOOKUP($A584,CRSP!$A$3:$U$656,15,0)</f>
        <v>3236.9111717052492</v>
      </c>
      <c r="G584" s="25">
        <f>VLOOKUP($A584,CRSP!$A$3:$U$656,16,0)</f>
        <v>1.691E-3</v>
      </c>
      <c r="H584" s="25">
        <f>VLOOKUP($A584,CRSP!$A$3:$U$656,18,0)</f>
        <v>1160.4997520230377</v>
      </c>
      <c r="I584" s="25">
        <f>VLOOKUP($A584,CRSP!$A$3:$U$656,19,0)</f>
        <v>6.7000000000000002E-5</v>
      </c>
      <c r="J584" s="25">
        <f>VLOOKUP($A584,CRSP!$A$3:$U$656,21,0)</f>
        <v>667.0416197975253</v>
      </c>
      <c r="K584" s="25">
        <f>VLOOKUP($A584,'BTC-USD'!$A$2:$I$120,6,0)</f>
        <v>7780.4399409999996</v>
      </c>
      <c r="L584" s="25">
        <f>VLOOKUP($A584,'BTC-USD'!$A$2:$I$120,9,0)</f>
        <v>2299.7211580241951</v>
      </c>
      <c r="M584" s="25">
        <f>VLOOKUP($A584,'BTC-USD'!$A$2:$I$120,8,0)</f>
        <v>19.469008914344705</v>
      </c>
      <c r="N584" s="25">
        <f>VLOOKUP($A584,GOLD!$A$2:$H$657,6,0)</f>
        <v>1223.4100000000001</v>
      </c>
      <c r="O584" s="25">
        <f>VLOOKUP($A584,GOLD!$A$2:$H$657,8,0)</f>
        <v>3496.4561303229493</v>
      </c>
      <c r="P584" s="25">
        <f>VLOOKUP($A584,GOLD!$A$2:$H$657,7,0)</f>
        <v>-2.3299891521193565</v>
      </c>
      <c r="Q584" s="25">
        <v>2.86</v>
      </c>
      <c r="R584" s="25">
        <v>-1.63</v>
      </c>
      <c r="S584" s="25">
        <v>5.91</v>
      </c>
      <c r="T584" s="25">
        <v>1.0900000000000001</v>
      </c>
      <c r="U584" s="25">
        <v>3.94</v>
      </c>
      <c r="V584" s="25">
        <v>2.38</v>
      </c>
      <c r="W584" s="25">
        <v>2.71</v>
      </c>
      <c r="X584" s="25">
        <v>1.69</v>
      </c>
      <c r="Y584" s="25">
        <v>3.22</v>
      </c>
      <c r="Z584" s="25">
        <v>5.92</v>
      </c>
      <c r="AA584" s="25">
        <v>4.26</v>
      </c>
      <c r="AB584" s="25">
        <v>3.2</v>
      </c>
    </row>
    <row r="585" spans="1:28" x14ac:dyDescent="0.3">
      <c r="A585" s="27" t="s">
        <v>403</v>
      </c>
      <c r="B585" s="27">
        <f>VLOOKUP($A585,CRSP!$A$3:$U$650,2,0)</f>
        <v>3.2938000000000002E-2</v>
      </c>
      <c r="C585" s="27">
        <f>VLOOKUP($A585,CRSP!$A$3:$U$650,12,0)</f>
        <v>3412.7499411903082</v>
      </c>
      <c r="D585" s="27">
        <f>VLOOKUP(A585,GW!$A$2:$D$655,4,0)</f>
        <v>1.788353244720696E-2</v>
      </c>
      <c r="E585" s="25">
        <f>VLOOKUP($A585,CRSP!$A$3:$U$656,13,0)</f>
        <v>1.0064E-2</v>
      </c>
      <c r="F585" s="25">
        <f>VLOOKUP($A585,CRSP!$A$3:$U$656,15,0)</f>
        <v>3269.4883055878863</v>
      </c>
      <c r="G585" s="25">
        <f>VLOOKUP($A585,CRSP!$A$3:$U$656,16,0)</f>
        <v>1.6750000000000001E-3</v>
      </c>
      <c r="H585" s="25">
        <f>VLOOKUP($A585,CRSP!$A$3:$U$656,18,0)</f>
        <v>1162.4436431960414</v>
      </c>
      <c r="I585" s="25">
        <f>VLOOKUP($A585,CRSP!$A$3:$U$656,19,0)</f>
        <v>5.5599999999999996E-4</v>
      </c>
      <c r="J585" s="25">
        <f>VLOOKUP($A585,CRSP!$A$3:$U$656,21,0)</f>
        <v>667.379077615298</v>
      </c>
      <c r="K585" s="25">
        <f>VLOOKUP($A585,'BTC-USD'!$A$2:$I$120,6,0)</f>
        <v>7037.580078</v>
      </c>
      <c r="L585" s="25">
        <f>VLOOKUP($A585,'BTC-USD'!$A$2:$I$120,9,0)</f>
        <v>2080.1486714626603</v>
      </c>
      <c r="M585" s="25">
        <f>VLOOKUP($A585,'BTC-USD'!$A$2:$I$120,8,0)</f>
        <v>-10.034851212018344</v>
      </c>
      <c r="N585" s="25">
        <f>VLOOKUP($A585,GOLD!$A$2:$H$657,6,0)</f>
        <v>1200.71</v>
      </c>
      <c r="O585" s="25">
        <f>VLOOKUP($A585,GOLD!$A$2:$H$657,8,0)</f>
        <v>3431.5804515575878</v>
      </c>
      <c r="P585" s="25">
        <f>VLOOKUP($A585,GOLD!$A$2:$H$657,7,0)</f>
        <v>-1.8728993239485636</v>
      </c>
      <c r="Q585" s="25">
        <v>-1.1499999999999999</v>
      </c>
      <c r="R585" s="25">
        <v>-0.72</v>
      </c>
      <c r="S585" s="25">
        <v>-1.08</v>
      </c>
      <c r="T585" s="25">
        <v>-2.84</v>
      </c>
      <c r="U585" s="25">
        <v>1.1499999999999999</v>
      </c>
      <c r="V585" s="25">
        <v>7.2</v>
      </c>
      <c r="W585" s="25">
        <v>2.91</v>
      </c>
      <c r="X585" s="25">
        <v>0.93</v>
      </c>
      <c r="Y585" s="25">
        <v>8.0399999999999991</v>
      </c>
      <c r="Z585" s="25">
        <v>4.5</v>
      </c>
      <c r="AA585" s="25">
        <v>2.44</v>
      </c>
      <c r="AB585" s="25">
        <v>2.0499999999999998</v>
      </c>
    </row>
    <row r="586" spans="1:28" x14ac:dyDescent="0.3">
      <c r="A586" s="27" t="s">
        <v>642</v>
      </c>
      <c r="B586" s="27">
        <f>VLOOKUP($A586,CRSP!$A$3:$U$650,2,0)</f>
        <v>5.1380000000000002E-3</v>
      </c>
      <c r="C586" s="27">
        <f>VLOOKUP($A586,CRSP!$A$3:$U$650,12,0)</f>
        <v>3427.4053163961426</v>
      </c>
      <c r="D586" s="27">
        <f>VLOOKUP(A586,GW!$A$2:$D$655,4,0)</f>
        <v>1.7961343428864046E-2</v>
      </c>
      <c r="E586" s="25">
        <f>VLOOKUP($A586,CRSP!$A$3:$U$656,13,0)</f>
        <v>-1.4807000000000001E-2</v>
      </c>
      <c r="F586" s="25">
        <f>VLOOKUP($A586,CRSP!$A$3:$U$656,15,0)</f>
        <v>3221.0766486532825</v>
      </c>
      <c r="G586" s="25">
        <f>VLOOKUP($A586,CRSP!$A$3:$U$656,16,0)</f>
        <v>1.524E-3</v>
      </c>
      <c r="H586" s="25">
        <f>VLOOKUP($A586,CRSP!$A$3:$U$656,18,0)</f>
        <v>1164.2151915510806</v>
      </c>
      <c r="I586" s="25">
        <f>VLOOKUP($A586,CRSP!$A$3:$U$656,19,0)</f>
        <v>1.1620000000000001E-3</v>
      </c>
      <c r="J586" s="25">
        <f>VLOOKUP($A586,CRSP!$A$3:$U$656,21,0)</f>
        <v>668.1664791901012</v>
      </c>
      <c r="K586" s="25">
        <f>VLOOKUP($A586,'BTC-USD'!$A$2:$I$120,6,0)</f>
        <v>6625.5600590000004</v>
      </c>
      <c r="L586" s="25">
        <f>VLOOKUP($A586,'BTC-USD'!$A$2:$I$120,9,0)</f>
        <v>1958.364921133749</v>
      </c>
      <c r="M586" s="25">
        <f>VLOOKUP($A586,'BTC-USD'!$A$2:$I$120,8,0)</f>
        <v>-6.0329466650967136</v>
      </c>
      <c r="N586" s="25">
        <f>VLOOKUP($A586,GOLD!$A$2:$H$657,6,0)</f>
        <v>1191.6899000000001</v>
      </c>
      <c r="O586" s="25">
        <f>VLOOKUP($A586,GOLD!$A$2:$H$657,8,0)</f>
        <v>3405.8013718205202</v>
      </c>
      <c r="P586" s="25">
        <f>VLOOKUP($A586,GOLD!$A$2:$H$657,7,0)</f>
        <v>-0.75406647036064567</v>
      </c>
      <c r="Q586" s="25">
        <v>0.72</v>
      </c>
      <c r="R586" s="25">
        <v>-3.95</v>
      </c>
      <c r="S586" s="25">
        <v>2.4700000000000002</v>
      </c>
      <c r="T586" s="25">
        <v>3.37</v>
      </c>
      <c r="U586" s="25">
        <v>-1</v>
      </c>
      <c r="V586" s="25">
        <v>-0.16</v>
      </c>
      <c r="W586" s="25">
        <v>1.77</v>
      </c>
      <c r="X586" s="25">
        <v>-0.56000000000000005</v>
      </c>
      <c r="Y586" s="25">
        <v>0.6</v>
      </c>
      <c r="Z586" s="25">
        <v>2.08</v>
      </c>
      <c r="AA586" s="25">
        <v>-2.06</v>
      </c>
      <c r="AB586" s="25">
        <v>-0.23</v>
      </c>
    </row>
    <row r="587" spans="1:28" x14ac:dyDescent="0.3">
      <c r="A587" s="27" t="s">
        <v>404</v>
      </c>
      <c r="B587" s="27">
        <f>VLOOKUP($A587,CRSP!$A$3:$U$650,2,0)</f>
        <v>-6.8408999999999998E-2</v>
      </c>
      <c r="C587" s="27">
        <f>VLOOKUP($A587,CRSP!$A$3:$U$650,12,0)</f>
        <v>3189.5318748529758</v>
      </c>
      <c r="D587" s="27">
        <f>VLOOKUP(A587,GW!$A$2:$D$655,4,0)</f>
        <v>1.9474109997553772E-2</v>
      </c>
      <c r="E587" s="25">
        <f>VLOOKUP($A587,CRSP!$A$3:$U$656,13,0)</f>
        <v>-4.3470000000000002E-3</v>
      </c>
      <c r="F587" s="25">
        <f>VLOOKUP($A587,CRSP!$A$3:$U$656,15,0)</f>
        <v>3207.0747868672647</v>
      </c>
      <c r="G587" s="25">
        <f>VLOOKUP($A587,CRSP!$A$3:$U$656,16,0)</f>
        <v>1.931E-3</v>
      </c>
      <c r="H587" s="25">
        <f>VLOOKUP($A587,CRSP!$A$3:$U$656,18,0)</f>
        <v>1166.4632584313338</v>
      </c>
      <c r="I587" s="25">
        <f>VLOOKUP($A587,CRSP!$A$3:$U$656,19,0)</f>
        <v>1.7669999999999999E-3</v>
      </c>
      <c r="J587" s="25">
        <f>VLOOKUP($A587,CRSP!$A$3:$U$656,21,0)</f>
        <v>669.2913385826771</v>
      </c>
      <c r="K587" s="25">
        <f>VLOOKUP($A587,'BTC-USD'!$A$2:$I$120,6,0)</f>
        <v>6317.6098629999997</v>
      </c>
      <c r="L587" s="25">
        <f>VLOOKUP($A587,'BTC-USD'!$A$2:$I$120,9,0)</f>
        <v>1867.341844453091</v>
      </c>
      <c r="M587" s="25">
        <f>VLOOKUP($A587,'BTC-USD'!$A$2:$I$120,8,0)</f>
        <v>-4.7593955112624915</v>
      </c>
      <c r="N587" s="25">
        <f>VLOOKUP($A587,GOLD!$A$2:$H$657,6,0)</f>
        <v>1214.1400000000001</v>
      </c>
      <c r="O587" s="25">
        <f>VLOOKUP($A587,GOLD!$A$2:$H$657,8,0)</f>
        <v>3469.9628465275791</v>
      </c>
      <c r="P587" s="25">
        <f>VLOOKUP($A587,GOLD!$A$2:$H$657,7,0)</f>
        <v>1.866362344907794</v>
      </c>
      <c r="Q587" s="25">
        <v>-0.24</v>
      </c>
      <c r="R587" s="25">
        <v>-2.86</v>
      </c>
      <c r="S587" s="25">
        <v>-11.63</v>
      </c>
      <c r="T587" s="25">
        <v>-11.92</v>
      </c>
      <c r="U587" s="25">
        <v>-6.21</v>
      </c>
      <c r="V587" s="25">
        <v>-8.7799999999999994</v>
      </c>
      <c r="W587" s="25">
        <v>-0.43</v>
      </c>
      <c r="X587" s="25">
        <v>-7.0000000000000007E-2</v>
      </c>
      <c r="Y587" s="25">
        <v>-8.7799999999999994</v>
      </c>
      <c r="Z587" s="25">
        <v>-8.7899999999999991</v>
      </c>
      <c r="AA587" s="25">
        <v>-5.5</v>
      </c>
      <c r="AB587" s="25">
        <v>-8.99</v>
      </c>
    </row>
    <row r="588" spans="1:28" x14ac:dyDescent="0.3">
      <c r="A588" s="27" t="s">
        <v>405</v>
      </c>
      <c r="B588" s="27">
        <f>VLOOKUP($A588,CRSP!$A$3:$U$650,2,0)</f>
        <v>1.9751999999999999E-2</v>
      </c>
      <c r="C588" s="27">
        <f>VLOOKUP($A588,CRSP!$A$3:$U$650,12,0)</f>
        <v>3246.4949423665025</v>
      </c>
      <c r="D588" s="27">
        <f>VLOOKUP(A588,GW!$A$2:$D$655,4,0)</f>
        <v>1.9302597508375086E-2</v>
      </c>
      <c r="E588" s="25">
        <f>VLOOKUP($A588,CRSP!$A$3:$U$656,13,0)</f>
        <v>1.4917E-2</v>
      </c>
      <c r="F588" s="25">
        <f>VLOOKUP($A588,CRSP!$A$3:$U$656,15,0)</f>
        <v>3254.9149392391741</v>
      </c>
      <c r="G588" s="25">
        <f>VLOOKUP($A588,CRSP!$A$3:$U$656,16,0)</f>
        <v>1.9E-3</v>
      </c>
      <c r="H588" s="25">
        <f>VLOOKUP($A588,CRSP!$A$3:$U$656,18,0)</f>
        <v>1168.6795964368123</v>
      </c>
      <c r="I588" s="25">
        <f>VLOOKUP($A588,CRSP!$A$3:$U$656,19,0)</f>
        <v>-3.349E-3</v>
      </c>
      <c r="J588" s="25">
        <f>VLOOKUP($A588,CRSP!$A$3:$U$656,21,0)</f>
        <v>667.0416197975253</v>
      </c>
      <c r="K588" s="25">
        <f>VLOOKUP($A588,'BTC-USD'!$A$2:$I$120,6,0)</f>
        <v>4017.2685550000001</v>
      </c>
      <c r="L588" s="25">
        <f>VLOOKUP($A588,'BTC-USD'!$A$2:$I$120,9,0)</f>
        <v>1187.4132521369188</v>
      </c>
      <c r="M588" s="25">
        <f>VLOOKUP($A588,'BTC-USD'!$A$2:$I$120,8,0)</f>
        <v>-45.273874263379106</v>
      </c>
      <c r="N588" s="25">
        <f>VLOOKUP($A588,GOLD!$A$2:$H$657,6,0)</f>
        <v>1221.6600000000001</v>
      </c>
      <c r="O588" s="25">
        <f>VLOOKUP($A588,GOLD!$A$2:$H$657,8,0)</f>
        <v>3491.4547013432411</v>
      </c>
      <c r="P588" s="25">
        <f>VLOOKUP($A588,GOLD!$A$2:$H$657,7,0)</f>
        <v>0.61745823893131946</v>
      </c>
      <c r="Q588" s="25">
        <v>0.48</v>
      </c>
      <c r="R588" s="25">
        <v>5.33</v>
      </c>
      <c r="S588" s="25">
        <v>4.2</v>
      </c>
      <c r="T588" s="25">
        <v>-2.2000000000000002</v>
      </c>
      <c r="U588" s="25">
        <v>5.55</v>
      </c>
      <c r="V588" s="25">
        <v>-1.6</v>
      </c>
      <c r="W588" s="25">
        <v>2.5299999999999998</v>
      </c>
      <c r="X588" s="25">
        <v>3.28</v>
      </c>
      <c r="Y588" s="25">
        <v>2.4700000000000002</v>
      </c>
      <c r="Z588" s="25">
        <v>6.42</v>
      </c>
      <c r="AA588" s="25">
        <v>2.82</v>
      </c>
      <c r="AB588" s="25">
        <v>2.9</v>
      </c>
    </row>
    <row r="589" spans="1:28" x14ac:dyDescent="0.3">
      <c r="A589" s="27" t="s">
        <v>406</v>
      </c>
      <c r="B589" s="27">
        <f>VLOOKUP($A589,CRSP!$A$3:$U$650,2,0)</f>
        <v>-9.0646000000000004E-2</v>
      </c>
      <c r="C589" s="27">
        <f>VLOOKUP($A589,CRSP!$A$3:$U$650,12,0)</f>
        <v>2948.5415196424369</v>
      </c>
      <c r="D589" s="27">
        <f>VLOOKUP(A589,GW!$A$2:$D$655,4,0)</f>
        <v>2.1440524197545472E-2</v>
      </c>
      <c r="E589" s="25">
        <f>VLOOKUP($A589,CRSP!$A$3:$U$656,13,0)</f>
        <v>2.8561E-2</v>
      </c>
      <c r="F589" s="25">
        <f>VLOOKUP($A589,CRSP!$A$3:$U$656,15,0)</f>
        <v>3347.8778496921022</v>
      </c>
      <c r="G589" s="25">
        <f>VLOOKUP($A589,CRSP!$A$3:$U$656,16,0)</f>
        <v>1.9350000000000001E-3</v>
      </c>
      <c r="H589" s="25">
        <f>VLOOKUP($A589,CRSP!$A$3:$U$656,18,0)</f>
        <v>1170.9406592768439</v>
      </c>
      <c r="I589" s="25">
        <f>VLOOKUP($A589,CRSP!$A$3:$U$656,19,0)</f>
        <v>-3.1939999999999998E-3</v>
      </c>
      <c r="J589" s="25">
        <f>VLOOKUP($A589,CRSP!$A$3:$U$656,21,0)</f>
        <v>664.90438695163107</v>
      </c>
      <c r="K589" s="25">
        <f>VLOOKUP($A589,'BTC-USD'!$A$2:$I$120,6,0)</f>
        <v>3742.7004390000002</v>
      </c>
      <c r="L589" s="25">
        <f>VLOOKUP($A589,'BTC-USD'!$A$2:$I$120,9,0)</f>
        <v>1106.2571593616708</v>
      </c>
      <c r="M589" s="25">
        <f>VLOOKUP($A589,'BTC-USD'!$A$2:$I$120,8,0)</f>
        <v>-7.0794814367824834</v>
      </c>
      <c r="N589" s="25">
        <f>VLOOKUP($A589,GOLD!$A$2:$H$657,6,0)</f>
        <v>1282.73</v>
      </c>
      <c r="O589" s="25">
        <f>VLOOKUP($A589,GOLD!$A$2:$H$657,8,0)</f>
        <v>3665.9902829379826</v>
      </c>
      <c r="P589" s="25">
        <f>VLOOKUP($A589,GOLD!$A$2:$H$657,7,0)</f>
        <v>4.8780029586062676</v>
      </c>
      <c r="Q589" s="25">
        <v>-11.29</v>
      </c>
      <c r="R589" s="25">
        <v>-11.37</v>
      </c>
      <c r="S589" s="25">
        <v>-9.99</v>
      </c>
      <c r="T589" s="25">
        <v>-13.04</v>
      </c>
      <c r="U589" s="25">
        <v>-6.25</v>
      </c>
      <c r="V589" s="25">
        <v>-8.09</v>
      </c>
      <c r="W589" s="25">
        <v>-8.6999999999999993</v>
      </c>
      <c r="X589" s="25">
        <v>-4.76</v>
      </c>
      <c r="Y589" s="25">
        <v>-9.06</v>
      </c>
      <c r="Z589" s="25">
        <v>-8.25</v>
      </c>
      <c r="AA589" s="25">
        <v>-11.56</v>
      </c>
      <c r="AB589" s="25">
        <v>-9.9</v>
      </c>
    </row>
    <row r="590" spans="1:28" x14ac:dyDescent="0.3">
      <c r="A590" s="27" t="s">
        <v>407</v>
      </c>
      <c r="B590" s="27">
        <f>VLOOKUP($A590,CRSP!$A$3:$U$650,2,0)</f>
        <v>8.1408999999999995E-2</v>
      </c>
      <c r="C590" s="27">
        <f>VLOOKUP($A590,CRSP!$A$3:$U$650,12,0)</f>
        <v>3180.5457539402491</v>
      </c>
      <c r="D590" s="27">
        <f>VLOOKUP(A590,GW!$A$2:$D$655,4,0)</f>
        <v>2.0023083926119064E-2</v>
      </c>
      <c r="E590" s="25">
        <f>VLOOKUP($A590,CRSP!$A$3:$U$656,13,0)</f>
        <v>7.1380000000000002E-3</v>
      </c>
      <c r="F590" s="25">
        <f>VLOOKUP($A590,CRSP!$A$3:$U$656,15,0)</f>
        <v>3371.7752580288147</v>
      </c>
      <c r="G590" s="25">
        <f>VLOOKUP($A590,CRSP!$A$3:$U$656,16,0)</f>
        <v>1.923E-3</v>
      </c>
      <c r="H590" s="25">
        <f>VLOOKUP($A590,CRSP!$A$3:$U$656,18,0)</f>
        <v>1173.1921214979402</v>
      </c>
      <c r="I590" s="25">
        <f>VLOOKUP($A590,CRSP!$A$3:$U$656,19,0)</f>
        <v>1.9070000000000001E-3</v>
      </c>
      <c r="J590" s="25">
        <f>VLOOKUP($A590,CRSP!$A$3:$U$656,21,0)</f>
        <v>666.2542182227221</v>
      </c>
      <c r="K590" s="25">
        <f>VLOOKUP($A590,'BTC-USD'!$A$2:$I$120,6,0)</f>
        <v>3457.7927249999998</v>
      </c>
      <c r="L590" s="25">
        <f>VLOOKUP($A590,'BTC-USD'!$A$2:$I$120,9,0)</f>
        <v>1022.0449164886932</v>
      </c>
      <c r="M590" s="25">
        <f>VLOOKUP($A590,'BTC-USD'!$A$2:$I$120,8,0)</f>
        <v>-7.9176948645119385</v>
      </c>
      <c r="N590" s="25">
        <f>VLOOKUP($A590,GOLD!$A$2:$H$657,6,0)</f>
        <v>1320.33</v>
      </c>
      <c r="O590" s="25">
        <f>VLOOKUP($A590,GOLD!$A$2:$H$657,8,0)</f>
        <v>3773.4495570162899</v>
      </c>
      <c r="P590" s="25">
        <f>VLOOKUP($A590,GOLD!$A$2:$H$657,7,0)</f>
        <v>2.8891086137729363</v>
      </c>
      <c r="Q590" s="25">
        <v>7.29</v>
      </c>
      <c r="R590" s="25">
        <v>10.54</v>
      </c>
      <c r="S590" s="25">
        <v>11.84</v>
      </c>
      <c r="T590" s="25">
        <v>10.33</v>
      </c>
      <c r="U590" s="25">
        <v>5.68</v>
      </c>
      <c r="V590" s="25">
        <v>9.2200000000000006</v>
      </c>
      <c r="W590" s="25">
        <v>5.44</v>
      </c>
      <c r="X590" s="25">
        <v>5.42</v>
      </c>
      <c r="Y590" s="25">
        <v>8.1999999999999993</v>
      </c>
      <c r="Z590" s="25">
        <v>5.32</v>
      </c>
      <c r="AA590" s="25">
        <v>9.86</v>
      </c>
      <c r="AB590" s="25">
        <v>9.8699999999999992</v>
      </c>
    </row>
    <row r="591" spans="1:28" x14ac:dyDescent="0.3">
      <c r="A591" s="27" t="s">
        <v>408</v>
      </c>
      <c r="B591" s="27">
        <f>VLOOKUP($A591,CRSP!$A$3:$U$650,2,0)</f>
        <v>3.1708E-2</v>
      </c>
      <c r="C591" s="27">
        <f>VLOOKUP($A591,CRSP!$A$3:$U$650,12,0)</f>
        <v>3275.0999764761232</v>
      </c>
      <c r="D591" s="27">
        <f>VLOOKUP(A591,GW!$A$2:$D$655,4,0)</f>
        <v>1.9587309893380044E-2</v>
      </c>
      <c r="E591" s="25">
        <f>VLOOKUP($A591,CRSP!$A$3:$U$656,13,0)</f>
        <v>-4.2719999999999998E-3</v>
      </c>
      <c r="F591" s="25">
        <f>VLOOKUP($A591,CRSP!$A$3:$U$656,15,0)</f>
        <v>3357.3708701926298</v>
      </c>
      <c r="G591" s="25">
        <f>VLOOKUP($A591,CRSP!$A$3:$U$656,16,0)</f>
        <v>1.74E-3</v>
      </c>
      <c r="H591" s="25">
        <f>VLOOKUP($A591,CRSP!$A$3:$U$656,18,0)</f>
        <v>1175.2340092325171</v>
      </c>
      <c r="I591" s="25">
        <f>VLOOKUP($A591,CRSP!$A$3:$U$656,19,0)</f>
        <v>4.2269999999999999E-3</v>
      </c>
      <c r="J591" s="25">
        <f>VLOOKUP($A591,CRSP!$A$3:$U$656,21,0)</f>
        <v>669.06636670416196</v>
      </c>
      <c r="K591" s="25">
        <f>VLOOKUP($A591,'BTC-USD'!$A$2:$I$120,6,0)</f>
        <v>3854.7854000000002</v>
      </c>
      <c r="L591" s="25">
        <f>VLOOKUP($A591,'BTC-USD'!$A$2:$I$120,9,0)</f>
        <v>1139.3869255783209</v>
      </c>
      <c r="M591" s="25">
        <f>VLOOKUP($A591,'BTC-USD'!$A$2:$I$120,8,0)</f>
        <v>10.868489275468624</v>
      </c>
      <c r="N591" s="25">
        <f>VLOOKUP($A591,GOLD!$A$2:$H$657,6,0)</f>
        <v>1312.66</v>
      </c>
      <c r="O591" s="25">
        <f>VLOOKUP($A591,GOLD!$A$2:$H$657,8,0)</f>
        <v>3751.5290082880824</v>
      </c>
      <c r="P591" s="25">
        <f>VLOOKUP($A591,GOLD!$A$2:$H$657,7,0)</f>
        <v>-0.58260925377219341</v>
      </c>
      <c r="Q591" s="25">
        <v>1.34</v>
      </c>
      <c r="R591" s="25">
        <v>3.75</v>
      </c>
      <c r="S591" s="25">
        <v>5.68</v>
      </c>
      <c r="T591" s="25">
        <v>2.4700000000000002</v>
      </c>
      <c r="U591" s="25">
        <v>4.18</v>
      </c>
      <c r="V591" s="25">
        <v>5.78</v>
      </c>
      <c r="W591" s="25">
        <v>3.23</v>
      </c>
      <c r="X591" s="25">
        <v>3.56</v>
      </c>
      <c r="Y591" s="25">
        <v>0.68</v>
      </c>
      <c r="Z591" s="25">
        <v>3.3</v>
      </c>
      <c r="AA591" s="25">
        <v>2.75</v>
      </c>
      <c r="AB591" s="25">
        <v>3.34</v>
      </c>
    </row>
    <row r="592" spans="1:28" x14ac:dyDescent="0.3">
      <c r="A592" s="27" t="s">
        <v>643</v>
      </c>
      <c r="B592" s="27">
        <f>VLOOKUP($A592,CRSP!$A$3:$U$650,2,0)</f>
        <v>1.9531E-2</v>
      </c>
      <c r="C592" s="27">
        <f>VLOOKUP($A592,CRSP!$A$3:$U$650,12,0)</f>
        <v>3333.8038108680316</v>
      </c>
      <c r="D592" s="27">
        <f>VLOOKUP(A592,GW!$A$2:$D$655,4,0)</f>
        <v>1.9382202706345074E-2</v>
      </c>
      <c r="E592" s="25">
        <f>VLOOKUP($A592,CRSP!$A$3:$U$656,13,0)</f>
        <v>2.9419000000000001E-2</v>
      </c>
      <c r="F592" s="25">
        <f>VLOOKUP($A592,CRSP!$A$3:$U$656,15,0)</f>
        <v>3456.1408714785152</v>
      </c>
      <c r="G592" s="25">
        <f>VLOOKUP($A592,CRSP!$A$3:$U$656,16,0)</f>
        <v>1.9910000000000001E-3</v>
      </c>
      <c r="H592" s="25">
        <f>VLOOKUP($A592,CRSP!$A$3:$U$656,18,0)</f>
        <v>1177.5744527998449</v>
      </c>
      <c r="I592" s="25">
        <f>VLOOKUP($A592,CRSP!$A$3:$U$656,19,0)</f>
        <v>5.6410000000000002E-3</v>
      </c>
      <c r="J592" s="25">
        <f>VLOOKUP($A592,CRSP!$A$3:$U$656,21,0)</f>
        <v>672.77840269966248</v>
      </c>
      <c r="K592" s="25">
        <f>VLOOKUP($A592,'BTC-USD'!$A$2:$I$120,6,0)</f>
        <v>4105.404297</v>
      </c>
      <c r="L592" s="25">
        <f>VLOOKUP($A592,'BTC-USD'!$A$2:$I$120,9,0)</f>
        <v>1213.464173703381</v>
      </c>
      <c r="M592" s="25">
        <f>VLOOKUP($A592,'BTC-USD'!$A$2:$I$120,8,0)</f>
        <v>6.2988889468542197</v>
      </c>
      <c r="N592" s="25">
        <f>VLOOKUP($A592,GOLD!$A$2:$H$657,6,0)</f>
        <v>1291.9000000000001</v>
      </c>
      <c r="O592" s="25">
        <f>VLOOKUP($A592,GOLD!$A$2:$H$657,8,0)</f>
        <v>3692.1977707916549</v>
      </c>
      <c r="P592" s="25">
        <f>VLOOKUP($A592,GOLD!$A$2:$H$657,7,0)</f>
        <v>-1.5941609831646313</v>
      </c>
      <c r="Q592" s="25">
        <v>3.66</v>
      </c>
      <c r="R592" s="25">
        <v>-5.36</v>
      </c>
      <c r="S592" s="25">
        <v>-2.15</v>
      </c>
      <c r="T592" s="25">
        <v>2.02</v>
      </c>
      <c r="U592" s="25">
        <v>1.8</v>
      </c>
      <c r="V592" s="25">
        <v>3.79</v>
      </c>
      <c r="W592" s="25">
        <v>0.45</v>
      </c>
      <c r="X592" s="25">
        <v>3.33</v>
      </c>
      <c r="Y592" s="25">
        <v>3.43</v>
      </c>
      <c r="Z592" s="25">
        <v>0.5</v>
      </c>
      <c r="AA592" s="25">
        <v>-2.5</v>
      </c>
      <c r="AB592" s="25">
        <v>0.44</v>
      </c>
    </row>
    <row r="593" spans="1:28" x14ac:dyDescent="0.3">
      <c r="A593" s="27" t="s">
        <v>409</v>
      </c>
      <c r="B593" s="27">
        <f>VLOOKUP($A593,CRSP!$A$3:$U$650,2,0)</f>
        <v>4.0628999999999998E-2</v>
      </c>
      <c r="C593" s="27">
        <f>VLOOKUP($A593,CRSP!$A$3:$U$650,12,0)</f>
        <v>3464.8670900964485</v>
      </c>
      <c r="D593" s="27">
        <f>VLOOKUP(A593,GW!$A$2:$D$655,4,0)</f>
        <v>1.877808034300741E-2</v>
      </c>
      <c r="E593" s="25">
        <f>VLOOKUP($A593,CRSP!$A$3:$U$656,13,0)</f>
        <v>-6.2139999999999999E-3</v>
      </c>
      <c r="F593" s="25">
        <f>VLOOKUP($A593,CRSP!$A$3:$U$656,15,0)</f>
        <v>3434.6654884880295</v>
      </c>
      <c r="G593" s="25">
        <f>VLOOKUP($A593,CRSP!$A$3:$U$656,16,0)</f>
        <v>2.0439999999999998E-3</v>
      </c>
      <c r="H593" s="25">
        <f>VLOOKUP($A593,CRSP!$A$3:$U$656,18,0)</f>
        <v>1179.9804615696592</v>
      </c>
      <c r="I593" s="25">
        <f>VLOOKUP($A593,CRSP!$A$3:$U$656,19,0)</f>
        <v>5.2950000000000002E-3</v>
      </c>
      <c r="J593" s="25">
        <f>VLOOKUP($A593,CRSP!$A$3:$U$656,21,0)</f>
        <v>676.37795275590543</v>
      </c>
      <c r="K593" s="25">
        <f>VLOOKUP($A593,'BTC-USD'!$A$2:$I$120,6,0)</f>
        <v>5350.7265630000002</v>
      </c>
      <c r="L593" s="25">
        <f>VLOOKUP($A593,'BTC-USD'!$A$2:$I$120,9,0)</f>
        <v>1581.5531230939148</v>
      </c>
      <c r="M593" s="25">
        <f>VLOOKUP($A593,'BTC-USD'!$A$2:$I$120,8,0)</f>
        <v>26.492813088468374</v>
      </c>
      <c r="N593" s="25">
        <f>VLOOKUP($A593,GOLD!$A$2:$H$657,6,0)</f>
        <v>1283.3499999999999</v>
      </c>
      <c r="O593" s="25">
        <f>VLOOKUP($A593,GOLD!$A$2:$H$657,8,0)</f>
        <v>3667.7622177765074</v>
      </c>
      <c r="P593" s="25">
        <f>VLOOKUP($A593,GOLD!$A$2:$H$657,7,0)</f>
        <v>-0.66401564238789756</v>
      </c>
      <c r="Q593" s="25">
        <v>3.13</v>
      </c>
      <c r="R593" s="25">
        <v>3.33</v>
      </c>
      <c r="S593" s="25">
        <v>3.84</v>
      </c>
      <c r="T593" s="25">
        <v>0.22</v>
      </c>
      <c r="U593" s="25">
        <v>4.47</v>
      </c>
      <c r="V593" s="25">
        <v>5.91</v>
      </c>
      <c r="W593" s="25">
        <v>6.02</v>
      </c>
      <c r="X593" s="25">
        <v>1</v>
      </c>
      <c r="Y593" s="25">
        <v>4.63</v>
      </c>
      <c r="Z593" s="25">
        <v>-3.16</v>
      </c>
      <c r="AA593" s="25">
        <v>7.13</v>
      </c>
      <c r="AB593" s="25">
        <v>5.59</v>
      </c>
    </row>
    <row r="594" spans="1:28" x14ac:dyDescent="0.3">
      <c r="A594" s="27" t="s">
        <v>410</v>
      </c>
      <c r="B594" s="27">
        <f>VLOOKUP($A594,CRSP!$A$3:$U$650,2,0)</f>
        <v>-6.3186999999999993E-2</v>
      </c>
      <c r="C594" s="27">
        <f>VLOOKUP($A594,CRSP!$A$3:$U$650,12,0)</f>
        <v>3236.9560103505059</v>
      </c>
      <c r="D594" s="27">
        <f>VLOOKUP(A594,GW!$A$2:$D$655,4,0)</f>
        <v>2.0238349860683385E-2</v>
      </c>
      <c r="E594" s="25">
        <f>VLOOKUP($A594,CRSP!$A$3:$U$656,13,0)</f>
        <v>3.1854E-2</v>
      </c>
      <c r="F594" s="25">
        <f>VLOOKUP($A594,CRSP!$A$3:$U$656,15,0)</f>
        <v>3544.0728932088773</v>
      </c>
      <c r="G594" s="25">
        <f>VLOOKUP($A594,CRSP!$A$3:$U$656,16,0)</f>
        <v>2.196E-3</v>
      </c>
      <c r="H594" s="25">
        <f>VLOOKUP($A594,CRSP!$A$3:$U$656,18,0)</f>
        <v>1182.5726286822471</v>
      </c>
      <c r="I594" s="25">
        <f>VLOOKUP($A594,CRSP!$A$3:$U$656,19,0)</f>
        <v>2.1289999999999998E-3</v>
      </c>
      <c r="J594" s="25">
        <f>VLOOKUP($A594,CRSP!$A$3:$U$656,21,0)</f>
        <v>677.84026996625414</v>
      </c>
      <c r="K594" s="25">
        <f>VLOOKUP($A594,'BTC-USD'!$A$2:$I$120,6,0)</f>
        <v>8574.5019530000009</v>
      </c>
      <c r="L594" s="25">
        <f>VLOOKUP($A594,'BTC-USD'!$A$2:$I$120,9,0)</f>
        <v>2534.4278357477378</v>
      </c>
      <c r="M594" s="25">
        <f>VLOOKUP($A594,'BTC-USD'!$A$2:$I$120,8,0)</f>
        <v>47.156055222710528</v>
      </c>
      <c r="N594" s="25">
        <f>VLOOKUP($A594,GOLD!$A$2:$H$657,6,0)</f>
        <v>1305.25</v>
      </c>
      <c r="O594" s="25">
        <f>VLOOKUP($A594,GOLD!$A$2:$H$657,8,0)</f>
        <v>3730.3515290082878</v>
      </c>
      <c r="P594" s="25">
        <f>VLOOKUP($A594,GOLD!$A$2:$H$657,7,0)</f>
        <v>1.6920746748285043</v>
      </c>
      <c r="Q594" s="25">
        <v>-5.62</v>
      </c>
      <c r="R594" s="25">
        <v>-12.43</v>
      </c>
      <c r="S594" s="25">
        <v>-9.85</v>
      </c>
      <c r="T594" s="25">
        <v>-11.83</v>
      </c>
      <c r="U594" s="25">
        <v>-7.79</v>
      </c>
      <c r="V594" s="25">
        <v>-8.4700000000000006</v>
      </c>
      <c r="W594" s="25">
        <v>-3</v>
      </c>
      <c r="X594" s="25">
        <v>-1.55</v>
      </c>
      <c r="Y594" s="25">
        <v>-6.04</v>
      </c>
      <c r="Z594" s="25">
        <v>-3.4</v>
      </c>
      <c r="AA594" s="25">
        <v>-5.57</v>
      </c>
      <c r="AB594" s="25">
        <v>-7.16</v>
      </c>
    </row>
    <row r="595" spans="1:28" x14ac:dyDescent="0.3">
      <c r="A595" s="27" t="s">
        <v>644</v>
      </c>
      <c r="B595" s="27">
        <f>VLOOKUP($A595,CRSP!$A$3:$U$650,2,0)</f>
        <v>6.9560999999999998E-2</v>
      </c>
      <c r="C595" s="27">
        <f>VLOOKUP($A595,CRSP!$A$3:$U$650,12,0)</f>
        <v>3460.0799811808988</v>
      </c>
      <c r="D595" s="27">
        <f>VLOOKUP(A595,GW!$A$2:$D$655,4,0)</f>
        <v>1.9062491349108431E-2</v>
      </c>
      <c r="E595" s="25">
        <f>VLOOKUP($A595,CRSP!$A$3:$U$656,13,0)</f>
        <v>1.2073E-2</v>
      </c>
      <c r="F595" s="25">
        <f>VLOOKUP($A595,CRSP!$A$3:$U$656,15,0)</f>
        <v>3586.8601759135013</v>
      </c>
      <c r="G595" s="25">
        <f>VLOOKUP($A595,CRSP!$A$3:$U$656,16,0)</f>
        <v>2.163E-3</v>
      </c>
      <c r="H595" s="25">
        <f>VLOOKUP($A595,CRSP!$A$3:$U$656,18,0)</f>
        <v>1185.1296715792175</v>
      </c>
      <c r="I595" s="25">
        <f>VLOOKUP($A595,CRSP!$A$3:$U$656,19,0)</f>
        <v>1.9900000000000001E-4</v>
      </c>
      <c r="J595" s="25">
        <f>VLOOKUP($A595,CRSP!$A$3:$U$656,21,0)</f>
        <v>677.95275590551182</v>
      </c>
      <c r="K595" s="25">
        <f>VLOOKUP($A595,'BTC-USD'!$A$2:$I$120,6,0)</f>
        <v>10817.155273</v>
      </c>
      <c r="L595" s="25">
        <f>VLOOKUP($A595,'BTC-USD'!$A$2:$I$120,9,0)</f>
        <v>3197.3051703492474</v>
      </c>
      <c r="M595" s="25">
        <f>VLOOKUP($A595,'BTC-USD'!$A$2:$I$120,8,0)</f>
        <v>23.234041499723432</v>
      </c>
      <c r="N595" s="25">
        <f>VLOOKUP($A595,GOLD!$A$2:$H$657,6,0)</f>
        <v>1409.1</v>
      </c>
      <c r="O595" s="25">
        <f>VLOOKUP($A595,GOLD!$A$2:$H$657,8,0)</f>
        <v>4027.1506144612745</v>
      </c>
      <c r="P595" s="25">
        <f>VLOOKUP($A595,GOLD!$A$2:$H$657,7,0)</f>
        <v>7.6556609410397298</v>
      </c>
      <c r="Q595" s="25">
        <v>4.92</v>
      </c>
      <c r="R595" s="25">
        <v>13.15</v>
      </c>
      <c r="S595" s="25">
        <v>9.67</v>
      </c>
      <c r="T595" s="25">
        <v>8.83</v>
      </c>
      <c r="U595" s="25">
        <v>5.01</v>
      </c>
      <c r="V595" s="25">
        <v>7.96</v>
      </c>
      <c r="W595" s="25">
        <v>5.14</v>
      </c>
      <c r="X595" s="25">
        <v>3.64</v>
      </c>
      <c r="Y595" s="25">
        <v>7.14</v>
      </c>
      <c r="Z595" s="25">
        <v>6.83</v>
      </c>
      <c r="AA595" s="25">
        <v>6.19</v>
      </c>
      <c r="AB595" s="25">
        <v>7.66</v>
      </c>
    </row>
    <row r="596" spans="1:28" x14ac:dyDescent="0.3">
      <c r="A596" s="27" t="s">
        <v>411</v>
      </c>
      <c r="B596" s="27">
        <f>VLOOKUP($A596,CRSP!$A$3:$U$650,2,0)</f>
        <v>1.4603E-2</v>
      </c>
      <c r="C596" s="27">
        <f>VLOOKUP($A596,CRSP!$A$3:$U$650,12,0)</f>
        <v>3505.5045871559637</v>
      </c>
      <c r="D596" s="27">
        <f>VLOOKUP(A596,GW!$A$2:$D$655,4,0)</f>
        <v>1.8943229054305979E-2</v>
      </c>
      <c r="E596" s="25">
        <f>VLOOKUP($A596,CRSP!$A$3:$U$656,13,0)</f>
        <v>3.4350000000000001E-3</v>
      </c>
      <c r="F596" s="25">
        <f>VLOOKUP($A596,CRSP!$A$3:$U$656,15,0)</f>
        <v>3599.1804954285135</v>
      </c>
      <c r="G596" s="25">
        <f>VLOOKUP($A596,CRSP!$A$3:$U$656,16,0)</f>
        <v>2.0019999999999999E-3</v>
      </c>
      <c r="H596" s="25">
        <f>VLOOKUP($A596,CRSP!$A$3:$U$656,18,0)</f>
        <v>1187.5028977477887</v>
      </c>
      <c r="I596" s="25">
        <f>VLOOKUP($A596,CRSP!$A$3:$U$656,19,0)</f>
        <v>1.671E-3</v>
      </c>
      <c r="J596" s="25">
        <f>VLOOKUP($A596,CRSP!$A$3:$U$656,21,0)</f>
        <v>679.07761529808784</v>
      </c>
      <c r="K596" s="25">
        <f>VLOOKUP($A596,'BTC-USD'!$A$2:$I$120,6,0)</f>
        <v>10085.627930000001</v>
      </c>
      <c r="L596" s="25">
        <f>VLOOKUP($A596,'BTC-USD'!$A$2:$I$120,9,0)</f>
        <v>2981.0823190545298</v>
      </c>
      <c r="M596" s="25">
        <f>VLOOKUP($A596,'BTC-USD'!$A$2:$I$120,8,0)</f>
        <v>-7.0021891853731795</v>
      </c>
      <c r="N596" s="25">
        <f>VLOOKUP($A596,GOLD!$A$2:$H$657,6,0)</f>
        <v>1413.55</v>
      </c>
      <c r="O596" s="25">
        <f>VLOOKUP($A596,GOLD!$A$2:$H$657,8,0)</f>
        <v>4039.8685338668188</v>
      </c>
      <c r="P596" s="25">
        <f>VLOOKUP($A596,GOLD!$A$2:$H$657,7,0)</f>
        <v>0.31530679940937312</v>
      </c>
      <c r="Q596" s="25">
        <v>1.75</v>
      </c>
      <c r="R596" s="25">
        <v>1.03</v>
      </c>
      <c r="S596" s="25">
        <v>-0.34</v>
      </c>
      <c r="T596" s="25">
        <v>-2.68</v>
      </c>
      <c r="U596" s="25">
        <v>3.55</v>
      </c>
      <c r="V596" s="25">
        <v>3.51</v>
      </c>
      <c r="W596" s="25">
        <v>2.0499999999999998</v>
      </c>
      <c r="X596" s="25">
        <v>-1.01</v>
      </c>
      <c r="Y596" s="25">
        <v>0.91</v>
      </c>
      <c r="Z596" s="25">
        <v>-2.1800000000000002</v>
      </c>
      <c r="AA596" s="25">
        <v>3.13</v>
      </c>
      <c r="AB596" s="25">
        <v>-0.33</v>
      </c>
    </row>
    <row r="597" spans="1:28" x14ac:dyDescent="0.3">
      <c r="A597" s="27" t="s">
        <v>645</v>
      </c>
      <c r="B597" s="27">
        <f>VLOOKUP($A597,CRSP!$A$3:$U$650,2,0)</f>
        <v>-1.6084999999999999E-2</v>
      </c>
      <c r="C597" s="27">
        <f>VLOOKUP($A597,CRSP!$A$3:$U$650,12,0)</f>
        <v>3442.084215478711</v>
      </c>
      <c r="D597" s="27">
        <f>VLOOKUP(A597,GW!$A$2:$D$655,4,0)</f>
        <v>1.9422361351504304E-2</v>
      </c>
      <c r="E597" s="25">
        <f>VLOOKUP($A597,CRSP!$A$3:$U$656,13,0)</f>
        <v>4.0343999999999998E-2</v>
      </c>
      <c r="F597" s="25">
        <f>VLOOKUP($A597,CRSP!$A$3:$U$656,15,0)</f>
        <v>3744.3866162423797</v>
      </c>
      <c r="G597" s="25">
        <f>VLOOKUP($A597,CRSP!$A$3:$U$656,16,0)</f>
        <v>1.7619999999999999E-3</v>
      </c>
      <c r="H597" s="25">
        <f>VLOOKUP($A597,CRSP!$A$3:$U$656,18,0)</f>
        <v>1189.5951301914176</v>
      </c>
      <c r="I597" s="25">
        <f>VLOOKUP($A597,CRSP!$A$3:$U$656,19,0)</f>
        <v>-5.1E-5</v>
      </c>
      <c r="J597" s="25">
        <f>VLOOKUP($A597,CRSP!$A$3:$U$656,21,0)</f>
        <v>679.07761529808784</v>
      </c>
      <c r="K597" s="25">
        <f>VLOOKUP($A597,'BTC-USD'!$A$2:$I$120,6,0)</f>
        <v>9630.6640630000002</v>
      </c>
      <c r="L597" s="25">
        <f>VLOOKUP($A597,'BTC-USD'!$A$2:$I$120,9,0)</f>
        <v>2846.605343586491</v>
      </c>
      <c r="M597" s="25">
        <f>VLOOKUP($A597,'BTC-USD'!$A$2:$I$120,8,0)</f>
        <v>-4.6159252057124629</v>
      </c>
      <c r="N597" s="25">
        <f>VLOOKUP($A597,GOLD!$A$2:$H$657,6,0)</f>
        <v>1519.85</v>
      </c>
      <c r="O597" s="25">
        <f>VLOOKUP($A597,GOLD!$A$2:$H$657,8,0)</f>
        <v>4343.6696198913969</v>
      </c>
      <c r="P597" s="25">
        <f>VLOOKUP($A597,GOLD!$A$2:$H$657,7,0)</f>
        <v>7.2507375065035813</v>
      </c>
      <c r="Q597" s="25">
        <v>-1.38</v>
      </c>
      <c r="R597" s="25">
        <v>-4.76</v>
      </c>
      <c r="S597" s="25">
        <v>-2.1</v>
      </c>
      <c r="T597" s="25">
        <v>-8.74</v>
      </c>
      <c r="U597" s="25">
        <v>-0.88</v>
      </c>
      <c r="V597" s="25">
        <v>-2.59</v>
      </c>
      <c r="W597" s="25">
        <v>0.28999999999999998</v>
      </c>
      <c r="X597" s="25">
        <v>3.44</v>
      </c>
      <c r="Y597" s="25">
        <v>0.12</v>
      </c>
      <c r="Z597" s="25">
        <v>-0.64</v>
      </c>
      <c r="AA597" s="25">
        <v>-4.83</v>
      </c>
      <c r="AB597" s="25">
        <v>-4.34</v>
      </c>
    </row>
    <row r="598" spans="1:28" x14ac:dyDescent="0.3">
      <c r="A598" s="27" t="s">
        <v>412</v>
      </c>
      <c r="B598" s="27">
        <f>VLOOKUP($A598,CRSP!$A$3:$U$650,2,0)</f>
        <v>1.8790999999999999E-2</v>
      </c>
      <c r="C598" s="27">
        <f>VLOOKUP($A598,CRSP!$A$3:$U$650,12,0)</f>
        <v>3501.223241590214</v>
      </c>
      <c r="D598" s="27">
        <f>VLOOKUP(A598,GW!$A$2:$D$655,4,0)</f>
        <v>1.9222205192999647E-2</v>
      </c>
      <c r="E598" s="25">
        <f>VLOOKUP($A598,CRSP!$A$3:$U$656,13,0)</f>
        <v>-1.3852E-2</v>
      </c>
      <c r="F598" s="25">
        <f>VLOOKUP($A598,CRSP!$A$3:$U$656,15,0)</f>
        <v>3692.5198295597547</v>
      </c>
      <c r="G598" s="25">
        <f>VLOOKUP($A598,CRSP!$A$3:$U$656,16,0)</f>
        <v>1.9680000000000001E-3</v>
      </c>
      <c r="H598" s="25">
        <f>VLOOKUP($A598,CRSP!$A$3:$U$656,18,0)</f>
        <v>1191.9367445659327</v>
      </c>
      <c r="I598" s="25">
        <f>VLOOKUP($A598,CRSP!$A$3:$U$656,19,0)</f>
        <v>7.8299999999999995E-4</v>
      </c>
      <c r="J598" s="25">
        <f>VLOOKUP($A598,CRSP!$A$3:$U$656,21,0)</f>
        <v>679.5275590551181</v>
      </c>
      <c r="K598" s="25">
        <f>VLOOKUP($A598,'BTC-USD'!$A$2:$I$120,6,0)</f>
        <v>8293.8681639999995</v>
      </c>
      <c r="L598" s="25">
        <f>VLOOKUP($A598,'BTC-USD'!$A$2:$I$120,9,0)</f>
        <v>2451.4788679369472</v>
      </c>
      <c r="M598" s="25">
        <f>VLOOKUP($A598,'BTC-USD'!$A$2:$I$120,8,0)</f>
        <v>-14.943571481697578</v>
      </c>
      <c r="N598" s="25">
        <f>VLOOKUP($A598,GOLD!$A$2:$H$657,6,0)</f>
        <v>1472</v>
      </c>
      <c r="O598" s="25">
        <f>VLOOKUP($A598,GOLD!$A$2:$H$657,8,0)</f>
        <v>4206.9162617890825</v>
      </c>
      <c r="P598" s="25">
        <f>VLOOKUP($A598,GOLD!$A$2:$H$657,7,0)</f>
        <v>-3.1989625471367091</v>
      </c>
      <c r="Q598" s="25">
        <v>1.87</v>
      </c>
      <c r="R598" s="25">
        <v>3.69</v>
      </c>
      <c r="S598" s="25">
        <v>4.3499999999999996</v>
      </c>
      <c r="T598" s="25">
        <v>3.68</v>
      </c>
      <c r="U598" s="25">
        <v>2.89</v>
      </c>
      <c r="V598" s="25">
        <v>1.24</v>
      </c>
      <c r="W598" s="25">
        <v>1.23</v>
      </c>
      <c r="X598" s="25">
        <v>3.93</v>
      </c>
      <c r="Y598" s="25">
        <v>0.86</v>
      </c>
      <c r="Z598" s="25">
        <v>-0.98</v>
      </c>
      <c r="AA598" s="25">
        <v>2.68</v>
      </c>
      <c r="AB598" s="25">
        <v>0.74</v>
      </c>
    </row>
    <row r="599" spans="1:28" x14ac:dyDescent="0.3">
      <c r="A599" s="27" t="s">
        <v>413</v>
      </c>
      <c r="B599" s="27">
        <f>VLOOKUP($A599,CRSP!$A$3:$U$650,2,0)</f>
        <v>2.1621000000000001E-2</v>
      </c>
      <c r="C599" s="27">
        <f>VLOOKUP($A599,CRSP!$A$3:$U$650,12,0)</f>
        <v>3572.759350741002</v>
      </c>
      <c r="D599" s="27">
        <f>VLOOKUP(A599,GW!$A$2:$D$655,4,0)</f>
        <v>1.8949379654467968E-2</v>
      </c>
      <c r="E599" s="25">
        <f>VLOOKUP($A599,CRSP!$A$3:$U$656,13,0)</f>
        <v>-7.4200000000000004E-4</v>
      </c>
      <c r="F599" s="25">
        <f>VLOOKUP($A599,CRSP!$A$3:$U$656,15,0)</f>
        <v>3689.7790805151017</v>
      </c>
      <c r="G599" s="25">
        <f>VLOOKUP($A599,CRSP!$A$3:$U$656,16,0)</f>
        <v>1.9610000000000001E-3</v>
      </c>
      <c r="H599" s="25">
        <f>VLOOKUP($A599,CRSP!$A$3:$U$656,18,0)</f>
        <v>1194.2736757116986</v>
      </c>
      <c r="I599" s="25">
        <f>VLOOKUP($A599,CRSP!$A$3:$U$656,19,0)</f>
        <v>2.2859999999999998E-3</v>
      </c>
      <c r="J599" s="25">
        <f>VLOOKUP($A599,CRSP!$A$3:$U$656,21,0)</f>
        <v>681.10236220472439</v>
      </c>
      <c r="K599" s="25">
        <f>VLOOKUP($A599,'BTC-USD'!$A$2:$I$120,6,0)</f>
        <v>9199.5849610000005</v>
      </c>
      <c r="L599" s="25">
        <f>VLOOKUP($A599,'BTC-USD'!$A$2:$I$120,9,0)</f>
        <v>2719.1881616316041</v>
      </c>
      <c r="M599" s="25">
        <f>VLOOKUP($A599,'BTC-USD'!$A$2:$I$120,8,0)</f>
        <v>10.36419037507692</v>
      </c>
      <c r="N599" s="25">
        <f>VLOOKUP($A599,GOLD!$A$2:$H$657,6,0)</f>
        <v>1513.16</v>
      </c>
      <c r="O599" s="25">
        <f>VLOOKUP($A599,GOLD!$A$2:$H$657,8,0)</f>
        <v>4324.5498713918259</v>
      </c>
      <c r="P599" s="25">
        <f>VLOOKUP($A599,GOLD!$A$2:$H$657,7,0)</f>
        <v>2.7578159073614592</v>
      </c>
      <c r="Q599" s="25">
        <v>7.0000000000000007E-2</v>
      </c>
      <c r="R599" s="25">
        <v>7.15</v>
      </c>
      <c r="S599" s="25">
        <v>0.74</v>
      </c>
      <c r="T599" s="25">
        <v>-2.0699999999999998</v>
      </c>
      <c r="U599" s="25">
        <v>-1.23</v>
      </c>
      <c r="V599" s="25">
        <v>3.24</v>
      </c>
      <c r="W599" s="25">
        <v>2.16</v>
      </c>
      <c r="X599" s="25">
        <v>-1.39</v>
      </c>
      <c r="Y599" s="25">
        <v>0.78</v>
      </c>
      <c r="Z599" s="25">
        <v>4.68</v>
      </c>
      <c r="AA599" s="25">
        <v>3.37</v>
      </c>
      <c r="AB599" s="25">
        <v>2.5099999999999998</v>
      </c>
    </row>
    <row r="600" spans="1:28" x14ac:dyDescent="0.3">
      <c r="A600" s="27" t="s">
        <v>646</v>
      </c>
      <c r="B600" s="27">
        <f>VLOOKUP($A600,CRSP!$A$3:$U$650,2,0)</f>
        <v>3.6206000000000002E-2</v>
      </c>
      <c r="C600" s="27">
        <f>VLOOKUP($A600,CRSP!$A$3:$U$650,12,0)</f>
        <v>3694.4013173370977</v>
      </c>
      <c r="D600" s="27">
        <f>VLOOKUP(A600,GW!$A$2:$D$655,4,0)</f>
        <v>1.8433817164441309E-2</v>
      </c>
      <c r="E600" s="25">
        <f>VLOOKUP($A600,CRSP!$A$3:$U$656,13,0)</f>
        <v>-7.4099999999999999E-3</v>
      </c>
      <c r="F600" s="25">
        <f>VLOOKUP($A600,CRSP!$A$3:$U$656,15,0)</f>
        <v>3662.4375329027275</v>
      </c>
      <c r="G600" s="25">
        <f>VLOOKUP($A600,CRSP!$A$3:$U$656,16,0)</f>
        <v>1.1299999999999999E-3</v>
      </c>
      <c r="H600" s="25">
        <f>VLOOKUP($A600,CRSP!$A$3:$U$656,18,0)</f>
        <v>1195.6236163986066</v>
      </c>
      <c r="I600" s="25">
        <f>VLOOKUP($A600,CRSP!$A$3:$U$656,19,0)</f>
        <v>-5.3600000000000002E-4</v>
      </c>
      <c r="J600" s="25">
        <f>VLOOKUP($A600,CRSP!$A$3:$U$656,21,0)</f>
        <v>680.76490438695168</v>
      </c>
      <c r="K600" s="25">
        <f>VLOOKUP($A600,'BTC-USD'!$A$2:$I$120,6,0)</f>
        <v>7569.6298829999996</v>
      </c>
      <c r="L600" s="25">
        <f>VLOOKUP($A600,'BTC-USD'!$A$2:$I$120,9,0)</f>
        <v>2237.4104976523863</v>
      </c>
      <c r="M600" s="25">
        <f>VLOOKUP($A600,'BTC-USD'!$A$2:$I$120,8,0)</f>
        <v>-19.50141964508957</v>
      </c>
      <c r="N600" s="25">
        <f>VLOOKUP($A600,GOLD!$A$2:$H$657,6,0)</f>
        <v>1466.1801</v>
      </c>
      <c r="O600" s="25">
        <f>VLOOKUP($A600,GOLD!$A$2:$H$657,8,0)</f>
        <v>4190.2832237782222</v>
      </c>
      <c r="P600" s="25">
        <f>VLOOKUP($A600,GOLD!$A$2:$H$657,7,0)</f>
        <v>-3.1539732165398062</v>
      </c>
      <c r="Q600" s="25">
        <v>2.1800000000000002</v>
      </c>
      <c r="R600" s="25">
        <v>2.69</v>
      </c>
      <c r="S600" s="25">
        <v>4.49</v>
      </c>
      <c r="T600" s="25">
        <v>1.1599999999999999</v>
      </c>
      <c r="U600" s="25">
        <v>0.83</v>
      </c>
      <c r="V600" s="25">
        <v>5.25</v>
      </c>
      <c r="W600" s="25">
        <v>2.4900000000000002</v>
      </c>
      <c r="X600" s="25">
        <v>-2.14</v>
      </c>
      <c r="Y600" s="25">
        <v>2.16</v>
      </c>
      <c r="Z600" s="25">
        <v>5.61</v>
      </c>
      <c r="AA600" s="25">
        <v>5.74</v>
      </c>
      <c r="AB600" s="25">
        <v>3.83</v>
      </c>
    </row>
    <row r="601" spans="1:28" x14ac:dyDescent="0.3">
      <c r="A601" s="27" t="s">
        <v>414</v>
      </c>
      <c r="B601" s="27">
        <f>VLOOKUP($A601,CRSP!$A$3:$U$650,2,0)</f>
        <v>2.9787000000000001E-2</v>
      </c>
      <c r="C601" s="27">
        <f>VLOOKUP($A601,CRSP!$A$3:$U$650,12,0)</f>
        <v>3800.0235238767355</v>
      </c>
      <c r="D601" s="27">
        <f>VLOOKUP(A601,GW!$A$2:$D$655,4,0)</f>
        <v>1.8026799111349197E-2</v>
      </c>
      <c r="E601" s="25">
        <f>VLOOKUP($A601,CRSP!$A$3:$U$656,13,0)</f>
        <v>-1.1292E-2</v>
      </c>
      <c r="F601" s="25">
        <f>VLOOKUP($A601,CRSP!$A$3:$U$656,15,0)</f>
        <v>3621.0817592229296</v>
      </c>
      <c r="G601" s="25">
        <f>VLOOKUP($A601,CRSP!$A$3:$U$656,16,0)</f>
        <v>1.498E-3</v>
      </c>
      <c r="H601" s="25">
        <f>VLOOKUP($A601,CRSP!$A$3:$U$656,18,0)</f>
        <v>1197.4137805879232</v>
      </c>
      <c r="I601" s="25">
        <f>VLOOKUP($A601,CRSP!$A$3:$U$656,19,0)</f>
        <v>-9.1E-4</v>
      </c>
      <c r="J601" s="25">
        <f>VLOOKUP($A601,CRSP!$A$3:$U$656,21,0)</f>
        <v>680.08998875140605</v>
      </c>
      <c r="K601" s="25">
        <f>VLOOKUP($A601,'BTC-USD'!$A$2:$I$120,6,0)</f>
        <v>7193.5991210000002</v>
      </c>
      <c r="L601" s="25">
        <f>VLOOKUP($A601,'BTC-USD'!$A$2:$I$120,9,0)</f>
        <v>2126.2643534758381</v>
      </c>
      <c r="M601" s="25">
        <f>VLOOKUP($A601,'BTC-USD'!$A$2:$I$120,8,0)</f>
        <v>-5.0952554006527633</v>
      </c>
      <c r="N601" s="25">
        <f>VLOOKUP($A601,GOLD!$A$2:$H$657,6,0)</f>
        <v>1517.01</v>
      </c>
      <c r="O601" s="25">
        <f>VLOOKUP($A601,GOLD!$A$2:$H$657,8,0)</f>
        <v>4335.5530151471849</v>
      </c>
      <c r="P601" s="25">
        <f>VLOOKUP($A601,GOLD!$A$2:$H$657,7,0)</f>
        <v>3.4080845087578906</v>
      </c>
      <c r="Q601" s="25">
        <v>3.5</v>
      </c>
      <c r="R601" s="25">
        <v>5.49</v>
      </c>
      <c r="S601" s="25">
        <v>1.01</v>
      </c>
      <c r="T601" s="25">
        <v>6.2</v>
      </c>
      <c r="U601" s="25">
        <v>2.09</v>
      </c>
      <c r="V601" s="25">
        <v>3.76</v>
      </c>
      <c r="W601" s="25">
        <v>1.02</v>
      </c>
      <c r="X601" s="25">
        <v>4.1100000000000003</v>
      </c>
      <c r="Y601" s="25">
        <v>1.32</v>
      </c>
      <c r="Z601" s="25">
        <v>3.46</v>
      </c>
      <c r="AA601" s="25">
        <v>2.64</v>
      </c>
      <c r="AB601" s="25">
        <v>2.11</v>
      </c>
    </row>
    <row r="602" spans="1:28" x14ac:dyDescent="0.3">
      <c r="A602" s="27" t="s">
        <v>415</v>
      </c>
      <c r="B602" s="27">
        <f>VLOOKUP($A602,CRSP!$A$3:$U$650,2,0)</f>
        <v>1.08E-4</v>
      </c>
      <c r="C602" s="27">
        <f>VLOOKUP($A602,CRSP!$A$3:$U$650,12,0)</f>
        <v>3793.83674429546</v>
      </c>
      <c r="D602" s="27">
        <f>VLOOKUP(A602,GW!$A$2:$D$655,4,0)</f>
        <v>1.8194673385775934E-2</v>
      </c>
      <c r="E602" s="25">
        <f>VLOOKUP($A602,CRSP!$A$3:$U$656,13,0)</f>
        <v>3.9182000000000002E-2</v>
      </c>
      <c r="F602" s="25">
        <f>VLOOKUP($A602,CRSP!$A$3:$U$656,15,0)</f>
        <v>3762.9632621480441</v>
      </c>
      <c r="G602" s="25">
        <f>VLOOKUP($A602,CRSP!$A$3:$U$656,16,0)</f>
        <v>1.3079999999999999E-3</v>
      </c>
      <c r="H602" s="25">
        <f>VLOOKUP($A602,CRSP!$A$3:$U$656,18,0)</f>
        <v>1198.9803206044739</v>
      </c>
      <c r="I602" s="25">
        <f>VLOOKUP($A602,CRSP!$A$3:$U$656,19,0)</f>
        <v>3.8800000000000002E-3</v>
      </c>
      <c r="J602" s="25">
        <f>VLOOKUP($A602,CRSP!$A$3:$U$656,21,0)</f>
        <v>682.78965129358824</v>
      </c>
      <c r="K602" s="25">
        <f>VLOOKUP($A602,'BTC-USD'!$A$2:$I$120,6,0)</f>
        <v>9350.5292969999991</v>
      </c>
      <c r="L602" s="25">
        <f>VLOOKUP($A602,'BTC-USD'!$A$2:$I$120,9,0)</f>
        <v>2763.8038756291971</v>
      </c>
      <c r="M602" s="25">
        <f>VLOOKUP($A602,'BTC-USD'!$A$2:$I$120,8,0)</f>
        <v>26.224133135799256</v>
      </c>
      <c r="N602" s="25">
        <f>VLOOKUP($A602,GOLD!$A$2:$H$657,6,0)</f>
        <v>1589.8100999999999</v>
      </c>
      <c r="O602" s="25">
        <f>VLOOKUP($A602,GOLD!$A$2:$H$657,8,0)</f>
        <v>4543.6127464989995</v>
      </c>
      <c r="P602" s="25">
        <f>VLOOKUP($A602,GOLD!$A$2:$H$657,7,0)</f>
        <v>4.6873282834592587</v>
      </c>
      <c r="Q602" s="25">
        <v>-0.35</v>
      </c>
      <c r="R602" s="25">
        <v>6.5</v>
      </c>
      <c r="S602" s="25">
        <v>-2.81</v>
      </c>
      <c r="T602" s="25">
        <v>-11.88</v>
      </c>
      <c r="U602" s="25">
        <v>-2.58</v>
      </c>
      <c r="V602" s="25">
        <v>3.39</v>
      </c>
      <c r="W602" s="25">
        <v>-2.1</v>
      </c>
      <c r="X602" s="25">
        <v>4.83</v>
      </c>
      <c r="Y602" s="25">
        <v>1.02</v>
      </c>
      <c r="Z602" s="25">
        <v>-1.99</v>
      </c>
      <c r="AA602" s="25">
        <v>-2.46</v>
      </c>
      <c r="AB602" s="25">
        <v>0.4</v>
      </c>
    </row>
    <row r="603" spans="1:28" x14ac:dyDescent="0.3">
      <c r="A603" s="27" t="s">
        <v>647</v>
      </c>
      <c r="B603" s="27">
        <f>VLOOKUP($A603,CRSP!$A$3:$U$650,2,0)</f>
        <v>-8.1872E-2</v>
      </c>
      <c r="C603" s="27">
        <f>VLOOKUP($A603,CRSP!$A$3:$U$650,12,0)</f>
        <v>3474.7353563867323</v>
      </c>
      <c r="D603" s="27">
        <f>VLOOKUP(A603,GW!$A$2:$D$655,4,0)</f>
        <v>2.0016770329506283E-2</v>
      </c>
      <c r="E603" s="25">
        <f>VLOOKUP($A603,CRSP!$A$3:$U$656,13,0)</f>
        <v>2.9902000000000001E-2</v>
      </c>
      <c r="F603" s="25">
        <f>VLOOKUP($A603,CRSP!$A$3:$U$656,15,0)</f>
        <v>3875.4837181647231</v>
      </c>
      <c r="G603" s="25">
        <f>VLOOKUP($A603,CRSP!$A$3:$U$656,16,0)</f>
        <v>1.513E-3</v>
      </c>
      <c r="H603" s="25">
        <f>VLOOKUP($A603,CRSP!$A$3:$U$656,18,0)</f>
        <v>1200.7939009375357</v>
      </c>
      <c r="I603" s="25">
        <f>VLOOKUP($A603,CRSP!$A$3:$U$656,19,0)</f>
        <v>2.7409999999999999E-3</v>
      </c>
      <c r="J603" s="25">
        <f>VLOOKUP($A603,CRSP!$A$3:$U$656,21,0)</f>
        <v>684.70191226096745</v>
      </c>
      <c r="K603" s="25">
        <f>VLOOKUP($A603,'BTC-USD'!$A$2:$I$120,6,0)</f>
        <v>8599.5087889999995</v>
      </c>
      <c r="L603" s="25">
        <f>VLOOKUP($A603,'BTC-USD'!$A$2:$I$120,9,0)</f>
        <v>2541.8192879381709</v>
      </c>
      <c r="M603" s="25">
        <f>VLOOKUP($A603,'BTC-USD'!$A$2:$I$120,8,0)</f>
        <v>-8.3727866933109549</v>
      </c>
      <c r="N603" s="25">
        <f>VLOOKUP($A603,GOLD!$A$2:$H$657,6,0)</f>
        <v>1584.74</v>
      </c>
      <c r="O603" s="25">
        <f>VLOOKUP($A603,GOLD!$A$2:$H$657,8,0)</f>
        <v>4529.1226064589882</v>
      </c>
      <c r="P603" s="25">
        <f>VLOOKUP($A603,GOLD!$A$2:$H$657,7,0)</f>
        <v>-0.31942191183984725</v>
      </c>
      <c r="Q603" s="25">
        <v>-8.67</v>
      </c>
      <c r="R603" s="25">
        <v>-7.16</v>
      </c>
      <c r="S603" s="25">
        <v>-8.51</v>
      </c>
      <c r="T603" s="25">
        <v>-15.3</v>
      </c>
      <c r="U603" s="25">
        <v>-8.7899999999999991</v>
      </c>
      <c r="V603" s="25">
        <v>-6.92</v>
      </c>
      <c r="W603" s="25">
        <v>-6.21</v>
      </c>
      <c r="X603" s="25">
        <v>-9.85</v>
      </c>
      <c r="Y603" s="25">
        <v>-6.83</v>
      </c>
      <c r="Z603" s="25">
        <v>-5.36</v>
      </c>
      <c r="AA603" s="25">
        <v>-10.68</v>
      </c>
      <c r="AB603" s="25">
        <v>-8.5500000000000007</v>
      </c>
    </row>
    <row r="604" spans="1:28" x14ac:dyDescent="0.3">
      <c r="A604" s="27" t="s">
        <v>416</v>
      </c>
      <c r="B604" s="27">
        <f>VLOOKUP($A604,CRSP!$A$3:$U$650,2,0)</f>
        <v>-0.12199699999999999</v>
      </c>
      <c r="C604" s="27">
        <f>VLOOKUP($A604,CRSP!$A$3:$U$650,12,0)</f>
        <v>3039.9788285109389</v>
      </c>
      <c r="D604" s="27">
        <f>VLOOKUP(A604,GW!$A$2:$D$655,4,0)</f>
        <v>2.3052245650714471E-2</v>
      </c>
      <c r="E604" s="25">
        <f>VLOOKUP($A604,CRSP!$A$3:$U$656,13,0)</f>
        <v>3.9709000000000001E-2</v>
      </c>
      <c r="F604" s="25">
        <f>VLOOKUP($A604,CRSP!$A$3:$U$656,15,0)</f>
        <v>4029.3750597606936</v>
      </c>
      <c r="G604" s="25">
        <f>VLOOKUP($A604,CRSP!$A$3:$U$656,16,0)</f>
        <v>3.0669999999999998E-3</v>
      </c>
      <c r="H604" s="25">
        <f>VLOOKUP($A604,CRSP!$A$3:$U$656,18,0)</f>
        <v>1204.4772603486476</v>
      </c>
      <c r="I604" s="25">
        <f>VLOOKUP($A604,CRSP!$A$3:$U$656,19,0)</f>
        <v>-2.176E-3</v>
      </c>
      <c r="J604" s="25">
        <f>VLOOKUP($A604,CRSP!$A$3:$U$656,21,0)</f>
        <v>683.12710911136105</v>
      </c>
      <c r="K604" s="25">
        <f>VLOOKUP($A604,'BTC-USD'!$A$2:$I$120,6,0)</f>
        <v>6438.6445309999999</v>
      </c>
      <c r="L604" s="25">
        <f>VLOOKUP($A604,'BTC-USD'!$A$2:$I$120,9,0)</f>
        <v>1903.1169405870842</v>
      </c>
      <c r="M604" s="25">
        <f>VLOOKUP($A604,'BTC-USD'!$A$2:$I$120,8,0)</f>
        <v>-28.938704265988363</v>
      </c>
      <c r="N604" s="25">
        <f>VLOOKUP($A604,GOLD!$A$2:$H$657,6,0)</f>
        <v>1571.05</v>
      </c>
      <c r="O604" s="25">
        <f>VLOOKUP($A604,GOLD!$A$2:$H$657,8,0)</f>
        <v>4489.9971420405827</v>
      </c>
      <c r="P604" s="25">
        <f>VLOOKUP($A604,GOLD!$A$2:$H$657,7,0)</f>
        <v>-0.86761703897822784</v>
      </c>
      <c r="Q604" s="25">
        <v>-11.38</v>
      </c>
      <c r="R604" s="25">
        <v>-22.8</v>
      </c>
      <c r="S604" s="25">
        <v>-20.29</v>
      </c>
      <c r="T604" s="25">
        <v>-34.47</v>
      </c>
      <c r="U604" s="25">
        <v>-9.91</v>
      </c>
      <c r="V604" s="25">
        <v>-9.75</v>
      </c>
      <c r="W604" s="25">
        <v>-13.32</v>
      </c>
      <c r="X604" s="25">
        <v>-12.94</v>
      </c>
      <c r="Y604" s="25">
        <v>-7.6</v>
      </c>
      <c r="Z604" s="25">
        <v>-5.09</v>
      </c>
      <c r="AA604" s="25">
        <v>-20.18</v>
      </c>
      <c r="AB604" s="25">
        <v>-18.02</v>
      </c>
    </row>
    <row r="605" spans="1:28" x14ac:dyDescent="0.3">
      <c r="A605" s="27" t="s">
        <v>417</v>
      </c>
      <c r="B605" s="27">
        <f>VLOOKUP($A605,CRSP!$A$3:$U$650,2,0)</f>
        <v>0.12889</v>
      </c>
      <c r="C605" s="27">
        <f>VLOOKUP($A605,CRSP!$A$3:$U$650,12,0)</f>
        <v>3425.5822159491886</v>
      </c>
      <c r="D605" s="27">
        <f>VLOOKUP(A605,GW!$A$2:$D$655,4,0)</f>
        <v>2.0469117858660273E-2</v>
      </c>
      <c r="E605" s="25">
        <f>VLOOKUP($A605,CRSP!$A$3:$U$656,13,0)</f>
        <v>5.0239999999999998E-3</v>
      </c>
      <c r="F605" s="25">
        <f>VLOOKUP($A605,CRSP!$A$3:$U$656,15,0)</f>
        <v>4049.6181360378691</v>
      </c>
      <c r="G605" s="25">
        <f>VLOOKUP($A605,CRSP!$A$3:$U$656,16,0)</f>
        <v>1.16E-4</v>
      </c>
      <c r="H605" s="25">
        <f>VLOOKUP($A605,CRSP!$A$3:$U$656,18,0)</f>
        <v>1204.6165864039313</v>
      </c>
      <c r="I605" s="25">
        <f>VLOOKUP($A605,CRSP!$A$3:$U$656,19,0)</f>
        <v>-6.6870000000000002E-3</v>
      </c>
      <c r="J605" s="25">
        <f>VLOOKUP($A605,CRSP!$A$3:$U$656,21,0)</f>
        <v>678.62767154105723</v>
      </c>
      <c r="K605" s="25">
        <f>VLOOKUP($A605,'BTC-USD'!$A$2:$I$120,6,0)</f>
        <v>8658.5537110000005</v>
      </c>
      <c r="L605" s="25">
        <f>VLOOKUP($A605,'BTC-USD'!$A$2:$I$120,9,0)</f>
        <v>2559.2716244932985</v>
      </c>
      <c r="M605" s="25">
        <f>VLOOKUP($A605,'BTC-USD'!$A$2:$I$120,8,0)</f>
        <v>29.622965924912393</v>
      </c>
      <c r="N605" s="25">
        <f>VLOOKUP($A605,GOLD!$A$2:$H$657,6,0)</f>
        <v>1680.09</v>
      </c>
      <c r="O605" s="25">
        <f>VLOOKUP($A605,GOLD!$A$2:$H$657,8,0)</f>
        <v>4801.6290368676755</v>
      </c>
      <c r="P605" s="25">
        <f>VLOOKUP($A605,GOLD!$A$2:$H$657,7,0)</f>
        <v>6.7103177779949563</v>
      </c>
      <c r="Q605" s="25">
        <v>8.0500000000000007</v>
      </c>
      <c r="R605" s="25">
        <v>26.15</v>
      </c>
      <c r="S605" s="25">
        <v>10.18</v>
      </c>
      <c r="T605" s="25">
        <v>32.36</v>
      </c>
      <c r="U605" s="25">
        <v>12.13</v>
      </c>
      <c r="V605" s="25">
        <v>15.24</v>
      </c>
      <c r="W605" s="25">
        <v>9.5299999999999994</v>
      </c>
      <c r="X605" s="25">
        <v>5.08</v>
      </c>
      <c r="Y605" s="25">
        <v>18.05</v>
      </c>
      <c r="Z605" s="25">
        <v>13.48</v>
      </c>
      <c r="AA605" s="25">
        <v>11.93</v>
      </c>
      <c r="AB605" s="25">
        <v>10.06</v>
      </c>
    </row>
    <row r="606" spans="1:28" x14ac:dyDescent="0.3">
      <c r="A606" s="27" t="s">
        <v>648</v>
      </c>
      <c r="B606" s="27">
        <f>VLOOKUP($A606,CRSP!$A$3:$U$650,2,0)</f>
        <v>4.7817999999999999E-2</v>
      </c>
      <c r="C606" s="27">
        <f>VLOOKUP($A606,CRSP!$A$3:$U$650,12,0)</f>
        <v>3580.6986591390264</v>
      </c>
      <c r="D606" s="27">
        <f>VLOOKUP(A606,GW!$A$2:$D$655,4,0)</f>
        <v>1.9593649222259153E-2</v>
      </c>
      <c r="E606" s="25">
        <f>VLOOKUP($A606,CRSP!$A$3:$U$656,13,0)</f>
        <v>7.1299999999999998E-4</v>
      </c>
      <c r="F606" s="25">
        <f>VLOOKUP($A606,CRSP!$A$3:$U$656,15,0)</f>
        <v>4052.5058826503305</v>
      </c>
      <c r="G606" s="25">
        <f>VLOOKUP($A606,CRSP!$A$3:$U$656,16,0)</f>
        <v>2.9E-5</v>
      </c>
      <c r="H606" s="25">
        <f>VLOOKUP($A606,CRSP!$A$3:$U$656,18,0)</f>
        <v>1204.651710619549</v>
      </c>
      <c r="I606" s="25">
        <f>VLOOKUP($A606,CRSP!$A$3:$U$656,19,0)</f>
        <v>2.0000000000000002E-5</v>
      </c>
      <c r="J606" s="25">
        <f>VLOOKUP($A606,CRSP!$A$3:$U$656,21,0)</f>
        <v>678.62767154105723</v>
      </c>
      <c r="K606" s="25">
        <f>VLOOKUP($A606,'BTC-USD'!$A$2:$I$120,6,0)</f>
        <v>9461.0585940000001</v>
      </c>
      <c r="L606" s="25">
        <f>VLOOKUP($A606,'BTC-USD'!$A$2:$I$120,9,0)</f>
        <v>2796.4738229355157</v>
      </c>
      <c r="M606" s="25">
        <f>VLOOKUP($A606,'BTC-USD'!$A$2:$I$120,8,0)</f>
        <v>8.8636578258084402</v>
      </c>
      <c r="N606" s="25">
        <f>VLOOKUP($A606,GOLD!$A$2:$H$657,6,0)</f>
        <v>1726.3</v>
      </c>
      <c r="O606" s="25">
        <f>VLOOKUP($A606,GOLD!$A$2:$H$657,8,0)</f>
        <v>4933.6953415261496</v>
      </c>
      <c r="P606" s="25">
        <f>VLOOKUP($A606,GOLD!$A$2:$H$657,7,0)</f>
        <v>2.7133026431524971</v>
      </c>
      <c r="Q606" s="25">
        <v>3.26</v>
      </c>
      <c r="R606" s="25">
        <v>7.35</v>
      </c>
      <c r="S606" s="25">
        <v>6.45</v>
      </c>
      <c r="T606" s="25">
        <v>0.52</v>
      </c>
      <c r="U606" s="25">
        <v>4.62</v>
      </c>
      <c r="V606" s="25">
        <v>7.96</v>
      </c>
      <c r="W606" s="25">
        <v>4.79</v>
      </c>
      <c r="X606" s="25">
        <v>4.5999999999999996</v>
      </c>
      <c r="Y606" s="25">
        <v>4.33</v>
      </c>
      <c r="Z606" s="25">
        <v>4.1500000000000004</v>
      </c>
      <c r="AA606" s="25">
        <v>3.65</v>
      </c>
      <c r="AB606" s="25">
        <v>4.9400000000000004</v>
      </c>
    </row>
    <row r="607" spans="1:28" x14ac:dyDescent="0.3">
      <c r="A607" s="27" t="s">
        <v>418</v>
      </c>
      <c r="B607" s="27">
        <f>VLOOKUP($A607,CRSP!$A$3:$U$650,2,0)</f>
        <v>2.0348000000000002E-2</v>
      </c>
      <c r="C607" s="27">
        <f>VLOOKUP($A607,CRSP!$A$3:$U$650,12,0)</f>
        <v>3646.5419901199716</v>
      </c>
      <c r="D607" s="27">
        <f>VLOOKUP(A607,GW!$A$2:$D$655,4,0)</f>
        <v>1.9250912528354952E-2</v>
      </c>
      <c r="E607" s="25">
        <f>VLOOKUP($A607,CRSP!$A$3:$U$656,13,0)</f>
        <v>3.88E-4</v>
      </c>
      <c r="F607" s="25">
        <f>VLOOKUP($A607,CRSP!$A$3:$U$656,15,0)</f>
        <v>4054.0775201977413</v>
      </c>
      <c r="G607" s="25">
        <f>VLOOKUP($A607,CRSP!$A$3:$U$656,16,0)</f>
        <v>1.55E-4</v>
      </c>
      <c r="H607" s="25">
        <f>VLOOKUP($A607,CRSP!$A$3:$U$656,18,0)</f>
        <v>1204.8390397695102</v>
      </c>
      <c r="I607" s="25">
        <f>VLOOKUP($A607,CRSP!$A$3:$U$656,19,0)</f>
        <v>5.4720000000000003E-3</v>
      </c>
      <c r="J607" s="25">
        <f>VLOOKUP($A607,CRSP!$A$3:$U$656,21,0)</f>
        <v>682.33970753655797</v>
      </c>
      <c r="K607" s="25">
        <f>VLOOKUP($A607,'BTC-USD'!$A$2:$I$120,6,0)</f>
        <v>9137.9931639999995</v>
      </c>
      <c r="L607" s="25">
        <f>VLOOKUP($A607,'BTC-USD'!$A$2:$I$120,9,0)</f>
        <v>2700.9830267297557</v>
      </c>
      <c r="M607" s="25">
        <f>VLOOKUP($A607,'BTC-USD'!$A$2:$I$120,8,0)</f>
        <v>-3.4743483861497544</v>
      </c>
      <c r="N607" s="25">
        <f>VLOOKUP($A607,GOLD!$A$2:$H$657,6,0)</f>
        <v>1779.55</v>
      </c>
      <c r="O607" s="25">
        <f>VLOOKUP($A607,GOLD!$A$2:$H$657,8,0)</f>
        <v>5085.8816804801363</v>
      </c>
      <c r="P607" s="25">
        <f>VLOOKUP($A607,GOLD!$A$2:$H$657,7,0)</f>
        <v>3.038013351328428</v>
      </c>
      <c r="Q607" s="25">
        <v>0.01</v>
      </c>
      <c r="R607" s="25">
        <v>14.7</v>
      </c>
      <c r="S607" s="25">
        <v>3.34</v>
      </c>
      <c r="T607" s="25">
        <v>-0.4</v>
      </c>
      <c r="U607" s="25">
        <v>1.19</v>
      </c>
      <c r="V607" s="25">
        <v>5.96</v>
      </c>
      <c r="W607" s="25">
        <v>-2.6</v>
      </c>
      <c r="X607" s="25">
        <v>-5</v>
      </c>
      <c r="Y607" s="25">
        <v>4.28</v>
      </c>
      <c r="Z607" s="25">
        <v>-1.45</v>
      </c>
      <c r="AA607" s="25">
        <v>-0.34</v>
      </c>
      <c r="AB607" s="25">
        <v>0.89</v>
      </c>
    </row>
    <row r="608" spans="1:28" x14ac:dyDescent="0.3">
      <c r="A608" s="27" t="s">
        <v>419</v>
      </c>
      <c r="B608" s="27">
        <f>VLOOKUP($A608,CRSP!$A$3:$U$650,2,0)</f>
        <v>5.6910000000000002E-2</v>
      </c>
      <c r="C608" s="27">
        <f>VLOOKUP($A608,CRSP!$A$3:$U$650,12,0)</f>
        <v>3847.4711832509997</v>
      </c>
      <c r="D608" s="27">
        <f>VLOOKUP(A608,GW!$A$2:$D$655,4,0)</f>
        <v>1.8160758386442308E-2</v>
      </c>
      <c r="E608" s="25">
        <f>VLOOKUP($A608,CRSP!$A$3:$U$656,13,0)</f>
        <v>1.2821000000000001E-2</v>
      </c>
      <c r="F608" s="25">
        <f>VLOOKUP($A608,CRSP!$A$3:$U$656,15,0)</f>
        <v>4106.0555854130062</v>
      </c>
      <c r="G608" s="25">
        <f>VLOOKUP($A608,CRSP!$A$3:$U$656,16,0)</f>
        <v>3.3E-4</v>
      </c>
      <c r="H608" s="25">
        <f>VLOOKUP($A608,CRSP!$A$3:$U$656,18,0)</f>
        <v>1205.2359434059906</v>
      </c>
      <c r="I608" s="25">
        <f>VLOOKUP($A608,CRSP!$A$3:$U$656,19,0)</f>
        <v>5.058E-3</v>
      </c>
      <c r="J608" s="25">
        <f>VLOOKUP($A608,CRSP!$A$3:$U$656,21,0)</f>
        <v>685.71428571428567</v>
      </c>
      <c r="K608" s="25">
        <f>VLOOKUP($A608,'BTC-USD'!$A$2:$I$120,6,0)</f>
        <v>11323.466796999999</v>
      </c>
      <c r="L608" s="25">
        <f>VLOOKUP($A608,'BTC-USD'!$A$2:$I$120,9,0)</f>
        <v>3346.9593458359641</v>
      </c>
      <c r="M608" s="25">
        <f>VLOOKUP($A608,'BTC-USD'!$A$2:$I$120,8,0)</f>
        <v>21.443648498487015</v>
      </c>
      <c r="N608" s="25">
        <f>VLOOKUP($A608,GOLD!$A$2:$H$657,6,0)</f>
        <v>1974.6899000000001</v>
      </c>
      <c r="O608" s="25">
        <f>VLOOKUP($A608,GOLD!$A$2:$H$657,8,0)</f>
        <v>5643.5835953129463</v>
      </c>
      <c r="P608" s="25">
        <f>VLOOKUP($A608,GOLD!$A$2:$H$657,7,0)</f>
        <v>10.405085001342913</v>
      </c>
      <c r="Q608" s="25">
        <v>5.86</v>
      </c>
      <c r="R608" s="25">
        <v>19.07</v>
      </c>
      <c r="S608" s="25">
        <v>3.02</v>
      </c>
      <c r="T608" s="25">
        <v>-4.7699999999999996</v>
      </c>
      <c r="U608" s="25">
        <v>7.48</v>
      </c>
      <c r="V608" s="25">
        <v>6.94</v>
      </c>
      <c r="W608" s="25">
        <v>5.04</v>
      </c>
      <c r="X608" s="25">
        <v>6.35</v>
      </c>
      <c r="Y608" s="25">
        <v>9.4700000000000006</v>
      </c>
      <c r="Z608" s="25">
        <v>4.3899999999999997</v>
      </c>
      <c r="AA608" s="25">
        <v>1.97</v>
      </c>
      <c r="AB608" s="25">
        <v>6.32</v>
      </c>
    </row>
    <row r="609" spans="1:28" x14ac:dyDescent="0.3">
      <c r="A609" s="27" t="s">
        <v>420</v>
      </c>
      <c r="B609" s="27">
        <f>VLOOKUP($A609,CRSP!$A$3:$U$650,2,0)</f>
        <v>7.2067999999999993E-2</v>
      </c>
      <c r="C609" s="27">
        <f>VLOOKUP($A609,CRSP!$A$3:$U$650,12,0)</f>
        <v>4117.0430486944251</v>
      </c>
      <c r="D609" s="27">
        <f>VLOOKUP(A609,GW!$A$2:$D$655,4,0)</f>
        <v>1.689239762866282E-2</v>
      </c>
      <c r="E609" s="25">
        <f>VLOOKUP($A609,CRSP!$A$3:$U$656,13,0)</f>
        <v>-1.4709E-2</v>
      </c>
      <c r="F609" s="25">
        <f>VLOOKUP($A609,CRSP!$A$3:$U$656,15,0)</f>
        <v>4045.6601921794004</v>
      </c>
      <c r="G609" s="25">
        <f>VLOOKUP($A609,CRSP!$A$3:$U$656,16,0)</f>
        <v>6.8999999999999997E-5</v>
      </c>
      <c r="H609" s="25">
        <f>VLOOKUP($A609,CRSP!$A$3:$U$656,18,0)</f>
        <v>1205.319070716286</v>
      </c>
      <c r="I609" s="25">
        <f>VLOOKUP($A609,CRSP!$A$3:$U$656,19,0)</f>
        <v>3.153E-3</v>
      </c>
      <c r="J609" s="25">
        <f>VLOOKUP($A609,CRSP!$A$3:$U$656,21,0)</f>
        <v>687.96400449943758</v>
      </c>
      <c r="K609" s="25">
        <f>VLOOKUP($A609,'BTC-USD'!$A$2:$I$120,6,0)</f>
        <v>11680.820313</v>
      </c>
      <c r="L609" s="25">
        <f>VLOOKUP($A609,'BTC-USD'!$A$2:$I$120,9,0)</f>
        <v>3452.5849207226606</v>
      </c>
      <c r="M609" s="25">
        <f>VLOOKUP($A609,'BTC-USD'!$A$2:$I$120,8,0)</f>
        <v>3.1070927170557363</v>
      </c>
      <c r="N609" s="25">
        <f>VLOOKUP($A609,GOLD!$A$2:$H$657,6,0)</f>
        <v>1968.03</v>
      </c>
      <c r="O609" s="25">
        <f>VLOOKUP($A609,GOLD!$A$2:$H$657,8,0)</f>
        <v>5624.5498713918259</v>
      </c>
      <c r="P609" s="25">
        <f>VLOOKUP($A609,GOLD!$A$2:$H$657,7,0)</f>
        <v>-0.33783309507659737</v>
      </c>
      <c r="Q609" s="25">
        <v>4.45</v>
      </c>
      <c r="R609" s="25">
        <v>41.97</v>
      </c>
      <c r="S609" s="25">
        <v>6.86</v>
      </c>
      <c r="T609" s="25">
        <v>-1.08</v>
      </c>
      <c r="U609" s="25">
        <v>4.95</v>
      </c>
      <c r="V609" s="25">
        <v>10.5</v>
      </c>
      <c r="W609" s="25">
        <v>5.6</v>
      </c>
      <c r="X609" s="25">
        <v>-2.2400000000000002</v>
      </c>
      <c r="Y609" s="25">
        <v>8.15</v>
      </c>
      <c r="Z609" s="25">
        <v>2.35</v>
      </c>
      <c r="AA609" s="25">
        <v>4.9000000000000004</v>
      </c>
      <c r="AB609" s="25">
        <v>9.85</v>
      </c>
    </row>
    <row r="610" spans="1:28" x14ac:dyDescent="0.3">
      <c r="A610" s="27" t="s">
        <v>421</v>
      </c>
      <c r="B610" s="27">
        <f>VLOOKUP($A610,CRSP!$A$3:$U$650,2,0)</f>
        <v>-3.8150999999999997E-2</v>
      </c>
      <c r="C610" s="27">
        <f>VLOOKUP($A610,CRSP!$A$3:$U$650,12,0)</f>
        <v>3955.539872971066</v>
      </c>
      <c r="D610" s="27">
        <f>VLOOKUP(A610,GW!$A$2:$D$655,4,0)</f>
        <v>1.7499624357451778E-2</v>
      </c>
      <c r="E610" s="25">
        <f>VLOOKUP($A610,CRSP!$A$3:$U$656,13,0)</f>
        <v>2.5600000000000002E-3</v>
      </c>
      <c r="F610" s="25">
        <f>VLOOKUP($A610,CRSP!$A$3:$U$656,15,0)</f>
        <v>4056.0159647601504</v>
      </c>
      <c r="G610" s="25">
        <f>VLOOKUP($A610,CRSP!$A$3:$U$656,16,0)</f>
        <v>9.8999999999999994E-5</v>
      </c>
      <c r="H610" s="25">
        <f>VLOOKUP($A610,CRSP!$A$3:$U$656,18,0)</f>
        <v>1205.4384930493861</v>
      </c>
      <c r="I610" s="25">
        <f>VLOOKUP($A610,CRSP!$A$3:$U$656,19,0)</f>
        <v>1.3929999999999999E-3</v>
      </c>
      <c r="J610" s="25">
        <f>VLOOKUP($A610,CRSP!$A$3:$U$656,21,0)</f>
        <v>688.86389201349823</v>
      </c>
      <c r="K610" s="25">
        <f>VLOOKUP($A610,'BTC-USD'!$A$2:$I$120,6,0)</f>
        <v>10784.491211</v>
      </c>
      <c r="L610" s="25">
        <f>VLOOKUP($A610,'BTC-USD'!$A$2:$I$120,9,0)</f>
        <v>3187.6504162404763</v>
      </c>
      <c r="M610" s="25">
        <f>VLOOKUP($A610,'BTC-USD'!$A$2:$I$120,8,0)</f>
        <v>-7.9839104097270965</v>
      </c>
      <c r="N610" s="25">
        <f>VLOOKUP($A610,GOLD!$A$2:$H$657,6,0)</f>
        <v>1885.4399000000001</v>
      </c>
      <c r="O610" s="25">
        <f>VLOOKUP($A610,GOLD!$A$2:$H$657,8,0)</f>
        <v>5388.5107173478136</v>
      </c>
      <c r="P610" s="25">
        <f>VLOOKUP($A610,GOLD!$A$2:$H$657,7,0)</f>
        <v>-4.2871880042313588</v>
      </c>
      <c r="Q610" s="25">
        <v>-2.0699999999999998</v>
      </c>
      <c r="R610" s="25">
        <v>-9.1999999999999993</v>
      </c>
      <c r="S610" s="25">
        <v>-0.28999999999999998</v>
      </c>
      <c r="T610" s="25">
        <v>-14.9</v>
      </c>
      <c r="U610" s="25">
        <v>7.0000000000000007E-2</v>
      </c>
      <c r="V610" s="25">
        <v>-5.25</v>
      </c>
      <c r="W610" s="25">
        <v>-1.98</v>
      </c>
      <c r="X610" s="25">
        <v>-0.32</v>
      </c>
      <c r="Y610" s="25">
        <v>-3.86</v>
      </c>
      <c r="Z610" s="25">
        <v>-1.46</v>
      </c>
      <c r="AA610" s="25">
        <v>-4.09</v>
      </c>
      <c r="AB610" s="25">
        <v>-1.04</v>
      </c>
    </row>
    <row r="611" spans="1:28" x14ac:dyDescent="0.3">
      <c r="A611" s="27" t="s">
        <v>649</v>
      </c>
      <c r="B611" s="27">
        <f>VLOOKUP($A611,CRSP!$A$3:$U$650,2,0)</f>
        <v>-2.6408999999999998E-2</v>
      </c>
      <c r="C611" s="27">
        <f>VLOOKUP($A611,CRSP!$A$3:$U$650,12,0)</f>
        <v>3846.1067984003771</v>
      </c>
      <c r="D611" s="27">
        <f>VLOOKUP(A611,GW!$A$2:$D$655,4,0)</f>
        <v>1.7939191872299236E-2</v>
      </c>
      <c r="E611" s="25">
        <f>VLOOKUP($A611,CRSP!$A$3:$U$656,13,0)</f>
        <v>-1.7309999999999999E-2</v>
      </c>
      <c r="F611" s="25">
        <f>VLOOKUP($A611,CRSP!$A$3:$U$656,15,0)</f>
        <v>3985.8074535185451</v>
      </c>
      <c r="G611" s="25">
        <f>VLOOKUP($A611,CRSP!$A$3:$U$656,16,0)</f>
        <v>6.7000000000000002E-5</v>
      </c>
      <c r="H611" s="25">
        <f>VLOOKUP($A611,CRSP!$A$3:$U$656,18,0)</f>
        <v>1205.5192787453068</v>
      </c>
      <c r="I611" s="25">
        <f>VLOOKUP($A611,CRSP!$A$3:$U$656,19,0)</f>
        <v>4.15E-4</v>
      </c>
      <c r="J611" s="25">
        <f>VLOOKUP($A611,CRSP!$A$3:$U$656,21,0)</f>
        <v>689.20134983127105</v>
      </c>
      <c r="K611" s="25">
        <f>VLOOKUP($A611,'BTC-USD'!$A$2:$I$120,6,0)</f>
        <v>13780.995117</v>
      </c>
      <c r="L611" s="25">
        <f>VLOOKUP($A611,'BTC-USD'!$A$2:$I$120,9,0)</f>
        <v>4073.3488452479046</v>
      </c>
      <c r="M611" s="25">
        <f>VLOOKUP($A611,'BTC-USD'!$A$2:$I$120,8,0)</f>
        <v>24.518137445048545</v>
      </c>
      <c r="N611" s="25">
        <f>VLOOKUP($A611,GOLD!$A$2:$H$657,6,0)</f>
        <v>1877.95</v>
      </c>
      <c r="O611" s="25">
        <f>VLOOKUP($A611,GOLD!$A$2:$H$657,8,0)</f>
        <v>5367.1048871106032</v>
      </c>
      <c r="P611" s="25">
        <f>VLOOKUP($A611,GOLD!$A$2:$H$657,7,0)</f>
        <v>-0.39804060105132749</v>
      </c>
      <c r="Q611" s="25">
        <v>-2.69</v>
      </c>
      <c r="R611" s="25">
        <v>-3.38</v>
      </c>
      <c r="S611" s="25">
        <v>-0.72</v>
      </c>
      <c r="T611" s="25">
        <v>-4.5</v>
      </c>
      <c r="U611" s="25">
        <v>-0.72</v>
      </c>
      <c r="V611" s="25">
        <v>-1.9</v>
      </c>
      <c r="W611" s="25">
        <v>-3.85</v>
      </c>
      <c r="X611" s="25">
        <v>4.47</v>
      </c>
      <c r="Y611" s="25">
        <v>-2.64</v>
      </c>
      <c r="Z611" s="25">
        <v>-4.4000000000000004</v>
      </c>
      <c r="AA611" s="25">
        <v>-0.8</v>
      </c>
      <c r="AB611" s="25">
        <v>-2.61</v>
      </c>
    </row>
    <row r="612" spans="1:28" x14ac:dyDescent="0.3">
      <c r="A612" s="27" t="s">
        <v>422</v>
      </c>
      <c r="B612" s="27">
        <f>VLOOKUP($A612,CRSP!$A$3:$U$650,2,0)</f>
        <v>0.109404</v>
      </c>
      <c r="C612" s="27">
        <f>VLOOKUP($A612,CRSP!$A$3:$U$650,12,0)</f>
        <v>4259.7388849682429</v>
      </c>
      <c r="D612" s="27">
        <f>VLOOKUP(A612,GW!$A$2:$D$655,4,0)</f>
        <v>1.6144565567265814E-2</v>
      </c>
      <c r="E612" s="25">
        <f>VLOOKUP($A612,CRSP!$A$3:$U$656,13,0)</f>
        <v>4.0159999999999996E-3</v>
      </c>
      <c r="F612" s="25">
        <f>VLOOKUP($A612,CRSP!$A$3:$U$656,15,0)</f>
        <v>4001.8137027011285</v>
      </c>
      <c r="G612" s="25">
        <f>VLOOKUP($A612,CRSP!$A$3:$U$656,16,0)</f>
        <v>9.6000000000000002E-5</v>
      </c>
      <c r="H612" s="25">
        <f>VLOOKUP($A612,CRSP!$A$3:$U$656,18,0)</f>
        <v>1205.6351886568455</v>
      </c>
      <c r="I612" s="25">
        <f>VLOOKUP($A612,CRSP!$A$3:$U$656,19,0)</f>
        <v>-6.11E-4</v>
      </c>
      <c r="J612" s="25">
        <f>VLOOKUP($A612,CRSP!$A$3:$U$656,21,0)</f>
        <v>688.75140607424066</v>
      </c>
      <c r="K612" s="25">
        <f>VLOOKUP($A612,'BTC-USD'!$A$2:$I$120,6,0)</f>
        <v>19625.835938</v>
      </c>
      <c r="L612" s="25">
        <f>VLOOKUP($A612,'BTC-USD'!$A$2:$I$120,9,0)</f>
        <v>5800.9509093041443</v>
      </c>
      <c r="M612" s="25">
        <f>VLOOKUP($A612,'BTC-USD'!$A$2:$I$120,8,0)</f>
        <v>35.35563807636639</v>
      </c>
      <c r="N612" s="25">
        <f>VLOOKUP($A612,GOLD!$A$2:$H$657,6,0)</f>
        <v>1777.02</v>
      </c>
      <c r="O612" s="25">
        <f>VLOOKUP($A612,GOLD!$A$2:$H$657,8,0)</f>
        <v>5078.6510431551869</v>
      </c>
      <c r="P612" s="25">
        <f>VLOOKUP($A612,GOLD!$A$2:$H$657,7,0)</f>
        <v>-5.5242952330279476</v>
      </c>
      <c r="Q612" s="25">
        <v>10.02</v>
      </c>
      <c r="R612" s="25">
        <v>34.479999999999997</v>
      </c>
      <c r="S612" s="25">
        <v>17</v>
      </c>
      <c r="T612" s="25">
        <v>28.49</v>
      </c>
      <c r="U612" s="25">
        <v>8.34</v>
      </c>
      <c r="V612" s="25">
        <v>10.83</v>
      </c>
      <c r="W612" s="25">
        <v>14.48</v>
      </c>
      <c r="X612" s="25">
        <v>2.68</v>
      </c>
      <c r="Y612" s="25">
        <v>8.32</v>
      </c>
      <c r="Z612" s="25">
        <v>9.86</v>
      </c>
      <c r="AA612" s="25">
        <v>16.32</v>
      </c>
      <c r="AB612" s="25">
        <v>14.95</v>
      </c>
    </row>
    <row r="613" spans="1:28" x14ac:dyDescent="0.3">
      <c r="A613" s="27" t="s">
        <v>423</v>
      </c>
      <c r="B613" s="27">
        <f>VLOOKUP($A613,CRSP!$A$3:$U$650,2,0)</f>
        <v>4.1571999999999998E-2</v>
      </c>
      <c r="C613" s="27">
        <f>VLOOKUP($A613,CRSP!$A$3:$U$650,12,0)</f>
        <v>4417.866384380146</v>
      </c>
      <c r="D613" s="27">
        <f>VLOOKUP(A613,GW!$A$2:$D$655,4,0)</f>
        <v>1.5515910549060633E-2</v>
      </c>
      <c r="E613" s="25">
        <f>VLOOKUP($A613,CRSP!$A$3:$U$656,13,0)</f>
        <v>-4.9649999999999998E-3</v>
      </c>
      <c r="F613" s="25">
        <f>VLOOKUP($A613,CRSP!$A$3:$U$656,15,0)</f>
        <v>3981.9443024841767</v>
      </c>
      <c r="G613" s="25">
        <f>VLOOKUP($A613,CRSP!$A$3:$U$656,16,0)</f>
        <v>5.3999999999999998E-5</v>
      </c>
      <c r="H613" s="25">
        <f>VLOOKUP($A613,CRSP!$A$3:$U$656,18,0)</f>
        <v>1205.7007538593321</v>
      </c>
      <c r="I613" s="25">
        <f>VLOOKUP($A613,CRSP!$A$3:$U$656,19,0)</f>
        <v>9.41E-4</v>
      </c>
      <c r="J613" s="25">
        <f>VLOOKUP($A613,CRSP!$A$3:$U$656,21,0)</f>
        <v>689.42632170978618</v>
      </c>
      <c r="K613" s="25">
        <f>VLOOKUP($A613,'BTC-USD'!$A$2:$I$120,6,0)</f>
        <v>29001.720702999999</v>
      </c>
      <c r="L613" s="25">
        <f>VLOOKUP($A613,'BTC-USD'!$A$2:$I$120,9,0)</f>
        <v>8572.2492848168167</v>
      </c>
      <c r="M613" s="25">
        <f>VLOOKUP($A613,'BTC-USD'!$A$2:$I$120,8,0)</f>
        <v>39.050830448426822</v>
      </c>
      <c r="N613" s="25">
        <f>VLOOKUP($A613,GOLD!$A$2:$H$657,6,0)</f>
        <v>1896.49</v>
      </c>
      <c r="O613" s="25">
        <f>VLOOKUP($A613,GOLD!$A$2:$H$657,8,0)</f>
        <v>5420.0914547013435</v>
      </c>
      <c r="P613" s="25">
        <f>VLOOKUP($A613,GOLD!$A$2:$H$657,7,0)</f>
        <v>6.5067005228629391</v>
      </c>
      <c r="Q613" s="25">
        <v>4.91</v>
      </c>
      <c r="R613" s="25">
        <v>15.63</v>
      </c>
      <c r="S613" s="25">
        <v>2.91</v>
      </c>
      <c r="T613" s="25">
        <v>6.27</v>
      </c>
      <c r="U613" s="25">
        <v>1.78</v>
      </c>
      <c r="V613" s="25">
        <v>5.14</v>
      </c>
      <c r="W613" s="25">
        <v>5.24</v>
      </c>
      <c r="X613" s="25">
        <v>0.63</v>
      </c>
      <c r="Y613" s="25">
        <v>1.4</v>
      </c>
      <c r="Z613" s="25">
        <v>4.7</v>
      </c>
      <c r="AA613" s="25">
        <v>6.92</v>
      </c>
      <c r="AB613" s="25">
        <v>3.53</v>
      </c>
    </row>
    <row r="614" spans="1:28" x14ac:dyDescent="0.3">
      <c r="A614" s="27" t="s">
        <v>650</v>
      </c>
      <c r="B614" s="27">
        <f>VLOOKUP($A614,CRSP!$A$3:$U$650,2,0)</f>
        <v>-1.0052E-2</v>
      </c>
      <c r="C614" s="27">
        <f>VLOOKUP($A614,CRSP!$A$3:$U$650,12,0)</f>
        <v>4368.6661961891314</v>
      </c>
      <c r="D614" s="27">
        <f>VLOOKUP(A614,GW!$A$2:$D$655,4,0)</f>
        <v>1.5632725163777155E-2</v>
      </c>
      <c r="E614" s="25">
        <f>VLOOKUP($A614,CRSP!$A$3:$U$656,13,0)</f>
        <v>-1.0713E-2</v>
      </c>
      <c r="F614" s="25">
        <f>VLOOKUP($A614,CRSP!$A$3:$U$656,15,0)</f>
        <v>3939.2861578297775</v>
      </c>
      <c r="G614" s="25">
        <f>VLOOKUP($A614,CRSP!$A$3:$U$656,16,0)</f>
        <v>1.1E-4</v>
      </c>
      <c r="H614" s="25">
        <f>VLOOKUP($A614,CRSP!$A$3:$U$656,18,0)</f>
        <v>1205.8330550714918</v>
      </c>
      <c r="I614" s="25">
        <f>VLOOKUP($A614,CRSP!$A$3:$U$656,19,0)</f>
        <v>4.254E-3</v>
      </c>
      <c r="J614" s="25">
        <f>VLOOKUP($A614,CRSP!$A$3:$U$656,21,0)</f>
        <v>692.35095613048361</v>
      </c>
      <c r="K614" s="25">
        <f>VLOOKUP($A614,'BTC-USD'!$A$2:$I$120,6,0)</f>
        <v>33114.359375</v>
      </c>
      <c r="L614" s="25">
        <f>VLOOKUP($A614,'BTC-USD'!$A$2:$I$120,9,0)</f>
        <v>9787.8517752964635</v>
      </c>
      <c r="M614" s="25">
        <f>VLOOKUP($A614,'BTC-USD'!$A$2:$I$120,8,0)</f>
        <v>13.261184347458171</v>
      </c>
      <c r="N614" s="25">
        <f>VLOOKUP($A614,GOLD!$A$2:$H$657,6,0)</f>
        <v>1846.09</v>
      </c>
      <c r="O614" s="25">
        <f>VLOOKUP($A614,GOLD!$A$2:$H$657,8,0)</f>
        <v>5276.0503000857379</v>
      </c>
      <c r="P614" s="25">
        <f>VLOOKUP($A614,GOLD!$A$2:$H$657,7,0)</f>
        <v>-2.6934920306778425</v>
      </c>
      <c r="Q614" s="25">
        <v>-4.1500000000000004</v>
      </c>
      <c r="R614" s="25">
        <v>11.83</v>
      </c>
      <c r="S614" s="25">
        <v>-1.46</v>
      </c>
      <c r="T614" s="25">
        <v>4.67</v>
      </c>
      <c r="U614" s="25">
        <v>-4.1100000000000003</v>
      </c>
      <c r="V614" s="25">
        <v>0.59</v>
      </c>
      <c r="W614" s="25">
        <v>-3.52</v>
      </c>
      <c r="X614" s="25">
        <v>-0.44</v>
      </c>
      <c r="Y614" s="25">
        <v>-0.16</v>
      </c>
      <c r="Z614" s="25">
        <v>3.43</v>
      </c>
      <c r="AA614" s="25">
        <v>-2.81</v>
      </c>
      <c r="AB614" s="25">
        <v>-2.72</v>
      </c>
    </row>
    <row r="615" spans="1:28" x14ac:dyDescent="0.3">
      <c r="A615" s="27" t="s">
        <v>651</v>
      </c>
      <c r="B615" s="27">
        <f>VLOOKUP($A615,CRSP!$A$3:$U$650,2,0)</f>
        <v>2.6103999999999999E-2</v>
      </c>
      <c r="C615" s="27">
        <f>VLOOKUP($A615,CRSP!$A$3:$U$650,12,0)</f>
        <v>4482.6511409080222</v>
      </c>
      <c r="D615" s="27">
        <f>VLOOKUP(A615,GW!$A$2:$D$655,4,0)</f>
        <v>1.5178762339085354E-2</v>
      </c>
      <c r="E615" s="25">
        <f>VLOOKUP($A615,CRSP!$A$3:$U$656,13,0)</f>
        <v>-2.5385000000000001E-2</v>
      </c>
      <c r="F615" s="25">
        <f>VLOOKUP($A615,CRSP!$A$3:$U$656,15,0)</f>
        <v>3839.2879712577169</v>
      </c>
      <c r="G615" s="25">
        <f>VLOOKUP($A615,CRSP!$A$3:$U$656,16,0)</f>
        <v>8.0000000000000007E-5</v>
      </c>
      <c r="H615" s="25">
        <f>VLOOKUP($A615,CRSP!$A$3:$U$656,18,0)</f>
        <v>1205.9290612608472</v>
      </c>
      <c r="I615" s="25">
        <f>VLOOKUP($A615,CRSP!$A$3:$U$656,19,0)</f>
        <v>5.4739999999999997E-3</v>
      </c>
      <c r="J615" s="25">
        <f>VLOOKUP($A615,CRSP!$A$3:$U$656,21,0)</f>
        <v>696.17547806524169</v>
      </c>
      <c r="K615" s="25">
        <f>VLOOKUP($A615,'BTC-USD'!$A$2:$I$120,6,0)</f>
        <v>45137.769530999998</v>
      </c>
      <c r="L615" s="25">
        <f>VLOOKUP($A615,'BTC-USD'!$A$2:$I$120,9,0)</f>
        <v>13341.698464819568</v>
      </c>
      <c r="M615" s="25">
        <f>VLOOKUP($A615,'BTC-USD'!$A$2:$I$120,8,0)</f>
        <v>30.975235163075315</v>
      </c>
      <c r="N615" s="25">
        <f>VLOOKUP($A615,GOLD!$A$2:$H$657,6,0)</f>
        <v>1733.49</v>
      </c>
      <c r="O615" s="25">
        <f>VLOOKUP($A615,GOLD!$A$2:$H$657,8,0)</f>
        <v>4954.244069734209</v>
      </c>
      <c r="P615" s="25">
        <f>VLOOKUP($A615,GOLD!$A$2:$H$657,7,0)</f>
        <v>-6.2933171504844925</v>
      </c>
      <c r="Q615" s="25">
        <v>1.32</v>
      </c>
      <c r="R615" s="25">
        <v>-8.3000000000000007</v>
      </c>
      <c r="S615" s="25">
        <v>7.93</v>
      </c>
      <c r="T615" s="25">
        <v>23.36</v>
      </c>
      <c r="U615" s="25">
        <v>0.62</v>
      </c>
      <c r="V615" s="25">
        <v>1.52</v>
      </c>
      <c r="W615" s="25">
        <v>4.24</v>
      </c>
      <c r="X615" s="25">
        <v>-4.57</v>
      </c>
      <c r="Y615" s="25">
        <v>-1.67</v>
      </c>
      <c r="Z615" s="25">
        <v>-1.28</v>
      </c>
      <c r="AA615" s="25">
        <v>10.75</v>
      </c>
      <c r="AB615" s="25">
        <v>8.08</v>
      </c>
    </row>
    <row r="616" spans="1:28" x14ac:dyDescent="0.3">
      <c r="A616" s="27" t="s">
        <v>424</v>
      </c>
      <c r="B616" s="27">
        <f>VLOOKUP($A616,CRSP!$A$3:$U$650,2,0)</f>
        <v>4.3313999999999998E-2</v>
      </c>
      <c r="C616" s="27">
        <f>VLOOKUP($A616,CRSP!$A$3:$U$650,12,0)</f>
        <v>4672.8887320630438</v>
      </c>
      <c r="D616" s="27">
        <f>VLOOKUP(A616,GW!$A$2:$D$655,4,0)</f>
        <v>1.4506665692959695E-2</v>
      </c>
      <c r="E616" s="25">
        <f>VLOOKUP($A616,CRSP!$A$3:$U$656,13,0)</f>
        <v>-2.9342E-2</v>
      </c>
      <c r="F616" s="25">
        <f>VLOOKUP($A616,CRSP!$A$3:$U$656,15,0)</f>
        <v>3726.6356295727242</v>
      </c>
      <c r="G616" s="25">
        <f>VLOOKUP($A616,CRSP!$A$3:$U$656,16,0)</f>
        <v>9.0000000000000006E-5</v>
      </c>
      <c r="H616" s="25">
        <f>VLOOKUP($A616,CRSP!$A$3:$U$656,18,0)</f>
        <v>1206.0379463292618</v>
      </c>
      <c r="I616" s="25">
        <f>VLOOKUP($A616,CRSP!$A$3:$U$656,19,0)</f>
        <v>7.0829999999999999E-3</v>
      </c>
      <c r="J616" s="25">
        <f>VLOOKUP($A616,CRSP!$A$3:$U$656,21,0)</f>
        <v>701.01237345331833</v>
      </c>
      <c r="K616" s="25">
        <f>VLOOKUP($A616,'BTC-USD'!$A$2:$I$120,6,0)</f>
        <v>58918.832030999998</v>
      </c>
      <c r="L616" s="25">
        <f>VLOOKUP($A616,'BTC-USD'!$A$2:$I$120,9,0)</f>
        <v>17415.067226950319</v>
      </c>
      <c r="M616" s="25">
        <f>VLOOKUP($A616,'BTC-USD'!$A$2:$I$120,8,0)</f>
        <v>26.644141051682308</v>
      </c>
      <c r="N616" s="25">
        <f>VLOOKUP($A616,GOLD!$A$2:$H$657,6,0)</f>
        <v>1707.01</v>
      </c>
      <c r="O616" s="25">
        <f>VLOOKUP($A616,GOLD!$A$2:$H$657,8,0)</f>
        <v>4878.5653043726779</v>
      </c>
      <c r="P616" s="25">
        <f>VLOOKUP($A616,GOLD!$A$2:$H$657,7,0)</f>
        <v>-1.5393415424254862</v>
      </c>
      <c r="Q616" s="25">
        <v>7.27</v>
      </c>
      <c r="R616" s="25">
        <v>0.69</v>
      </c>
      <c r="S616" s="25">
        <v>7.84</v>
      </c>
      <c r="T616" s="25">
        <v>2.25</v>
      </c>
      <c r="U616" s="25">
        <v>7.5</v>
      </c>
      <c r="V616" s="25">
        <v>0.72</v>
      </c>
      <c r="W616" s="25">
        <v>1.62</v>
      </c>
      <c r="X616" s="25">
        <v>10.37</v>
      </c>
      <c r="Y616" s="25">
        <v>5.7</v>
      </c>
      <c r="Z616" s="25">
        <v>-0.08</v>
      </c>
      <c r="AA616" s="25">
        <v>5.87</v>
      </c>
      <c r="AB616" s="25">
        <v>5.26</v>
      </c>
    </row>
    <row r="617" spans="1:28" x14ac:dyDescent="0.3">
      <c r="A617" s="27" t="s">
        <v>425</v>
      </c>
      <c r="B617" s="27">
        <f>VLOOKUP($A617,CRSP!$A$3:$U$650,2,0)</f>
        <v>5.3904000000000001E-2</v>
      </c>
      <c r="C617" s="27">
        <f>VLOOKUP($A617,CRSP!$A$3:$U$650,12,0)</f>
        <v>4917.866384380146</v>
      </c>
      <c r="D617" s="27">
        <f>VLOOKUP(A617,GW!$A$2:$D$655,4,0)</f>
        <v>1.3802501553729493E-2</v>
      </c>
      <c r="E617" s="25">
        <f>VLOOKUP($A617,CRSP!$A$3:$U$656,13,0)</f>
        <v>1.1851E-2</v>
      </c>
      <c r="F617" s="25">
        <f>VLOOKUP($A617,CRSP!$A$3:$U$656,15,0)</f>
        <v>3770.7994689403763</v>
      </c>
      <c r="G617" s="25">
        <f>VLOOKUP($A617,CRSP!$A$3:$U$656,16,0)</f>
        <v>1.46E-4</v>
      </c>
      <c r="H617" s="25">
        <f>VLOOKUP($A617,CRSP!$A$3:$U$656,18,0)</f>
        <v>1206.2135674073506</v>
      </c>
      <c r="I617" s="25">
        <f>VLOOKUP($A617,CRSP!$A$3:$U$656,19,0)</f>
        <v>8.2190000000000006E-3</v>
      </c>
      <c r="J617" s="25">
        <f>VLOOKUP($A617,CRSP!$A$3:$U$656,21,0)</f>
        <v>706.86164229471308</v>
      </c>
      <c r="K617" s="25">
        <f>VLOOKUP($A617,'BTC-USD'!$A$2:$I$120,6,0)</f>
        <v>57750.175780999998</v>
      </c>
      <c r="L617" s="25">
        <f>VLOOKUP($A617,'BTC-USD'!$A$2:$I$120,9,0)</f>
        <v>17069.639008885213</v>
      </c>
      <c r="M617" s="25">
        <f>VLOOKUP($A617,'BTC-USD'!$A$2:$I$120,8,0)</f>
        <v>-2.0034375210501545</v>
      </c>
      <c r="N617" s="25">
        <f>VLOOKUP($A617,GOLD!$A$2:$H$657,6,0)</f>
        <v>1768.59</v>
      </c>
      <c r="O617" s="25">
        <f>VLOOKUP($A617,GOLD!$A$2:$H$657,8,0)</f>
        <v>5054.5584452700768</v>
      </c>
      <c r="P617" s="25">
        <f>VLOOKUP($A617,GOLD!$A$2:$H$657,7,0)</f>
        <v>3.5439316927799611</v>
      </c>
      <c r="Q617" s="25">
        <v>3.32</v>
      </c>
      <c r="R617" s="25">
        <v>4.32</v>
      </c>
      <c r="S617" s="25">
        <v>2.4</v>
      </c>
      <c r="T617" s="25">
        <v>0.72</v>
      </c>
      <c r="U617" s="25">
        <v>2.63</v>
      </c>
      <c r="V617" s="25">
        <v>6.35</v>
      </c>
      <c r="W617" s="25">
        <v>3.06</v>
      </c>
      <c r="X617" s="25">
        <v>3.97</v>
      </c>
      <c r="Y617" s="25">
        <v>7.18</v>
      </c>
      <c r="Z617" s="25">
        <v>2.97</v>
      </c>
      <c r="AA617" s="25">
        <v>6.21</v>
      </c>
      <c r="AB617" s="25">
        <v>4.97</v>
      </c>
    </row>
    <row r="618" spans="1:28" x14ac:dyDescent="0.3">
      <c r="A618" s="27" t="s">
        <v>426</v>
      </c>
      <c r="B618" s="27">
        <f>VLOOKUP($A618,CRSP!$A$3:$U$650,2,0)</f>
        <v>6.208E-3</v>
      </c>
      <c r="C618" s="27">
        <f>VLOOKUP($A618,CRSP!$A$3:$U$650,12,0)</f>
        <v>4944.8482709950595</v>
      </c>
      <c r="D618" s="27">
        <f>VLOOKUP(A618,GW!$A$2:$D$655,4,0)</f>
        <v>1.3745554654352919E-2</v>
      </c>
      <c r="E618" s="25">
        <f>VLOOKUP($A618,CRSP!$A$3:$U$656,13,0)</f>
        <v>3.441E-3</v>
      </c>
      <c r="F618" s="25">
        <f>VLOOKUP($A618,CRSP!$A$3:$U$656,15,0)</f>
        <v>3783.7750953698246</v>
      </c>
      <c r="G618" s="25">
        <f>VLOOKUP($A618,CRSP!$A$3:$U$656,16,0)</f>
        <v>2.5000000000000001E-5</v>
      </c>
      <c r="H618" s="25">
        <f>VLOOKUP($A618,CRSP!$A$3:$U$656,18,0)</f>
        <v>1206.2440083942195</v>
      </c>
      <c r="I618" s="25">
        <f>VLOOKUP($A618,CRSP!$A$3:$U$656,19,0)</f>
        <v>8.0169999999999998E-3</v>
      </c>
      <c r="J618" s="25">
        <f>VLOOKUP($A618,CRSP!$A$3:$U$656,21,0)</f>
        <v>712.48593925759269</v>
      </c>
      <c r="K618" s="25">
        <f>VLOOKUP($A618,'BTC-USD'!$A$2:$I$120,6,0)</f>
        <v>37332.855469000002</v>
      </c>
      <c r="L618" s="25">
        <f>VLOOKUP($A618,'BTC-USD'!$A$2:$I$120,9,0)</f>
        <v>11034.743313047651</v>
      </c>
      <c r="M618" s="25">
        <f>VLOOKUP($A618,'BTC-USD'!$A$2:$I$120,8,0)</f>
        <v>-43.625261061654527</v>
      </c>
      <c r="N618" s="25">
        <f>VLOOKUP($A618,GOLD!$A$2:$H$657,6,0)</f>
        <v>1906.36</v>
      </c>
      <c r="O618" s="25">
        <f>VLOOKUP($A618,GOLD!$A$2:$H$657,8,0)</f>
        <v>5448.2995141468982</v>
      </c>
      <c r="P618" s="25">
        <f>VLOOKUP($A618,GOLD!$A$2:$H$657,7,0)</f>
        <v>7.5013045672994618</v>
      </c>
      <c r="Q618" s="25">
        <v>1.97</v>
      </c>
      <c r="R618" s="25">
        <v>-5.46</v>
      </c>
      <c r="S618" s="25">
        <v>2.95</v>
      </c>
      <c r="T618" s="25">
        <v>6.16</v>
      </c>
      <c r="U618" s="25">
        <v>2.36</v>
      </c>
      <c r="V618" s="25">
        <v>-0.84</v>
      </c>
      <c r="W618" s="25">
        <v>-0.57999999999999996</v>
      </c>
      <c r="X618" s="25">
        <v>-1.1599999999999999</v>
      </c>
      <c r="Y618" s="25">
        <v>-2.25</v>
      </c>
      <c r="Z618" s="25">
        <v>-0.11</v>
      </c>
      <c r="AA618" s="25">
        <v>3.19</v>
      </c>
      <c r="AB618" s="25">
        <v>2.2400000000000002</v>
      </c>
    </row>
    <row r="619" spans="1:28" x14ac:dyDescent="0.3">
      <c r="A619" s="27" t="s">
        <v>427</v>
      </c>
      <c r="B619" s="27">
        <f>VLOOKUP($A619,CRSP!$A$3:$U$650,2,0)</f>
        <v>2.3682000000000002E-2</v>
      </c>
      <c r="C619" s="27">
        <f>VLOOKUP($A619,CRSP!$A$3:$U$650,12,0)</f>
        <v>5054.6930134086097</v>
      </c>
      <c r="D619" s="27">
        <f>VLOOKUP(A619,GW!$A$2:$D$655,4,0)</f>
        <v>1.3464814923657045E-2</v>
      </c>
      <c r="E619" s="25">
        <f>VLOOKUP($A619,CRSP!$A$3:$U$656,13,0)</f>
        <v>1.4083999999999999E-2</v>
      </c>
      <c r="F619" s="25">
        <f>VLOOKUP($A619,CRSP!$A$3:$U$656,15,0)</f>
        <v>3837.065148223006</v>
      </c>
      <c r="G619" s="25">
        <f>VLOOKUP($A619,CRSP!$A$3:$U$656,16,0)</f>
        <v>-4.5000000000000003E-5</v>
      </c>
      <c r="H619" s="25">
        <f>VLOOKUP($A619,CRSP!$A$3:$U$656,18,0)</f>
        <v>1206.1901512636055</v>
      </c>
      <c r="I619" s="25">
        <f>VLOOKUP($A619,CRSP!$A$3:$U$656,19,0)</f>
        <v>9.2910000000000006E-3</v>
      </c>
      <c r="J619" s="25">
        <f>VLOOKUP($A619,CRSP!$A$3:$U$656,21,0)</f>
        <v>719.12260967379075</v>
      </c>
      <c r="K619" s="25">
        <f>VLOOKUP($A619,'BTC-USD'!$A$2:$I$120,6,0)</f>
        <v>35040.835937999997</v>
      </c>
      <c r="L619" s="25">
        <f>VLOOKUP($A619,'BTC-USD'!$A$2:$I$120,9,0)</f>
        <v>10357.274448816826</v>
      </c>
      <c r="M619" s="25">
        <f>VLOOKUP($A619,'BTC-USD'!$A$2:$I$120,8,0)</f>
        <v>-6.3359660145858188</v>
      </c>
      <c r="N619" s="25">
        <f>VLOOKUP($A619,GOLD!$A$2:$H$657,6,0)</f>
        <v>1769.8</v>
      </c>
      <c r="O619" s="25">
        <f>VLOOKUP($A619,GOLD!$A$2:$H$657,8,0)</f>
        <v>5058.0165761646176</v>
      </c>
      <c r="P619" s="25">
        <f>VLOOKUP($A619,GOLD!$A$2:$H$657,7,0)</f>
        <v>-7.4329118775639911</v>
      </c>
      <c r="Q619" s="25">
        <v>-0.8</v>
      </c>
      <c r="R619" s="25">
        <v>5.68</v>
      </c>
      <c r="S619" s="25">
        <v>-0.3</v>
      </c>
      <c r="T619" s="25">
        <v>5.51</v>
      </c>
      <c r="U619" s="25">
        <v>-2.57</v>
      </c>
      <c r="V619" s="25">
        <v>6.95</v>
      </c>
      <c r="W619" s="25">
        <v>0.02</v>
      </c>
      <c r="X619" s="25">
        <v>-1.41</v>
      </c>
      <c r="Y619" s="25">
        <v>2.82</v>
      </c>
      <c r="Z619" s="25">
        <v>4.3899999999999997</v>
      </c>
      <c r="AA619" s="25">
        <v>-2.2599999999999998</v>
      </c>
      <c r="AB619" s="25">
        <v>-2.63</v>
      </c>
    </row>
    <row r="620" spans="1:28" x14ac:dyDescent="0.3">
      <c r="A620" s="27" t="s">
        <v>652</v>
      </c>
      <c r="B620" s="27">
        <f>VLOOKUP($A620,CRSP!$A$3:$U$650,2,0)</f>
        <v>2.4305E-2</v>
      </c>
      <c r="C620" s="27">
        <f>VLOOKUP($A620,CRSP!$A$3:$U$650,12,0)</f>
        <v>5169.6777228887331</v>
      </c>
      <c r="D620" s="27">
        <f>VLOOKUP(A620,GW!$A$2:$D$655,4,0)</f>
        <v>1.3270702758378836E-2</v>
      </c>
      <c r="E620" s="25">
        <f>VLOOKUP($A620,CRSP!$A$3:$U$656,13,0)</f>
        <v>2.3828999999999999E-2</v>
      </c>
      <c r="F620" s="25">
        <f>VLOOKUP($A620,CRSP!$A$3:$U$656,15,0)</f>
        <v>3928.4990092089174</v>
      </c>
      <c r="G620" s="25">
        <f>VLOOKUP($A620,CRSP!$A$3:$U$656,16,0)</f>
        <v>2.9E-5</v>
      </c>
      <c r="H620" s="25">
        <f>VLOOKUP($A620,CRSP!$A$3:$U$656,18,0)</f>
        <v>1206.2252754792232</v>
      </c>
      <c r="I620" s="25">
        <f>VLOOKUP($A620,CRSP!$A$3:$U$656,19,0)</f>
        <v>4.8110000000000002E-3</v>
      </c>
      <c r="J620" s="25">
        <f>VLOOKUP($A620,CRSP!$A$3:$U$656,21,0)</f>
        <v>722.60967379077613</v>
      </c>
      <c r="K620" s="25">
        <f>VLOOKUP($A620,'BTC-USD'!$A$2:$I$120,6,0)</f>
        <v>41626.195312999997</v>
      </c>
      <c r="L620" s="25">
        <f>VLOOKUP($A620,'BTC-USD'!$A$2:$I$120,9,0)</f>
        <v>12303.756961723931</v>
      </c>
      <c r="M620" s="25">
        <f>VLOOKUP($A620,'BTC-USD'!$A$2:$I$120,8,0)</f>
        <v>17.22155416548263</v>
      </c>
      <c r="N620" s="25">
        <f>VLOOKUP($A620,GOLD!$A$2:$H$657,6,0)</f>
        <v>1813.58</v>
      </c>
      <c r="O620" s="25">
        <f>VLOOKUP($A620,GOLD!$A$2:$H$657,8,0)</f>
        <v>5183.1380394398393</v>
      </c>
      <c r="P620" s="25">
        <f>VLOOKUP($A620,GOLD!$A$2:$H$657,7,0)</f>
        <v>2.4436246509232098</v>
      </c>
      <c r="Q620" s="25">
        <v>0.21</v>
      </c>
      <c r="R620" s="25">
        <v>-0.96</v>
      </c>
      <c r="S620" s="25">
        <v>0.85</v>
      </c>
      <c r="T620" s="25">
        <v>-8.58</v>
      </c>
      <c r="U620" s="25">
        <v>2.4500000000000002</v>
      </c>
      <c r="V620" s="25">
        <v>3.41</v>
      </c>
      <c r="W620" s="25">
        <v>0.33</v>
      </c>
      <c r="X620" s="25">
        <v>2.97</v>
      </c>
      <c r="Y620" s="25">
        <v>0.26</v>
      </c>
      <c r="Z620" s="25">
        <v>2.92</v>
      </c>
      <c r="AA620" s="25">
        <v>0.22</v>
      </c>
      <c r="AB620" s="25">
        <v>-1.39</v>
      </c>
    </row>
    <row r="621" spans="1:28" x14ac:dyDescent="0.3">
      <c r="A621" s="27" t="s">
        <v>428</v>
      </c>
      <c r="B621" s="27">
        <f>VLOOKUP($A621,CRSP!$A$3:$U$650,2,0)</f>
        <v>3.0599999999999999E-2</v>
      </c>
      <c r="C621" s="27">
        <f>VLOOKUP($A621,CRSP!$A$3:$U$650,12,0)</f>
        <v>5319.5483415666904</v>
      </c>
      <c r="D621" s="27">
        <f>VLOOKUP(A621,GW!$A$2:$D$655,4,0)</f>
        <v>1.2999225210974066E-2</v>
      </c>
      <c r="E621" s="25">
        <f>VLOOKUP($A621,CRSP!$A$3:$U$656,13,0)</f>
        <v>-4.8370000000000002E-3</v>
      </c>
      <c r="F621" s="25">
        <f>VLOOKUP($A621,CRSP!$A$3:$U$656,15,0)</f>
        <v>3909.4964824993222</v>
      </c>
      <c r="G621" s="25">
        <f>VLOOKUP($A621,CRSP!$A$3:$U$656,16,0)</f>
        <v>3.0000000000000001E-5</v>
      </c>
      <c r="H621" s="25">
        <f>VLOOKUP($A621,CRSP!$A$3:$U$656,18,0)</f>
        <v>1206.2615705020282</v>
      </c>
      <c r="I621" s="25">
        <f>VLOOKUP($A621,CRSP!$A$3:$U$656,19,0)</f>
        <v>2.0660000000000001E-3</v>
      </c>
      <c r="J621" s="25">
        <f>VLOOKUP($A621,CRSP!$A$3:$U$656,21,0)</f>
        <v>724.07199100112484</v>
      </c>
      <c r="K621" s="25">
        <f>VLOOKUP($A621,'BTC-USD'!$A$2:$I$120,6,0)</f>
        <v>47166.6875</v>
      </c>
      <c r="L621" s="25">
        <f>VLOOKUP($A621,'BTC-USD'!$A$2:$I$120,9,0)</f>
        <v>13941.400488945095</v>
      </c>
      <c r="M621" s="25">
        <f>VLOOKUP($A621,'BTC-USD'!$A$2:$I$120,8,0)</f>
        <v>12.49582059946651</v>
      </c>
      <c r="N621" s="25">
        <f>VLOOKUP($A621,GOLD!$A$2:$H$657,6,0)</f>
        <v>1813.4301</v>
      </c>
      <c r="O621" s="25">
        <f>VLOOKUP($A621,GOLD!$A$2:$H$657,8,0)</f>
        <v>5182.709631323235</v>
      </c>
      <c r="P621" s="25">
        <f>VLOOKUP($A621,GOLD!$A$2:$H$657,7,0)</f>
        <v>-8.2657613820974196E-3</v>
      </c>
      <c r="Q621" s="25">
        <v>-0.28000000000000003</v>
      </c>
      <c r="R621" s="25">
        <v>1.78</v>
      </c>
      <c r="S621" s="25">
        <v>0.68</v>
      </c>
      <c r="T621" s="25">
        <v>-1.19</v>
      </c>
      <c r="U621" s="25">
        <v>0.27</v>
      </c>
      <c r="V621" s="25">
        <v>4.6500000000000004</v>
      </c>
      <c r="W621" s="25">
        <v>1.34</v>
      </c>
      <c r="X621" s="25">
        <v>3.23</v>
      </c>
      <c r="Y621" s="25">
        <v>2.38</v>
      </c>
      <c r="Z621" s="25">
        <v>2.85</v>
      </c>
      <c r="AA621" s="25">
        <v>2.85</v>
      </c>
      <c r="AB621" s="25">
        <v>2.25</v>
      </c>
    </row>
    <row r="622" spans="1:28" x14ac:dyDescent="0.3">
      <c r="A622" s="27" t="s">
        <v>429</v>
      </c>
      <c r="B622" s="27">
        <f>VLOOKUP($A622,CRSP!$A$3:$U$650,2,0)</f>
        <v>-4.6075999999999999E-2</v>
      </c>
      <c r="C622" s="27">
        <f>VLOOKUP($A622,CRSP!$A$3:$U$650,12,0)</f>
        <v>5066.5019995295224</v>
      </c>
      <c r="D622" s="27">
        <f>VLOOKUP(A622,GW!$A$2:$D$655,4,0)</f>
        <v>1.3755991296318599E-2</v>
      </c>
      <c r="E622" s="25">
        <f>VLOOKUP($A622,CRSP!$A$3:$U$656,13,0)</f>
        <v>-1.5424999999999999E-2</v>
      </c>
      <c r="F622" s="25">
        <f>VLOOKUP($A622,CRSP!$A$3:$U$656,15,0)</f>
        <v>3849.1931344717273</v>
      </c>
      <c r="G622" s="25">
        <f>VLOOKUP($A622,CRSP!$A$3:$U$656,16,0)</f>
        <v>8.0000000000000007E-5</v>
      </c>
      <c r="H622" s="25">
        <f>VLOOKUP($A622,CRSP!$A$3:$U$656,18,0)</f>
        <v>1206.3575766913832</v>
      </c>
      <c r="I622" s="25">
        <f>VLOOKUP($A622,CRSP!$A$3:$U$656,19,0)</f>
        <v>2.7160000000000001E-3</v>
      </c>
      <c r="J622" s="25">
        <f>VLOOKUP($A622,CRSP!$A$3:$U$656,21,0)</f>
        <v>725.98425196850394</v>
      </c>
      <c r="K622" s="25">
        <f>VLOOKUP($A622,'BTC-USD'!$A$2:$I$120,6,0)</f>
        <v>43790.894530999998</v>
      </c>
      <c r="L622" s="25">
        <f>VLOOKUP($A622,'BTC-USD'!$A$2:$I$120,9,0)</f>
        <v>12943.59283606309</v>
      </c>
      <c r="M622" s="25">
        <f>VLOOKUP($A622,'BTC-USD'!$A$2:$I$120,8,0)</f>
        <v>-7.426196176047398</v>
      </c>
      <c r="N622" s="25">
        <f>VLOOKUP($A622,GOLD!$A$2:$H$657,6,0)</f>
        <v>1756.66</v>
      </c>
      <c r="O622" s="25">
        <f>VLOOKUP($A622,GOLD!$A$2:$H$657,8,0)</f>
        <v>5020.4629894255504</v>
      </c>
      <c r="P622" s="25">
        <f>VLOOKUP($A622,GOLD!$A$2:$H$657,7,0)</f>
        <v>-3.1805855934977463</v>
      </c>
      <c r="Q622" s="25">
        <v>-4.5599999999999996</v>
      </c>
      <c r="R622" s="25">
        <v>2.8</v>
      </c>
      <c r="S622" s="25">
        <v>-6.25</v>
      </c>
      <c r="T622" s="25">
        <v>10.99</v>
      </c>
      <c r="U622" s="25">
        <v>-4.7699999999999996</v>
      </c>
      <c r="V622" s="25">
        <v>-6.22</v>
      </c>
      <c r="W622" s="25">
        <v>-5.58</v>
      </c>
      <c r="X622" s="25">
        <v>-4.8600000000000003</v>
      </c>
      <c r="Y622" s="25">
        <v>-4.2</v>
      </c>
      <c r="Z622" s="25">
        <v>-6.01</v>
      </c>
      <c r="AA622" s="25">
        <v>-1.55</v>
      </c>
      <c r="AB622" s="25">
        <v>-3.49</v>
      </c>
    </row>
    <row r="623" spans="1:28" x14ac:dyDescent="0.3">
      <c r="A623" s="27" t="s">
        <v>653</v>
      </c>
      <c r="B623" s="27">
        <f>VLOOKUP($A623,CRSP!$A$3:$U$650,2,0)</f>
        <v>7.0510000000000003E-2</v>
      </c>
      <c r="C623" s="27">
        <f>VLOOKUP($A623,CRSP!$A$3:$U$650,12,0)</f>
        <v>5416.8195718654442</v>
      </c>
      <c r="D623" s="27">
        <f>VLOOKUP(A623,GW!$A$2:$D$655,4,0)</f>
        <v>1.29490641220689E-2</v>
      </c>
      <c r="E623" s="25">
        <f>VLOOKUP($A623,CRSP!$A$3:$U$656,13,0)</f>
        <v>-4.8960000000000002E-3</v>
      </c>
      <c r="F623" s="25">
        <f>VLOOKUP($A623,CRSP!$A$3:$U$656,15,0)</f>
        <v>3830.3472219932546</v>
      </c>
      <c r="G623" s="25">
        <f>VLOOKUP($A623,CRSP!$A$3:$U$656,16,0)</f>
        <v>-3.4E-5</v>
      </c>
      <c r="H623" s="25">
        <f>VLOOKUP($A623,CRSP!$A$3:$U$656,18,0)</f>
        <v>1206.3165984398292</v>
      </c>
      <c r="I623" s="25">
        <f>VLOOKUP($A623,CRSP!$A$3:$U$656,19,0)</f>
        <v>8.3079999999999994E-3</v>
      </c>
      <c r="J623" s="25">
        <f>VLOOKUP($A623,CRSP!$A$3:$U$656,21,0)</f>
        <v>732.05849268841382</v>
      </c>
      <c r="K623" s="25">
        <f>VLOOKUP($A623,'BTC-USD'!$A$2:$I$120,6,0)</f>
        <v>61318.957030999998</v>
      </c>
      <c r="L623" s="25">
        <f>VLOOKUP($A623,'BTC-USD'!$A$2:$I$120,9,0)</f>
        <v>18124.48961003646</v>
      </c>
      <c r="M623" s="25">
        <f>VLOOKUP($A623,'BTC-USD'!$A$2:$I$120,8,0)</f>
        <v>33.666313688136555</v>
      </c>
      <c r="N623" s="25">
        <f>VLOOKUP($A623,GOLD!$A$2:$H$657,6,0)</f>
        <v>1782.8100999999999</v>
      </c>
      <c r="O623" s="25">
        <f>VLOOKUP($A623,GOLD!$A$2:$H$657,8,0)</f>
        <v>5095.1989139754214</v>
      </c>
      <c r="P623" s="25">
        <f>VLOOKUP($A623,GOLD!$A$2:$H$657,7,0)</f>
        <v>1.4776548508350813</v>
      </c>
      <c r="Q623" s="25">
        <v>3.74</v>
      </c>
      <c r="R623" s="25">
        <v>30.86</v>
      </c>
      <c r="S623" s="25">
        <v>4.49</v>
      </c>
      <c r="T623" s="25">
        <v>10.33</v>
      </c>
      <c r="U623" s="25">
        <v>6.09</v>
      </c>
      <c r="V623" s="25">
        <v>7.82</v>
      </c>
      <c r="W623" s="25">
        <v>-4.2300000000000004</v>
      </c>
      <c r="X623" s="25">
        <v>5.1100000000000003</v>
      </c>
      <c r="Y623" s="25">
        <v>4.97</v>
      </c>
      <c r="Z623" s="25">
        <v>2.25</v>
      </c>
      <c r="AA623" s="25">
        <v>7.08</v>
      </c>
      <c r="AB623" s="25">
        <v>7.47</v>
      </c>
    </row>
    <row r="624" spans="1:28" x14ac:dyDescent="0.3">
      <c r="A624" s="27" t="s">
        <v>430</v>
      </c>
      <c r="B624" s="27">
        <f>VLOOKUP($A624,CRSP!$A$3:$U$650,2,0)</f>
        <v>-7.2560000000000003E-3</v>
      </c>
      <c r="C624" s="27">
        <f>VLOOKUP($A624,CRSP!$A$3:$U$650,12,0)</f>
        <v>5371.6772524111975</v>
      </c>
      <c r="D624" s="27">
        <f>VLOOKUP(A624,GW!$A$2:$D$655,4,0)</f>
        <v>1.3141282921927552E-2</v>
      </c>
      <c r="E624" s="25">
        <f>VLOOKUP($A624,CRSP!$A$3:$U$656,13,0)</f>
        <v>1.2455000000000001E-2</v>
      </c>
      <c r="F624" s="25">
        <f>VLOOKUP($A624,CRSP!$A$3:$U$656,15,0)</f>
        <v>3878.0541148878042</v>
      </c>
      <c r="G624" s="25">
        <f>VLOOKUP($A624,CRSP!$A$3:$U$656,16,0)</f>
        <v>7.2999999999999999E-5</v>
      </c>
      <c r="H624" s="25">
        <f>VLOOKUP($A624,CRSP!$A$3:$U$656,18,0)</f>
        <v>1206.4044089788736</v>
      </c>
      <c r="I624" s="25">
        <f>VLOOKUP($A624,CRSP!$A$3:$U$656,19,0)</f>
        <v>4.9129999999999998E-3</v>
      </c>
      <c r="J624" s="25">
        <f>VLOOKUP($A624,CRSP!$A$3:$U$656,21,0)</f>
        <v>735.65804274465688</v>
      </c>
      <c r="K624" s="25">
        <f>VLOOKUP($A624,'BTC-USD'!$A$2:$I$120,6,0)</f>
        <v>57005.425780999998</v>
      </c>
      <c r="L624" s="25">
        <f>VLOOKUP($A624,'BTC-USD'!$A$2:$I$120,9,0)</f>
        <v>16849.5078407988</v>
      </c>
      <c r="M624" s="25">
        <f>VLOOKUP($A624,'BTC-USD'!$A$2:$I$120,8,0)</f>
        <v>-7.2942592787387364</v>
      </c>
      <c r="N624" s="25">
        <f>VLOOKUP($A624,GOLD!$A$2:$H$657,6,0)</f>
        <v>1773.78</v>
      </c>
      <c r="O624" s="25">
        <f>VLOOKUP($A624,GOLD!$A$2:$H$657,8,0)</f>
        <v>5069.3912546441834</v>
      </c>
      <c r="P624" s="25">
        <f>VLOOKUP($A624,GOLD!$A$2:$H$657,7,0)</f>
        <v>-0.50779646515714716</v>
      </c>
      <c r="Q624" s="25">
        <v>-3.87</v>
      </c>
      <c r="R624" s="25">
        <v>2.04</v>
      </c>
      <c r="S624" s="25">
        <v>-1.1100000000000001</v>
      </c>
      <c r="T624" s="25">
        <v>-5.35</v>
      </c>
      <c r="U624" s="25">
        <v>0.25</v>
      </c>
      <c r="V624" s="25">
        <v>1.04</v>
      </c>
      <c r="W624" s="25">
        <v>-7.18</v>
      </c>
      <c r="X624" s="25">
        <v>-1.96</v>
      </c>
      <c r="Y624" s="25">
        <v>1.5</v>
      </c>
      <c r="Z624" s="25">
        <v>-4.29</v>
      </c>
      <c r="AA624" s="25">
        <v>-5.67</v>
      </c>
      <c r="AB624" s="25">
        <v>-3.86</v>
      </c>
    </row>
    <row r="625" spans="1:28" x14ac:dyDescent="0.3">
      <c r="A625" s="27" t="s">
        <v>431</v>
      </c>
      <c r="B625" s="27">
        <f>VLOOKUP($A625,CRSP!$A$3:$U$650,2,0)</f>
        <v>4.3485000000000003E-2</v>
      </c>
      <c r="C625" s="27">
        <f>VLOOKUP($A625,CRSP!$A$3:$U$650,12,0)</f>
        <v>5605.9515408139268</v>
      </c>
      <c r="D625" s="27">
        <f>VLOOKUP(A625,GW!$A$2:$D$655,4,0)</f>
        <v>1.2672017691818728E-2</v>
      </c>
      <c r="E625" s="25">
        <f>VLOOKUP($A625,CRSP!$A$3:$U$656,13,0)</f>
        <v>-4.7499999999999999E-3</v>
      </c>
      <c r="F625" s="25">
        <f>VLOOKUP($A625,CRSP!$A$3:$U$656,15,0)</f>
        <v>3859.6327094042172</v>
      </c>
      <c r="G625" s="25">
        <f>VLOOKUP($A625,CRSP!$A$3:$U$656,16,0)</f>
        <v>8.1000000000000004E-5</v>
      </c>
      <c r="H625" s="25">
        <f>VLOOKUP($A625,CRSP!$A$3:$U$656,18,0)</f>
        <v>1206.5027567826032</v>
      </c>
      <c r="I625" s="25">
        <f>VLOOKUP($A625,CRSP!$A$3:$U$656,19,0)</f>
        <v>3.0730000000000002E-3</v>
      </c>
      <c r="J625" s="25">
        <f>VLOOKUP($A625,CRSP!$A$3:$U$656,21,0)</f>
        <v>737.90776152980879</v>
      </c>
      <c r="K625" s="25">
        <f>VLOOKUP($A625,'BTC-USD'!$A$2:$I$120,6,0)</f>
        <v>46306.445312999997</v>
      </c>
      <c r="L625" s="25">
        <f>VLOOKUP($A625,'BTC-USD'!$A$2:$I$120,9,0)</f>
        <v>13687.132456099815</v>
      </c>
      <c r="M625" s="25">
        <f>VLOOKUP($A625,'BTC-USD'!$A$2:$I$120,8,0)</f>
        <v>-20.786529341680605</v>
      </c>
      <c r="N625" s="25">
        <f>VLOOKUP($A625,GOLD!$A$2:$H$657,6,0)</f>
        <v>1828.39</v>
      </c>
      <c r="O625" s="25">
        <f>VLOOKUP($A625,GOLD!$A$2:$H$657,8,0)</f>
        <v>5225.4644184052586</v>
      </c>
      <c r="P625" s="25">
        <f>VLOOKUP($A625,GOLD!$A$2:$H$657,7,0)</f>
        <v>3.0322935529426767</v>
      </c>
      <c r="Q625" s="25">
        <v>8.06</v>
      </c>
      <c r="R625" s="25">
        <v>-4.6900000000000004</v>
      </c>
      <c r="S625" s="25">
        <v>4.1399999999999997</v>
      </c>
      <c r="T625" s="25">
        <v>3.1</v>
      </c>
      <c r="U625" s="25">
        <v>9.4499999999999993</v>
      </c>
      <c r="V625" s="25">
        <v>1.77</v>
      </c>
      <c r="W625" s="25">
        <v>3.91</v>
      </c>
      <c r="X625" s="25">
        <v>8.5500000000000007</v>
      </c>
      <c r="Y625" s="25">
        <v>1.36</v>
      </c>
      <c r="Z625" s="25">
        <v>6.62</v>
      </c>
      <c r="AA625" s="25">
        <v>4.7300000000000004</v>
      </c>
      <c r="AB625" s="25">
        <v>5.08</v>
      </c>
    </row>
    <row r="626" spans="1:28" x14ac:dyDescent="0.3">
      <c r="A626" s="27" t="s">
        <v>432</v>
      </c>
      <c r="B626" s="27">
        <f>VLOOKUP($A626,CRSP!$A$3:$U$650,2,0)</f>
        <v>-5.2242999999999998E-2</v>
      </c>
      <c r="C626" s="27">
        <f>VLOOKUP($A626,CRSP!$A$3:$U$650,12,0)</f>
        <v>5311.1620795107037</v>
      </c>
      <c r="D626" s="27">
        <f>VLOOKUP(A626,GW!$A$2:$D$655,4,0)</f>
        <v>1.3491469026575567E-2</v>
      </c>
      <c r="E626" s="25">
        <f>VLOOKUP($A626,CRSP!$A$3:$U$656,13,0)</f>
        <v>-2.2542E-2</v>
      </c>
      <c r="F626" s="25">
        <f>VLOOKUP($A626,CRSP!$A$3:$U$656,15,0)</f>
        <v>3772.6293825882344</v>
      </c>
      <c r="G626" s="25">
        <f>VLOOKUP($A626,CRSP!$A$3:$U$656,16,0)</f>
        <v>-3.4999999999999997E-5</v>
      </c>
      <c r="H626" s="25">
        <f>VLOOKUP($A626,CRSP!$A$3:$U$656,18,0)</f>
        <v>1206.4606077238618</v>
      </c>
      <c r="I626" s="25">
        <f>VLOOKUP($A626,CRSP!$A$3:$U$656,19,0)</f>
        <v>8.4150000000000006E-3</v>
      </c>
      <c r="J626" s="25">
        <f>VLOOKUP($A626,CRSP!$A$3:$U$656,21,0)</f>
        <v>744.09448818897636</v>
      </c>
      <c r="K626" s="25">
        <f>VLOOKUP($A626,'BTC-USD'!$A$2:$I$120,6,0)</f>
        <v>38483.125</v>
      </c>
      <c r="L626" s="25">
        <f>VLOOKUP($A626,'BTC-USD'!$A$2:$I$120,9,0)</f>
        <v>11374.736834998965</v>
      </c>
      <c r="M626" s="25">
        <f>VLOOKUP($A626,'BTC-USD'!$A$2:$I$120,8,0)</f>
        <v>-18.506132550911563</v>
      </c>
      <c r="N626" s="25">
        <f>VLOOKUP($A626,GOLD!$A$2:$H$657,6,0)</f>
        <v>1796.47</v>
      </c>
      <c r="O626" s="25">
        <f>VLOOKUP($A626,GOLD!$A$2:$H$657,8,0)</f>
        <v>5134.2383538153754</v>
      </c>
      <c r="P626" s="25">
        <f>VLOOKUP($A626,GOLD!$A$2:$H$657,7,0)</f>
        <v>-1.7612169902959445</v>
      </c>
      <c r="Q626" s="25">
        <v>-0.66</v>
      </c>
      <c r="R626" s="25">
        <v>-10.31</v>
      </c>
      <c r="S626" s="25">
        <v>-5.58</v>
      </c>
      <c r="T626" s="25">
        <v>17.43</v>
      </c>
      <c r="U626" s="25">
        <v>-6.37</v>
      </c>
      <c r="V626" s="25">
        <v>-8.31</v>
      </c>
      <c r="W626" s="25">
        <v>-1.91</v>
      </c>
      <c r="X626" s="25">
        <v>-2.1</v>
      </c>
      <c r="Y626" s="25">
        <v>-8.9499999999999993</v>
      </c>
      <c r="Z626" s="25">
        <v>-8.77</v>
      </c>
      <c r="AA626" s="25">
        <v>-0.69</v>
      </c>
      <c r="AB626" s="25">
        <v>-7.45</v>
      </c>
    </row>
    <row r="627" spans="1:28" x14ac:dyDescent="0.3">
      <c r="A627" s="27" t="s">
        <v>433</v>
      </c>
      <c r="B627" s="27">
        <f>VLOOKUP($A627,CRSP!$A$3:$U$650,2,0)</f>
        <v>-2.9293E-2</v>
      </c>
      <c r="C627" s="27">
        <f>VLOOKUP($A627,CRSP!$A$3:$U$650,12,0)</f>
        <v>5144.6012702893431</v>
      </c>
      <c r="D627" s="27">
        <f>VLOOKUP(A627,GW!$A$2:$D$655,4,0)</f>
        <v>1.4048132494619045E-2</v>
      </c>
      <c r="E627" s="25">
        <f>VLOOKUP($A627,CRSP!$A$3:$U$656,13,0)</f>
        <v>-3.0209999999999998E-3</v>
      </c>
      <c r="F627" s="25">
        <f>VLOOKUP($A627,CRSP!$A$3:$U$656,15,0)</f>
        <v>3761.2322627514209</v>
      </c>
      <c r="G627" s="25">
        <f>VLOOKUP($A627,CRSP!$A$3:$U$656,16,0)</f>
        <v>1.2E-4</v>
      </c>
      <c r="H627" s="25">
        <f>VLOOKUP($A627,CRSP!$A$3:$U$656,18,0)</f>
        <v>1206.6046170078946</v>
      </c>
      <c r="I627" s="25">
        <f>VLOOKUP($A627,CRSP!$A$3:$U$656,19,0)</f>
        <v>9.1339999999999998E-3</v>
      </c>
      <c r="J627" s="25">
        <f>VLOOKUP($A627,CRSP!$A$3:$U$656,21,0)</f>
        <v>750.95613048368955</v>
      </c>
      <c r="K627" s="25">
        <f>VLOOKUP($A627,'BTC-USD'!$A$2:$I$120,6,0)</f>
        <v>43193.234375</v>
      </c>
      <c r="L627" s="25">
        <f>VLOOKUP($A627,'BTC-USD'!$A$2:$I$120,9,0)</f>
        <v>12766.938081771061</v>
      </c>
      <c r="M627" s="25">
        <f>VLOOKUP($A627,'BTC-USD'!$A$2:$I$120,8,0)</f>
        <v>11.546403777657813</v>
      </c>
      <c r="N627" s="25">
        <f>VLOOKUP($A627,GOLD!$A$2:$H$657,6,0)</f>
        <v>1907.9</v>
      </c>
      <c r="O627" s="25">
        <f>VLOOKUP($A627,GOLD!$A$2:$H$657,8,0)</f>
        <v>5452.7007716490425</v>
      </c>
      <c r="P627" s="25">
        <f>VLOOKUP($A627,GOLD!$A$2:$H$657,7,0)</f>
        <v>6.0179532456335147</v>
      </c>
      <c r="Q627" s="25">
        <v>-0.56000000000000005</v>
      </c>
      <c r="R627" s="25">
        <v>-7.08</v>
      </c>
      <c r="S627" s="25">
        <v>-0.16</v>
      </c>
      <c r="T627" s="25">
        <v>8.27</v>
      </c>
      <c r="U627" s="25">
        <v>-3.47</v>
      </c>
      <c r="V627" s="25">
        <v>-4.9800000000000004</v>
      </c>
      <c r="W627" s="25">
        <v>0.27</v>
      </c>
      <c r="X627" s="25">
        <v>-1.1000000000000001</v>
      </c>
      <c r="Y627" s="25">
        <v>-1.52</v>
      </c>
      <c r="Z627" s="25">
        <v>-1</v>
      </c>
      <c r="AA627" s="25">
        <v>-1.62</v>
      </c>
      <c r="AB627" s="25">
        <v>0.02</v>
      </c>
    </row>
    <row r="628" spans="1:28" x14ac:dyDescent="0.3">
      <c r="A628" s="27" t="s">
        <v>434</v>
      </c>
      <c r="B628" s="27">
        <f>VLOOKUP($A628,CRSP!$A$3:$U$650,2,0)</f>
        <v>3.7925E-2</v>
      </c>
      <c r="C628" s="27">
        <f>VLOOKUP($A628,CRSP!$A$3:$U$650,12,0)</f>
        <v>5328.6403199247243</v>
      </c>
      <c r="D628" s="27">
        <f>VLOOKUP(A628,GW!$A$2:$D$655,4,0)</f>
        <v>1.3678668006664903E-2</v>
      </c>
      <c r="E628" s="25">
        <f>VLOOKUP($A628,CRSP!$A$3:$U$656,13,0)</f>
        <v>-4.3484000000000002E-2</v>
      </c>
      <c r="F628" s="25">
        <f>VLOOKUP($A628,CRSP!$A$3:$U$656,15,0)</f>
        <v>3597.6789221423951</v>
      </c>
      <c r="G628" s="25">
        <f>VLOOKUP($A628,CRSP!$A$3:$U$656,16,0)</f>
        <v>2.8400000000000002E-4</v>
      </c>
      <c r="H628" s="25">
        <f>VLOOKUP($A628,CRSP!$A$3:$U$656,18,0)</f>
        <v>1206.947663513761</v>
      </c>
      <c r="I628" s="25">
        <f>VLOOKUP($A628,CRSP!$A$3:$U$656,19,0)</f>
        <v>1.3351E-2</v>
      </c>
      <c r="J628" s="25">
        <f>VLOOKUP($A628,CRSP!$A$3:$U$656,21,0)</f>
        <v>760.96737907761531</v>
      </c>
      <c r="K628" s="25">
        <f>VLOOKUP($A628,'BTC-USD'!$A$2:$I$120,6,0)</f>
        <v>45538.675780999998</v>
      </c>
      <c r="L628" s="25">
        <f>VLOOKUP($A628,'BTC-USD'!$A$2:$I$120,9,0)</f>
        <v>13460.197237703951</v>
      </c>
      <c r="M628" s="25">
        <f>VLOOKUP($A628,'BTC-USD'!$A$2:$I$120,8,0)</f>
        <v>5.2878110766381434</v>
      </c>
      <c r="N628" s="25">
        <f>VLOOKUP($A628,GOLD!$A$2:$H$657,6,0)</f>
        <v>1937.22</v>
      </c>
      <c r="O628" s="25">
        <f>VLOOKUP($A628,GOLD!$A$2:$H$657,8,0)</f>
        <v>5536.4961417547865</v>
      </c>
      <c r="P628" s="25">
        <f>VLOOKUP($A628,GOLD!$A$2:$H$657,7,0)</f>
        <v>1.5250794921742816</v>
      </c>
      <c r="Q628" s="25">
        <v>0.43</v>
      </c>
      <c r="R628" s="25">
        <v>15.05</v>
      </c>
      <c r="S628" s="25">
        <v>1.3</v>
      </c>
      <c r="T628" s="25">
        <v>9.7200000000000006</v>
      </c>
      <c r="U628" s="25">
        <v>0.11</v>
      </c>
      <c r="V628" s="25">
        <v>3.33</v>
      </c>
      <c r="W628" s="25">
        <v>-2.44</v>
      </c>
      <c r="X628" s="25">
        <v>9.67</v>
      </c>
      <c r="Y628" s="25">
        <v>3.02</v>
      </c>
      <c r="Z628" s="25">
        <v>5.13</v>
      </c>
      <c r="AA628" s="25">
        <v>-1.06</v>
      </c>
      <c r="AB628" s="25">
        <v>4.33</v>
      </c>
    </row>
    <row r="629" spans="1:28" x14ac:dyDescent="0.3">
      <c r="A629" s="27" t="s">
        <v>654</v>
      </c>
      <c r="B629" s="27">
        <f>VLOOKUP($A629,CRSP!$A$3:$U$650,2,0)</f>
        <v>-8.7576000000000001E-2</v>
      </c>
      <c r="C629" s="27">
        <f>VLOOKUP($A629,CRSP!$A$3:$U$650,12,0)</f>
        <v>4859.9505998588575</v>
      </c>
      <c r="D629" s="27">
        <f>VLOOKUP(A629,GW!$A$2:$D$655,4,0)</f>
        <v>1.516317669076812E-2</v>
      </c>
      <c r="E629" s="25">
        <f>VLOOKUP($A629,CRSP!$A$3:$U$656,13,0)</f>
        <v>-4.9388000000000001E-2</v>
      </c>
      <c r="F629" s="25">
        <f>VLOOKUP($A629,CRSP!$A$3:$U$656,15,0)</f>
        <v>3419.997329315217</v>
      </c>
      <c r="G629" s="25">
        <f>VLOOKUP($A629,CRSP!$A$3:$U$656,16,0)</f>
        <v>1.64E-4</v>
      </c>
      <c r="H629" s="25">
        <f>VLOOKUP($A629,CRSP!$A$3:$U$656,18,0)</f>
        <v>1207.1455299284075</v>
      </c>
      <c r="I629" s="25">
        <f>VLOOKUP($A629,CRSP!$A$3:$U$656,19,0)</f>
        <v>5.5830000000000003E-3</v>
      </c>
      <c r="J629" s="25">
        <f>VLOOKUP($A629,CRSP!$A$3:$U$656,21,0)</f>
        <v>765.24184476940377</v>
      </c>
      <c r="K629" s="25">
        <f>VLOOKUP($A629,'BTC-USD'!$A$2:$I$120,6,0)</f>
        <v>37714.875</v>
      </c>
      <c r="L629" s="25">
        <f>VLOOKUP($A629,'BTC-USD'!$A$2:$I$120,9,0)</f>
        <v>11147.659601185755</v>
      </c>
      <c r="M629" s="25">
        <f>VLOOKUP($A629,'BTC-USD'!$A$2:$I$120,8,0)</f>
        <v>-18.850740309280607</v>
      </c>
      <c r="N629" s="25">
        <f>VLOOKUP($A629,GOLD!$A$2:$H$657,6,0)</f>
        <v>1896.4</v>
      </c>
      <c r="O629" s="25">
        <f>VLOOKUP($A629,GOLD!$A$2:$H$657,8,0)</f>
        <v>5419.8342383538156</v>
      </c>
      <c r="P629" s="25">
        <f>VLOOKUP($A629,GOLD!$A$2:$H$657,7,0)</f>
        <v>-2.1296603627044521</v>
      </c>
      <c r="Q629" s="25">
        <v>2.2599999999999998</v>
      </c>
      <c r="R629" s="25">
        <v>-16.96</v>
      </c>
      <c r="S629" s="25">
        <v>-7.95</v>
      </c>
      <c r="T629" s="25">
        <v>-1.24</v>
      </c>
      <c r="U629" s="25">
        <v>0.47</v>
      </c>
      <c r="V629" s="25">
        <v>-12.61</v>
      </c>
      <c r="W629" s="25">
        <v>-10.63</v>
      </c>
      <c r="X629" s="25">
        <v>-3.71</v>
      </c>
      <c r="Y629" s="25">
        <v>-9.93</v>
      </c>
      <c r="Z629" s="25">
        <v>-6.88</v>
      </c>
      <c r="AA629" s="25">
        <v>-7.98</v>
      </c>
      <c r="AB629" s="25">
        <v>-10.59</v>
      </c>
    </row>
    <row r="630" spans="1:28" x14ac:dyDescent="0.3">
      <c r="A630" s="27" t="s">
        <v>435</v>
      </c>
      <c r="B630" s="27">
        <f>VLOOKUP($A630,CRSP!$A$3:$U$650,2,0)</f>
        <v>3.7399999999999998E-4</v>
      </c>
      <c r="C630" s="27">
        <f>VLOOKUP($A630,CRSP!$A$3:$U$650,12,0)</f>
        <v>4860.2093625029402</v>
      </c>
      <c r="D630" s="27">
        <f>VLOOKUP(A630,GW!$A$2:$D$655,4,0)</f>
        <v>1.5327709546772582E-2</v>
      </c>
      <c r="E630" s="25">
        <f>VLOOKUP($A630,CRSP!$A$3:$U$656,13,0)</f>
        <v>1.0019999999999999E-2</v>
      </c>
      <c r="F630" s="25">
        <f>VLOOKUP($A630,CRSP!$A$3:$U$656,15,0)</f>
        <v>3454.265622132174</v>
      </c>
      <c r="G630" s="25">
        <f>VLOOKUP($A630,CRSP!$A$3:$U$656,16,0)</f>
        <v>7.2599999999999997E-4</v>
      </c>
      <c r="H630" s="25">
        <f>VLOOKUP($A630,CRSP!$A$3:$U$656,18,0)</f>
        <v>1208.0212937044762</v>
      </c>
      <c r="I630" s="25">
        <f>VLOOKUP($A630,CRSP!$A$3:$U$656,19,0)</f>
        <v>1.1024000000000001E-2</v>
      </c>
      <c r="J630" s="25">
        <f>VLOOKUP($A630,CRSP!$A$3:$U$656,21,0)</f>
        <v>773.67829021372313</v>
      </c>
      <c r="K630" s="25">
        <f>VLOOKUP($A630,'BTC-USD'!$A$2:$I$120,6,0)</f>
        <v>31792.310547000001</v>
      </c>
      <c r="L630" s="25">
        <f>VLOOKUP($A630,'BTC-USD'!$A$2:$I$120,9,0)</f>
        <v>9397.0841985594197</v>
      </c>
      <c r="M630" s="25">
        <f>VLOOKUP($A630,'BTC-USD'!$A$2:$I$120,8,0)</f>
        <v>-17.083012512086913</v>
      </c>
      <c r="N630" s="25">
        <f>VLOOKUP($A630,GOLD!$A$2:$H$657,6,0)</f>
        <v>1837.09</v>
      </c>
      <c r="O630" s="25">
        <f>VLOOKUP($A630,GOLD!$A$2:$H$657,8,0)</f>
        <v>5250.3286653329515</v>
      </c>
      <c r="P630" s="25">
        <f>VLOOKUP($A630,GOLD!$A$2:$H$657,7,0)</f>
        <v>-3.1774554089707343</v>
      </c>
      <c r="Q630" s="25">
        <v>-1.63</v>
      </c>
      <c r="R630" s="25">
        <v>-9.0399999999999991</v>
      </c>
      <c r="S630" s="25">
        <v>-0.1</v>
      </c>
      <c r="T630" s="25">
        <v>15.57</v>
      </c>
      <c r="U630" s="25">
        <v>-0.94</v>
      </c>
      <c r="V630" s="25">
        <v>-2.1</v>
      </c>
      <c r="W630" s="25">
        <v>8.6199999999999992</v>
      </c>
      <c r="X630" s="25">
        <v>4.79</v>
      </c>
      <c r="Y630" s="25">
        <v>-4.09</v>
      </c>
      <c r="Z630" s="25">
        <v>0.96</v>
      </c>
      <c r="AA630" s="25">
        <v>2.87</v>
      </c>
      <c r="AB630" s="25">
        <v>-2.92</v>
      </c>
    </row>
    <row r="631" spans="1:28" x14ac:dyDescent="0.3">
      <c r="A631" s="27" t="s">
        <v>436</v>
      </c>
      <c r="B631" s="27">
        <f>VLOOKUP($A631,CRSP!$A$3:$U$650,2,0)</f>
        <v>-8.1683000000000006E-2</v>
      </c>
      <c r="C631" s="27">
        <f>VLOOKUP($A631,CRSP!$A$3:$U$650,12,0)</f>
        <v>4452.3406257351216</v>
      </c>
      <c r="D631" s="27">
        <f>VLOOKUP(A631,GW!$A$2:$D$655,4,0)</f>
        <v>1.6912332538214687E-2</v>
      </c>
      <c r="E631" s="25">
        <f>VLOOKUP($A631,CRSP!$A$3:$U$656,13,0)</f>
        <v>-1.2064E-2</v>
      </c>
      <c r="F631" s="25">
        <f>VLOOKUP($A631,CRSP!$A$3:$U$656,15,0)</f>
        <v>3412.5924985629958</v>
      </c>
      <c r="G631" s="25">
        <f>VLOOKUP($A631,CRSP!$A$3:$U$656,16,0)</f>
        <v>1.93E-4</v>
      </c>
      <c r="H631" s="25">
        <f>VLOOKUP($A631,CRSP!$A$3:$U$656,18,0)</f>
        <v>1208.2554551419275</v>
      </c>
      <c r="I631" s="25">
        <f>VLOOKUP($A631,CRSP!$A$3:$U$656,19,0)</f>
        <v>1.3736E-2</v>
      </c>
      <c r="J631" s="25">
        <f>VLOOKUP($A631,CRSP!$A$3:$U$656,21,0)</f>
        <v>784.25196850393706</v>
      </c>
      <c r="K631" s="25">
        <f>VLOOKUP($A631,'BTC-USD'!$A$2:$I$120,6,0)</f>
        <v>19784.726563</v>
      </c>
      <c r="L631" s="25">
        <f>VLOOKUP($A631,'BTC-USD'!$A$2:$I$120,9,0)</f>
        <v>5847.9153656710196</v>
      </c>
      <c r="M631" s="25">
        <f>VLOOKUP($A631,'BTC-USD'!$A$2:$I$120,8,0)</f>
        <v>-47.431419952568973</v>
      </c>
      <c r="N631" s="25">
        <f>VLOOKUP($A631,GOLD!$A$2:$H$657,6,0)</f>
        <v>1806.89</v>
      </c>
      <c r="O631" s="25">
        <f>VLOOKUP($A631,GOLD!$A$2:$H$657,8,0)</f>
        <v>5164.0182909402693</v>
      </c>
      <c r="P631" s="25">
        <f>VLOOKUP($A631,GOLD!$A$2:$H$657,7,0)</f>
        <v>-1.6575662576368655</v>
      </c>
      <c r="Q631" s="25">
        <v>-3.91</v>
      </c>
      <c r="R631" s="25">
        <v>-11.89</v>
      </c>
      <c r="S631" s="25">
        <v>-10.01</v>
      </c>
      <c r="T631" s="25">
        <v>-16.52</v>
      </c>
      <c r="U631" s="25">
        <v>-8.3000000000000007</v>
      </c>
      <c r="V631" s="25">
        <v>-8.34</v>
      </c>
      <c r="W631" s="25">
        <v>-6.65</v>
      </c>
      <c r="X631" s="25">
        <v>-6.54</v>
      </c>
      <c r="Y631" s="25">
        <v>-7.72</v>
      </c>
      <c r="Z631" s="25">
        <v>-2.0099999999999998</v>
      </c>
      <c r="AA631" s="25">
        <v>-9.0500000000000007</v>
      </c>
      <c r="AB631" s="25">
        <v>-10.82</v>
      </c>
    </row>
    <row r="632" spans="1:28" x14ac:dyDescent="0.3">
      <c r="A632" s="27" t="s">
        <v>655</v>
      </c>
      <c r="B632" s="27">
        <f>VLOOKUP($A632,CRSP!$A$3:$U$650,2,0)</f>
        <v>9.3766000000000002E-2</v>
      </c>
      <c r="C632" s="27">
        <f>VLOOKUP($A632,CRSP!$A$3:$U$650,12,0)</f>
        <v>4858.0216419665967</v>
      </c>
      <c r="D632" s="27">
        <f>VLOOKUP(A632,GW!$A$2:$D$655,4,0)</f>
        <v>1.5604837758004184E-2</v>
      </c>
      <c r="E632" s="25">
        <f>VLOOKUP($A632,CRSP!$A$3:$U$656,13,0)</f>
        <v>3.3718999999999999E-2</v>
      </c>
      <c r="F632" s="25">
        <f>VLOOKUP($A632,CRSP!$A$3:$U$656,15,0)</f>
        <v>3527.6627441670817</v>
      </c>
      <c r="G632" s="25">
        <f>VLOOKUP($A632,CRSP!$A$3:$U$656,16,0)</f>
        <v>5.5099999999999995E-4</v>
      </c>
      <c r="H632" s="25">
        <f>VLOOKUP($A632,CRSP!$A$3:$U$656,18,0)</f>
        <v>1208.92047362429</v>
      </c>
      <c r="I632" s="25">
        <f>VLOOKUP($A632,CRSP!$A$3:$U$656,19,0)</f>
        <v>-1.18E-4</v>
      </c>
      <c r="J632" s="25">
        <f>VLOOKUP($A632,CRSP!$A$3:$U$656,21,0)</f>
        <v>784.13948256467938</v>
      </c>
      <c r="K632" s="25">
        <f>VLOOKUP($A632,'BTC-USD'!$A$2:$I$120,6,0)</f>
        <v>23336.896484000001</v>
      </c>
      <c r="L632" s="25">
        <f>VLOOKUP($A632,'BTC-USD'!$A$2:$I$120,9,0)</f>
        <v>6897.8560356289308</v>
      </c>
      <c r="M632" s="25">
        <f>VLOOKUP($A632,'BTC-USD'!$A$2:$I$120,8,0)</f>
        <v>16.512539385757307</v>
      </c>
      <c r="N632" s="25">
        <f>VLOOKUP($A632,GOLD!$A$2:$H$657,6,0)</f>
        <v>1765.22</v>
      </c>
      <c r="O632" s="25">
        <f>VLOOKUP($A632,GOLD!$A$2:$H$657,8,0)</f>
        <v>5044.9271220348674</v>
      </c>
      <c r="P632" s="25">
        <f>VLOOKUP($A632,GOLD!$A$2:$H$657,7,0)</f>
        <v>-2.3331806869792633</v>
      </c>
      <c r="Q632" s="25">
        <v>4.1500000000000004</v>
      </c>
      <c r="R632" s="25">
        <v>27.65</v>
      </c>
      <c r="S632" s="25">
        <v>11.03</v>
      </c>
      <c r="T632" s="25">
        <v>10.43</v>
      </c>
      <c r="U632" s="25">
        <v>3.16</v>
      </c>
      <c r="V632" s="25">
        <v>11.78</v>
      </c>
      <c r="W632" s="25">
        <v>-0.04</v>
      </c>
      <c r="X632" s="25">
        <v>6.3</v>
      </c>
      <c r="Y632" s="25">
        <v>14.65</v>
      </c>
      <c r="Z632" s="25">
        <v>2.77</v>
      </c>
      <c r="AA632" s="25">
        <v>7.41</v>
      </c>
      <c r="AB632" s="25">
        <v>10.87</v>
      </c>
    </row>
    <row r="633" spans="1:28" x14ac:dyDescent="0.3">
      <c r="A633" s="27" t="s">
        <v>437</v>
      </c>
      <c r="B633" s="27">
        <f>VLOOKUP($A633,CRSP!$A$3:$U$650,2,0)</f>
        <v>-4.0294999999999997E-2</v>
      </c>
      <c r="C633" s="27">
        <f>VLOOKUP($A633,CRSP!$A$3:$U$650,12,0)</f>
        <v>4651.846624323689</v>
      </c>
      <c r="D633" s="27">
        <f>VLOOKUP(A633,GW!$A$2:$D$655,4,0)</f>
        <v>1.6405917912391176E-2</v>
      </c>
      <c r="E633" s="25">
        <f>VLOOKUP($A633,CRSP!$A$3:$U$656,13,0)</f>
        <v>-4.3289000000000001E-2</v>
      </c>
      <c r="F633" s="25">
        <f>VLOOKUP($A633,CRSP!$A$3:$U$656,15,0)</f>
        <v>3374.952878349759</v>
      </c>
      <c r="G633" s="25">
        <f>VLOOKUP($A633,CRSP!$A$3:$U$656,16,0)</f>
        <v>1.8060000000000001E-3</v>
      </c>
      <c r="H633" s="25">
        <f>VLOOKUP($A633,CRSP!$A$3:$U$656,18,0)</f>
        <v>1211.104029028525</v>
      </c>
      <c r="I633" s="25">
        <f>VLOOKUP($A633,CRSP!$A$3:$U$656,19,0)</f>
        <v>-3.5399999999999999E-4</v>
      </c>
      <c r="J633" s="25">
        <f>VLOOKUP($A633,CRSP!$A$3:$U$656,21,0)</f>
        <v>783.91451068616414</v>
      </c>
      <c r="K633" s="25">
        <f>VLOOKUP($A633,'BTC-USD'!$A$2:$I$120,6,0)</f>
        <v>20049.763672000001</v>
      </c>
      <c r="L633" s="25">
        <f>VLOOKUP($A633,'BTC-USD'!$A$2:$I$120,9,0)</f>
        <v>5926.2543094647972</v>
      </c>
      <c r="M633" s="25">
        <f>VLOOKUP($A633,'BTC-USD'!$A$2:$I$120,8,0)</f>
        <v>-15.181828142950456</v>
      </c>
      <c r="N633" s="25">
        <f>VLOOKUP($A633,GOLD!$A$2:$H$657,6,0)</f>
        <v>1710.71</v>
      </c>
      <c r="O633" s="25">
        <f>VLOOKUP($A633,GOLD!$A$2:$H$657,8,0)</f>
        <v>4889.13975421549</v>
      </c>
      <c r="P633" s="25">
        <f>VLOOKUP($A633,GOLD!$A$2:$H$657,7,0)</f>
        <v>-3.1366839490636691</v>
      </c>
      <c r="Q633" s="25">
        <v>-1.82</v>
      </c>
      <c r="R633" s="25">
        <v>-5.81</v>
      </c>
      <c r="S633" s="25">
        <v>-4.37</v>
      </c>
      <c r="T633" s="25">
        <v>3.32</v>
      </c>
      <c r="U633" s="25">
        <v>-1.61</v>
      </c>
      <c r="V633" s="25">
        <v>-5.18</v>
      </c>
      <c r="W633" s="25">
        <v>-2.86</v>
      </c>
      <c r="X633" s="25">
        <v>0.15</v>
      </c>
      <c r="Y633" s="25">
        <v>-3.14</v>
      </c>
      <c r="Z633" s="25">
        <v>-5.03</v>
      </c>
      <c r="AA633" s="25">
        <v>-2.16</v>
      </c>
      <c r="AB633" s="25">
        <v>-3.71</v>
      </c>
    </row>
    <row r="634" spans="1:28" x14ac:dyDescent="0.3">
      <c r="A634" s="27" t="s">
        <v>438</v>
      </c>
      <c r="B634" s="27">
        <f>VLOOKUP($A634,CRSP!$A$3:$U$650,2,0)</f>
        <v>-9.1495000000000007E-2</v>
      </c>
      <c r="C634" s="27">
        <f>VLOOKUP($A634,CRSP!$A$3:$U$650,12,0)</f>
        <v>4217.3841449070806</v>
      </c>
      <c r="D634" s="27">
        <f>VLOOKUP(A634,GW!$A$2:$D$655,4,0)</f>
        <v>1.8216739460262685E-2</v>
      </c>
      <c r="E634" s="25">
        <f>VLOOKUP($A634,CRSP!$A$3:$U$656,13,0)</f>
        <v>-5.0056000000000003E-2</v>
      </c>
      <c r="F634" s="25">
        <f>VLOOKUP($A634,CRSP!$A$3:$U$656,15,0)</f>
        <v>3206.0169539026624</v>
      </c>
      <c r="G634" s="25">
        <f>VLOOKUP($A634,CRSP!$A$3:$U$656,16,0)</f>
        <v>1.684E-3</v>
      </c>
      <c r="H634" s="25">
        <f>VLOOKUP($A634,CRSP!$A$3:$U$656,18,0)</f>
        <v>1213.1435751487277</v>
      </c>
      <c r="I634" s="25">
        <f>VLOOKUP($A634,CRSP!$A$3:$U$656,19,0)</f>
        <v>2.1510000000000001E-3</v>
      </c>
      <c r="J634" s="25">
        <f>VLOOKUP($A634,CRSP!$A$3:$U$656,21,0)</f>
        <v>785.60179977502798</v>
      </c>
      <c r="K634" s="25">
        <f>VLOOKUP($A634,'BTC-USD'!$A$2:$I$120,6,0)</f>
        <v>19431.789063</v>
      </c>
      <c r="L634" s="25">
        <f>VLOOKUP($A634,'BTC-USD'!$A$2:$I$120,9,0)</f>
        <v>5743.5950647156669</v>
      </c>
      <c r="M634" s="25">
        <f>VLOOKUP($A634,'BTC-USD'!$A$2:$I$120,8,0)</f>
        <v>-3.1307030245347902</v>
      </c>
      <c r="N634" s="25">
        <f>VLOOKUP($A634,GOLD!$A$2:$H$657,6,0)</f>
        <v>1659.67</v>
      </c>
      <c r="O634" s="25">
        <f>VLOOKUP($A634,GOLD!$A$2:$H$657,8,0)</f>
        <v>4743.269505573021</v>
      </c>
      <c r="P634" s="25">
        <f>VLOOKUP($A634,GOLD!$A$2:$H$657,7,0)</f>
        <v>-3.0289701593972933</v>
      </c>
      <c r="Q634" s="25">
        <v>-8.35</v>
      </c>
      <c r="R634" s="25">
        <v>-6.55</v>
      </c>
      <c r="S634" s="25">
        <v>-11.92</v>
      </c>
      <c r="T634" s="25">
        <v>-9.14</v>
      </c>
      <c r="U634" s="25">
        <v>-10.75</v>
      </c>
      <c r="V634" s="25">
        <v>-11.41</v>
      </c>
      <c r="W634" s="25">
        <v>-13.85</v>
      </c>
      <c r="X634" s="25">
        <v>-11.62</v>
      </c>
      <c r="Y634" s="25">
        <v>-7.63</v>
      </c>
      <c r="Z634" s="25">
        <v>-1.91</v>
      </c>
      <c r="AA634" s="25">
        <v>-7.69</v>
      </c>
      <c r="AB634" s="25">
        <v>-8.77</v>
      </c>
    </row>
    <row r="635" spans="1:28" x14ac:dyDescent="0.3">
      <c r="A635" s="27" t="s">
        <v>439</v>
      </c>
      <c r="B635" s="27">
        <f>VLOOKUP($A635,CRSP!$A$3:$U$650,2,0)</f>
        <v>8.0248E-2</v>
      </c>
      <c r="C635" s="27">
        <f>VLOOKUP($A635,CRSP!$A$3:$U$650,12,0)</f>
        <v>4554.199011997177</v>
      </c>
      <c r="D635" s="27">
        <f>VLOOKUP(A635,GW!$A$2:$D$655,4,0)</f>
        <v>1.7007615314448478E-2</v>
      </c>
      <c r="E635" s="25">
        <f>VLOOKUP($A635,CRSP!$A$3:$U$656,13,0)</f>
        <v>-1.4968E-2</v>
      </c>
      <c r="F635" s="25">
        <f>VLOOKUP($A635,CRSP!$A$3:$U$656,15,0)</f>
        <v>3158.0284301539</v>
      </c>
      <c r="G635" s="25">
        <f>VLOOKUP($A635,CRSP!$A$3:$U$656,16,0)</f>
        <v>1.859E-3</v>
      </c>
      <c r="H635" s="25">
        <f>VLOOKUP($A635,CRSP!$A$3:$U$656,18,0)</f>
        <v>1215.3985497913857</v>
      </c>
      <c r="I635" s="25">
        <f>VLOOKUP($A635,CRSP!$A$3:$U$656,19,0)</f>
        <v>4.0559999999999997E-3</v>
      </c>
      <c r="J635" s="25">
        <f>VLOOKUP($A635,CRSP!$A$3:$U$656,21,0)</f>
        <v>788.75140607424066</v>
      </c>
      <c r="K635" s="25">
        <f>VLOOKUP($A635,'BTC-USD'!$A$2:$I$120,6,0)</f>
        <v>20495.773438</v>
      </c>
      <c r="L635" s="25">
        <f>VLOOKUP($A635,'BTC-USD'!$A$2:$I$120,9,0)</f>
        <v>6058.0846562489915</v>
      </c>
      <c r="M635" s="25">
        <f>VLOOKUP($A635,'BTC-USD'!$A$2:$I$120,8,0)</f>
        <v>5.3308354626438748</v>
      </c>
      <c r="N635" s="25">
        <f>VLOOKUP($A635,GOLD!$A$2:$H$657,6,0)</f>
        <v>1633.12</v>
      </c>
      <c r="O635" s="25">
        <f>VLOOKUP($A635,GOLD!$A$2:$H$657,8,0)</f>
        <v>4667.3906830523001</v>
      </c>
      <c r="P635" s="25">
        <f>VLOOKUP($A635,GOLD!$A$2:$H$657,7,0)</f>
        <v>-1.6126491752296805</v>
      </c>
      <c r="Q635" s="25">
        <v>9.98</v>
      </c>
      <c r="R635" s="25">
        <v>-6.61</v>
      </c>
      <c r="S635" s="25">
        <v>14.84</v>
      </c>
      <c r="T635" s="25">
        <v>23.61</v>
      </c>
      <c r="U635" s="25">
        <v>6.91</v>
      </c>
      <c r="V635" s="25">
        <v>4.9800000000000004</v>
      </c>
      <c r="W635" s="25">
        <v>10.58</v>
      </c>
      <c r="X635" s="25">
        <v>3.51</v>
      </c>
      <c r="Y635" s="25">
        <v>4.25</v>
      </c>
      <c r="Z635" s="25">
        <v>8.8000000000000007</v>
      </c>
      <c r="AA635" s="25">
        <v>12.74</v>
      </c>
      <c r="AB635" s="25">
        <v>9.86</v>
      </c>
    </row>
    <row r="636" spans="1:28" x14ac:dyDescent="0.3">
      <c r="A636" s="27" t="s">
        <v>440</v>
      </c>
      <c r="B636" s="27">
        <f>VLOOKUP($A636,CRSP!$A$3:$U$650,2,0)</f>
        <v>5.4164999999999998E-2</v>
      </c>
      <c r="C636" s="27">
        <f>VLOOKUP($A636,CRSP!$A$3:$U$650,12,0)</f>
        <v>4799.0002352387673</v>
      </c>
      <c r="D636" s="27">
        <f>VLOOKUP(A636,GW!$A$2:$D$655,4,0)</f>
        <v>1.6271126843876594E-2</v>
      </c>
      <c r="E636" s="25">
        <f>VLOOKUP($A636,CRSP!$A$3:$U$656,13,0)</f>
        <v>4.0788999999999999E-2</v>
      </c>
      <c r="F636" s="25">
        <f>VLOOKUP($A636,CRSP!$A$3:$U$656,15,0)</f>
        <v>3286.8422614435553</v>
      </c>
      <c r="G636" s="25">
        <f>VLOOKUP($A636,CRSP!$A$3:$U$656,16,0)</f>
        <v>3.114E-3</v>
      </c>
      <c r="H636" s="25">
        <f>VLOOKUP($A636,CRSP!$A$3:$U$656,18,0)</f>
        <v>1219.1837694277892</v>
      </c>
      <c r="I636" s="25">
        <f>VLOOKUP($A636,CRSP!$A$3:$U$656,19,0)</f>
        <v>-1.01E-3</v>
      </c>
      <c r="J636" s="25">
        <f>VLOOKUP($A636,CRSP!$A$3:$U$656,21,0)</f>
        <v>787.96400449943758</v>
      </c>
      <c r="K636" s="25">
        <f>VLOOKUP($A636,'BTC-USD'!$A$2:$I$120,6,0)</f>
        <v>17168.566406000002</v>
      </c>
      <c r="L636" s="25">
        <f>VLOOKUP($A636,'BTC-USD'!$A$2:$I$120,9,0)</f>
        <v>5074.6379017414511</v>
      </c>
      <c r="M636" s="25">
        <f>VLOOKUP($A636,'BTC-USD'!$A$2:$I$120,8,0)</f>
        <v>-17.713851382562503</v>
      </c>
      <c r="N636" s="25">
        <f>VLOOKUP($A636,GOLD!$A$2:$H$657,6,0)</f>
        <v>1768.45</v>
      </c>
      <c r="O636" s="25">
        <f>VLOOKUP($A636,GOLD!$A$2:$H$657,8,0)</f>
        <v>5054.1583309517</v>
      </c>
      <c r="P636" s="25">
        <f>VLOOKUP($A636,GOLD!$A$2:$H$657,7,0)</f>
        <v>7.9611161043314702</v>
      </c>
      <c r="Q636" s="25">
        <v>5.3</v>
      </c>
      <c r="R636" s="25">
        <v>-8.1</v>
      </c>
      <c r="S636" s="25">
        <v>8.6300000000000008</v>
      </c>
      <c r="T636" s="25">
        <v>0.99</v>
      </c>
      <c r="U636" s="25">
        <v>9.91</v>
      </c>
      <c r="V636" s="25">
        <v>5.3</v>
      </c>
      <c r="W636" s="25">
        <v>2.15</v>
      </c>
      <c r="X636" s="25">
        <v>6.78</v>
      </c>
      <c r="Y636" s="25">
        <v>3.85</v>
      </c>
      <c r="Z636" s="25">
        <v>5.35</v>
      </c>
      <c r="AA636" s="25">
        <v>4.79</v>
      </c>
      <c r="AB636" s="25">
        <v>7.95</v>
      </c>
    </row>
    <row r="637" spans="1:28" x14ac:dyDescent="0.3">
      <c r="A637" s="27" t="s">
        <v>656</v>
      </c>
      <c r="B637" s="27">
        <f>VLOOKUP($A637,CRSP!$A$3:$U$650,2,0)</f>
        <v>-5.8784000000000003E-2</v>
      </c>
      <c r="C637" s="27">
        <f>VLOOKUP($A637,CRSP!$A$3:$U$650,12,0)</f>
        <v>4515.9962361797225</v>
      </c>
      <c r="D637" s="27">
        <f>VLOOKUP(A637,GW!$A$2:$D$655,4,0)</f>
        <v>1.7430089425368004E-2</v>
      </c>
      <c r="E637" s="25">
        <f>VLOOKUP($A637,CRSP!$A$3:$U$656,13,0)</f>
        <v>-1.8565999999999999E-2</v>
      </c>
      <c r="F637" s="25">
        <f>VLOOKUP($A637,CRSP!$A$3:$U$656,15,0)</f>
        <v>3225.8176636673675</v>
      </c>
      <c r="G637" s="25">
        <f>VLOOKUP($A637,CRSP!$A$3:$U$656,16,0)</f>
        <v>3.2799999999999999E-3</v>
      </c>
      <c r="H637" s="25">
        <f>VLOOKUP($A637,CRSP!$A$3:$U$656,18,0)</f>
        <v>1223.1820759722734</v>
      </c>
      <c r="I637" s="25">
        <f>VLOOKUP($A637,CRSP!$A$3:$U$656,19,0)</f>
        <v>-3.0699999999999998E-3</v>
      </c>
      <c r="J637" s="25">
        <f>VLOOKUP($A637,CRSP!$A$3:$U$656,21,0)</f>
        <v>785.48931383577042</v>
      </c>
      <c r="K637" s="25">
        <f>VLOOKUP($A637,'BTC-USD'!$A$2:$I$120,6,0)</f>
        <v>16547.496093999998</v>
      </c>
      <c r="L637" s="25">
        <f>VLOOKUP($A637,'BTC-USD'!$A$2:$I$120,9,0)</f>
        <v>4891.0636375664208</v>
      </c>
      <c r="M637" s="25">
        <f>VLOOKUP($A637,'BTC-USD'!$A$2:$I$120,8,0)</f>
        <v>-3.6845380342737877</v>
      </c>
      <c r="N637" s="25">
        <f>VLOOKUP($A637,GOLD!$A$2:$H$657,6,0)</f>
        <v>1824.4</v>
      </c>
      <c r="O637" s="25">
        <f>VLOOKUP($A637,GOLD!$A$2:$H$657,8,0)</f>
        <v>5214.0611603315238</v>
      </c>
      <c r="P637" s="25">
        <f>VLOOKUP($A637,GOLD!$A$2:$H$657,7,0)</f>
        <v>3.1147709139042581</v>
      </c>
      <c r="Q637" s="25">
        <v>-2.66</v>
      </c>
      <c r="R637" s="25">
        <v>-28.07</v>
      </c>
      <c r="S637" s="25">
        <v>-2.42</v>
      </c>
      <c r="T637" s="25">
        <v>-4.17</v>
      </c>
      <c r="U637" s="25">
        <v>-2.2000000000000002</v>
      </c>
      <c r="V637" s="25">
        <v>-7.95</v>
      </c>
      <c r="W637" s="25">
        <v>-6.81</v>
      </c>
      <c r="X637" s="25">
        <v>-1.21</v>
      </c>
      <c r="Y637" s="25">
        <v>-7.97</v>
      </c>
      <c r="Z637" s="25">
        <v>-1.74</v>
      </c>
      <c r="AA637" s="25">
        <v>-5.54</v>
      </c>
      <c r="AB637" s="25">
        <v>-5.05</v>
      </c>
    </row>
    <row r="638" spans="1:28" x14ac:dyDescent="0.3">
      <c r="A638" s="27" t="s">
        <v>441</v>
      </c>
      <c r="B638" s="27">
        <f>VLOOKUP($A638,CRSP!$A$3:$U$650,2,0)</f>
        <v>6.3810000000000006E-2</v>
      </c>
      <c r="C638" s="27">
        <f>VLOOKUP($A638,CRSP!$A$3:$U$650,12,0)</f>
        <v>4794.8717948717949</v>
      </c>
      <c r="D638" s="27">
        <f>VLOOKUP(A638,GW!$A$2:$D$655,4,0)</f>
        <v>1.6521701006984479E-2</v>
      </c>
      <c r="E638" s="25">
        <f>VLOOKUP($A638,CRSP!$A$3:$U$656,13,0)</f>
        <v>3.3276E-2</v>
      </c>
      <c r="F638" s="25">
        <f>VLOOKUP($A638,CRSP!$A$3:$U$656,15,0)</f>
        <v>3333.1602333936708</v>
      </c>
      <c r="G638" s="25">
        <f>VLOOKUP($A638,CRSP!$A$3:$U$656,16,0)</f>
        <v>3.4619999999999998E-3</v>
      </c>
      <c r="H638" s="25">
        <f>VLOOKUP($A638,CRSP!$A$3:$U$656,18,0)</f>
        <v>1227.4168855685839</v>
      </c>
      <c r="I638" s="25">
        <f>VLOOKUP($A638,CRSP!$A$3:$U$656,19,0)</f>
        <v>7.9950000000000004E-3</v>
      </c>
      <c r="J638" s="25">
        <f>VLOOKUP($A638,CRSP!$A$3:$U$656,21,0)</f>
        <v>791.78852643419566</v>
      </c>
      <c r="K638" s="25">
        <f>VLOOKUP($A638,'BTC-USD'!$A$2:$I$120,6,0)</f>
        <v>23139.283202999999</v>
      </c>
      <c r="L638" s="25">
        <f>VLOOKUP($A638,'BTC-USD'!$A$2:$I$120,9,0)</f>
        <v>6839.4460425092002</v>
      </c>
      <c r="M638" s="25">
        <f>VLOOKUP($A638,'BTC-USD'!$A$2:$I$120,8,0)</f>
        <v>33.52969477884362</v>
      </c>
      <c r="N638" s="25">
        <f>VLOOKUP($A638,GOLD!$A$2:$H$657,6,0)</f>
        <v>1927.88</v>
      </c>
      <c r="O638" s="25">
        <f>VLOOKUP($A638,GOLD!$A$2:$H$657,8,0)</f>
        <v>5509.8028008002284</v>
      </c>
      <c r="P638" s="25">
        <f>VLOOKUP($A638,GOLD!$A$2:$H$657,7,0)</f>
        <v>5.5169787732014592</v>
      </c>
      <c r="Q638" s="25">
        <v>-0.37</v>
      </c>
      <c r="R638" s="25">
        <v>29.03</v>
      </c>
      <c r="S638" s="25">
        <v>7.25</v>
      </c>
      <c r="T638" s="25">
        <v>2.82</v>
      </c>
      <c r="U638" s="25">
        <v>3.08</v>
      </c>
      <c r="V638" s="25">
        <v>9.67</v>
      </c>
      <c r="W638" s="25">
        <v>13.53</v>
      </c>
      <c r="X638" s="25">
        <v>-1.24</v>
      </c>
      <c r="Y638" s="25">
        <v>9.74</v>
      </c>
      <c r="Z638" s="25">
        <v>-1.03</v>
      </c>
      <c r="AA638" s="25">
        <v>6.36</v>
      </c>
      <c r="AB638" s="25">
        <v>9.1</v>
      </c>
    </row>
    <row r="639" spans="1:28" x14ac:dyDescent="0.3">
      <c r="A639" s="27" t="s">
        <v>442</v>
      </c>
      <c r="B639" s="27">
        <f>VLOOKUP($A639,CRSP!$A$3:$U$650,2,0)</f>
        <v>-2.4264999999999998E-2</v>
      </c>
      <c r="C639" s="27">
        <f>VLOOKUP($A639,CRSP!$A$3:$U$650,12,0)</f>
        <v>4669.6659609503649</v>
      </c>
      <c r="D639" s="27">
        <f>VLOOKUP(A639,GW!$A$2:$D$655,4,0)</f>
        <v>1.7072882460724508E-2</v>
      </c>
      <c r="E639" s="25">
        <f>VLOOKUP($A639,CRSP!$A$3:$U$656,13,0)</f>
        <v>-3.1097E-2</v>
      </c>
      <c r="F639" s="25">
        <f>VLOOKUP($A639,CRSP!$A$3:$U$656,15,0)</f>
        <v>3229.5090885711184</v>
      </c>
      <c r="G639" s="25">
        <f>VLOOKUP($A639,CRSP!$A$3:$U$656,16,0)</f>
        <v>3.4420000000000002E-3</v>
      </c>
      <c r="H639" s="25">
        <f>VLOOKUP($A639,CRSP!$A$3:$U$656,18,0)</f>
        <v>1231.6423287073962</v>
      </c>
      <c r="I639" s="25">
        <f>VLOOKUP($A639,CRSP!$A$3:$U$656,19,0)</f>
        <v>5.5820000000000002E-3</v>
      </c>
      <c r="J639" s="25">
        <f>VLOOKUP($A639,CRSP!$A$3:$U$656,21,0)</f>
        <v>796.28796400449937</v>
      </c>
      <c r="K639" s="25">
        <f>VLOOKUP($A639,'BTC-USD'!$A$2:$I$120,6,0)</f>
        <v>23147.353515999999</v>
      </c>
      <c r="L639" s="25">
        <f>VLOOKUP($A639,'BTC-USD'!$A$2:$I$120,9,0)</f>
        <v>6841.8314435531929</v>
      </c>
      <c r="M639" s="25">
        <f>VLOOKUP($A639,'BTC-USD'!$A$2:$I$120,8,0)</f>
        <v>3.4871028244176219E-2</v>
      </c>
      <c r="N639" s="25">
        <f>VLOOKUP($A639,GOLD!$A$2:$H$657,6,0)</f>
        <v>1827.15</v>
      </c>
      <c r="O639" s="25">
        <f>VLOOKUP($A639,GOLD!$A$2:$H$657,8,0)</f>
        <v>5221.9205487282079</v>
      </c>
      <c r="P639" s="25">
        <f>VLOOKUP($A639,GOLD!$A$2:$H$657,7,0)</f>
        <v>-5.3663577755482441</v>
      </c>
      <c r="Q639" s="25">
        <v>-2.1800000000000002</v>
      </c>
      <c r="R639" s="25">
        <v>11</v>
      </c>
      <c r="S639" s="25">
        <v>-1.06</v>
      </c>
      <c r="T639" s="25">
        <v>-6.84</v>
      </c>
      <c r="U639" s="25">
        <v>-3.61</v>
      </c>
      <c r="V639" s="25">
        <v>-0.19</v>
      </c>
      <c r="W639" s="25">
        <v>-6.5</v>
      </c>
      <c r="X639" s="25">
        <v>-5.32</v>
      </c>
      <c r="Y639" s="25">
        <v>-4.6500000000000004</v>
      </c>
      <c r="Z639" s="25">
        <v>-4.29</v>
      </c>
      <c r="AA639" s="25">
        <v>-2.83</v>
      </c>
      <c r="AB639" s="25">
        <v>-2.59</v>
      </c>
    </row>
    <row r="640" spans="1:28" x14ac:dyDescent="0.3">
      <c r="A640" s="27" t="s">
        <v>443</v>
      </c>
      <c r="B640" s="27">
        <f>VLOOKUP($A640,CRSP!$A$3:$U$650,2,0)</f>
        <v>3.7478999999999998E-2</v>
      </c>
      <c r="C640" s="27">
        <f>VLOOKUP($A640,CRSP!$A$3:$U$650,12,0)</f>
        <v>4833.3450952717012</v>
      </c>
      <c r="D640" s="27">
        <f>VLOOKUP(A640,GW!$A$2:$D$655,4,0)</f>
        <v>1.6599244709651469E-2</v>
      </c>
      <c r="E640" s="25">
        <f>VLOOKUP($A640,CRSP!$A$3:$U$656,13,0)</f>
        <v>4.1575000000000001E-2</v>
      </c>
      <c r="F640" s="25">
        <f>VLOOKUP($A640,CRSP!$A$3:$U$656,15,0)</f>
        <v>3363.7755679601355</v>
      </c>
      <c r="G640" s="25">
        <f>VLOOKUP($A640,CRSP!$A$3:$U$656,16,0)</f>
        <v>4.1200000000000004E-3</v>
      </c>
      <c r="H640" s="25">
        <f>VLOOKUP($A640,CRSP!$A$3:$U$656,18,0)</f>
        <v>1236.7166070569701</v>
      </c>
      <c r="I640" s="25">
        <f>VLOOKUP($A640,CRSP!$A$3:$U$656,19,0)</f>
        <v>3.3110000000000001E-3</v>
      </c>
      <c r="J640" s="25">
        <f>VLOOKUP($A640,CRSP!$A$3:$U$656,21,0)</f>
        <v>798.8751406074241</v>
      </c>
      <c r="K640" s="25">
        <f>VLOOKUP($A640,'BTC-USD'!$A$2:$I$120,6,0)</f>
        <v>28478.484375</v>
      </c>
      <c r="L640" s="25">
        <f>VLOOKUP($A640,'BTC-USD'!$A$2:$I$120,9,0)</f>
        <v>8417.5925220536265</v>
      </c>
      <c r="M640" s="25">
        <f>VLOOKUP($A640,'BTC-USD'!$A$2:$I$120,8,0)</f>
        <v>20.726841292369798</v>
      </c>
      <c r="N640" s="25">
        <f>VLOOKUP($A640,GOLD!$A$2:$H$657,6,0)</f>
        <v>1967.9</v>
      </c>
      <c r="O640" s="25">
        <f>VLOOKUP($A640,GOLD!$A$2:$H$657,8,0)</f>
        <v>5624.1783366676191</v>
      </c>
      <c r="P640" s="25">
        <f>VLOOKUP($A640,GOLD!$A$2:$H$657,7,0)</f>
        <v>7.4209608498966491</v>
      </c>
      <c r="Q640" s="25">
        <v>3.13</v>
      </c>
      <c r="R640" s="25">
        <v>-0.62</v>
      </c>
      <c r="S640" s="25">
        <v>-0.17</v>
      </c>
      <c r="T640" s="25">
        <v>-0.32</v>
      </c>
      <c r="U640" s="25">
        <v>1.61</v>
      </c>
      <c r="V640" s="25">
        <v>10.42</v>
      </c>
      <c r="W640" s="25">
        <v>-0.13</v>
      </c>
      <c r="X640" s="25">
        <v>3.89</v>
      </c>
      <c r="Y640" s="25">
        <v>3.49</v>
      </c>
      <c r="Z640" s="25">
        <v>2.4900000000000002</v>
      </c>
      <c r="AA640" s="25">
        <v>-8.67</v>
      </c>
      <c r="AB640" s="25">
        <v>0.94</v>
      </c>
    </row>
    <row r="641" spans="1:28" x14ac:dyDescent="0.3">
      <c r="A641" s="27" t="s">
        <v>657</v>
      </c>
      <c r="B641" s="27">
        <f>VLOOKUP($A641,CRSP!$A$3:$U$650,2,0)</f>
        <v>1.5015000000000001E-2</v>
      </c>
      <c r="C641" s="27">
        <f>VLOOKUP($A641,CRSP!$A$3:$U$650,12,0)</f>
        <v>4904.1166784286052</v>
      </c>
      <c r="D641" s="27">
        <f>VLOOKUP(A641,GW!$A$2:$D$655,4,0)</f>
        <v>1.6399952403837563E-2</v>
      </c>
      <c r="E641" s="25">
        <f>VLOOKUP($A641,CRSP!$A$3:$U$656,13,0)</f>
        <v>6.2589999999999998E-3</v>
      </c>
      <c r="F641" s="25">
        <f>VLOOKUP($A641,CRSP!$A$3:$U$656,15,0)</f>
        <v>3384.829191573825</v>
      </c>
      <c r="G641" s="25">
        <f>VLOOKUP($A641,CRSP!$A$3:$U$656,16,0)</f>
        <v>3.3760000000000001E-3</v>
      </c>
      <c r="H641" s="25">
        <f>VLOOKUP($A641,CRSP!$A$3:$U$656,18,0)</f>
        <v>1240.8917054867302</v>
      </c>
      <c r="I641" s="25">
        <f>VLOOKUP($A641,CRSP!$A$3:$U$656,19,0)</f>
        <v>5.0590000000000001E-3</v>
      </c>
      <c r="J641" s="25">
        <f>VLOOKUP($A641,CRSP!$A$3:$U$656,21,0)</f>
        <v>802.92463442069732</v>
      </c>
      <c r="K641" s="25">
        <f>VLOOKUP($A641,'BTC-USD'!$A$2:$I$120,6,0)</f>
        <v>29268.806640999999</v>
      </c>
      <c r="L641" s="25">
        <f>VLOOKUP($A641,'BTC-USD'!$A$2:$I$120,9,0)</f>
        <v>8651.1938158828052</v>
      </c>
      <c r="M641" s="25">
        <f>VLOOKUP($A641,'BTC-USD'!$A$2:$I$120,8,0)</f>
        <v>2.7373461194023947</v>
      </c>
      <c r="N641" s="25">
        <f>VLOOKUP($A641,GOLD!$A$2:$H$657,6,0)</f>
        <v>1989.65</v>
      </c>
      <c r="O641" s="25">
        <f>VLOOKUP($A641,GOLD!$A$2:$H$657,8,0)</f>
        <v>5686.3389539868531</v>
      </c>
      <c r="P641" s="25">
        <f>VLOOKUP($A641,GOLD!$A$2:$H$657,7,0)</f>
        <v>1.099175953991429</v>
      </c>
      <c r="Q641" s="25">
        <v>3.16</v>
      </c>
      <c r="R641" s="25">
        <v>-15.24</v>
      </c>
      <c r="S641" s="25">
        <v>-2.0099999999999998</v>
      </c>
      <c r="T641" s="25">
        <v>2.59</v>
      </c>
      <c r="U641" s="25">
        <v>2.62</v>
      </c>
      <c r="V641" s="25">
        <v>0.28000000000000003</v>
      </c>
      <c r="W641" s="25">
        <v>0.99</v>
      </c>
      <c r="X641" s="25">
        <v>1.72</v>
      </c>
      <c r="Y641" s="25">
        <v>2.19</v>
      </c>
      <c r="Z641" s="25">
        <v>4.12</v>
      </c>
      <c r="AA641" s="25">
        <v>1.97</v>
      </c>
      <c r="AB641" s="25">
        <v>1.49</v>
      </c>
    </row>
    <row r="642" spans="1:28" x14ac:dyDescent="0.3">
      <c r="A642" s="27" t="s">
        <v>444</v>
      </c>
      <c r="B642" s="27">
        <f>VLOOKUP($A642,CRSP!$A$3:$U$650,2,0)</f>
        <v>5.306E-3</v>
      </c>
      <c r="C642" s="27">
        <f>VLOOKUP($A642,CRSP!$A$3:$U$650,12,0)</f>
        <v>4916.2902846389088</v>
      </c>
      <c r="D642" s="27">
        <f>VLOOKUP(A642,GW!$A$2:$D$655,4,0)</f>
        <v>1.6399495869374447E-2</v>
      </c>
      <c r="E642" s="25">
        <f>VLOOKUP($A642,CRSP!$A$3:$U$656,13,0)</f>
        <v>-1.559E-2</v>
      </c>
      <c r="F642" s="25">
        <f>VLOOKUP($A642,CRSP!$A$3:$U$656,15,0)</f>
        <v>3332.0598123486752</v>
      </c>
      <c r="G642" s="25">
        <f>VLOOKUP($A642,CRSP!$A$3:$U$656,16,0)</f>
        <v>4.1999999999999997E-3</v>
      </c>
      <c r="H642" s="25">
        <f>VLOOKUP($A642,CRSP!$A$3:$U$656,18,0)</f>
        <v>1246.1029682772134</v>
      </c>
      <c r="I642" s="25">
        <f>VLOOKUP($A642,CRSP!$A$3:$U$656,19,0)</f>
        <v>2.5179999999999998E-3</v>
      </c>
      <c r="J642" s="25">
        <f>VLOOKUP($A642,CRSP!$A$3:$U$656,21,0)</f>
        <v>804.94938132733398</v>
      </c>
      <c r="K642" s="25">
        <f>VLOOKUP($A642,'BTC-USD'!$A$2:$I$120,6,0)</f>
        <v>27219.658202999999</v>
      </c>
      <c r="L642" s="25">
        <f>VLOOKUP($A642,'BTC-USD'!$A$2:$I$120,9,0)</f>
        <v>8045.5121250611992</v>
      </c>
      <c r="M642" s="25">
        <f>VLOOKUP($A642,'BTC-USD'!$A$2:$I$120,8,0)</f>
        <v>-7.2582888840500015</v>
      </c>
      <c r="N642" s="25">
        <f>VLOOKUP($A642,GOLD!$A$2:$H$657,6,0)</f>
        <v>1962.3</v>
      </c>
      <c r="O642" s="25">
        <f>VLOOKUP($A642,GOLD!$A$2:$H$657,8,0)</f>
        <v>5608.173763932552</v>
      </c>
      <c r="P642" s="25">
        <f>VLOOKUP($A642,GOLD!$A$2:$H$657,7,0)</f>
        <v>-1.3841489217681586</v>
      </c>
      <c r="Q642" s="25">
        <v>-5.35</v>
      </c>
      <c r="R642" s="25">
        <v>13.52</v>
      </c>
      <c r="S642" s="25">
        <v>-4.1399999999999997</v>
      </c>
      <c r="T642" s="25">
        <v>-9.51</v>
      </c>
      <c r="U642" s="25">
        <v>-8.5299999999999994</v>
      </c>
      <c r="V642" s="25">
        <v>8.25</v>
      </c>
      <c r="W642" s="25">
        <v>-9.4</v>
      </c>
      <c r="X642" s="25">
        <v>-5.82</v>
      </c>
      <c r="Y642" s="25">
        <v>0.62</v>
      </c>
      <c r="Z642" s="25">
        <v>-3.67</v>
      </c>
      <c r="AA642" s="25">
        <v>-3.77</v>
      </c>
      <c r="AB642" s="25">
        <v>-0.84</v>
      </c>
    </row>
    <row r="643" spans="1:28" x14ac:dyDescent="0.3">
      <c r="A643" s="27" t="s">
        <v>445</v>
      </c>
      <c r="B643" s="27">
        <f>VLOOKUP($A643,CRSP!$A$3:$U$650,2,0)</f>
        <v>6.6951999999999998E-2</v>
      </c>
      <c r="C643" s="27">
        <f>VLOOKUP($A643,CRSP!$A$3:$U$650,12,0)</f>
        <v>5234.5095271700775</v>
      </c>
      <c r="D643" s="27">
        <f>VLOOKUP(A643,GW!$A$2:$D$655,4,0)</f>
        <v>1.5440240179630086E-2</v>
      </c>
      <c r="E643" s="25">
        <f>VLOOKUP($A643,CRSP!$A$3:$U$656,13,0)</f>
        <v>-1.299E-2</v>
      </c>
      <c r="F643" s="25">
        <f>VLOOKUP($A643,CRSP!$A$3:$U$656,15,0)</f>
        <v>3288.7765845788285</v>
      </c>
      <c r="G643" s="25">
        <f>VLOOKUP($A643,CRSP!$A$3:$U$656,16,0)</f>
        <v>4.3099999999999996E-3</v>
      </c>
      <c r="H643" s="25">
        <f>VLOOKUP($A643,CRSP!$A$3:$U$656,18,0)</f>
        <v>1251.4734608451636</v>
      </c>
      <c r="I643" s="25">
        <f>VLOOKUP($A643,CRSP!$A$3:$U$656,19,0)</f>
        <v>3.2290000000000001E-3</v>
      </c>
      <c r="J643" s="25">
        <f>VLOOKUP($A643,CRSP!$A$3:$U$656,21,0)</f>
        <v>807.5365579302586</v>
      </c>
      <c r="K643" s="25">
        <f>VLOOKUP($A643,'BTC-USD'!$A$2:$I$120,6,0)</f>
        <v>30477.251952999999</v>
      </c>
      <c r="L643" s="25">
        <f>VLOOKUP($A643,'BTC-USD'!$A$2:$I$120,9,0)</f>
        <v>9008.3827760695931</v>
      </c>
      <c r="M643" s="25">
        <f>VLOOKUP($A643,'BTC-USD'!$A$2:$I$120,8,0)</f>
        <v>11.304112742029538</v>
      </c>
      <c r="N643" s="25">
        <f>VLOOKUP($A643,GOLD!$A$2:$H$657,6,0)</f>
        <v>1919.5699</v>
      </c>
      <c r="O643" s="25">
        <f>VLOOKUP($A643,GOLD!$A$2:$H$657,8,0)</f>
        <v>5486.0528722492136</v>
      </c>
      <c r="P643" s="25">
        <f>VLOOKUP($A643,GOLD!$A$2:$H$657,7,0)</f>
        <v>-2.2016104124197193</v>
      </c>
      <c r="Q643" s="25">
        <v>2.84</v>
      </c>
      <c r="R643" s="25">
        <v>24.66</v>
      </c>
      <c r="S643" s="25">
        <v>11.58</v>
      </c>
      <c r="T643" s="25">
        <v>6.42</v>
      </c>
      <c r="U643" s="25">
        <v>8.69</v>
      </c>
      <c r="V643" s="25">
        <v>5.87</v>
      </c>
      <c r="W643" s="25">
        <v>4.63</v>
      </c>
      <c r="X643" s="25">
        <v>2.61</v>
      </c>
      <c r="Y643" s="25">
        <v>7.89</v>
      </c>
      <c r="Z643" s="25">
        <v>4.66</v>
      </c>
      <c r="AA643" s="25">
        <v>5.87</v>
      </c>
      <c r="AB643" s="25">
        <v>9.82</v>
      </c>
    </row>
    <row r="644" spans="1:28" x14ac:dyDescent="0.3">
      <c r="A644" s="27" t="s">
        <v>446</v>
      </c>
      <c r="B644" s="27">
        <f>VLOOKUP($A644,CRSP!$A$3:$U$650,2,0)</f>
        <v>3.1699999999999999E-2</v>
      </c>
      <c r="C644" s="27">
        <f>VLOOKUP($A644,CRSP!$A$3:$U$650,12,0)</f>
        <v>5397.506469066102</v>
      </c>
      <c r="D644" s="27">
        <f>VLOOKUP(A644,GW!$A$2:$D$655,4,0)</f>
        <v>1.5017419217125919E-2</v>
      </c>
      <c r="E644" s="25">
        <f>VLOOKUP($A644,CRSP!$A$3:$U$656,13,0)</f>
        <v>-6.7600000000000004E-3</v>
      </c>
      <c r="F644" s="25">
        <f>VLOOKUP($A644,CRSP!$A$3:$U$656,15,0)</f>
        <v>3266.544232804582</v>
      </c>
      <c r="G644" s="25">
        <f>VLOOKUP($A644,CRSP!$A$3:$U$656,16,0)</f>
        <v>4.2659999999999998E-3</v>
      </c>
      <c r="H644" s="25">
        <f>VLOOKUP($A644,CRSP!$A$3:$U$656,18,0)</f>
        <v>1256.8123416190579</v>
      </c>
      <c r="I644" s="25">
        <f>VLOOKUP($A644,CRSP!$A$3:$U$656,19,0)</f>
        <v>1.908E-3</v>
      </c>
      <c r="J644" s="25">
        <f>VLOOKUP($A644,CRSP!$A$3:$U$656,21,0)</f>
        <v>809.11136107986488</v>
      </c>
      <c r="K644" s="25">
        <f>VLOOKUP($A644,'BTC-USD'!$A$2:$I$120,6,0)</f>
        <v>29230.111327999999</v>
      </c>
      <c r="L644" s="25">
        <f>VLOOKUP($A644,'BTC-USD'!$A$2:$I$120,9,0)</f>
        <v>8639.7563610991074</v>
      </c>
      <c r="M644" s="25">
        <f>VLOOKUP($A644,'BTC-USD'!$A$2:$I$120,8,0)</f>
        <v>-4.1781179925963015</v>
      </c>
      <c r="N644" s="25">
        <f>VLOOKUP($A644,GOLD!$A$2:$H$657,6,0)</f>
        <v>1964.1899000000001</v>
      </c>
      <c r="O644" s="25">
        <f>VLOOKUP($A644,GOLD!$A$2:$H$657,8,0)</f>
        <v>5613.5750214346954</v>
      </c>
      <c r="P644" s="25">
        <f>VLOOKUP($A644,GOLD!$A$2:$H$657,7,0)</f>
        <v>2.2978745156812272</v>
      </c>
      <c r="Q644" s="25">
        <v>2.3199999999999998</v>
      </c>
      <c r="R644" s="25">
        <v>2.73</v>
      </c>
      <c r="S644" s="25">
        <v>3.81</v>
      </c>
      <c r="T644" s="25">
        <v>7.34</v>
      </c>
      <c r="U644" s="25">
        <v>1.79</v>
      </c>
      <c r="V644" s="25">
        <v>4.32</v>
      </c>
      <c r="W644" s="25">
        <v>0.98</v>
      </c>
      <c r="X644" s="25">
        <v>2.79</v>
      </c>
      <c r="Y644" s="25">
        <v>2.2799999999999998</v>
      </c>
      <c r="Z644" s="25">
        <v>-0.11</v>
      </c>
      <c r="AA644" s="25">
        <v>6.4</v>
      </c>
      <c r="AB644" s="25">
        <v>3.51</v>
      </c>
    </row>
    <row r="645" spans="1:28" x14ac:dyDescent="0.3">
      <c r="A645" s="27" t="s">
        <v>447</v>
      </c>
      <c r="B645" s="27">
        <f>VLOOKUP($A645,CRSP!$A$3:$U$650,2,0)</f>
        <v>-1.5424E-2</v>
      </c>
      <c r="C645" s="27">
        <f>VLOOKUP($A645,CRSP!$A$3:$U$650,12,0)</f>
        <v>5301.8819101387908</v>
      </c>
      <c r="D645" s="27">
        <f>VLOOKUP(A645,GW!$A$2:$D$655,4,0)</f>
        <v>1.5332508683135409E-2</v>
      </c>
      <c r="E645" s="25">
        <f>VLOOKUP($A645,CRSP!$A$3:$U$656,13,0)</f>
        <v>-9.0849999999999993E-3</v>
      </c>
      <c r="F645" s="25">
        <f>VLOOKUP($A645,CRSP!$A$3:$U$656,15,0)</f>
        <v>3236.868583624856</v>
      </c>
      <c r="G645" s="25">
        <f>VLOOKUP($A645,CRSP!$A$3:$U$656,16,0)</f>
        <v>3.3649999999999999E-3</v>
      </c>
      <c r="H645" s="25">
        <f>VLOOKUP($A645,CRSP!$A$3:$U$656,18,0)</f>
        <v>1261.0412971794317</v>
      </c>
      <c r="I645" s="25">
        <f>VLOOKUP($A645,CRSP!$A$3:$U$656,19,0)</f>
        <v>4.3670000000000002E-3</v>
      </c>
      <c r="J645" s="25">
        <f>VLOOKUP($A645,CRSP!$A$3:$U$656,21,0)</f>
        <v>812.59842519685037</v>
      </c>
      <c r="K645" s="25">
        <f>VLOOKUP($A645,'BTC-USD'!$A$2:$I$120,6,0)</f>
        <v>25931.472656000002</v>
      </c>
      <c r="L645" s="25">
        <f>VLOOKUP($A645,'BTC-USD'!$A$2:$I$120,9,0)</f>
        <v>7664.7537643050455</v>
      </c>
      <c r="M645" s="25">
        <f>VLOOKUP($A645,'BTC-USD'!$A$2:$I$120,8,0)</f>
        <v>-11.974199634670365</v>
      </c>
      <c r="N645" s="25">
        <f>VLOOKUP($A645,GOLD!$A$2:$H$657,6,0)</f>
        <v>1939.74</v>
      </c>
      <c r="O645" s="25">
        <f>VLOOKUP($A645,GOLD!$A$2:$H$657,8,0)</f>
        <v>5543.6981994855669</v>
      </c>
      <c r="P645" s="25">
        <f>VLOOKUP($A645,GOLD!$A$2:$H$657,7,0)</f>
        <v>-1.2525952210640199</v>
      </c>
      <c r="Q645" s="25">
        <v>-3.77</v>
      </c>
      <c r="R645" s="25">
        <v>-4.3099999999999996</v>
      </c>
      <c r="S645" s="25">
        <v>-2.21</v>
      </c>
      <c r="T645" s="25">
        <v>1.95</v>
      </c>
      <c r="U645" s="25">
        <v>-2.75</v>
      </c>
      <c r="V645" s="25">
        <v>-1.67</v>
      </c>
      <c r="W645" s="25">
        <v>0.14000000000000001</v>
      </c>
      <c r="X645" s="25">
        <v>-5.29</v>
      </c>
      <c r="Y645" s="25">
        <v>-0.4</v>
      </c>
      <c r="Z645" s="25">
        <v>-0.22</v>
      </c>
      <c r="AA645" s="25">
        <v>-3.61</v>
      </c>
      <c r="AB645" s="25">
        <v>-2.98</v>
      </c>
    </row>
    <row r="646" spans="1:28" x14ac:dyDescent="0.3">
      <c r="A646" s="27" t="s">
        <v>658</v>
      </c>
      <c r="B646" s="27">
        <f>VLOOKUP($A646,CRSP!$A$3:$U$650,2,0)</f>
        <v>-4.7565999999999997E-2</v>
      </c>
      <c r="C646" s="27">
        <f>VLOOKUP($A646,CRSP!$A$3:$U$650,12,0)</f>
        <v>5043.5779816513768</v>
      </c>
      <c r="D646" s="27">
        <f>VLOOKUP(A646,GW!$A$2:$D$655,4,0)</f>
        <v>1.6164255568526988E-2</v>
      </c>
      <c r="E646" s="25">
        <f>VLOOKUP($A646,CRSP!$A$3:$U$656,13,0)</f>
        <v>-3.3463E-2</v>
      </c>
      <c r="F646" s="25">
        <f>VLOOKUP($A646,CRSP!$A$3:$U$656,15,0)</f>
        <v>3128.553357094735</v>
      </c>
      <c r="G646" s="25">
        <f>VLOOKUP($A646,CRSP!$A$3:$U$656,16,0)</f>
        <v>4.2880000000000001E-3</v>
      </c>
      <c r="H646" s="25">
        <f>VLOOKUP($A646,CRSP!$A$3:$U$656,18,0)</f>
        <v>1266.4492555773745</v>
      </c>
      <c r="I646" s="25">
        <f>VLOOKUP($A646,CRSP!$A$3:$U$656,19,0)</f>
        <v>2.4849999999999998E-3</v>
      </c>
      <c r="J646" s="25">
        <f>VLOOKUP($A646,CRSP!$A$3:$U$656,21,0)</f>
        <v>814.62317210348715</v>
      </c>
      <c r="K646" s="25">
        <f>VLOOKUP($A646,'BTC-USD'!$A$2:$I$120,6,0)</f>
        <v>26967.916015999999</v>
      </c>
      <c r="L646" s="25">
        <f>VLOOKUP($A646,'BTC-USD'!$A$2:$I$120,9,0)</f>
        <v>7971.1028579501717</v>
      </c>
      <c r="M646" s="25">
        <f>VLOOKUP($A646,'BTC-USD'!$A$2:$I$120,8,0)</f>
        <v>3.9190472258576796</v>
      </c>
      <c r="N646" s="25">
        <f>VLOOKUP($A646,GOLD!$A$2:$H$657,6,0)</f>
        <v>1848.3100999999999</v>
      </c>
      <c r="O646" s="25">
        <f>VLOOKUP($A646,GOLD!$A$2:$H$657,8,0)</f>
        <v>5282.3952557873672</v>
      </c>
      <c r="P646" s="25">
        <f>VLOOKUP($A646,GOLD!$A$2:$H$657,7,0)</f>
        <v>-4.8282181302672829</v>
      </c>
      <c r="Q646" s="25">
        <v>-4.57</v>
      </c>
      <c r="R646" s="25">
        <v>-2.58</v>
      </c>
      <c r="S646" s="25">
        <v>-7.3</v>
      </c>
      <c r="T646" s="25">
        <v>3.17</v>
      </c>
      <c r="U646" s="25">
        <v>-6.57</v>
      </c>
      <c r="V646" s="25">
        <v>-5.95</v>
      </c>
      <c r="W646" s="25">
        <v>-3.22</v>
      </c>
      <c r="X646" s="25">
        <v>-5.04</v>
      </c>
      <c r="Y646" s="25">
        <v>-5.68</v>
      </c>
      <c r="Z646" s="25">
        <v>-4.71</v>
      </c>
      <c r="AA646" s="25">
        <v>-2.04</v>
      </c>
      <c r="AB646" s="25">
        <v>-5.57</v>
      </c>
    </row>
    <row r="647" spans="1:28" x14ac:dyDescent="0.3">
      <c r="A647" s="27" t="s">
        <v>448</v>
      </c>
      <c r="B647" s="27">
        <f>VLOOKUP($A647,CRSP!$A$3:$U$650,2,0)</f>
        <v>-2.104E-2</v>
      </c>
      <c r="C647" s="27">
        <f>VLOOKUP($A647,CRSP!$A$3:$U$650,12,0)</f>
        <v>4932.7217125382267</v>
      </c>
      <c r="D647" s="27">
        <f>VLOOKUP(A647,GW!$A$2:$D$655,4,0)</f>
        <v>1.6606257183221427E-2</v>
      </c>
      <c r="E647" s="25">
        <f>VLOOKUP($A647,CRSP!$A$3:$U$656,13,0)</f>
        <v>-2.4254000000000001E-2</v>
      </c>
      <c r="F647" s="25">
        <f>VLOOKUP($A647,CRSP!$A$3:$U$656,15,0)</f>
        <v>3052.6723883065774</v>
      </c>
      <c r="G647" s="25">
        <f>VLOOKUP($A647,CRSP!$A$3:$U$656,16,0)</f>
        <v>4.777E-3</v>
      </c>
      <c r="H647" s="25">
        <f>VLOOKUP($A647,CRSP!$A$3:$U$656,18,0)</f>
        <v>1272.4988163139337</v>
      </c>
      <c r="I647" s="25">
        <f>VLOOKUP($A647,CRSP!$A$3:$U$656,19,0)</f>
        <v>-3.8299999999999999E-4</v>
      </c>
      <c r="J647" s="25">
        <f>VLOOKUP($A647,CRSP!$A$3:$U$656,21,0)</f>
        <v>814.28571428571422</v>
      </c>
      <c r="K647" s="25">
        <f>VLOOKUP($A647,'BTC-USD'!$A$2:$I$120,6,0)</f>
        <v>34667.78125</v>
      </c>
      <c r="L647" s="25">
        <f>VLOOKUP($A647,'BTC-USD'!$A$2:$I$120,9,0)</f>
        <v>10247.007964453547</v>
      </c>
      <c r="M647" s="25">
        <f>VLOOKUP($A647,'BTC-USD'!$A$2:$I$120,8,0)</f>
        <v>25.116289768124705</v>
      </c>
      <c r="N647" s="25">
        <f>VLOOKUP($A647,GOLD!$A$2:$H$657,6,0)</f>
        <v>1982.71</v>
      </c>
      <c r="O647" s="25">
        <f>VLOOKUP($A647,GOLD!$A$2:$H$657,8,0)</f>
        <v>5666.5047156330384</v>
      </c>
      <c r="P647" s="25">
        <f>VLOOKUP($A647,GOLD!$A$2:$H$657,7,0)</f>
        <v>7.0192833604595899</v>
      </c>
      <c r="Q647" s="25">
        <v>-3.53</v>
      </c>
      <c r="R647" s="25">
        <v>-17.88</v>
      </c>
      <c r="S647" s="25">
        <v>-3.01</v>
      </c>
      <c r="T647" s="25">
        <v>-6.24</v>
      </c>
      <c r="U647" s="25">
        <v>-2.21</v>
      </c>
      <c r="V647" s="25">
        <v>-1.73</v>
      </c>
      <c r="W647" s="25">
        <v>-0.18</v>
      </c>
      <c r="X647" s="25">
        <v>1.1200000000000001</v>
      </c>
      <c r="Y647" s="25">
        <v>0.47</v>
      </c>
      <c r="Z647" s="25">
        <v>-4.58</v>
      </c>
      <c r="AA647" s="25">
        <v>-1.77</v>
      </c>
      <c r="AB647" s="25">
        <v>-3.78</v>
      </c>
    </row>
    <row r="648" spans="1:28" x14ac:dyDescent="0.3">
      <c r="A648" s="27" t="s">
        <v>449</v>
      </c>
      <c r="B648" s="27">
        <f>VLOOKUP($A648,CRSP!$A$3:$U$650,2,0)</f>
        <v>9.0803999999999996E-2</v>
      </c>
      <c r="C648" s="27">
        <f>VLOOKUP($A648,CRSP!$A$3:$U$650,12,0)</f>
        <v>5372.6182074805929</v>
      </c>
      <c r="D648" s="27">
        <f>VLOOKUP(A648,GW!$A$2:$D$655,4,0)</f>
        <v>1.5318863929980707E-2</v>
      </c>
      <c r="E648" s="25">
        <f>VLOOKUP($A648,CRSP!$A$3:$U$656,13,0)</f>
        <v>5.2005999999999997E-2</v>
      </c>
      <c r="F648" s="25">
        <f>VLOOKUP($A648,CRSP!$A$3:$U$656,15,0)</f>
        <v>3211.4297615397218</v>
      </c>
      <c r="G648" s="25">
        <f>VLOOKUP($A648,CRSP!$A$3:$U$656,16,0)</f>
        <v>4.5970000000000004E-3</v>
      </c>
      <c r="H648" s="25">
        <f>VLOOKUP($A648,CRSP!$A$3:$U$656,18,0)</f>
        <v>1278.3481690214724</v>
      </c>
      <c r="I648" s="25">
        <f>VLOOKUP($A648,CRSP!$A$3:$U$656,19,0)</f>
        <v>-2.0149999999999999E-3</v>
      </c>
      <c r="J648" s="25">
        <f>VLOOKUP($A648,CRSP!$A$3:$U$656,21,0)</f>
        <v>812.71091113610794</v>
      </c>
      <c r="K648" s="25">
        <f>VLOOKUP($A648,'BTC-USD'!$A$2:$I$120,6,0)</f>
        <v>37712.746094000002</v>
      </c>
      <c r="L648" s="25">
        <f>VLOOKUP($A648,'BTC-USD'!$A$2:$I$120,9,0)</f>
        <v>11147.030344972898</v>
      </c>
      <c r="M648" s="25">
        <f>VLOOKUP($A648,'BTC-USD'!$A$2:$I$120,8,0)</f>
        <v>8.4187368593835057</v>
      </c>
      <c r="N648" s="25">
        <f>VLOOKUP($A648,GOLD!$A$2:$H$657,6,0)</f>
        <v>2035.7545</v>
      </c>
      <c r="O648" s="25">
        <f>VLOOKUP($A648,GOLD!$A$2:$H$657,8,0)</f>
        <v>5818.1037439268357</v>
      </c>
      <c r="P648" s="25">
        <f>VLOOKUP($A648,GOLD!$A$2:$H$657,7,0)</f>
        <v>2.6401916073158285</v>
      </c>
      <c r="Q648" s="25">
        <v>5.0199999999999996</v>
      </c>
      <c r="R648" s="25">
        <v>15.76</v>
      </c>
      <c r="S648" s="25">
        <v>9.73</v>
      </c>
      <c r="T648" s="25">
        <v>-1.29</v>
      </c>
      <c r="U648" s="25">
        <v>6.28</v>
      </c>
      <c r="V648" s="25">
        <v>11.94</v>
      </c>
      <c r="W648" s="25">
        <v>6.97</v>
      </c>
      <c r="X648" s="25">
        <v>5.08</v>
      </c>
      <c r="Y648" s="25">
        <v>7.18</v>
      </c>
      <c r="Z648" s="25">
        <v>5.87</v>
      </c>
      <c r="AA648" s="25">
        <v>10.26</v>
      </c>
      <c r="AB648" s="25">
        <v>10.73</v>
      </c>
    </row>
    <row r="649" spans="1:28" x14ac:dyDescent="0.3">
      <c r="A649" s="27" t="s">
        <v>659</v>
      </c>
      <c r="B649" s="27">
        <f>VLOOKUP($A649,CRSP!$A$3:$U$650,2,0)</f>
        <v>4.5297999999999998E-2</v>
      </c>
      <c r="C649" s="27">
        <f>VLOOKUP($A649,CRSP!$A$3:$U$650,12,0)</f>
        <v>5610.2446483180429</v>
      </c>
      <c r="D649" s="27">
        <f>VLOOKUP(A649,GW!$A$2:$D$655,4,0)</f>
        <v>1.4739244783092423E-2</v>
      </c>
      <c r="E649" s="25">
        <f>VLOOKUP($A649,CRSP!$A$3:$U$656,13,0)</f>
        <v>3.9682000000000002E-2</v>
      </c>
      <c r="F649" s="25">
        <f>VLOOKUP($A649,CRSP!$A$3:$U$656,15,0)</f>
        <v>3338.8656623573029</v>
      </c>
      <c r="G649" s="25">
        <f>VLOOKUP($A649,CRSP!$A$3:$U$656,16,0)</f>
        <v>4.2209999999999999E-3</v>
      </c>
      <c r="H649" s="25">
        <f>VLOOKUP($A649,CRSP!$A$3:$U$656,18,0)</f>
        <v>1283.7444193475421</v>
      </c>
      <c r="I649" s="25">
        <f>VLOOKUP($A649,CRSP!$A$3:$U$656,19,0)</f>
        <v>-9.9299999999999996E-4</v>
      </c>
      <c r="J649" s="25">
        <f>VLOOKUP($A649,CRSP!$A$3:$U$656,21,0)</f>
        <v>811.92350956130474</v>
      </c>
      <c r="K649" s="25">
        <f>VLOOKUP($A649,'BTC-USD'!$A$2:$I$120,6,0)</f>
        <v>42265.1875</v>
      </c>
      <c r="L649" s="25">
        <f>VLOOKUP($A649,'BTC-USD'!$A$2:$I$120,9,0)</f>
        <v>12492.628524694597</v>
      </c>
      <c r="M649" s="25">
        <f>VLOOKUP($A649,'BTC-USD'!$A$2:$I$120,8,0)</f>
        <v>11.396562667329809</v>
      </c>
      <c r="N649" s="25">
        <f>VLOOKUP($A649,GOLD!$A$2:$H$657,6,0)</f>
        <v>2062.5900999999999</v>
      </c>
      <c r="O649" s="25">
        <f>VLOOKUP($A649,GOLD!$A$2:$H$657,8,0)</f>
        <v>5894.7987996570437</v>
      </c>
      <c r="P649" s="25">
        <f>VLOOKUP($A649,GOLD!$A$2:$H$657,7,0)</f>
        <v>1.309601127083275</v>
      </c>
      <c r="Q649" s="25">
        <v>3.53</v>
      </c>
      <c r="R649" s="25">
        <v>6.61</v>
      </c>
      <c r="S649" s="25">
        <v>7.83</v>
      </c>
      <c r="T649" s="25">
        <v>0.18</v>
      </c>
      <c r="U649" s="25">
        <v>2.85</v>
      </c>
      <c r="V649" s="25">
        <v>4.66</v>
      </c>
      <c r="W649" s="25">
        <v>2.2599999999999998</v>
      </c>
      <c r="X649" s="25">
        <v>1.69</v>
      </c>
      <c r="Y649" s="25">
        <v>5.9</v>
      </c>
      <c r="Z649" s="25">
        <v>6.9</v>
      </c>
      <c r="AA649" s="25">
        <v>6.77</v>
      </c>
      <c r="AB649" s="25">
        <v>6.34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4EE7-AB3C-45EE-8FA8-86A70722AAF5}">
  <dimension ref="A1:U656"/>
  <sheetViews>
    <sheetView workbookViewId="0">
      <selection activeCell="M1" sqref="M1"/>
    </sheetView>
  </sheetViews>
  <sheetFormatPr defaultRowHeight="16.5" x14ac:dyDescent="0.3"/>
  <cols>
    <col min="1" max="1" width="10.375" bestFit="1" customWidth="1"/>
  </cols>
  <sheetData>
    <row r="1" spans="1:21" x14ac:dyDescent="0.3">
      <c r="A1">
        <f>COLUMN()</f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</row>
    <row r="2" spans="1:21" x14ac:dyDescent="0.3">
      <c r="A2" t="s">
        <v>687</v>
      </c>
      <c r="B2" t="s">
        <v>688</v>
      </c>
      <c r="C2" t="s">
        <v>689</v>
      </c>
      <c r="D2" t="s">
        <v>690</v>
      </c>
      <c r="E2" t="s">
        <v>691</v>
      </c>
      <c r="F2" t="s">
        <v>692</v>
      </c>
      <c r="G2" t="s">
        <v>693</v>
      </c>
      <c r="H2" t="s">
        <v>694</v>
      </c>
      <c r="I2" t="s">
        <v>695</v>
      </c>
      <c r="J2" t="s">
        <v>696</v>
      </c>
      <c r="K2" t="s">
        <v>697</v>
      </c>
      <c r="L2" t="s">
        <v>686</v>
      </c>
      <c r="M2" t="s">
        <v>724</v>
      </c>
      <c r="N2" t="s">
        <v>725</v>
      </c>
      <c r="O2" t="s">
        <v>730</v>
      </c>
      <c r="P2" t="s">
        <v>726</v>
      </c>
      <c r="Q2" t="s">
        <v>727</v>
      </c>
      <c r="R2" t="s">
        <v>731</v>
      </c>
      <c r="S2" t="s">
        <v>728</v>
      </c>
      <c r="T2" t="s">
        <v>729</v>
      </c>
      <c r="U2" t="s">
        <v>732</v>
      </c>
    </row>
    <row r="3" spans="1:21" x14ac:dyDescent="0.3">
      <c r="A3" s="1" t="s">
        <v>461</v>
      </c>
      <c r="B3">
        <v>-7.5398000000000007E-2</v>
      </c>
      <c r="C3">
        <v>-7.6809000000000002E-2</v>
      </c>
      <c r="D3">
        <v>-5.8388000000000002E-2</v>
      </c>
      <c r="E3">
        <v>-5.9927000000000001E-2</v>
      </c>
      <c r="F3">
        <v>418033322</v>
      </c>
      <c r="G3">
        <v>500</v>
      </c>
      <c r="H3">
        <v>452813432</v>
      </c>
      <c r="I3">
        <v>498</v>
      </c>
      <c r="J3">
        <v>85.02</v>
      </c>
      <c r="K3">
        <v>-7.6471999999999998E-2</v>
      </c>
      <c r="L3">
        <f>J3/$J$3*100</f>
        <v>100</v>
      </c>
      <c r="M3">
        <v>2.8826999999999998E-2</v>
      </c>
      <c r="N3">
        <v>72.790319999999994</v>
      </c>
      <c r="O3">
        <f>N3/$N$3*100</f>
        <v>100</v>
      </c>
      <c r="P3">
        <v>7.1580000000000003E-3</v>
      </c>
      <c r="Q3">
        <v>85.411159999999995</v>
      </c>
      <c r="R3">
        <f>Q3/$Q$3*100</f>
        <v>100</v>
      </c>
      <c r="S3">
        <v>2.653E-3</v>
      </c>
      <c r="T3">
        <v>88.9</v>
      </c>
      <c r="U3">
        <f>T3/$T$3*100</f>
        <v>100</v>
      </c>
    </row>
    <row r="4" spans="1:21" x14ac:dyDescent="0.3">
      <c r="A4" s="1" t="s">
        <v>462</v>
      </c>
      <c r="B4">
        <v>5.9520999999999998E-2</v>
      </c>
      <c r="C4">
        <v>5.3615000000000003E-2</v>
      </c>
      <c r="D4">
        <v>6.8592E-2</v>
      </c>
      <c r="E4">
        <v>6.3780000000000003E-2</v>
      </c>
      <c r="F4">
        <v>440867101</v>
      </c>
      <c r="G4">
        <v>500</v>
      </c>
      <c r="H4">
        <v>418033322</v>
      </c>
      <c r="I4">
        <v>498</v>
      </c>
      <c r="J4">
        <v>89.5</v>
      </c>
      <c r="K4">
        <v>5.2692999999999997E-2</v>
      </c>
      <c r="L4">
        <f t="shared" ref="L4:L67" si="0">J4/$J$3*100</f>
        <v>105.26934838861446</v>
      </c>
      <c r="M4">
        <v>6.7886000000000002E-2</v>
      </c>
      <c r="N4">
        <v>77.731759999999994</v>
      </c>
      <c r="O4">
        <f t="shared" ref="O4:O67" si="1">N4/$N$3*100</f>
        <v>106.78859496702309</v>
      </c>
      <c r="P4">
        <v>7.986E-3</v>
      </c>
      <c r="Q4">
        <v>86.093239999999994</v>
      </c>
      <c r="R4">
        <f t="shared" ref="R4:R67" si="2">Q4/$Q$3*100</f>
        <v>100.7985841662846</v>
      </c>
      <c r="S4">
        <v>5.2909999999999997E-3</v>
      </c>
      <c r="T4">
        <v>89.4</v>
      </c>
      <c r="U4">
        <f t="shared" ref="U4:U67" si="3">T4/$T$3*100</f>
        <v>100.56242969628796</v>
      </c>
    </row>
    <row r="5" spans="1:21" x14ac:dyDescent="0.3">
      <c r="A5" s="1" t="s">
        <v>1</v>
      </c>
      <c r="B5">
        <v>2.8059999999999999E-3</v>
      </c>
      <c r="C5">
        <v>1.232E-3</v>
      </c>
      <c r="D5">
        <v>3.637E-3</v>
      </c>
      <c r="E5">
        <v>7.2599999999999997E-4</v>
      </c>
      <c r="F5">
        <v>442009426</v>
      </c>
      <c r="G5">
        <v>500</v>
      </c>
      <c r="H5">
        <v>440926702</v>
      </c>
      <c r="I5">
        <v>497</v>
      </c>
      <c r="J5">
        <v>89.63</v>
      </c>
      <c r="K5">
        <v>1.4530000000000001E-3</v>
      </c>
      <c r="L5">
        <f t="shared" si="0"/>
        <v>105.42225358739121</v>
      </c>
      <c r="M5">
        <v>-2.6899999999999998E-4</v>
      </c>
      <c r="N5">
        <v>77.710859999999997</v>
      </c>
      <c r="O5">
        <f t="shared" si="1"/>
        <v>106.75988235798386</v>
      </c>
      <c r="P5">
        <v>7.0780000000000001E-3</v>
      </c>
      <c r="Q5">
        <v>86.702600000000004</v>
      </c>
      <c r="R5">
        <f t="shared" si="2"/>
        <v>101.51202723391184</v>
      </c>
      <c r="S5">
        <v>5.2630000000000003E-3</v>
      </c>
      <c r="T5">
        <v>89.9</v>
      </c>
      <c r="U5">
        <f t="shared" si="3"/>
        <v>101.12485939257594</v>
      </c>
    </row>
    <row r="6" spans="1:21" x14ac:dyDescent="0.3">
      <c r="A6" s="1" t="s">
        <v>2</v>
      </c>
      <c r="B6">
        <v>-8.8830999999999993E-2</v>
      </c>
      <c r="C6">
        <v>-9.0035000000000004E-2</v>
      </c>
      <c r="D6">
        <v>-0.10880099999999999</v>
      </c>
      <c r="E6">
        <v>-0.11044900000000001</v>
      </c>
      <c r="F6">
        <v>403393044</v>
      </c>
      <c r="G6">
        <v>500</v>
      </c>
      <c r="H6">
        <v>443704845</v>
      </c>
      <c r="I6">
        <v>499</v>
      </c>
      <c r="J6">
        <v>81.52</v>
      </c>
      <c r="K6">
        <v>-9.0482999999999994E-2</v>
      </c>
      <c r="L6">
        <f t="shared" si="0"/>
        <v>95.883321571394958</v>
      </c>
      <c r="M6">
        <v>-5.0871E-2</v>
      </c>
      <c r="N6">
        <v>73.757639999999995</v>
      </c>
      <c r="O6">
        <f t="shared" si="1"/>
        <v>101.32891296535034</v>
      </c>
      <c r="P6">
        <v>5.4939999999999998E-3</v>
      </c>
      <c r="Q6">
        <v>87.178960000000004</v>
      </c>
      <c r="R6">
        <f t="shared" si="2"/>
        <v>102.06975294563381</v>
      </c>
      <c r="S6">
        <v>7.8530000000000006E-3</v>
      </c>
      <c r="T6">
        <v>90.6</v>
      </c>
      <c r="U6">
        <f t="shared" si="3"/>
        <v>101.91226096737907</v>
      </c>
    </row>
    <row r="7" spans="1:21" x14ac:dyDescent="0.3">
      <c r="A7" s="1" t="s">
        <v>463</v>
      </c>
      <c r="B7">
        <v>-5.4689000000000002E-2</v>
      </c>
      <c r="C7">
        <v>-6.1112E-2</v>
      </c>
      <c r="D7">
        <v>-8.2317000000000001E-2</v>
      </c>
      <c r="E7">
        <v>-8.7107000000000004E-2</v>
      </c>
      <c r="F7">
        <v>378813252</v>
      </c>
      <c r="G7">
        <v>500</v>
      </c>
      <c r="H7">
        <v>403393044</v>
      </c>
      <c r="I7">
        <v>499</v>
      </c>
      <c r="J7">
        <v>76.55</v>
      </c>
      <c r="K7">
        <v>-6.0967E-2</v>
      </c>
      <c r="L7">
        <f t="shared" si="0"/>
        <v>90.03763820277581</v>
      </c>
      <c r="M7">
        <v>-6.522E-3</v>
      </c>
      <c r="N7">
        <v>73.276570000000007</v>
      </c>
      <c r="O7">
        <f t="shared" si="1"/>
        <v>100.66801464810158</v>
      </c>
      <c r="P7">
        <v>6.2370000000000004E-3</v>
      </c>
      <c r="Q7">
        <v>87.722700000000003</v>
      </c>
      <c r="R7">
        <f t="shared" si="2"/>
        <v>102.70636764563321</v>
      </c>
      <c r="S7">
        <v>2.5969999999999999E-3</v>
      </c>
      <c r="T7">
        <v>90.8</v>
      </c>
      <c r="U7">
        <f t="shared" si="3"/>
        <v>102.13723284589425</v>
      </c>
    </row>
    <row r="8" spans="1:21" x14ac:dyDescent="0.3">
      <c r="A8" s="1" t="s">
        <v>3</v>
      </c>
      <c r="B8">
        <v>-4.9031999999999999E-2</v>
      </c>
      <c r="C8">
        <v>-5.0902000000000003E-2</v>
      </c>
      <c r="D8">
        <v>-5.8853999999999997E-2</v>
      </c>
      <c r="E8">
        <v>-6.2243E-2</v>
      </c>
      <c r="F8">
        <v>360516105</v>
      </c>
      <c r="G8">
        <v>500</v>
      </c>
      <c r="H8">
        <v>379696959</v>
      </c>
      <c r="I8">
        <v>499</v>
      </c>
      <c r="J8">
        <v>72.72</v>
      </c>
      <c r="K8">
        <v>-5.0033000000000001E-2</v>
      </c>
      <c r="L8">
        <f t="shared" si="0"/>
        <v>85.532815808045171</v>
      </c>
      <c r="M8">
        <v>2.1395000000000001E-2</v>
      </c>
      <c r="N8">
        <v>74.844319999999996</v>
      </c>
      <c r="O8">
        <f t="shared" si="1"/>
        <v>102.82180377830458</v>
      </c>
      <c r="P8">
        <v>7.4549999999999998E-3</v>
      </c>
      <c r="Q8">
        <v>88.376660000000001</v>
      </c>
      <c r="R8">
        <f t="shared" si="2"/>
        <v>103.47202871381211</v>
      </c>
      <c r="S8">
        <v>5.1809999999999998E-3</v>
      </c>
      <c r="T8">
        <v>91.3</v>
      </c>
      <c r="U8">
        <f t="shared" si="3"/>
        <v>102.69966254218221</v>
      </c>
    </row>
    <row r="9" spans="1:21" x14ac:dyDescent="0.3">
      <c r="A9" s="1" t="s">
        <v>4</v>
      </c>
      <c r="B9">
        <v>7.5523000000000007E-2</v>
      </c>
      <c r="C9">
        <v>7.3219000000000006E-2</v>
      </c>
      <c r="D9">
        <v>8.1903000000000004E-2</v>
      </c>
      <c r="E9">
        <v>7.9639000000000001E-2</v>
      </c>
      <c r="F9">
        <v>386921446</v>
      </c>
      <c r="G9">
        <v>500</v>
      </c>
      <c r="H9">
        <v>360516105</v>
      </c>
      <c r="I9">
        <v>499</v>
      </c>
      <c r="J9">
        <v>78.05</v>
      </c>
      <c r="K9">
        <v>7.3294999999999999E-2</v>
      </c>
      <c r="L9">
        <f t="shared" si="0"/>
        <v>91.801928957892258</v>
      </c>
      <c r="M9">
        <v>2.9294000000000001E-2</v>
      </c>
      <c r="N9">
        <v>77.036810000000003</v>
      </c>
      <c r="O9">
        <f t="shared" si="1"/>
        <v>105.83386637124279</v>
      </c>
      <c r="P9">
        <v>5.7930000000000004E-3</v>
      </c>
      <c r="Q9">
        <v>88.888620000000003</v>
      </c>
      <c r="R9">
        <f t="shared" si="2"/>
        <v>104.07143516140047</v>
      </c>
      <c r="S9">
        <v>5.1549999999999999E-3</v>
      </c>
      <c r="T9">
        <v>91.8</v>
      </c>
      <c r="U9">
        <f t="shared" si="3"/>
        <v>103.26209223847019</v>
      </c>
    </row>
    <row r="10" spans="1:21" x14ac:dyDescent="0.3">
      <c r="A10" s="1" t="s">
        <v>464</v>
      </c>
      <c r="B10">
        <v>4.9778000000000003E-2</v>
      </c>
      <c r="C10">
        <v>4.3782000000000001E-2</v>
      </c>
      <c r="D10">
        <v>6.2742000000000006E-2</v>
      </c>
      <c r="E10">
        <v>5.7507000000000003E-2</v>
      </c>
      <c r="F10">
        <v>403929033</v>
      </c>
      <c r="G10">
        <v>500</v>
      </c>
      <c r="H10">
        <v>386949693</v>
      </c>
      <c r="I10">
        <v>499</v>
      </c>
      <c r="J10">
        <v>81.52</v>
      </c>
      <c r="K10">
        <v>4.4458999999999999E-2</v>
      </c>
      <c r="L10">
        <f t="shared" si="0"/>
        <v>95.883321571394958</v>
      </c>
      <c r="M10">
        <v>-9.5230000000000002E-3</v>
      </c>
      <c r="N10">
        <v>76.303190000000001</v>
      </c>
      <c r="O10">
        <f t="shared" si="1"/>
        <v>104.82601257969468</v>
      </c>
      <c r="P10">
        <v>5.4419999999999998E-3</v>
      </c>
      <c r="Q10">
        <v>89.372370000000004</v>
      </c>
      <c r="R10">
        <f t="shared" si="2"/>
        <v>104.63781313823628</v>
      </c>
      <c r="S10">
        <v>0</v>
      </c>
      <c r="T10">
        <v>91.8</v>
      </c>
      <c r="U10">
        <f t="shared" si="3"/>
        <v>103.26209223847019</v>
      </c>
    </row>
    <row r="11" spans="1:21" x14ac:dyDescent="0.3">
      <c r="A11" s="1" t="s">
        <v>5</v>
      </c>
      <c r="B11">
        <v>3.4701999999999997E-2</v>
      </c>
      <c r="C11">
        <v>3.3021000000000002E-2</v>
      </c>
      <c r="D11">
        <v>6.5250000000000002E-2</v>
      </c>
      <c r="E11">
        <v>6.2405000000000002E-2</v>
      </c>
      <c r="F11">
        <v>417383490</v>
      </c>
      <c r="G11">
        <v>500</v>
      </c>
      <c r="H11">
        <v>403929033</v>
      </c>
      <c r="I11">
        <v>499</v>
      </c>
      <c r="J11">
        <v>84.21</v>
      </c>
      <c r="K11">
        <v>3.2998E-2</v>
      </c>
      <c r="L11">
        <f t="shared" si="0"/>
        <v>99.047282992237115</v>
      </c>
      <c r="M11">
        <v>2.1787000000000001E-2</v>
      </c>
      <c r="N11">
        <v>77.965609999999998</v>
      </c>
      <c r="O11">
        <f t="shared" si="1"/>
        <v>107.10986021218207</v>
      </c>
      <c r="P11">
        <v>6.2300000000000003E-3</v>
      </c>
      <c r="Q11">
        <v>89.929169999999999</v>
      </c>
      <c r="R11">
        <f t="shared" si="2"/>
        <v>105.28971858010125</v>
      </c>
      <c r="S11">
        <v>5.1279999999999997E-3</v>
      </c>
      <c r="T11">
        <v>92.2</v>
      </c>
      <c r="U11">
        <f t="shared" si="3"/>
        <v>103.71203599550056</v>
      </c>
    </row>
    <row r="12" spans="1:21" x14ac:dyDescent="0.3">
      <c r="A12" s="1" t="s">
        <v>465</v>
      </c>
      <c r="B12">
        <v>-9.0320000000000001E-3</v>
      </c>
      <c r="C12">
        <v>-1.1639E-2</v>
      </c>
      <c r="D12">
        <v>-3.2162999999999997E-2</v>
      </c>
      <c r="E12">
        <v>-3.44E-2</v>
      </c>
      <c r="F12">
        <v>412742767</v>
      </c>
      <c r="G12">
        <v>500</v>
      </c>
      <c r="H12">
        <v>417513165</v>
      </c>
      <c r="I12">
        <v>499</v>
      </c>
      <c r="J12">
        <v>83.25</v>
      </c>
      <c r="K12">
        <v>-1.14E-2</v>
      </c>
      <c r="L12">
        <f t="shared" si="0"/>
        <v>97.918136908962609</v>
      </c>
      <c r="M12">
        <v>2.1389999999999998E-3</v>
      </c>
      <c r="N12">
        <v>78.132369999999995</v>
      </c>
      <c r="O12">
        <f t="shared" si="1"/>
        <v>107.33895660851609</v>
      </c>
      <c r="P12">
        <v>5.4479999999999997E-3</v>
      </c>
      <c r="Q12">
        <v>90.419079999999994</v>
      </c>
      <c r="R12">
        <f t="shared" si="2"/>
        <v>105.86330872921057</v>
      </c>
      <c r="S12">
        <v>5.1019999999999998E-3</v>
      </c>
      <c r="T12">
        <v>92.7</v>
      </c>
      <c r="U12">
        <f t="shared" si="3"/>
        <v>104.27446569178854</v>
      </c>
    </row>
    <row r="13" spans="1:21" x14ac:dyDescent="0.3">
      <c r="A13" s="1" t="s">
        <v>6</v>
      </c>
      <c r="B13">
        <v>5.4386999999999998E-2</v>
      </c>
      <c r="C13">
        <v>4.8835999999999997E-2</v>
      </c>
      <c r="D13">
        <v>4.6937E-2</v>
      </c>
      <c r="E13">
        <v>4.2168999999999998E-2</v>
      </c>
      <c r="F13">
        <v>435983629</v>
      </c>
      <c r="G13">
        <v>500</v>
      </c>
      <c r="H13">
        <v>415702522</v>
      </c>
      <c r="I13">
        <v>499</v>
      </c>
      <c r="J13">
        <v>87.2</v>
      </c>
      <c r="K13">
        <v>4.7447000000000003E-2</v>
      </c>
      <c r="L13">
        <f t="shared" si="0"/>
        <v>102.56410256410258</v>
      </c>
      <c r="M13">
        <v>7.3034000000000002E-2</v>
      </c>
      <c r="N13">
        <v>83.838710000000006</v>
      </c>
      <c r="O13">
        <f t="shared" si="1"/>
        <v>115.17837811401297</v>
      </c>
      <c r="P13">
        <v>6.6649999999999999E-3</v>
      </c>
      <c r="Q13">
        <v>91.021720000000002</v>
      </c>
      <c r="R13">
        <f t="shared" si="2"/>
        <v>106.56888397253942</v>
      </c>
      <c r="S13">
        <v>5.0759999999999998E-3</v>
      </c>
      <c r="T13">
        <v>93.2</v>
      </c>
      <c r="U13">
        <f t="shared" si="3"/>
        <v>104.83689538807648</v>
      </c>
    </row>
    <row r="14" spans="1:21" x14ac:dyDescent="0.3">
      <c r="A14" s="1" t="s">
        <v>7</v>
      </c>
      <c r="B14">
        <v>5.8684E-2</v>
      </c>
      <c r="C14">
        <v>5.7357999999999999E-2</v>
      </c>
      <c r="D14">
        <v>8.4504999999999997E-2</v>
      </c>
      <c r="E14">
        <v>8.1911999999999999E-2</v>
      </c>
      <c r="F14">
        <v>466060421</v>
      </c>
      <c r="G14">
        <v>500</v>
      </c>
      <c r="H14">
        <v>435628866</v>
      </c>
      <c r="I14">
        <v>498</v>
      </c>
      <c r="J14">
        <v>92.15</v>
      </c>
      <c r="K14">
        <v>5.6765999999999997E-2</v>
      </c>
      <c r="L14">
        <f t="shared" si="0"/>
        <v>108.38626205598685</v>
      </c>
      <c r="M14">
        <v>3.009E-3</v>
      </c>
      <c r="N14">
        <v>84.090969999999999</v>
      </c>
      <c r="O14">
        <f t="shared" si="1"/>
        <v>115.52493518368927</v>
      </c>
      <c r="P14">
        <v>4.6020000000000002E-3</v>
      </c>
      <c r="Q14">
        <v>91.440600000000003</v>
      </c>
      <c r="R14">
        <f t="shared" si="2"/>
        <v>107.05931168713785</v>
      </c>
      <c r="S14">
        <v>5.0509999999999999E-3</v>
      </c>
      <c r="T14">
        <v>93.6</v>
      </c>
      <c r="U14">
        <f t="shared" si="3"/>
        <v>105.28683914510685</v>
      </c>
    </row>
    <row r="15" spans="1:21" x14ac:dyDescent="0.3">
      <c r="A15" s="1" t="s">
        <v>466</v>
      </c>
      <c r="B15">
        <v>4.2827999999999998E-2</v>
      </c>
      <c r="C15">
        <v>4.1500000000000002E-2</v>
      </c>
      <c r="D15">
        <v>8.3934999999999996E-2</v>
      </c>
      <c r="E15">
        <v>8.2498000000000002E-2</v>
      </c>
      <c r="F15">
        <v>485661737</v>
      </c>
      <c r="G15">
        <v>500</v>
      </c>
      <c r="H15">
        <v>466060421</v>
      </c>
      <c r="I15">
        <v>498</v>
      </c>
      <c r="J15">
        <v>95.88</v>
      </c>
      <c r="K15">
        <v>4.0476999999999999E-2</v>
      </c>
      <c r="L15">
        <f t="shared" si="0"/>
        <v>112.77346506704305</v>
      </c>
      <c r="M15">
        <v>4.4649000000000001E-2</v>
      </c>
      <c r="N15">
        <v>87.845569999999995</v>
      </c>
      <c r="O15">
        <f t="shared" si="1"/>
        <v>120.68303862381701</v>
      </c>
      <c r="P15">
        <v>5.1910000000000003E-3</v>
      </c>
      <c r="Q15">
        <v>91.915289999999999</v>
      </c>
      <c r="R15">
        <f t="shared" si="2"/>
        <v>107.61508215085711</v>
      </c>
      <c r="S15">
        <v>0</v>
      </c>
      <c r="T15">
        <v>93.6</v>
      </c>
      <c r="U15">
        <f t="shared" si="3"/>
        <v>105.28683914510685</v>
      </c>
    </row>
    <row r="16" spans="1:21" x14ac:dyDescent="0.3">
      <c r="A16" s="1" t="s">
        <v>467</v>
      </c>
      <c r="B16">
        <v>1.3317000000000001E-2</v>
      </c>
      <c r="C16">
        <v>8.1519999999999995E-3</v>
      </c>
      <c r="D16">
        <v>2.1101000000000002E-2</v>
      </c>
      <c r="E16">
        <v>1.7321E-2</v>
      </c>
      <c r="F16">
        <v>489509758</v>
      </c>
      <c r="G16">
        <v>500</v>
      </c>
      <c r="H16">
        <v>485491748</v>
      </c>
      <c r="I16">
        <v>498</v>
      </c>
      <c r="J16">
        <v>96.75</v>
      </c>
      <c r="K16">
        <v>9.0740000000000005E-3</v>
      </c>
      <c r="L16">
        <f t="shared" si="0"/>
        <v>113.79675370501059</v>
      </c>
      <c r="M16">
        <v>-5.0600000000000005E-4</v>
      </c>
      <c r="N16">
        <v>87.801090000000002</v>
      </c>
      <c r="O16">
        <f t="shared" si="1"/>
        <v>120.62193159749815</v>
      </c>
      <c r="P16">
        <v>4.6350000000000002E-3</v>
      </c>
      <c r="Q16">
        <v>92.341309999999993</v>
      </c>
      <c r="R16">
        <f t="shared" si="2"/>
        <v>108.11386942877255</v>
      </c>
      <c r="S16">
        <v>2.513E-3</v>
      </c>
      <c r="T16">
        <v>93.9</v>
      </c>
      <c r="U16">
        <f t="shared" si="3"/>
        <v>105.62429696287965</v>
      </c>
    </row>
    <row r="17" spans="1:21" x14ac:dyDescent="0.3">
      <c r="A17" s="1" t="s">
        <v>8</v>
      </c>
      <c r="B17">
        <v>3.9067999999999999E-2</v>
      </c>
      <c r="C17">
        <v>3.7623999999999998E-2</v>
      </c>
      <c r="D17">
        <v>3.9888E-2</v>
      </c>
      <c r="E17">
        <v>3.7383E-2</v>
      </c>
      <c r="F17">
        <v>508149503</v>
      </c>
      <c r="G17">
        <v>500</v>
      </c>
      <c r="H17">
        <v>489706681</v>
      </c>
      <c r="I17">
        <v>499</v>
      </c>
      <c r="J17">
        <v>100.31</v>
      </c>
      <c r="K17">
        <v>3.6796000000000002E-2</v>
      </c>
      <c r="L17">
        <f t="shared" si="0"/>
        <v>117.98400376382028</v>
      </c>
      <c r="M17">
        <v>5.9129000000000001E-2</v>
      </c>
      <c r="N17">
        <v>92.992670000000004</v>
      </c>
      <c r="O17">
        <f t="shared" si="1"/>
        <v>127.75417115902226</v>
      </c>
      <c r="P17">
        <v>3.0040000000000002E-3</v>
      </c>
      <c r="Q17">
        <v>92.618719999999996</v>
      </c>
      <c r="R17">
        <f t="shared" si="2"/>
        <v>108.43866305058964</v>
      </c>
      <c r="S17">
        <v>2.506E-3</v>
      </c>
      <c r="T17">
        <v>94.1</v>
      </c>
      <c r="U17">
        <f t="shared" si="3"/>
        <v>105.8492688413948</v>
      </c>
    </row>
    <row r="18" spans="1:21" x14ac:dyDescent="0.3">
      <c r="A18" s="1" t="s">
        <v>9</v>
      </c>
      <c r="B18">
        <v>3.6964999999999998E-2</v>
      </c>
      <c r="C18">
        <v>3.5789000000000001E-2</v>
      </c>
      <c r="D18">
        <v>4.1374000000000001E-2</v>
      </c>
      <c r="E18">
        <v>3.9944E-2</v>
      </c>
      <c r="F18">
        <v>526321899</v>
      </c>
      <c r="G18">
        <v>500</v>
      </c>
      <c r="H18">
        <v>508149503</v>
      </c>
      <c r="I18">
        <v>499</v>
      </c>
      <c r="J18">
        <v>103.95</v>
      </c>
      <c r="K18">
        <v>3.6288000000000001E-2</v>
      </c>
      <c r="L18">
        <f t="shared" si="0"/>
        <v>122.26534932956952</v>
      </c>
      <c r="M18">
        <v>-3.7425E-2</v>
      </c>
      <c r="N18">
        <v>89.512450000000001</v>
      </c>
      <c r="O18">
        <f t="shared" si="1"/>
        <v>122.97301344464483</v>
      </c>
      <c r="P18">
        <v>2.3110000000000001E-3</v>
      </c>
      <c r="Q18">
        <v>92.832750000000004</v>
      </c>
      <c r="R18">
        <f t="shared" si="2"/>
        <v>108.68925091287838</v>
      </c>
      <c r="S18">
        <v>2.5000000000000001E-3</v>
      </c>
      <c r="T18">
        <v>94.4</v>
      </c>
      <c r="U18">
        <f t="shared" si="3"/>
        <v>106.18672665916759</v>
      </c>
    </row>
    <row r="19" spans="1:21" x14ac:dyDescent="0.3">
      <c r="A19" s="1" t="s">
        <v>468</v>
      </c>
      <c r="B19">
        <v>-3.7150000000000002E-2</v>
      </c>
      <c r="C19">
        <v>-4.2138000000000002E-2</v>
      </c>
      <c r="D19">
        <v>-4.1095E-2</v>
      </c>
      <c r="E19">
        <v>-4.4648E-2</v>
      </c>
      <c r="F19">
        <v>504256364</v>
      </c>
      <c r="G19">
        <v>500</v>
      </c>
      <c r="H19">
        <v>526321899</v>
      </c>
      <c r="I19">
        <v>499</v>
      </c>
      <c r="J19">
        <v>99.63</v>
      </c>
      <c r="K19">
        <v>-4.1557999999999998E-2</v>
      </c>
      <c r="L19">
        <f t="shared" si="0"/>
        <v>117.18419195483416</v>
      </c>
      <c r="M19">
        <v>-2.1312999999999999E-2</v>
      </c>
      <c r="N19">
        <v>87.604680000000002</v>
      </c>
      <c r="O19">
        <f t="shared" si="1"/>
        <v>120.35210176298168</v>
      </c>
      <c r="P19">
        <v>2.4220000000000001E-3</v>
      </c>
      <c r="Q19">
        <v>93.057590000000005</v>
      </c>
      <c r="R19">
        <f t="shared" si="2"/>
        <v>108.95249520086135</v>
      </c>
      <c r="S19">
        <v>4.9880000000000002E-3</v>
      </c>
      <c r="T19">
        <v>94.8</v>
      </c>
      <c r="U19">
        <f t="shared" si="3"/>
        <v>106.63667041619797</v>
      </c>
    </row>
    <row r="20" spans="1:21" x14ac:dyDescent="0.3">
      <c r="A20" s="1" t="s">
        <v>10</v>
      </c>
      <c r="B20">
        <v>2.4390000000000002E-3</v>
      </c>
      <c r="C20">
        <v>1.0610000000000001E-3</v>
      </c>
      <c r="D20">
        <v>-5.6470000000000001E-3</v>
      </c>
      <c r="E20">
        <v>-8.1189999999999995E-3</v>
      </c>
      <c r="F20">
        <v>504454384</v>
      </c>
      <c r="G20">
        <v>500</v>
      </c>
      <c r="H20">
        <v>504055184</v>
      </c>
      <c r="I20">
        <v>499</v>
      </c>
      <c r="J20">
        <v>99.7</v>
      </c>
      <c r="K20">
        <v>7.0299999999999996E-4</v>
      </c>
      <c r="L20">
        <f t="shared" si="0"/>
        <v>117.26652552340626</v>
      </c>
      <c r="M20">
        <v>-1.2385999999999999E-2</v>
      </c>
      <c r="N20">
        <v>86.519599999999997</v>
      </c>
      <c r="O20">
        <f t="shared" si="1"/>
        <v>118.86140904449934</v>
      </c>
      <c r="P20">
        <v>3.0109999999999998E-3</v>
      </c>
      <c r="Q20">
        <v>93.337789999999998</v>
      </c>
      <c r="R20">
        <f t="shared" si="2"/>
        <v>109.28055537473089</v>
      </c>
      <c r="S20">
        <v>7.4440000000000001E-3</v>
      </c>
      <c r="T20">
        <v>95.5</v>
      </c>
      <c r="U20">
        <f t="shared" si="3"/>
        <v>107.42407199100113</v>
      </c>
    </row>
    <row r="21" spans="1:21" x14ac:dyDescent="0.3">
      <c r="A21" s="1" t="s">
        <v>469</v>
      </c>
      <c r="B21">
        <v>-4.0827000000000002E-2</v>
      </c>
      <c r="C21">
        <v>-4.1901000000000001E-2</v>
      </c>
      <c r="D21">
        <v>-4.2866000000000001E-2</v>
      </c>
      <c r="E21">
        <v>-4.4263999999999998E-2</v>
      </c>
      <c r="F21">
        <v>483177627</v>
      </c>
      <c r="G21">
        <v>500</v>
      </c>
      <c r="H21">
        <v>504308825</v>
      </c>
      <c r="I21">
        <v>499</v>
      </c>
      <c r="J21">
        <v>95.58</v>
      </c>
      <c r="K21">
        <v>-4.1324E-2</v>
      </c>
      <c r="L21">
        <f t="shared" si="0"/>
        <v>112.42060691601976</v>
      </c>
      <c r="M21">
        <v>8.7329999999999994E-3</v>
      </c>
      <c r="N21">
        <v>87.275149999999996</v>
      </c>
      <c r="O21">
        <f t="shared" si="1"/>
        <v>119.89939046840294</v>
      </c>
      <c r="P21">
        <v>4.3400000000000001E-3</v>
      </c>
      <c r="Q21">
        <v>93.742869999999996</v>
      </c>
      <c r="R21">
        <f t="shared" si="2"/>
        <v>109.75482595014516</v>
      </c>
      <c r="S21">
        <v>2.4629999999999999E-3</v>
      </c>
      <c r="T21">
        <v>95.8</v>
      </c>
      <c r="U21">
        <f t="shared" si="3"/>
        <v>107.76152980877389</v>
      </c>
    </row>
    <row r="22" spans="1:21" x14ac:dyDescent="0.3">
      <c r="A22" s="1" t="s">
        <v>11</v>
      </c>
      <c r="B22">
        <v>4.2035999999999997E-2</v>
      </c>
      <c r="C22">
        <v>3.6548999999999998E-2</v>
      </c>
      <c r="D22">
        <v>5.2668E-2</v>
      </c>
      <c r="E22">
        <v>4.8586999999999998E-2</v>
      </c>
      <c r="F22">
        <v>501783719</v>
      </c>
      <c r="G22">
        <v>500</v>
      </c>
      <c r="H22">
        <v>483959048</v>
      </c>
      <c r="I22">
        <v>499</v>
      </c>
      <c r="J22">
        <v>99.03</v>
      </c>
      <c r="K22">
        <v>3.6095000000000002E-2</v>
      </c>
      <c r="L22">
        <f t="shared" si="0"/>
        <v>116.47847565278759</v>
      </c>
      <c r="M22">
        <v>4.6098E-2</v>
      </c>
      <c r="N22">
        <v>91.298360000000002</v>
      </c>
      <c r="O22">
        <f t="shared" si="1"/>
        <v>125.42651275609175</v>
      </c>
      <c r="P22">
        <v>6.234E-3</v>
      </c>
      <c r="Q22">
        <v>94.327259999999995</v>
      </c>
      <c r="R22">
        <f t="shared" si="2"/>
        <v>110.43903396230657</v>
      </c>
      <c r="S22">
        <v>2.457E-3</v>
      </c>
      <c r="T22">
        <v>96</v>
      </c>
      <c r="U22">
        <f t="shared" si="3"/>
        <v>107.98650168728908</v>
      </c>
    </row>
    <row r="23" spans="1:21" x14ac:dyDescent="0.3">
      <c r="A23" s="1" t="s">
        <v>12</v>
      </c>
      <c r="B23">
        <v>-5.0379999999999999E-3</v>
      </c>
      <c r="C23">
        <v>-6.3870000000000003E-3</v>
      </c>
      <c r="D23">
        <v>-1.4161999999999999E-2</v>
      </c>
      <c r="E23">
        <v>-1.6264000000000001E-2</v>
      </c>
      <c r="F23">
        <v>498676054</v>
      </c>
      <c r="G23">
        <v>500</v>
      </c>
      <c r="H23">
        <v>501783719</v>
      </c>
      <c r="I23">
        <v>499</v>
      </c>
      <c r="J23">
        <v>98.34</v>
      </c>
      <c r="K23">
        <v>-6.9680000000000002E-3</v>
      </c>
      <c r="L23">
        <f t="shared" si="0"/>
        <v>115.66690190543403</v>
      </c>
      <c r="M23">
        <v>2.794E-2</v>
      </c>
      <c r="N23">
        <v>93.849270000000004</v>
      </c>
      <c r="O23">
        <f t="shared" si="1"/>
        <v>128.93097598691696</v>
      </c>
      <c r="P23">
        <v>3.5850000000000001E-3</v>
      </c>
      <c r="Q23">
        <v>94.665419999999997</v>
      </c>
      <c r="R23">
        <f t="shared" si="2"/>
        <v>110.83495412074957</v>
      </c>
      <c r="S23">
        <v>0</v>
      </c>
      <c r="T23">
        <v>96</v>
      </c>
      <c r="U23">
        <f t="shared" si="3"/>
        <v>107.98650168728908</v>
      </c>
    </row>
    <row r="24" spans="1:21" x14ac:dyDescent="0.3">
      <c r="A24" s="1" t="s">
        <v>470</v>
      </c>
      <c r="B24">
        <v>-4.0128999999999998E-2</v>
      </c>
      <c r="C24">
        <v>-4.2014999999999997E-2</v>
      </c>
      <c r="D24">
        <v>-5.4981000000000002E-2</v>
      </c>
      <c r="E24">
        <v>-5.6836999999999999E-2</v>
      </c>
      <c r="F24">
        <v>477724289</v>
      </c>
      <c r="G24">
        <v>500</v>
      </c>
      <c r="H24">
        <v>498676054</v>
      </c>
      <c r="I24">
        <v>499</v>
      </c>
      <c r="J24">
        <v>94.23</v>
      </c>
      <c r="K24">
        <v>-4.1793999999999998E-2</v>
      </c>
      <c r="L24">
        <f t="shared" si="0"/>
        <v>110.83274523641498</v>
      </c>
      <c r="M24">
        <v>1.4893999999999999E-2</v>
      </c>
      <c r="N24">
        <v>95.247029999999995</v>
      </c>
      <c r="O24">
        <f t="shared" si="1"/>
        <v>130.85123131757081</v>
      </c>
      <c r="P24">
        <v>4.444E-3</v>
      </c>
      <c r="Q24">
        <v>95.086110000000005</v>
      </c>
      <c r="R24">
        <f t="shared" si="2"/>
        <v>111.32750099635693</v>
      </c>
      <c r="S24">
        <v>2.4510000000000001E-3</v>
      </c>
      <c r="T24">
        <v>96.2</v>
      </c>
      <c r="U24">
        <f t="shared" si="3"/>
        <v>108.21147356580427</v>
      </c>
    </row>
    <row r="25" spans="1:21" x14ac:dyDescent="0.3">
      <c r="A25" s="1" t="s">
        <v>13</v>
      </c>
      <c r="B25">
        <v>2.898E-3</v>
      </c>
      <c r="C25">
        <v>-2.029E-3</v>
      </c>
      <c r="D25">
        <v>-1.7273E-2</v>
      </c>
      <c r="E25">
        <v>-2.1114000000000001E-2</v>
      </c>
      <c r="F25">
        <v>476754849</v>
      </c>
      <c r="G25">
        <v>500</v>
      </c>
      <c r="H25">
        <v>477724289</v>
      </c>
      <c r="I25">
        <v>499</v>
      </c>
      <c r="J25">
        <v>93.99</v>
      </c>
      <c r="K25">
        <v>-2.5469999999999998E-3</v>
      </c>
      <c r="L25">
        <f t="shared" si="0"/>
        <v>110.55045871559632</v>
      </c>
      <c r="M25">
        <v>1.008E-2</v>
      </c>
      <c r="N25">
        <v>96.207160000000002</v>
      </c>
      <c r="O25">
        <f t="shared" si="1"/>
        <v>132.17026659588805</v>
      </c>
      <c r="P25">
        <v>3.9740000000000001E-3</v>
      </c>
      <c r="Q25">
        <v>95.463989999999995</v>
      </c>
      <c r="R25">
        <f t="shared" si="2"/>
        <v>111.76992561627779</v>
      </c>
      <c r="S25">
        <v>0</v>
      </c>
      <c r="T25">
        <v>96.2</v>
      </c>
      <c r="U25">
        <f t="shared" si="3"/>
        <v>108.21147356580427</v>
      </c>
    </row>
    <row r="26" spans="1:21" x14ac:dyDescent="0.3">
      <c r="A26" s="1" t="s">
        <v>14</v>
      </c>
      <c r="B26">
        <v>8.788E-2</v>
      </c>
      <c r="C26">
        <v>8.6485999999999993E-2</v>
      </c>
      <c r="D26">
        <v>0.108969</v>
      </c>
      <c r="E26">
        <v>0.10660799999999999</v>
      </c>
      <c r="F26">
        <v>526495908</v>
      </c>
      <c r="G26">
        <v>500</v>
      </c>
      <c r="H26">
        <v>476981042</v>
      </c>
      <c r="I26">
        <v>499</v>
      </c>
      <c r="J26">
        <v>102.09</v>
      </c>
      <c r="K26">
        <v>8.6179000000000006E-2</v>
      </c>
      <c r="L26">
        <f t="shared" si="0"/>
        <v>120.07762879322514</v>
      </c>
      <c r="M26">
        <v>2.4499999999999999E-4</v>
      </c>
      <c r="N26">
        <v>96.230689999999996</v>
      </c>
      <c r="O26">
        <f t="shared" si="1"/>
        <v>132.20259232271545</v>
      </c>
      <c r="P26">
        <v>5.1809999999999998E-3</v>
      </c>
      <c r="Q26">
        <v>95.958600000000004</v>
      </c>
      <c r="R26">
        <f t="shared" si="2"/>
        <v>112.34901855916721</v>
      </c>
      <c r="S26">
        <v>4.8900000000000002E-3</v>
      </c>
      <c r="T26">
        <v>96.7</v>
      </c>
      <c r="U26">
        <f t="shared" si="3"/>
        <v>108.77390326209225</v>
      </c>
    </row>
    <row r="27" spans="1:21" x14ac:dyDescent="0.3">
      <c r="A27" s="1" t="s">
        <v>15</v>
      </c>
      <c r="B27">
        <v>1.9088000000000001E-2</v>
      </c>
      <c r="C27">
        <v>1.7814E-2</v>
      </c>
      <c r="D27">
        <v>3.8138999999999999E-2</v>
      </c>
      <c r="E27">
        <v>3.6525000000000002E-2</v>
      </c>
      <c r="F27">
        <v>535658341</v>
      </c>
      <c r="G27">
        <v>500</v>
      </c>
      <c r="H27">
        <v>526291936</v>
      </c>
      <c r="I27">
        <v>498</v>
      </c>
      <c r="J27">
        <v>103.94</v>
      </c>
      <c r="K27">
        <v>1.8121000000000002E-2</v>
      </c>
      <c r="L27">
        <f t="shared" si="0"/>
        <v>122.25358739120207</v>
      </c>
      <c r="M27">
        <v>-9.8790000000000006E-3</v>
      </c>
      <c r="N27">
        <v>95.280050000000003</v>
      </c>
      <c r="O27">
        <f t="shared" si="1"/>
        <v>130.8965944922347</v>
      </c>
      <c r="P27">
        <v>4.0220000000000004E-3</v>
      </c>
      <c r="Q27">
        <v>96.344530000000006</v>
      </c>
      <c r="R27">
        <f t="shared" si="2"/>
        <v>112.8008681769455</v>
      </c>
      <c r="S27">
        <v>0</v>
      </c>
      <c r="T27">
        <v>96.7</v>
      </c>
      <c r="U27">
        <f t="shared" si="3"/>
        <v>108.77390326209225</v>
      </c>
    </row>
    <row r="28" spans="1:21" x14ac:dyDescent="0.3">
      <c r="A28" s="1" t="s">
        <v>16</v>
      </c>
      <c r="B28">
        <v>3.0221000000000001E-2</v>
      </c>
      <c r="C28">
        <v>2.5416000000000001E-2</v>
      </c>
      <c r="D28">
        <v>2.7577999999999998E-2</v>
      </c>
      <c r="E28">
        <v>2.4025999999999999E-2</v>
      </c>
      <c r="F28">
        <v>549602845</v>
      </c>
      <c r="G28">
        <v>500</v>
      </c>
      <c r="H28">
        <v>535660140</v>
      </c>
      <c r="I28">
        <v>498</v>
      </c>
      <c r="J28">
        <v>106.57</v>
      </c>
      <c r="K28">
        <v>2.5302999999999999E-2</v>
      </c>
      <c r="L28">
        <f t="shared" si="0"/>
        <v>125.34697718183956</v>
      </c>
      <c r="M28">
        <v>2.7680000000000001E-3</v>
      </c>
      <c r="N28">
        <v>95.543769999999995</v>
      </c>
      <c r="O28">
        <f t="shared" si="1"/>
        <v>131.25889541356599</v>
      </c>
      <c r="P28">
        <v>2.784E-3</v>
      </c>
      <c r="Q28">
        <v>96.612769999999998</v>
      </c>
      <c r="R28">
        <f t="shared" si="2"/>
        <v>113.11492549685545</v>
      </c>
      <c r="S28">
        <v>4.8659999999999997E-3</v>
      </c>
      <c r="T28">
        <v>97.2</v>
      </c>
      <c r="U28">
        <f t="shared" si="3"/>
        <v>109.33633295838018</v>
      </c>
    </row>
    <row r="29" spans="1:21" x14ac:dyDescent="0.3">
      <c r="A29" s="1" t="s">
        <v>471</v>
      </c>
      <c r="B29">
        <v>7.3150000000000003E-3</v>
      </c>
      <c r="C29">
        <v>6.1320000000000003E-3</v>
      </c>
      <c r="D29">
        <v>1.281E-3</v>
      </c>
      <c r="E29">
        <v>-7.6400000000000003E-4</v>
      </c>
      <c r="F29">
        <v>552973875</v>
      </c>
      <c r="G29">
        <v>500</v>
      </c>
      <c r="H29">
        <v>549602845</v>
      </c>
      <c r="I29">
        <v>499</v>
      </c>
      <c r="J29">
        <v>107.2</v>
      </c>
      <c r="K29">
        <v>5.9119999999999997E-3</v>
      </c>
      <c r="L29">
        <f t="shared" si="0"/>
        <v>126.08797929898847</v>
      </c>
      <c r="M29">
        <v>5.5900000000000004E-4</v>
      </c>
      <c r="N29">
        <v>95.597179999999994</v>
      </c>
      <c r="O29">
        <f t="shared" si="1"/>
        <v>131.33227055465616</v>
      </c>
      <c r="P29">
        <v>2.3570000000000002E-3</v>
      </c>
      <c r="Q29">
        <v>96.840459999999993</v>
      </c>
      <c r="R29">
        <f t="shared" si="2"/>
        <v>113.38150658532211</v>
      </c>
      <c r="S29">
        <v>2.421E-3</v>
      </c>
      <c r="T29">
        <v>97.4</v>
      </c>
      <c r="U29">
        <f t="shared" si="3"/>
        <v>109.56130483689539</v>
      </c>
    </row>
    <row r="30" spans="1:21" x14ac:dyDescent="0.3">
      <c r="A30" s="1" t="s">
        <v>472</v>
      </c>
      <c r="B30">
        <v>5.476E-3</v>
      </c>
      <c r="C30">
        <v>4.6579999999999998E-3</v>
      </c>
      <c r="D30">
        <v>4.6699999999999997E-3</v>
      </c>
      <c r="E30">
        <v>3.3670000000000002E-3</v>
      </c>
      <c r="F30">
        <v>555549856</v>
      </c>
      <c r="G30">
        <v>500</v>
      </c>
      <c r="H30">
        <v>552973875</v>
      </c>
      <c r="I30">
        <v>499</v>
      </c>
      <c r="J30">
        <v>107.67</v>
      </c>
      <c r="K30">
        <v>4.3839999999999999E-3</v>
      </c>
      <c r="L30">
        <f t="shared" si="0"/>
        <v>126.6407904022583</v>
      </c>
      <c r="M30">
        <v>9.3240000000000007E-3</v>
      </c>
      <c r="N30">
        <v>96.48854</v>
      </c>
      <c r="O30">
        <f t="shared" si="1"/>
        <v>132.55682898495294</v>
      </c>
      <c r="P30">
        <v>3.784E-3</v>
      </c>
      <c r="Q30">
        <v>97.206909999999993</v>
      </c>
      <c r="R30">
        <f t="shared" si="2"/>
        <v>113.81054887909261</v>
      </c>
      <c r="S30">
        <v>2.415E-3</v>
      </c>
      <c r="T30">
        <v>97.6</v>
      </c>
      <c r="U30">
        <f t="shared" si="3"/>
        <v>109.78627671541057</v>
      </c>
    </row>
    <row r="31" spans="1:21" x14ac:dyDescent="0.3">
      <c r="A31" s="1" t="s">
        <v>17</v>
      </c>
      <c r="B31">
        <v>2.2019E-2</v>
      </c>
      <c r="C31">
        <v>1.6763E-2</v>
      </c>
      <c r="D31">
        <v>9.4499999999999998E-4</v>
      </c>
      <c r="E31">
        <v>-3.0149999999999999E-3</v>
      </c>
      <c r="F31">
        <v>564940979</v>
      </c>
      <c r="G31">
        <v>500</v>
      </c>
      <c r="H31">
        <v>555549856</v>
      </c>
      <c r="I31">
        <v>499</v>
      </c>
      <c r="J31">
        <v>109.53</v>
      </c>
      <c r="K31">
        <v>1.7274999999999999E-2</v>
      </c>
      <c r="L31">
        <f t="shared" si="0"/>
        <v>128.82851093860268</v>
      </c>
      <c r="M31">
        <v>6.2579999999999997E-3</v>
      </c>
      <c r="N31">
        <v>97.092359999999999</v>
      </c>
      <c r="O31">
        <f t="shared" si="1"/>
        <v>133.38636236246799</v>
      </c>
      <c r="P31">
        <v>3.2239999999999999E-3</v>
      </c>
      <c r="Q31">
        <v>97.520309999999995</v>
      </c>
      <c r="R31">
        <f t="shared" si="2"/>
        <v>114.17747985157911</v>
      </c>
      <c r="S31">
        <v>2.4099999999999998E-3</v>
      </c>
      <c r="T31">
        <v>97.9</v>
      </c>
      <c r="U31">
        <f t="shared" si="3"/>
        <v>110.12373453318335</v>
      </c>
    </row>
    <row r="32" spans="1:21" x14ac:dyDescent="0.3">
      <c r="A32" s="1" t="s">
        <v>18</v>
      </c>
      <c r="B32">
        <v>-2.0156E-2</v>
      </c>
      <c r="C32">
        <v>-2.1378000000000001E-2</v>
      </c>
      <c r="D32">
        <v>-3.1019999999999999E-2</v>
      </c>
      <c r="E32">
        <v>-3.3208000000000001E-2</v>
      </c>
      <c r="F32">
        <v>553085990</v>
      </c>
      <c r="G32">
        <v>500</v>
      </c>
      <c r="H32">
        <v>564940979</v>
      </c>
      <c r="I32">
        <v>499</v>
      </c>
      <c r="J32">
        <v>107.14</v>
      </c>
      <c r="K32">
        <v>-2.1821E-2</v>
      </c>
      <c r="L32">
        <f t="shared" si="0"/>
        <v>126.01740766878382</v>
      </c>
      <c r="M32">
        <v>-1.2700000000000001E-3</v>
      </c>
      <c r="N32">
        <v>96.969049999999996</v>
      </c>
      <c r="O32">
        <f t="shared" si="1"/>
        <v>133.21695796913656</v>
      </c>
      <c r="P32">
        <v>3.0850000000000001E-3</v>
      </c>
      <c r="Q32">
        <v>97.821160000000006</v>
      </c>
      <c r="R32">
        <f t="shared" si="2"/>
        <v>114.52971719386555</v>
      </c>
      <c r="S32">
        <v>2.4039999999999999E-3</v>
      </c>
      <c r="T32">
        <v>98.1</v>
      </c>
      <c r="U32">
        <f t="shared" si="3"/>
        <v>110.34870641169852</v>
      </c>
    </row>
    <row r="33" spans="1:21" x14ac:dyDescent="0.3">
      <c r="A33" s="1" t="s">
        <v>19</v>
      </c>
      <c r="B33">
        <v>3.2450000000000001E-3</v>
      </c>
      <c r="C33">
        <v>2.1259999999999999E-3</v>
      </c>
      <c r="D33">
        <v>-2.0226000000000001E-2</v>
      </c>
      <c r="E33">
        <v>-2.1821E-2</v>
      </c>
      <c r="F33">
        <v>554340684</v>
      </c>
      <c r="G33">
        <v>500</v>
      </c>
      <c r="H33">
        <v>553085990</v>
      </c>
      <c r="I33">
        <v>499</v>
      </c>
      <c r="J33">
        <v>107.39</v>
      </c>
      <c r="K33">
        <v>2.333E-3</v>
      </c>
      <c r="L33">
        <f t="shared" si="0"/>
        <v>126.3114561279699</v>
      </c>
      <c r="M33">
        <v>3.7599999999999999E-3</v>
      </c>
      <c r="N33">
        <v>97.333669999999998</v>
      </c>
      <c r="O33">
        <f t="shared" si="1"/>
        <v>133.71787622310219</v>
      </c>
      <c r="P33">
        <v>4.2329999999999998E-3</v>
      </c>
      <c r="Q33">
        <v>98.235230000000001</v>
      </c>
      <c r="R33">
        <f t="shared" si="2"/>
        <v>115.01451332589325</v>
      </c>
      <c r="S33">
        <v>4.7959999999999999E-3</v>
      </c>
      <c r="T33">
        <v>98.6</v>
      </c>
      <c r="U33">
        <f t="shared" si="3"/>
        <v>110.91113610798648</v>
      </c>
    </row>
    <row r="34" spans="1:21" x14ac:dyDescent="0.3">
      <c r="A34" s="1" t="s">
        <v>20</v>
      </c>
      <c r="B34">
        <v>3.9425000000000002E-2</v>
      </c>
      <c r="C34">
        <v>3.4648999999999999E-2</v>
      </c>
      <c r="D34">
        <v>4.1005E-2</v>
      </c>
      <c r="E34">
        <v>3.7075999999999998E-2</v>
      </c>
      <c r="F34">
        <v>573547922</v>
      </c>
      <c r="G34">
        <v>500</v>
      </c>
      <c r="H34">
        <v>554340684</v>
      </c>
      <c r="I34">
        <v>499</v>
      </c>
      <c r="J34">
        <v>111.09</v>
      </c>
      <c r="K34">
        <v>3.4453999999999999E-2</v>
      </c>
      <c r="L34">
        <f t="shared" si="0"/>
        <v>130.66337332392379</v>
      </c>
      <c r="M34">
        <v>-4.457E-3</v>
      </c>
      <c r="N34">
        <v>96.899860000000004</v>
      </c>
      <c r="O34">
        <f t="shared" si="1"/>
        <v>133.12190412131724</v>
      </c>
      <c r="P34">
        <v>2.4130000000000002E-3</v>
      </c>
      <c r="Q34">
        <v>98.472300000000004</v>
      </c>
      <c r="R34">
        <f t="shared" si="2"/>
        <v>115.29207658577639</v>
      </c>
      <c r="S34">
        <v>2.3869999999999998E-3</v>
      </c>
      <c r="T34">
        <v>98.8</v>
      </c>
      <c r="U34">
        <f t="shared" si="3"/>
        <v>111.13610798650168</v>
      </c>
    </row>
    <row r="35" spans="1:21" x14ac:dyDescent="0.3">
      <c r="A35" s="1" t="s">
        <v>473</v>
      </c>
      <c r="B35">
        <v>-3.277E-3</v>
      </c>
      <c r="C35">
        <v>-4.516E-3</v>
      </c>
      <c r="D35">
        <v>-2.1427999999999999E-2</v>
      </c>
      <c r="E35">
        <v>-2.3557000000000002E-2</v>
      </c>
      <c r="F35">
        <v>576108284</v>
      </c>
      <c r="G35">
        <v>500</v>
      </c>
      <c r="H35">
        <v>578648894</v>
      </c>
      <c r="I35">
        <v>500</v>
      </c>
      <c r="J35">
        <v>110.55</v>
      </c>
      <c r="K35">
        <v>-4.8609999999999999E-3</v>
      </c>
      <c r="L35">
        <f t="shared" si="0"/>
        <v>130.02822865208185</v>
      </c>
      <c r="M35">
        <v>6.5099999999999999E-4</v>
      </c>
      <c r="N35">
        <v>96.962940000000003</v>
      </c>
      <c r="O35">
        <f t="shared" si="1"/>
        <v>133.208563995872</v>
      </c>
      <c r="P35">
        <v>3.705E-3</v>
      </c>
      <c r="Q35">
        <v>98.837109999999996</v>
      </c>
      <c r="R35">
        <f t="shared" si="2"/>
        <v>115.71919875575978</v>
      </c>
      <c r="S35">
        <v>2.3809999999999999E-3</v>
      </c>
      <c r="T35">
        <v>99.1</v>
      </c>
      <c r="U35">
        <f t="shared" si="3"/>
        <v>111.47356580427446</v>
      </c>
    </row>
    <row r="36" spans="1:21" x14ac:dyDescent="0.3">
      <c r="A36" s="1" t="s">
        <v>21</v>
      </c>
      <c r="B36">
        <v>1.0878000000000001E-2</v>
      </c>
      <c r="C36">
        <v>9.5029999999999993E-3</v>
      </c>
      <c r="D36">
        <v>3.1610000000000002E-3</v>
      </c>
      <c r="E36">
        <v>1.2570000000000001E-3</v>
      </c>
      <c r="F36">
        <v>581582968</v>
      </c>
      <c r="G36">
        <v>500</v>
      </c>
      <c r="H36">
        <v>576108284</v>
      </c>
      <c r="I36">
        <v>500</v>
      </c>
      <c r="J36">
        <v>111.58</v>
      </c>
      <c r="K36">
        <v>9.3170000000000006E-3</v>
      </c>
      <c r="L36">
        <f t="shared" si="0"/>
        <v>131.2397083039285</v>
      </c>
      <c r="M36">
        <v>1.8053E-2</v>
      </c>
      <c r="N36">
        <v>98.713390000000004</v>
      </c>
      <c r="O36">
        <f t="shared" si="1"/>
        <v>135.61334803858534</v>
      </c>
      <c r="P36">
        <v>4.1050000000000001E-3</v>
      </c>
      <c r="Q36">
        <v>99.242850000000004</v>
      </c>
      <c r="R36">
        <f t="shared" si="2"/>
        <v>116.19424206391767</v>
      </c>
      <c r="S36">
        <v>4.751E-3</v>
      </c>
      <c r="T36">
        <v>99.5</v>
      </c>
      <c r="U36">
        <f t="shared" si="3"/>
        <v>111.92350956130484</v>
      </c>
    </row>
    <row r="37" spans="1:21" x14ac:dyDescent="0.3">
      <c r="A37" s="1" t="s">
        <v>22</v>
      </c>
      <c r="B37">
        <v>5.0297000000000001E-2</v>
      </c>
      <c r="C37">
        <v>4.5172999999999998E-2</v>
      </c>
      <c r="D37">
        <v>7.3013999999999996E-2</v>
      </c>
      <c r="E37">
        <v>6.9041000000000005E-2</v>
      </c>
      <c r="F37">
        <v>607854861</v>
      </c>
      <c r="G37">
        <v>500</v>
      </c>
      <c r="H37">
        <v>581582968</v>
      </c>
      <c r="I37">
        <v>500</v>
      </c>
      <c r="J37">
        <v>116.67</v>
      </c>
      <c r="K37">
        <v>4.5616999999999998E-2</v>
      </c>
      <c r="L37">
        <f t="shared" si="0"/>
        <v>137.22653493295695</v>
      </c>
      <c r="M37">
        <v>1.4572999999999999E-2</v>
      </c>
      <c r="N37">
        <v>100.152</v>
      </c>
      <c r="O37">
        <f t="shared" si="1"/>
        <v>137.58972346872497</v>
      </c>
      <c r="P37">
        <v>3.9560000000000003E-3</v>
      </c>
      <c r="Q37">
        <v>99.635469999999998</v>
      </c>
      <c r="R37">
        <f t="shared" si="2"/>
        <v>116.65392438177868</v>
      </c>
      <c r="S37">
        <v>2.3640000000000002E-3</v>
      </c>
      <c r="T37">
        <v>99.8</v>
      </c>
      <c r="U37">
        <f t="shared" si="3"/>
        <v>112.2609673790776</v>
      </c>
    </row>
    <row r="38" spans="1:21" x14ac:dyDescent="0.3">
      <c r="A38" s="1" t="s">
        <v>474</v>
      </c>
      <c r="B38">
        <v>1.3663E-2</v>
      </c>
      <c r="C38">
        <v>1.2622E-2</v>
      </c>
      <c r="D38">
        <v>-1.1839000000000001E-2</v>
      </c>
      <c r="E38">
        <v>-1.392E-2</v>
      </c>
      <c r="F38">
        <v>626697189</v>
      </c>
      <c r="G38">
        <v>500</v>
      </c>
      <c r="H38">
        <v>607854861</v>
      </c>
      <c r="I38">
        <v>500</v>
      </c>
      <c r="J38">
        <v>118.05</v>
      </c>
      <c r="K38">
        <v>1.1828E-2</v>
      </c>
      <c r="L38">
        <f t="shared" si="0"/>
        <v>138.84968242766408</v>
      </c>
      <c r="M38">
        <v>-1.5169999999999999E-3</v>
      </c>
      <c r="N38">
        <v>100</v>
      </c>
      <c r="O38">
        <f t="shared" si="1"/>
        <v>137.38090449389426</v>
      </c>
      <c r="P38">
        <v>3.6589999999999999E-3</v>
      </c>
      <c r="Q38">
        <v>100</v>
      </c>
      <c r="R38">
        <f t="shared" si="2"/>
        <v>117.08071872574965</v>
      </c>
      <c r="S38">
        <v>2.3579999999999999E-3</v>
      </c>
      <c r="T38">
        <v>100</v>
      </c>
      <c r="U38">
        <f t="shared" si="3"/>
        <v>112.4859392575928</v>
      </c>
    </row>
    <row r="39" spans="1:21" x14ac:dyDescent="0.3">
      <c r="A39" s="1" t="s">
        <v>23</v>
      </c>
      <c r="B39">
        <v>-1.6752E-2</v>
      </c>
      <c r="C39">
        <v>-1.8044000000000001E-2</v>
      </c>
      <c r="D39">
        <v>-4.9043000000000003E-2</v>
      </c>
      <c r="E39">
        <v>-5.0561000000000002E-2</v>
      </c>
      <c r="F39">
        <v>615367335</v>
      </c>
      <c r="G39">
        <v>500</v>
      </c>
      <c r="H39">
        <v>626697189</v>
      </c>
      <c r="I39">
        <v>500</v>
      </c>
      <c r="J39">
        <v>116.03</v>
      </c>
      <c r="K39">
        <v>-1.7111000000000001E-2</v>
      </c>
      <c r="L39">
        <f t="shared" si="0"/>
        <v>136.47377087744061</v>
      </c>
      <c r="M39">
        <v>-4.8459999999999996E-3</v>
      </c>
      <c r="N39">
        <v>99.5154</v>
      </c>
      <c r="O39">
        <f t="shared" si="1"/>
        <v>136.71515663071685</v>
      </c>
      <c r="P39">
        <v>3.9849999999999998E-3</v>
      </c>
      <c r="Q39">
        <v>100.3985</v>
      </c>
      <c r="R39">
        <f t="shared" si="2"/>
        <v>117.54728538987177</v>
      </c>
      <c r="S39">
        <v>2.3530000000000001E-3</v>
      </c>
      <c r="T39">
        <v>100.2</v>
      </c>
      <c r="U39">
        <f t="shared" si="3"/>
        <v>112.71091113610798</v>
      </c>
    </row>
    <row r="40" spans="1:21" x14ac:dyDescent="0.3">
      <c r="A40" s="1" t="s">
        <v>24</v>
      </c>
      <c r="B40">
        <v>-3.3818000000000001E-2</v>
      </c>
      <c r="C40">
        <v>-3.8228999999999999E-2</v>
      </c>
      <c r="D40">
        <v>-4.8057000000000002E-2</v>
      </c>
      <c r="E40">
        <v>-5.1915000000000003E-2</v>
      </c>
      <c r="F40">
        <v>591396738</v>
      </c>
      <c r="G40">
        <v>500</v>
      </c>
      <c r="H40">
        <v>614899917</v>
      </c>
      <c r="I40">
        <v>498</v>
      </c>
      <c r="J40">
        <v>111.68</v>
      </c>
      <c r="K40">
        <v>-3.7490000000000002E-2</v>
      </c>
      <c r="L40">
        <f t="shared" si="0"/>
        <v>131.35732768760292</v>
      </c>
      <c r="M40">
        <v>-4.4510000000000001E-3</v>
      </c>
      <c r="N40">
        <v>99.072469999999996</v>
      </c>
      <c r="O40">
        <f t="shared" si="1"/>
        <v>136.10665539044203</v>
      </c>
      <c r="P40">
        <v>4.4229999999999998E-3</v>
      </c>
      <c r="Q40">
        <v>100.8426</v>
      </c>
      <c r="R40">
        <f t="shared" si="2"/>
        <v>118.06724086173284</v>
      </c>
      <c r="S40">
        <v>7.0419999999999996E-3</v>
      </c>
      <c r="T40">
        <v>100.9</v>
      </c>
      <c r="U40">
        <f t="shared" si="3"/>
        <v>113.49831271091114</v>
      </c>
    </row>
    <row r="41" spans="1:21" x14ac:dyDescent="0.3">
      <c r="A41" s="1" t="s">
        <v>475</v>
      </c>
      <c r="B41">
        <v>-1.093E-3</v>
      </c>
      <c r="C41">
        <v>-2.0890000000000001E-3</v>
      </c>
      <c r="D41">
        <v>-1.3546000000000001E-2</v>
      </c>
      <c r="E41">
        <v>-1.5889E-2</v>
      </c>
      <c r="F41">
        <v>591285424</v>
      </c>
      <c r="G41">
        <v>500</v>
      </c>
      <c r="H41">
        <v>592245356</v>
      </c>
      <c r="I41">
        <v>499</v>
      </c>
      <c r="J41">
        <v>111.52</v>
      </c>
      <c r="K41">
        <v>-1.433E-3</v>
      </c>
      <c r="L41">
        <f t="shared" si="0"/>
        <v>131.16913667372384</v>
      </c>
      <c r="M41">
        <v>6.7239999999999999E-3</v>
      </c>
      <c r="N41">
        <v>99.738630000000001</v>
      </c>
      <c r="O41">
        <f t="shared" si="1"/>
        <v>137.02183202381858</v>
      </c>
      <c r="P41">
        <v>4.189E-3</v>
      </c>
      <c r="Q41">
        <v>101.265</v>
      </c>
      <c r="R41">
        <f t="shared" si="2"/>
        <v>118.5617898176304</v>
      </c>
      <c r="S41">
        <v>9.3240000000000007E-3</v>
      </c>
      <c r="T41">
        <v>101.9</v>
      </c>
      <c r="U41">
        <f t="shared" si="3"/>
        <v>114.62317210348706</v>
      </c>
    </row>
    <row r="42" spans="1:21" x14ac:dyDescent="0.3">
      <c r="A42" s="1" t="s">
        <v>25</v>
      </c>
      <c r="B42">
        <v>-4.0064000000000002E-2</v>
      </c>
      <c r="C42">
        <v>-4.1236000000000002E-2</v>
      </c>
      <c r="D42">
        <v>-4.8871999999999999E-2</v>
      </c>
      <c r="E42">
        <v>-5.0663E-2</v>
      </c>
      <c r="F42">
        <v>567244613</v>
      </c>
      <c r="G42">
        <v>500</v>
      </c>
      <c r="H42">
        <v>591285424</v>
      </c>
      <c r="I42">
        <v>499</v>
      </c>
      <c r="J42">
        <v>106.97</v>
      </c>
      <c r="K42">
        <v>-4.0800000000000003E-2</v>
      </c>
      <c r="L42">
        <f t="shared" si="0"/>
        <v>125.8174547165373</v>
      </c>
      <c r="M42">
        <v>8.7760000000000008E-3</v>
      </c>
      <c r="N42">
        <v>100.6139</v>
      </c>
      <c r="O42">
        <f t="shared" si="1"/>
        <v>138.22428586658225</v>
      </c>
      <c r="P42">
        <v>6.0150000000000004E-3</v>
      </c>
      <c r="Q42">
        <v>101.8741</v>
      </c>
      <c r="R42">
        <f t="shared" si="2"/>
        <v>119.27492847538895</v>
      </c>
      <c r="S42">
        <v>6.9280000000000001E-3</v>
      </c>
      <c r="T42">
        <v>102.6</v>
      </c>
      <c r="U42">
        <f t="shared" si="3"/>
        <v>115.41057367829019</v>
      </c>
    </row>
    <row r="43" spans="1:21" x14ac:dyDescent="0.3">
      <c r="A43" s="1" t="s">
        <v>26</v>
      </c>
      <c r="B43">
        <v>-1.3950000000000001E-2</v>
      </c>
      <c r="C43">
        <v>-1.9002000000000002E-2</v>
      </c>
      <c r="D43">
        <v>-4.6894999999999999E-2</v>
      </c>
      <c r="E43">
        <v>-5.1584999999999999E-2</v>
      </c>
      <c r="F43">
        <v>563510443</v>
      </c>
      <c r="G43">
        <v>500</v>
      </c>
      <c r="H43">
        <v>574385710</v>
      </c>
      <c r="I43">
        <v>500</v>
      </c>
      <c r="J43">
        <v>104.95</v>
      </c>
      <c r="K43">
        <v>-1.8884000000000001E-2</v>
      </c>
      <c r="L43">
        <f t="shared" si="0"/>
        <v>123.44154316631382</v>
      </c>
      <c r="M43">
        <v>-1.0302E-2</v>
      </c>
      <c r="N43">
        <v>99.57741</v>
      </c>
      <c r="O43">
        <f t="shared" si="1"/>
        <v>136.8003465295935</v>
      </c>
      <c r="P43">
        <v>4.8390000000000004E-3</v>
      </c>
      <c r="Q43">
        <v>102.36709999999999</v>
      </c>
      <c r="R43">
        <f t="shared" si="2"/>
        <v>119.85213641870686</v>
      </c>
      <c r="S43">
        <v>6.881E-3</v>
      </c>
      <c r="T43">
        <v>103.3</v>
      </c>
      <c r="U43">
        <f t="shared" si="3"/>
        <v>116.19797525309335</v>
      </c>
    </row>
    <row r="44" spans="1:21" x14ac:dyDescent="0.3">
      <c r="A44" s="1" t="s">
        <v>476</v>
      </c>
      <c r="B44">
        <v>-5.1780000000000003E-3</v>
      </c>
      <c r="C44">
        <v>-6.522E-3</v>
      </c>
      <c r="D44">
        <v>-2.6751E-2</v>
      </c>
      <c r="E44">
        <v>-2.9548000000000001E-2</v>
      </c>
      <c r="F44">
        <v>559852115</v>
      </c>
      <c r="G44">
        <v>500</v>
      </c>
      <c r="H44">
        <v>563523110</v>
      </c>
      <c r="I44">
        <v>500</v>
      </c>
      <c r="J44">
        <v>104.26</v>
      </c>
      <c r="K44">
        <v>-6.5750000000000001E-3</v>
      </c>
      <c r="L44">
        <f t="shared" si="0"/>
        <v>122.62996941896024</v>
      </c>
      <c r="M44">
        <v>4.5890000000000002E-3</v>
      </c>
      <c r="N44">
        <v>100.03440000000001</v>
      </c>
      <c r="O44">
        <f t="shared" si="1"/>
        <v>137.42816352504016</v>
      </c>
      <c r="P44">
        <v>4.79E-3</v>
      </c>
      <c r="Q44">
        <v>102.8574</v>
      </c>
      <c r="R44">
        <f t="shared" si="2"/>
        <v>120.42618318261924</v>
      </c>
      <c r="S44">
        <v>6.8339999999999998E-3</v>
      </c>
      <c r="T44">
        <v>104</v>
      </c>
      <c r="U44">
        <f t="shared" si="3"/>
        <v>116.98537682789652</v>
      </c>
    </row>
    <row r="45" spans="1:21" x14ac:dyDescent="0.3">
      <c r="A45" s="1" t="s">
        <v>27</v>
      </c>
      <c r="B45">
        <v>3.9128000000000003E-2</v>
      </c>
      <c r="C45">
        <v>3.7678999999999997E-2</v>
      </c>
      <c r="D45">
        <v>7.4205999999999994E-2</v>
      </c>
      <c r="E45">
        <v>7.2114999999999999E-2</v>
      </c>
      <c r="F45">
        <v>580990000</v>
      </c>
      <c r="G45">
        <v>500</v>
      </c>
      <c r="H45">
        <v>559852115</v>
      </c>
      <c r="I45">
        <v>500</v>
      </c>
      <c r="J45">
        <v>108.22</v>
      </c>
      <c r="K45">
        <v>3.7982000000000002E-2</v>
      </c>
      <c r="L45">
        <f t="shared" si="0"/>
        <v>127.28769701246765</v>
      </c>
      <c r="M45">
        <v>-3.0567E-2</v>
      </c>
      <c r="N45">
        <v>96.976609999999994</v>
      </c>
      <c r="O45">
        <f t="shared" si="1"/>
        <v>133.2273439655163</v>
      </c>
      <c r="P45">
        <v>5.5989999999999998E-3</v>
      </c>
      <c r="Q45">
        <v>103.4333</v>
      </c>
      <c r="R45">
        <f t="shared" si="2"/>
        <v>121.10045104176083</v>
      </c>
      <c r="S45">
        <v>2.2620000000000001E-3</v>
      </c>
      <c r="T45">
        <v>104.2</v>
      </c>
      <c r="U45">
        <f t="shared" si="3"/>
        <v>117.21034870641169</v>
      </c>
    </row>
    <row r="46" spans="1:21" x14ac:dyDescent="0.3">
      <c r="A46" s="1" t="s">
        <v>28</v>
      </c>
      <c r="B46">
        <v>-3.1544000000000003E-2</v>
      </c>
      <c r="C46">
        <v>-3.6505000000000003E-2</v>
      </c>
      <c r="D46">
        <v>-2.043E-2</v>
      </c>
      <c r="E46">
        <v>-2.5377E-2</v>
      </c>
      <c r="F46">
        <v>560143940</v>
      </c>
      <c r="G46">
        <v>500</v>
      </c>
      <c r="H46">
        <v>581398400</v>
      </c>
      <c r="I46">
        <v>500</v>
      </c>
      <c r="J46">
        <v>104.25</v>
      </c>
      <c r="K46">
        <v>-3.6685000000000002E-2</v>
      </c>
      <c r="L46">
        <f t="shared" si="0"/>
        <v>122.6182074805928</v>
      </c>
      <c r="M46">
        <v>2.6062999999999999E-2</v>
      </c>
      <c r="N46">
        <v>99.504130000000004</v>
      </c>
      <c r="O46">
        <f t="shared" si="1"/>
        <v>136.69967380278038</v>
      </c>
      <c r="P46">
        <v>6.9870000000000002E-3</v>
      </c>
      <c r="Q46">
        <v>104.15600000000001</v>
      </c>
      <c r="R46">
        <f t="shared" si="2"/>
        <v>121.94659339599183</v>
      </c>
      <c r="S46">
        <v>1.8058999999999999E-2</v>
      </c>
      <c r="T46">
        <v>106.1</v>
      </c>
      <c r="U46">
        <f t="shared" si="3"/>
        <v>119.34758155230594</v>
      </c>
    </row>
    <row r="47" spans="1:21" x14ac:dyDescent="0.3">
      <c r="A47" s="1" t="s">
        <v>477</v>
      </c>
      <c r="B47">
        <v>4.2219E-2</v>
      </c>
      <c r="C47">
        <v>4.1037999999999998E-2</v>
      </c>
      <c r="D47">
        <v>9.5102000000000006E-2</v>
      </c>
      <c r="E47">
        <v>9.2734999999999998E-2</v>
      </c>
      <c r="F47">
        <v>583169144</v>
      </c>
      <c r="G47">
        <v>500</v>
      </c>
      <c r="H47">
        <v>560143940</v>
      </c>
      <c r="I47">
        <v>500</v>
      </c>
      <c r="J47">
        <v>108.43</v>
      </c>
      <c r="K47">
        <v>4.0096E-2</v>
      </c>
      <c r="L47">
        <f t="shared" si="0"/>
        <v>127.53469771818398</v>
      </c>
      <c r="M47">
        <v>3.2945000000000002E-2</v>
      </c>
      <c r="N47">
        <v>102.78230000000001</v>
      </c>
      <c r="O47">
        <f t="shared" si="1"/>
        <v>141.2032533996279</v>
      </c>
      <c r="P47">
        <v>9.4490000000000008E-3</v>
      </c>
      <c r="Q47">
        <v>105.14019999999999</v>
      </c>
      <c r="R47">
        <f t="shared" si="2"/>
        <v>123.09890182969063</v>
      </c>
      <c r="S47">
        <v>2.2169999999999998E-3</v>
      </c>
      <c r="T47">
        <v>106.4</v>
      </c>
      <c r="U47">
        <f t="shared" si="3"/>
        <v>119.68503937007875</v>
      </c>
    </row>
    <row r="48" spans="1:21" x14ac:dyDescent="0.3">
      <c r="A48" s="1" t="s">
        <v>29</v>
      </c>
      <c r="B48">
        <v>3.1199999999999999E-4</v>
      </c>
      <c r="C48">
        <v>-1.56E-3</v>
      </c>
      <c r="D48">
        <v>3.6999999999999999E-4</v>
      </c>
      <c r="E48">
        <v>-2.016E-3</v>
      </c>
      <c r="F48">
        <v>582331588</v>
      </c>
      <c r="G48">
        <v>500</v>
      </c>
      <c r="H48">
        <v>583169144</v>
      </c>
      <c r="I48">
        <v>500</v>
      </c>
      <c r="J48">
        <v>108.29</v>
      </c>
      <c r="K48">
        <v>-1.291E-3</v>
      </c>
      <c r="L48">
        <f t="shared" si="0"/>
        <v>127.37003058103977</v>
      </c>
      <c r="M48">
        <v>1.1631000000000001E-2</v>
      </c>
      <c r="N48">
        <v>103.9777</v>
      </c>
      <c r="O48">
        <f t="shared" si="1"/>
        <v>142.84550473194787</v>
      </c>
      <c r="P48">
        <v>6.6670000000000002E-3</v>
      </c>
      <c r="Q48">
        <v>105.8411</v>
      </c>
      <c r="R48">
        <f t="shared" si="2"/>
        <v>123.91952058723943</v>
      </c>
      <c r="S48">
        <v>8.8500000000000002E-3</v>
      </c>
      <c r="T48">
        <v>107.3</v>
      </c>
      <c r="U48">
        <f t="shared" si="3"/>
        <v>120.69741282339706</v>
      </c>
    </row>
    <row r="49" spans="1:21" x14ac:dyDescent="0.3">
      <c r="A49" s="1" t="s">
        <v>30</v>
      </c>
      <c r="B49">
        <v>-0.10722</v>
      </c>
      <c r="C49">
        <v>-0.11304599999999999</v>
      </c>
      <c r="D49">
        <v>-0.150922</v>
      </c>
      <c r="E49">
        <v>-0.155919</v>
      </c>
      <c r="F49">
        <v>517289633</v>
      </c>
      <c r="G49">
        <v>500</v>
      </c>
      <c r="H49">
        <v>583218586</v>
      </c>
      <c r="I49">
        <v>500</v>
      </c>
      <c r="J49">
        <v>95.96</v>
      </c>
      <c r="K49">
        <v>-0.113861</v>
      </c>
      <c r="L49">
        <f t="shared" si="0"/>
        <v>112.8675605739826</v>
      </c>
      <c r="M49">
        <v>5.9020000000000001E-3</v>
      </c>
      <c r="N49">
        <v>104.59139999999999</v>
      </c>
      <c r="O49">
        <f t="shared" si="1"/>
        <v>143.6886113428269</v>
      </c>
      <c r="P49">
        <v>6.1289999999999999E-3</v>
      </c>
      <c r="Q49">
        <v>106.4898</v>
      </c>
      <c r="R49">
        <f t="shared" si="2"/>
        <v>124.67902320961338</v>
      </c>
      <c r="S49">
        <v>6.5789999999999998E-3</v>
      </c>
      <c r="T49">
        <v>108</v>
      </c>
      <c r="U49">
        <f t="shared" si="3"/>
        <v>121.48481439820023</v>
      </c>
    </row>
    <row r="50" spans="1:21" x14ac:dyDescent="0.3">
      <c r="A50" s="1" t="s">
        <v>31</v>
      </c>
      <c r="B50">
        <v>1.7971000000000001E-2</v>
      </c>
      <c r="C50">
        <v>1.6534E-2</v>
      </c>
      <c r="D50">
        <v>1.0212000000000001E-2</v>
      </c>
      <c r="E50">
        <v>6.8040000000000002E-3</v>
      </c>
      <c r="F50">
        <v>526208833</v>
      </c>
      <c r="G50">
        <v>500</v>
      </c>
      <c r="H50">
        <v>517289633</v>
      </c>
      <c r="I50">
        <v>500</v>
      </c>
      <c r="J50">
        <v>97.55</v>
      </c>
      <c r="K50">
        <v>1.6569E-2</v>
      </c>
      <c r="L50">
        <f t="shared" si="0"/>
        <v>114.73770877440603</v>
      </c>
      <c r="M50">
        <v>-4.666E-3</v>
      </c>
      <c r="N50">
        <v>104.10339999999999</v>
      </c>
      <c r="O50">
        <f t="shared" si="1"/>
        <v>143.01819252889669</v>
      </c>
      <c r="P50">
        <v>6.234E-3</v>
      </c>
      <c r="Q50">
        <v>107.1537</v>
      </c>
      <c r="R50">
        <f t="shared" si="2"/>
        <v>125.45632210123361</v>
      </c>
      <c r="S50">
        <v>6.5360000000000001E-3</v>
      </c>
      <c r="T50">
        <v>108.7</v>
      </c>
      <c r="U50">
        <f t="shared" si="3"/>
        <v>122.27221597300337</v>
      </c>
    </row>
    <row r="51" spans="1:21" x14ac:dyDescent="0.3">
      <c r="A51" s="1" t="s">
        <v>32</v>
      </c>
      <c r="B51">
        <v>-8.1200000000000005E-3</v>
      </c>
      <c r="C51">
        <v>-9.7490000000000007E-3</v>
      </c>
      <c r="D51">
        <v>7.0594000000000004E-2</v>
      </c>
      <c r="E51">
        <v>6.8305000000000005E-2</v>
      </c>
      <c r="F51">
        <v>521083068</v>
      </c>
      <c r="G51">
        <v>500</v>
      </c>
      <c r="H51">
        <v>526208833</v>
      </c>
      <c r="I51">
        <v>500</v>
      </c>
      <c r="J51">
        <v>96.57</v>
      </c>
      <c r="K51">
        <v>-1.0045999999999999E-2</v>
      </c>
      <c r="L51">
        <f t="shared" si="0"/>
        <v>113.58503881439661</v>
      </c>
      <c r="M51">
        <v>-3.4220000000000001E-3</v>
      </c>
      <c r="N51">
        <v>103.74720000000001</v>
      </c>
      <c r="O51">
        <f t="shared" si="1"/>
        <v>142.52884174708947</v>
      </c>
      <c r="P51">
        <v>6.5160000000000001E-3</v>
      </c>
      <c r="Q51">
        <v>107.8519</v>
      </c>
      <c r="R51">
        <f t="shared" si="2"/>
        <v>126.2737796793768</v>
      </c>
      <c r="S51">
        <v>8.6580000000000008E-3</v>
      </c>
      <c r="T51">
        <v>109.6</v>
      </c>
      <c r="U51">
        <f t="shared" si="3"/>
        <v>123.2845894263217</v>
      </c>
    </row>
    <row r="52" spans="1:21" x14ac:dyDescent="0.3">
      <c r="A52" s="1" t="s">
        <v>33</v>
      </c>
      <c r="B52">
        <v>1.9919999999999998E-3</v>
      </c>
      <c r="C52">
        <v>-3.6949999999999999E-3</v>
      </c>
      <c r="D52">
        <v>1.525E-2</v>
      </c>
      <c r="E52">
        <v>1.0418999999999999E-2</v>
      </c>
      <c r="F52">
        <v>518891052</v>
      </c>
      <c r="G52">
        <v>500</v>
      </c>
      <c r="H52">
        <v>520815373</v>
      </c>
      <c r="I52">
        <v>500</v>
      </c>
      <c r="J52">
        <v>96.22</v>
      </c>
      <c r="K52">
        <v>-3.6240000000000001E-3</v>
      </c>
      <c r="L52">
        <f t="shared" si="0"/>
        <v>113.1733709715361</v>
      </c>
      <c r="M52">
        <v>1.3221E-2</v>
      </c>
      <c r="N52">
        <v>105.11879999999999</v>
      </c>
      <c r="O52">
        <f t="shared" si="1"/>
        <v>144.41315823312772</v>
      </c>
      <c r="P52">
        <v>6.084E-3</v>
      </c>
      <c r="Q52">
        <v>108.5081</v>
      </c>
      <c r="R52">
        <f t="shared" si="2"/>
        <v>127.04206335565517</v>
      </c>
      <c r="S52">
        <v>1.2876E-2</v>
      </c>
      <c r="T52">
        <v>111.1</v>
      </c>
      <c r="U52">
        <f t="shared" si="3"/>
        <v>124.97187851518558</v>
      </c>
    </row>
    <row r="53" spans="1:21" x14ac:dyDescent="0.3">
      <c r="A53" s="1" t="s">
        <v>478</v>
      </c>
      <c r="B53">
        <v>-2.1818000000000001E-2</v>
      </c>
      <c r="C53">
        <v>-2.3154000000000001E-2</v>
      </c>
      <c r="D53">
        <v>-2.0739E-2</v>
      </c>
      <c r="E53">
        <v>-2.4063000000000001E-2</v>
      </c>
      <c r="F53">
        <v>507050428</v>
      </c>
      <c r="G53">
        <v>500</v>
      </c>
      <c r="H53">
        <v>518891052</v>
      </c>
      <c r="I53">
        <v>500</v>
      </c>
      <c r="J53">
        <v>93.98</v>
      </c>
      <c r="K53">
        <v>-2.3279999999999999E-2</v>
      </c>
      <c r="L53">
        <f t="shared" si="0"/>
        <v>110.53869677722889</v>
      </c>
      <c r="M53">
        <v>-1.6721E-2</v>
      </c>
      <c r="N53">
        <v>103.36109999999999</v>
      </c>
      <c r="O53">
        <f t="shared" si="1"/>
        <v>141.99841407483854</v>
      </c>
      <c r="P53">
        <v>4.529E-3</v>
      </c>
      <c r="Q53">
        <v>108.9995</v>
      </c>
      <c r="R53">
        <f t="shared" si="2"/>
        <v>127.6173980074735</v>
      </c>
      <c r="S53">
        <v>1.2711999999999999E-2</v>
      </c>
      <c r="T53">
        <v>112.5</v>
      </c>
      <c r="U53">
        <f t="shared" si="3"/>
        <v>126.54668166479188</v>
      </c>
    </row>
    <row r="54" spans="1:21" x14ac:dyDescent="0.3">
      <c r="A54" s="1" t="s">
        <v>34</v>
      </c>
      <c r="B54">
        <v>-3.7649000000000002E-2</v>
      </c>
      <c r="C54">
        <v>-3.9358999999999998E-2</v>
      </c>
      <c r="D54">
        <v>-5.4490999999999998E-2</v>
      </c>
      <c r="E54">
        <v>-5.7072999999999999E-2</v>
      </c>
      <c r="F54">
        <v>487884643</v>
      </c>
      <c r="G54">
        <v>500</v>
      </c>
      <c r="H54">
        <v>507925941</v>
      </c>
      <c r="I54">
        <v>499</v>
      </c>
      <c r="J54">
        <v>90.31</v>
      </c>
      <c r="K54">
        <v>-3.9051000000000002E-2</v>
      </c>
      <c r="L54">
        <f t="shared" si="0"/>
        <v>106.22206539637733</v>
      </c>
      <c r="M54">
        <v>-2.1058E-2</v>
      </c>
      <c r="N54">
        <v>101.1845</v>
      </c>
      <c r="O54">
        <f t="shared" si="1"/>
        <v>139.00818130762443</v>
      </c>
      <c r="P54">
        <v>6.7679999999999997E-3</v>
      </c>
      <c r="Q54">
        <v>109.7372</v>
      </c>
      <c r="R54">
        <f t="shared" si="2"/>
        <v>128.48110246951336</v>
      </c>
      <c r="S54">
        <v>4.1840000000000002E-3</v>
      </c>
      <c r="T54">
        <v>112.9</v>
      </c>
      <c r="U54">
        <f t="shared" si="3"/>
        <v>126.99662542182226</v>
      </c>
    </row>
    <row r="55" spans="1:21" x14ac:dyDescent="0.3">
      <c r="A55" s="1" t="s">
        <v>35</v>
      </c>
      <c r="B55">
        <v>-2.6896E-2</v>
      </c>
      <c r="C55">
        <v>-3.3126999999999997E-2</v>
      </c>
      <c r="D55">
        <v>-6.2036000000000001E-2</v>
      </c>
      <c r="E55">
        <v>-6.7642999999999995E-2</v>
      </c>
      <c r="F55">
        <v>471498804</v>
      </c>
      <c r="G55">
        <v>500</v>
      </c>
      <c r="H55">
        <v>487616259</v>
      </c>
      <c r="I55">
        <v>500</v>
      </c>
      <c r="J55">
        <v>87.28</v>
      </c>
      <c r="K55">
        <v>-3.3550999999999997E-2</v>
      </c>
      <c r="L55">
        <f t="shared" si="0"/>
        <v>102.65819807104211</v>
      </c>
      <c r="M55">
        <v>1.3945000000000001E-2</v>
      </c>
      <c r="N55">
        <v>102.5955</v>
      </c>
      <c r="O55">
        <f t="shared" si="1"/>
        <v>140.94662587003327</v>
      </c>
      <c r="P55">
        <v>9.6769999999999998E-3</v>
      </c>
      <c r="Q55">
        <v>110.7992</v>
      </c>
      <c r="R55">
        <f t="shared" si="2"/>
        <v>129.72449970238083</v>
      </c>
      <c r="S55">
        <v>1.2500000000000001E-2</v>
      </c>
      <c r="T55">
        <v>114.4</v>
      </c>
      <c r="U55">
        <f t="shared" si="3"/>
        <v>128.68391451068618</v>
      </c>
    </row>
    <row r="56" spans="1:21" x14ac:dyDescent="0.3">
      <c r="A56" s="1" t="s">
        <v>479</v>
      </c>
      <c r="B56">
        <v>-1.2815999999999999E-2</v>
      </c>
      <c r="C56">
        <v>-1.4583E-2</v>
      </c>
      <c r="D56">
        <v>-2.8427999999999998E-2</v>
      </c>
      <c r="E56">
        <v>-3.2315000000000003E-2</v>
      </c>
      <c r="F56">
        <v>464425537</v>
      </c>
      <c r="G56">
        <v>500</v>
      </c>
      <c r="H56">
        <v>471411977</v>
      </c>
      <c r="I56">
        <v>500</v>
      </c>
      <c r="J56">
        <v>86</v>
      </c>
      <c r="K56">
        <v>-1.4664999999999999E-2</v>
      </c>
      <c r="L56">
        <f t="shared" si="0"/>
        <v>101.15266996000942</v>
      </c>
      <c r="M56">
        <v>-4.0530000000000002E-3</v>
      </c>
      <c r="N56">
        <v>102.1798</v>
      </c>
      <c r="O56">
        <f t="shared" si="1"/>
        <v>140.37553345005216</v>
      </c>
      <c r="P56">
        <v>7.1019999999999998E-3</v>
      </c>
      <c r="Q56">
        <v>111.5861</v>
      </c>
      <c r="R56">
        <f t="shared" si="2"/>
        <v>130.64580787803374</v>
      </c>
      <c r="S56">
        <v>8.2299999999999995E-3</v>
      </c>
      <c r="T56">
        <v>115.3</v>
      </c>
      <c r="U56">
        <f t="shared" si="3"/>
        <v>129.69628796400451</v>
      </c>
    </row>
    <row r="57" spans="1:21" x14ac:dyDescent="0.3">
      <c r="A57" s="1" t="s">
        <v>36</v>
      </c>
      <c r="B57">
        <v>-7.6698000000000002E-2</v>
      </c>
      <c r="C57">
        <v>-7.85E-2</v>
      </c>
      <c r="D57">
        <v>-4.8017999999999998E-2</v>
      </c>
      <c r="E57">
        <v>-5.0820999999999998E-2</v>
      </c>
      <c r="F57">
        <v>427967948</v>
      </c>
      <c r="G57">
        <v>500</v>
      </c>
      <c r="H57">
        <v>464425537</v>
      </c>
      <c r="I57">
        <v>500</v>
      </c>
      <c r="J57">
        <v>79.31</v>
      </c>
      <c r="K57">
        <v>-7.7790999999999999E-2</v>
      </c>
      <c r="L57">
        <f t="shared" si="0"/>
        <v>93.283933192190077</v>
      </c>
      <c r="M57">
        <v>-1.3122E-2</v>
      </c>
      <c r="N57">
        <v>100.8389</v>
      </c>
      <c r="O57">
        <f t="shared" si="1"/>
        <v>138.53339290169353</v>
      </c>
      <c r="P57">
        <v>6.365E-3</v>
      </c>
      <c r="Q57">
        <v>112.2963</v>
      </c>
      <c r="R57">
        <f t="shared" si="2"/>
        <v>131.47731514242403</v>
      </c>
      <c r="S57">
        <v>8.1630000000000001E-3</v>
      </c>
      <c r="T57">
        <v>116.2</v>
      </c>
      <c r="U57">
        <f t="shared" si="3"/>
        <v>130.70866141732282</v>
      </c>
    </row>
    <row r="58" spans="1:21" x14ac:dyDescent="0.3">
      <c r="A58" s="1" t="s">
        <v>480</v>
      </c>
      <c r="B58">
        <v>-8.2177E-2</v>
      </c>
      <c r="C58">
        <v>-8.9736999999999997E-2</v>
      </c>
      <c r="D58">
        <v>-8.8521000000000002E-2</v>
      </c>
      <c r="E58">
        <v>-9.529E-2</v>
      </c>
      <c r="F58">
        <v>389555362</v>
      </c>
      <c r="G58">
        <v>500</v>
      </c>
      <c r="H58">
        <v>427967948</v>
      </c>
      <c r="I58">
        <v>500</v>
      </c>
      <c r="J58">
        <v>72.150000000000006</v>
      </c>
      <c r="K58">
        <v>-9.0278999999999998E-2</v>
      </c>
      <c r="L58">
        <f t="shared" si="0"/>
        <v>84.86238532110093</v>
      </c>
      <c r="M58">
        <v>-9.8639999999999995E-3</v>
      </c>
      <c r="N58">
        <v>99.844279999999998</v>
      </c>
      <c r="O58">
        <f t="shared" si="1"/>
        <v>137.16697494941636</v>
      </c>
      <c r="P58">
        <v>4.0429999999999997E-3</v>
      </c>
      <c r="Q58">
        <v>112.7503</v>
      </c>
      <c r="R58">
        <f t="shared" si="2"/>
        <v>132.00886160543891</v>
      </c>
      <c r="S58">
        <v>1.2146000000000001E-2</v>
      </c>
      <c r="T58">
        <v>117.6</v>
      </c>
      <c r="U58">
        <f t="shared" si="3"/>
        <v>132.28346456692913</v>
      </c>
    </row>
    <row r="59" spans="1:21" x14ac:dyDescent="0.3">
      <c r="A59" s="1" t="s">
        <v>37</v>
      </c>
      <c r="B59">
        <v>-0.117511</v>
      </c>
      <c r="C59">
        <v>-0.119578</v>
      </c>
      <c r="D59">
        <v>-8.0482999999999999E-2</v>
      </c>
      <c r="E59">
        <v>-8.5022E-2</v>
      </c>
      <c r="F59">
        <v>342825793</v>
      </c>
      <c r="G59">
        <v>500</v>
      </c>
      <c r="H59">
        <v>389387600</v>
      </c>
      <c r="I59">
        <v>497</v>
      </c>
      <c r="J59">
        <v>63.54</v>
      </c>
      <c r="K59">
        <v>-0.119335</v>
      </c>
      <c r="L59">
        <f t="shared" si="0"/>
        <v>74.735356386732533</v>
      </c>
      <c r="M59">
        <v>3.0075999999999999E-2</v>
      </c>
      <c r="N59">
        <v>102.8472</v>
      </c>
      <c r="O59">
        <f t="shared" si="1"/>
        <v>141.29241360664443</v>
      </c>
      <c r="P59">
        <v>1.2255E-2</v>
      </c>
      <c r="Q59">
        <v>114.13209999999999</v>
      </c>
      <c r="R59">
        <f t="shared" si="2"/>
        <v>133.62668297679133</v>
      </c>
      <c r="S59">
        <v>1.2E-2</v>
      </c>
      <c r="T59">
        <v>119.1</v>
      </c>
      <c r="U59">
        <f t="shared" si="3"/>
        <v>133.970753655793</v>
      </c>
    </row>
    <row r="60" spans="1:21" x14ac:dyDescent="0.3">
      <c r="A60" s="1" t="s">
        <v>38</v>
      </c>
      <c r="B60">
        <v>0.16811300000000001</v>
      </c>
      <c r="C60">
        <v>0.16481399999999999</v>
      </c>
      <c r="D60">
        <v>0.136543</v>
      </c>
      <c r="E60">
        <v>0.132523</v>
      </c>
      <c r="F60">
        <v>402894440</v>
      </c>
      <c r="G60">
        <v>500</v>
      </c>
      <c r="H60">
        <v>345629814</v>
      </c>
      <c r="I60">
        <v>497</v>
      </c>
      <c r="J60">
        <v>73.900000000000006</v>
      </c>
      <c r="K60">
        <v>0.163047</v>
      </c>
      <c r="L60">
        <f t="shared" si="0"/>
        <v>86.920724535403451</v>
      </c>
      <c r="M60">
        <v>3.4681999999999998E-2</v>
      </c>
      <c r="N60">
        <v>106.4141</v>
      </c>
      <c r="O60">
        <f t="shared" si="1"/>
        <v>146.19265308903712</v>
      </c>
      <c r="P60">
        <v>3.6210000000000001E-3</v>
      </c>
      <c r="Q60">
        <v>114.5454</v>
      </c>
      <c r="R60">
        <f t="shared" si="2"/>
        <v>134.11057758728487</v>
      </c>
      <c r="S60">
        <v>9.8809999999999992E-3</v>
      </c>
      <c r="T60">
        <v>120.2</v>
      </c>
      <c r="U60">
        <f t="shared" si="3"/>
        <v>135.20809898762653</v>
      </c>
    </row>
    <row r="61" spans="1:21" x14ac:dyDescent="0.3">
      <c r="A61" s="1" t="s">
        <v>481</v>
      </c>
      <c r="B61">
        <v>-4.5687999999999999E-2</v>
      </c>
      <c r="C61">
        <v>-5.3816000000000003E-2</v>
      </c>
      <c r="D61">
        <v>-4.0365999999999999E-2</v>
      </c>
      <c r="E61">
        <v>-4.8104000000000001E-2</v>
      </c>
      <c r="F61">
        <v>382860515</v>
      </c>
      <c r="G61">
        <v>500</v>
      </c>
      <c r="H61">
        <v>402785522</v>
      </c>
      <c r="I61">
        <v>498</v>
      </c>
      <c r="J61">
        <v>69.97</v>
      </c>
      <c r="K61">
        <v>-5.3179999999999998E-2</v>
      </c>
      <c r="L61">
        <f t="shared" si="0"/>
        <v>82.298282756998347</v>
      </c>
      <c r="M61">
        <v>2.3213999999999999E-2</v>
      </c>
      <c r="N61">
        <v>108.8844</v>
      </c>
      <c r="O61">
        <f t="shared" si="1"/>
        <v>149.58637357274981</v>
      </c>
      <c r="P61">
        <v>7.0609999999999996E-3</v>
      </c>
      <c r="Q61">
        <v>115.35420000000001</v>
      </c>
      <c r="R61">
        <f t="shared" si="2"/>
        <v>135.05752644033873</v>
      </c>
      <c r="S61">
        <v>7.8279999999999999E-3</v>
      </c>
      <c r="T61">
        <v>121.2</v>
      </c>
      <c r="U61">
        <f t="shared" si="3"/>
        <v>136.33295838020248</v>
      </c>
    </row>
    <row r="62" spans="1:21" x14ac:dyDescent="0.3">
      <c r="A62" s="1" t="s">
        <v>39</v>
      </c>
      <c r="B62">
        <v>-1.8020999999999999E-2</v>
      </c>
      <c r="C62">
        <v>-2.0305E-2</v>
      </c>
      <c r="D62">
        <v>-3.4577999999999998E-2</v>
      </c>
      <c r="E62">
        <v>-3.9534E-2</v>
      </c>
      <c r="F62">
        <v>375972948</v>
      </c>
      <c r="G62">
        <v>500</v>
      </c>
      <c r="H62">
        <v>382860515</v>
      </c>
      <c r="I62">
        <v>498</v>
      </c>
      <c r="J62">
        <v>68.56</v>
      </c>
      <c r="K62">
        <v>-2.0150999999999999E-2</v>
      </c>
      <c r="L62">
        <f t="shared" si="0"/>
        <v>80.639849447188908</v>
      </c>
      <c r="M62">
        <v>1.2866000000000001E-2</v>
      </c>
      <c r="N62">
        <v>110.28530000000001</v>
      </c>
      <c r="O62">
        <f t="shared" si="1"/>
        <v>151.51094266380477</v>
      </c>
      <c r="P62">
        <v>7.9769999999999997E-3</v>
      </c>
      <c r="Q62">
        <v>116.2743</v>
      </c>
      <c r="R62">
        <f t="shared" si="2"/>
        <v>136.13478613333433</v>
      </c>
      <c r="S62">
        <v>7.7669999999999996E-3</v>
      </c>
      <c r="T62">
        <v>122.1</v>
      </c>
      <c r="U62">
        <f t="shared" si="3"/>
        <v>137.34533183352079</v>
      </c>
    </row>
    <row r="63" spans="1:21" x14ac:dyDescent="0.3">
      <c r="A63" s="1" t="s">
        <v>40</v>
      </c>
      <c r="B63">
        <v>0.12361</v>
      </c>
      <c r="C63">
        <v>0.121698</v>
      </c>
      <c r="D63">
        <v>0.231295</v>
      </c>
      <c r="E63">
        <v>0.228545</v>
      </c>
      <c r="F63">
        <v>422020102</v>
      </c>
      <c r="G63">
        <v>500</v>
      </c>
      <c r="H63">
        <v>375972948</v>
      </c>
      <c r="I63">
        <v>499</v>
      </c>
      <c r="J63">
        <v>76.98</v>
      </c>
      <c r="K63">
        <v>0.122812</v>
      </c>
      <c r="L63">
        <f t="shared" si="0"/>
        <v>90.543401552575872</v>
      </c>
      <c r="M63">
        <v>8.6890000000000005E-3</v>
      </c>
      <c r="N63">
        <v>111.2436</v>
      </c>
      <c r="O63">
        <f t="shared" si="1"/>
        <v>152.82746387156976</v>
      </c>
      <c r="P63">
        <v>8.6999999999999994E-3</v>
      </c>
      <c r="Q63">
        <v>117.2859</v>
      </c>
      <c r="R63">
        <f t="shared" si="2"/>
        <v>137.31917468396401</v>
      </c>
      <c r="S63">
        <v>3.8539999999999998E-3</v>
      </c>
      <c r="T63">
        <v>122.6</v>
      </c>
      <c r="U63">
        <f t="shared" si="3"/>
        <v>137.90776152980874</v>
      </c>
    </row>
    <row r="64" spans="1:21" x14ac:dyDescent="0.3">
      <c r="A64" s="1" t="s">
        <v>41</v>
      </c>
      <c r="B64">
        <v>6.7460000000000006E-2</v>
      </c>
      <c r="C64">
        <v>5.9497000000000001E-2</v>
      </c>
      <c r="D64">
        <v>4.7100999999999997E-2</v>
      </c>
      <c r="E64">
        <v>4.0466000000000002E-2</v>
      </c>
      <c r="F64">
        <v>448872080</v>
      </c>
      <c r="G64">
        <v>500</v>
      </c>
      <c r="H64">
        <v>422667956</v>
      </c>
      <c r="I64">
        <v>499</v>
      </c>
      <c r="J64">
        <v>81.59</v>
      </c>
      <c r="K64">
        <v>5.9886000000000002E-2</v>
      </c>
      <c r="L64">
        <f t="shared" si="0"/>
        <v>95.965655139967083</v>
      </c>
      <c r="M64">
        <v>1.0026999999999999E-2</v>
      </c>
      <c r="N64">
        <v>112.3591</v>
      </c>
      <c r="O64">
        <f t="shared" si="1"/>
        <v>154.35994786119915</v>
      </c>
      <c r="P64">
        <v>5.2880000000000002E-3</v>
      </c>
      <c r="Q64">
        <v>117.9061</v>
      </c>
      <c r="R64">
        <f t="shared" si="2"/>
        <v>138.04530930150111</v>
      </c>
      <c r="S64">
        <v>7.6779999999999999E-3</v>
      </c>
      <c r="T64">
        <v>123.5</v>
      </c>
      <c r="U64">
        <f t="shared" si="3"/>
        <v>138.9201349831271</v>
      </c>
    </row>
    <row r="65" spans="1:21" x14ac:dyDescent="0.3">
      <c r="A65" s="1" t="s">
        <v>482</v>
      </c>
      <c r="B65">
        <v>2.4014000000000001E-2</v>
      </c>
      <c r="C65">
        <v>2.2121999999999999E-2</v>
      </c>
      <c r="D65">
        <v>6.8628999999999996E-2</v>
      </c>
      <c r="E65">
        <v>6.4324999999999993E-2</v>
      </c>
      <c r="F65">
        <v>463043916</v>
      </c>
      <c r="G65">
        <v>500</v>
      </c>
      <c r="H65">
        <v>448883998</v>
      </c>
      <c r="I65">
        <v>500</v>
      </c>
      <c r="J65">
        <v>83.36</v>
      </c>
      <c r="K65">
        <v>2.1694000000000001E-2</v>
      </c>
      <c r="L65">
        <f t="shared" si="0"/>
        <v>98.047518231004474</v>
      </c>
      <c r="M65">
        <v>-3.4129999999999998E-3</v>
      </c>
      <c r="N65">
        <v>111.9755</v>
      </c>
      <c r="O65">
        <f t="shared" si="1"/>
        <v>153.83295471156055</v>
      </c>
      <c r="P65">
        <v>4.6449999999999998E-3</v>
      </c>
      <c r="Q65">
        <v>118.4538</v>
      </c>
      <c r="R65">
        <f t="shared" si="2"/>
        <v>138.68656039796207</v>
      </c>
      <c r="S65">
        <v>3.81E-3</v>
      </c>
      <c r="T65">
        <v>124</v>
      </c>
      <c r="U65">
        <f t="shared" si="3"/>
        <v>139.48256467941508</v>
      </c>
    </row>
    <row r="66" spans="1:21" x14ac:dyDescent="0.3">
      <c r="A66" s="1" t="s">
        <v>42</v>
      </c>
      <c r="B66">
        <v>4.9424000000000003E-2</v>
      </c>
      <c r="C66">
        <v>4.7293000000000002E-2</v>
      </c>
      <c r="D66">
        <v>4.3085999999999999E-2</v>
      </c>
      <c r="E66">
        <v>4.0603E-2</v>
      </c>
      <c r="F66">
        <v>486177403</v>
      </c>
      <c r="G66">
        <v>500</v>
      </c>
      <c r="H66">
        <v>463000398</v>
      </c>
      <c r="I66">
        <v>498</v>
      </c>
      <c r="J66">
        <v>87.3</v>
      </c>
      <c r="K66">
        <v>4.7265000000000001E-2</v>
      </c>
      <c r="L66">
        <f t="shared" si="0"/>
        <v>102.68172194777701</v>
      </c>
      <c r="M66">
        <v>-9.1800000000000007E-3</v>
      </c>
      <c r="N66">
        <v>110.94759999999999</v>
      </c>
      <c r="O66">
        <f t="shared" si="1"/>
        <v>152.4208163942678</v>
      </c>
      <c r="P66">
        <v>5.0330000000000001E-3</v>
      </c>
      <c r="Q66">
        <v>119.05</v>
      </c>
      <c r="R66">
        <f t="shared" si="2"/>
        <v>139.38459564300496</v>
      </c>
      <c r="S66">
        <v>3.7950000000000002E-3</v>
      </c>
      <c r="T66">
        <v>124.5</v>
      </c>
      <c r="U66">
        <f t="shared" si="3"/>
        <v>140.04499437570303</v>
      </c>
    </row>
    <row r="67" spans="1:21" x14ac:dyDescent="0.3">
      <c r="A67" s="1" t="s">
        <v>483</v>
      </c>
      <c r="B67">
        <v>5.1193000000000002E-2</v>
      </c>
      <c r="C67">
        <v>4.4794E-2</v>
      </c>
      <c r="D67">
        <v>5.9038E-2</v>
      </c>
      <c r="E67">
        <v>5.3101000000000002E-2</v>
      </c>
      <c r="F67">
        <v>509362863</v>
      </c>
      <c r="G67">
        <v>500</v>
      </c>
      <c r="H67">
        <v>486164474</v>
      </c>
      <c r="I67">
        <v>497</v>
      </c>
      <c r="J67">
        <v>91.15</v>
      </c>
      <c r="K67">
        <v>4.4101000000000001E-2</v>
      </c>
      <c r="L67">
        <f t="shared" si="0"/>
        <v>107.21006821924254</v>
      </c>
      <c r="M67">
        <v>6.045E-3</v>
      </c>
      <c r="N67">
        <v>111.6183</v>
      </c>
      <c r="O67">
        <f t="shared" si="1"/>
        <v>153.34223012070836</v>
      </c>
      <c r="P67">
        <v>5.365E-3</v>
      </c>
      <c r="Q67">
        <v>119.6887</v>
      </c>
      <c r="R67">
        <f t="shared" si="2"/>
        <v>140.13239019350635</v>
      </c>
      <c r="S67">
        <v>5.6709999999999998E-3</v>
      </c>
      <c r="T67">
        <v>125.2</v>
      </c>
      <c r="U67">
        <f t="shared" si="3"/>
        <v>140.8323959505062</v>
      </c>
    </row>
    <row r="68" spans="1:21" x14ac:dyDescent="0.3">
      <c r="A68" s="1" t="s">
        <v>43</v>
      </c>
      <c r="B68">
        <v>4.6219999999999997E-2</v>
      </c>
      <c r="C68">
        <v>4.4341999999999999E-2</v>
      </c>
      <c r="D68">
        <v>6.4031000000000005E-2</v>
      </c>
      <c r="E68">
        <v>6.0386000000000002E-2</v>
      </c>
      <c r="F68">
        <v>532701443</v>
      </c>
      <c r="G68">
        <v>500</v>
      </c>
      <c r="H68">
        <v>509516563</v>
      </c>
      <c r="I68">
        <v>498</v>
      </c>
      <c r="J68">
        <v>95.19</v>
      </c>
      <c r="K68">
        <v>4.4323000000000001E-2</v>
      </c>
      <c r="L68">
        <f t="shared" ref="L68:L131" si="4">J68/$J$3*100</f>
        <v>111.96189131968947</v>
      </c>
      <c r="M68">
        <v>1.547E-3</v>
      </c>
      <c r="N68">
        <v>111.791</v>
      </c>
      <c r="O68">
        <f t="shared" ref="O68:O131" si="5">N68/$N$3*100</f>
        <v>153.57948694276934</v>
      </c>
      <c r="P68">
        <v>3.5720000000000001E-3</v>
      </c>
      <c r="Q68">
        <v>120.11620000000001</v>
      </c>
      <c r="R68">
        <f t="shared" ref="R68:R131" si="6">Q68/$Q$3*100</f>
        <v>140.63291026605893</v>
      </c>
      <c r="S68">
        <v>7.5189999999999996E-3</v>
      </c>
      <c r="T68">
        <v>126.1</v>
      </c>
      <c r="U68">
        <f t="shared" ref="U68:U131" si="7">T68/$T$3*100</f>
        <v>141.8447694038245</v>
      </c>
    </row>
    <row r="69" spans="1:21" x14ac:dyDescent="0.3">
      <c r="A69" s="1" t="s">
        <v>44</v>
      </c>
      <c r="B69">
        <v>-6.5504000000000007E-2</v>
      </c>
      <c r="C69">
        <v>-6.7553000000000002E-2</v>
      </c>
      <c r="D69">
        <v>-5.4768999999999998E-2</v>
      </c>
      <c r="E69">
        <v>-5.7049000000000002E-2</v>
      </c>
      <c r="F69">
        <v>497053514</v>
      </c>
      <c r="G69">
        <v>500</v>
      </c>
      <c r="H69">
        <v>532678000</v>
      </c>
      <c r="I69">
        <v>498</v>
      </c>
      <c r="J69">
        <v>88.75</v>
      </c>
      <c r="K69">
        <v>-6.7654000000000006E-2</v>
      </c>
      <c r="L69">
        <f t="shared" si="4"/>
        <v>104.38720301105622</v>
      </c>
      <c r="M69">
        <v>-1.8799999999999999E-3</v>
      </c>
      <c r="N69">
        <v>111.5808</v>
      </c>
      <c r="O69">
        <f t="shared" si="5"/>
        <v>153.29071228152316</v>
      </c>
      <c r="P69">
        <v>5.0619999999999997E-3</v>
      </c>
      <c r="Q69">
        <v>120.7242</v>
      </c>
      <c r="R69">
        <f t="shared" si="6"/>
        <v>141.34476103591146</v>
      </c>
      <c r="S69">
        <v>1.1194000000000001E-2</v>
      </c>
      <c r="T69">
        <v>127.5</v>
      </c>
      <c r="U69">
        <f t="shared" si="7"/>
        <v>143.41957255343081</v>
      </c>
    </row>
    <row r="70" spans="1:21" x14ac:dyDescent="0.3">
      <c r="A70" s="1" t="s">
        <v>484</v>
      </c>
      <c r="B70">
        <v>-1.5663E-2</v>
      </c>
      <c r="C70">
        <v>-2.1731E-2</v>
      </c>
      <c r="D70">
        <v>-2.8157000000000001E-2</v>
      </c>
      <c r="E70">
        <v>-3.3283E-2</v>
      </c>
      <c r="F70">
        <v>486677682</v>
      </c>
      <c r="G70">
        <v>500</v>
      </c>
      <c r="H70">
        <v>497389785</v>
      </c>
      <c r="I70">
        <v>500</v>
      </c>
      <c r="J70">
        <v>86.88</v>
      </c>
      <c r="K70">
        <v>-2.1069999999999998E-2</v>
      </c>
      <c r="L70">
        <f t="shared" si="4"/>
        <v>102.1877205363444</v>
      </c>
      <c r="M70">
        <v>-6.365E-3</v>
      </c>
      <c r="N70">
        <v>110.8706</v>
      </c>
      <c r="O70">
        <f t="shared" si="5"/>
        <v>152.31503309780751</v>
      </c>
      <c r="P70">
        <v>5.117E-3</v>
      </c>
      <c r="Q70">
        <v>121.342</v>
      </c>
      <c r="R70">
        <f t="shared" si="6"/>
        <v>142.06808571619916</v>
      </c>
      <c r="S70">
        <v>1.8450000000000001E-3</v>
      </c>
      <c r="T70">
        <v>127.8</v>
      </c>
      <c r="U70">
        <f t="shared" si="7"/>
        <v>143.7570303712036</v>
      </c>
    </row>
    <row r="71" spans="1:21" x14ac:dyDescent="0.3">
      <c r="A71" s="1" t="s">
        <v>45</v>
      </c>
      <c r="B71">
        <v>-3.2250000000000001E-2</v>
      </c>
      <c r="C71">
        <v>-3.4225999999999999E-2</v>
      </c>
      <c r="D71">
        <v>-3.5548000000000003E-2</v>
      </c>
      <c r="E71">
        <v>-3.9229E-2</v>
      </c>
      <c r="F71">
        <v>470272460</v>
      </c>
      <c r="G71">
        <v>500</v>
      </c>
      <c r="H71">
        <v>486628734</v>
      </c>
      <c r="I71">
        <v>499</v>
      </c>
      <c r="J71">
        <v>83.87</v>
      </c>
      <c r="K71">
        <v>-3.4645000000000002E-2</v>
      </c>
      <c r="L71">
        <f t="shared" si="4"/>
        <v>98.647377087744076</v>
      </c>
      <c r="M71">
        <v>-2.726E-2</v>
      </c>
      <c r="N71">
        <v>107.84820000000001</v>
      </c>
      <c r="O71">
        <f t="shared" si="5"/>
        <v>148.16283264038407</v>
      </c>
      <c r="P71">
        <v>5.6350000000000003E-3</v>
      </c>
      <c r="Q71">
        <v>122.0258</v>
      </c>
      <c r="R71">
        <f t="shared" si="6"/>
        <v>142.86868367084585</v>
      </c>
      <c r="S71">
        <v>5.5250000000000004E-3</v>
      </c>
      <c r="T71">
        <v>128.5</v>
      </c>
      <c r="U71">
        <f t="shared" si="7"/>
        <v>144.54443194600674</v>
      </c>
    </row>
    <row r="72" spans="1:21" x14ac:dyDescent="0.3">
      <c r="A72" s="1" t="s">
        <v>46</v>
      </c>
      <c r="B72">
        <v>6.4854999999999996E-2</v>
      </c>
      <c r="C72">
        <v>6.2135000000000003E-2</v>
      </c>
      <c r="D72">
        <v>4.802E-2</v>
      </c>
      <c r="E72">
        <v>4.4944999999999999E-2</v>
      </c>
      <c r="F72">
        <v>500766658</v>
      </c>
      <c r="G72">
        <v>500</v>
      </c>
      <c r="H72">
        <v>471147358</v>
      </c>
      <c r="I72">
        <v>498</v>
      </c>
      <c r="J72">
        <v>89.04</v>
      </c>
      <c r="K72">
        <v>6.1643000000000003E-2</v>
      </c>
      <c r="L72">
        <f t="shared" si="4"/>
        <v>104.72829922371207</v>
      </c>
      <c r="M72">
        <v>1.7218000000000001E-2</v>
      </c>
      <c r="N72">
        <v>109.7052</v>
      </c>
      <c r="O72">
        <f t="shared" si="5"/>
        <v>150.71399603683568</v>
      </c>
      <c r="P72">
        <v>7.7320000000000002E-3</v>
      </c>
      <c r="Q72">
        <v>122.9692</v>
      </c>
      <c r="R72">
        <f t="shared" si="6"/>
        <v>143.97322317130457</v>
      </c>
      <c r="S72">
        <v>5.4949999999999999E-3</v>
      </c>
      <c r="T72">
        <v>129.19999999999999</v>
      </c>
      <c r="U72">
        <f t="shared" si="7"/>
        <v>145.33183352080988</v>
      </c>
    </row>
    <row r="73" spans="1:21" x14ac:dyDescent="0.3">
      <c r="A73" s="1" t="s">
        <v>485</v>
      </c>
      <c r="B73">
        <v>3.0089000000000001E-2</v>
      </c>
      <c r="C73">
        <v>2.3996E-2</v>
      </c>
      <c r="D73">
        <v>3.5284999999999997E-2</v>
      </c>
      <c r="E73">
        <v>3.0446000000000001E-2</v>
      </c>
      <c r="F73">
        <v>513823885</v>
      </c>
      <c r="G73">
        <v>500</v>
      </c>
      <c r="H73">
        <v>500766658</v>
      </c>
      <c r="I73">
        <v>498</v>
      </c>
      <c r="J73">
        <v>91.24</v>
      </c>
      <c r="K73">
        <v>2.4708000000000001E-2</v>
      </c>
      <c r="L73">
        <f t="shared" si="4"/>
        <v>107.31592566454952</v>
      </c>
      <c r="M73">
        <v>1.1509999999999999E-2</v>
      </c>
      <c r="N73">
        <v>110.9679</v>
      </c>
      <c r="O73">
        <f t="shared" si="5"/>
        <v>152.44870471788008</v>
      </c>
      <c r="P73">
        <v>4.5630000000000002E-3</v>
      </c>
      <c r="Q73">
        <v>123.5304</v>
      </c>
      <c r="R73">
        <f t="shared" si="6"/>
        <v>144.63028016479348</v>
      </c>
      <c r="S73">
        <v>7.2859999999999999E-3</v>
      </c>
      <c r="T73">
        <v>130.1</v>
      </c>
      <c r="U73">
        <f t="shared" si="7"/>
        <v>146.34420697412821</v>
      </c>
    </row>
    <row r="74" spans="1:21" x14ac:dyDescent="0.3">
      <c r="A74" s="1" t="s">
        <v>47</v>
      </c>
      <c r="B74">
        <v>-1.0485E-2</v>
      </c>
      <c r="C74">
        <v>-1.2296E-2</v>
      </c>
      <c r="D74">
        <v>-2.209E-3</v>
      </c>
      <c r="E74">
        <v>-5.8910000000000004E-3</v>
      </c>
      <c r="F74">
        <v>509814701</v>
      </c>
      <c r="G74">
        <v>500</v>
      </c>
      <c r="H74">
        <v>515510822</v>
      </c>
      <c r="I74">
        <v>497</v>
      </c>
      <c r="J74">
        <v>90.19</v>
      </c>
      <c r="K74">
        <v>-1.1508000000000001E-2</v>
      </c>
      <c r="L74">
        <f t="shared" si="4"/>
        <v>106.08092213596801</v>
      </c>
      <c r="M74">
        <v>3.2763E-2</v>
      </c>
      <c r="N74">
        <v>114.6035</v>
      </c>
      <c r="O74">
        <f t="shared" si="5"/>
        <v>157.44332488166012</v>
      </c>
      <c r="P74">
        <v>5.8760000000000001E-3</v>
      </c>
      <c r="Q74">
        <v>124.25620000000001</v>
      </c>
      <c r="R74">
        <f t="shared" si="6"/>
        <v>145.48005202130497</v>
      </c>
      <c r="S74">
        <v>3.617E-3</v>
      </c>
      <c r="T74">
        <v>130.6</v>
      </c>
      <c r="U74">
        <f t="shared" si="7"/>
        <v>146.90663667041619</v>
      </c>
    </row>
    <row r="75" spans="1:21" x14ac:dyDescent="0.3">
      <c r="A75" s="1" t="s">
        <v>486</v>
      </c>
      <c r="B75">
        <v>0.120143</v>
      </c>
      <c r="C75">
        <v>0.118545</v>
      </c>
      <c r="D75">
        <v>0.16025300000000001</v>
      </c>
      <c r="E75">
        <v>0.15825</v>
      </c>
      <c r="F75">
        <v>572928167</v>
      </c>
      <c r="G75">
        <v>500</v>
      </c>
      <c r="H75">
        <v>511680944</v>
      </c>
      <c r="I75">
        <v>499</v>
      </c>
      <c r="J75">
        <v>100.86</v>
      </c>
      <c r="K75">
        <v>0.11830599999999999</v>
      </c>
      <c r="L75">
        <f t="shared" si="4"/>
        <v>118.63091037402964</v>
      </c>
      <c r="M75">
        <v>3.5313999999999998E-2</v>
      </c>
      <c r="N75">
        <v>118.6507</v>
      </c>
      <c r="O75">
        <f t="shared" si="5"/>
        <v>163.003404848337</v>
      </c>
      <c r="P75">
        <v>5.4739999999999997E-3</v>
      </c>
      <c r="Q75">
        <v>124.93640000000001</v>
      </c>
      <c r="R75">
        <f t="shared" si="6"/>
        <v>146.2764350700775</v>
      </c>
      <c r="S75">
        <v>1.802E-3</v>
      </c>
      <c r="T75">
        <v>130.80000000000001</v>
      </c>
      <c r="U75">
        <f t="shared" si="7"/>
        <v>147.13160854893138</v>
      </c>
    </row>
    <row r="76" spans="1:21" x14ac:dyDescent="0.3">
      <c r="A76" s="1" t="s">
        <v>487</v>
      </c>
      <c r="B76">
        <v>-5.7559999999999998E-3</v>
      </c>
      <c r="C76">
        <v>-1.162E-2</v>
      </c>
      <c r="D76">
        <v>3.5711E-2</v>
      </c>
      <c r="E76">
        <v>3.1244999999999998E-2</v>
      </c>
      <c r="F76">
        <v>568326394</v>
      </c>
      <c r="G76">
        <v>500</v>
      </c>
      <c r="H76">
        <v>572778846</v>
      </c>
      <c r="I76">
        <v>499</v>
      </c>
      <c r="J76">
        <v>99.71</v>
      </c>
      <c r="K76">
        <v>-1.1402000000000001E-2</v>
      </c>
      <c r="L76">
        <f t="shared" si="4"/>
        <v>117.27828746177369</v>
      </c>
      <c r="M76">
        <v>-3.0800000000000001E-4</v>
      </c>
      <c r="N76">
        <v>118.61409999999999</v>
      </c>
      <c r="O76">
        <f t="shared" si="5"/>
        <v>162.95312343729222</v>
      </c>
      <c r="P76">
        <v>3.49E-3</v>
      </c>
      <c r="Q76">
        <v>125.3724</v>
      </c>
      <c r="R76">
        <f t="shared" si="6"/>
        <v>146.78690700372178</v>
      </c>
      <c r="S76">
        <v>3.5969999999999999E-3</v>
      </c>
      <c r="T76">
        <v>131.30000000000001</v>
      </c>
      <c r="U76">
        <f t="shared" si="7"/>
        <v>147.69403824521936</v>
      </c>
    </row>
    <row r="77" spans="1:21" x14ac:dyDescent="0.3">
      <c r="A77" s="1" t="s">
        <v>48</v>
      </c>
      <c r="B77">
        <v>3.2640000000000002E-2</v>
      </c>
      <c r="C77">
        <v>3.0786000000000001E-2</v>
      </c>
      <c r="D77">
        <v>1.9318999999999999E-2</v>
      </c>
      <c r="E77">
        <v>1.5831000000000001E-2</v>
      </c>
      <c r="F77">
        <v>587396299</v>
      </c>
      <c r="G77">
        <v>500</v>
      </c>
      <c r="H77">
        <v>569156843</v>
      </c>
      <c r="I77">
        <v>500</v>
      </c>
      <c r="J77">
        <v>102.77</v>
      </c>
      <c r="K77">
        <v>3.0689000000000001E-2</v>
      </c>
      <c r="L77">
        <f t="shared" si="4"/>
        <v>120.87744060221124</v>
      </c>
      <c r="M77">
        <v>3.9309999999999996E-3</v>
      </c>
      <c r="N77">
        <v>119.0804</v>
      </c>
      <c r="O77">
        <f t="shared" si="5"/>
        <v>163.59373059494723</v>
      </c>
      <c r="P77">
        <v>4.927E-3</v>
      </c>
      <c r="Q77">
        <v>125.9901</v>
      </c>
      <c r="R77">
        <f t="shared" si="6"/>
        <v>147.51011460329073</v>
      </c>
      <c r="S77">
        <v>1.792E-3</v>
      </c>
      <c r="T77">
        <v>131.5</v>
      </c>
      <c r="U77">
        <f t="shared" si="7"/>
        <v>147.91901012373452</v>
      </c>
    </row>
    <row r="78" spans="1:21" x14ac:dyDescent="0.3">
      <c r="A78" s="1" t="s">
        <v>49</v>
      </c>
      <c r="B78">
        <v>-9.6100000000000005E-3</v>
      </c>
      <c r="C78">
        <v>-1.0699E-2</v>
      </c>
      <c r="D78">
        <v>-8.6440000000000006E-3</v>
      </c>
      <c r="E78">
        <v>-1.0487E-2</v>
      </c>
      <c r="F78">
        <v>581613605</v>
      </c>
      <c r="G78">
        <v>500</v>
      </c>
      <c r="H78">
        <v>587396299</v>
      </c>
      <c r="I78">
        <v>500</v>
      </c>
      <c r="J78">
        <v>101.64</v>
      </c>
      <c r="K78">
        <v>-1.0995E-2</v>
      </c>
      <c r="L78">
        <f t="shared" si="4"/>
        <v>119.54834156669018</v>
      </c>
      <c r="M78">
        <v>-2.6099999999999999E-3</v>
      </c>
      <c r="N78">
        <v>118.7696</v>
      </c>
      <c r="O78">
        <f t="shared" si="5"/>
        <v>163.16675074378023</v>
      </c>
      <c r="P78">
        <v>4.5960000000000003E-3</v>
      </c>
      <c r="Q78">
        <v>126.5692</v>
      </c>
      <c r="R78">
        <f t="shared" si="6"/>
        <v>148.18812904543154</v>
      </c>
      <c r="S78">
        <v>3.578E-3</v>
      </c>
      <c r="T78">
        <v>132</v>
      </c>
      <c r="U78">
        <f t="shared" si="7"/>
        <v>148.4814398200225</v>
      </c>
    </row>
    <row r="79" spans="1:21" x14ac:dyDescent="0.3">
      <c r="A79" s="1" t="s">
        <v>488</v>
      </c>
      <c r="B79">
        <v>-8.116E-3</v>
      </c>
      <c r="C79">
        <v>-1.5025999999999999E-2</v>
      </c>
      <c r="D79">
        <v>-1.6461E-2</v>
      </c>
      <c r="E79">
        <v>-2.1277999999999998E-2</v>
      </c>
      <c r="F79">
        <v>574407346</v>
      </c>
      <c r="G79">
        <v>500</v>
      </c>
      <c r="H79">
        <v>581789258</v>
      </c>
      <c r="I79">
        <v>500</v>
      </c>
      <c r="J79">
        <v>100.18</v>
      </c>
      <c r="K79">
        <v>-1.4364E-2</v>
      </c>
      <c r="L79">
        <f t="shared" si="4"/>
        <v>117.83109856504352</v>
      </c>
      <c r="M79">
        <v>-3.3300000000000002E-4</v>
      </c>
      <c r="N79">
        <v>118.73</v>
      </c>
      <c r="O79">
        <f t="shared" si="5"/>
        <v>163.11234790560064</v>
      </c>
      <c r="P79">
        <v>2.996E-3</v>
      </c>
      <c r="Q79">
        <v>126.94840000000001</v>
      </c>
      <c r="R79">
        <f t="shared" si="6"/>
        <v>148.63209913083958</v>
      </c>
      <c r="S79">
        <v>7.1300000000000001E-3</v>
      </c>
      <c r="T79">
        <v>132.9</v>
      </c>
      <c r="U79">
        <f t="shared" si="7"/>
        <v>149.49381327334083</v>
      </c>
    </row>
    <row r="80" spans="1:21" x14ac:dyDescent="0.3">
      <c r="A80" s="1" t="s">
        <v>50</v>
      </c>
      <c r="B80">
        <v>4.3958999999999998E-2</v>
      </c>
      <c r="C80">
        <v>4.2158000000000001E-2</v>
      </c>
      <c r="D80">
        <v>5.4092000000000001E-2</v>
      </c>
      <c r="E80">
        <v>5.0594E-2</v>
      </c>
      <c r="F80">
        <v>599232313</v>
      </c>
      <c r="G80">
        <v>500</v>
      </c>
      <c r="H80">
        <v>574407346</v>
      </c>
      <c r="I80">
        <v>500</v>
      </c>
      <c r="J80">
        <v>104.28</v>
      </c>
      <c r="K80">
        <v>4.0925999999999997E-2</v>
      </c>
      <c r="L80">
        <f t="shared" si="4"/>
        <v>122.65349329569514</v>
      </c>
      <c r="M80">
        <v>1.4614E-2</v>
      </c>
      <c r="N80">
        <v>120.46510000000001</v>
      </c>
      <c r="O80">
        <f t="shared" si="5"/>
        <v>165.49604397947422</v>
      </c>
      <c r="P80">
        <v>5.4530000000000004E-3</v>
      </c>
      <c r="Q80">
        <v>127.64060000000001</v>
      </c>
      <c r="R80">
        <f t="shared" si="6"/>
        <v>149.44253186585922</v>
      </c>
      <c r="S80">
        <v>5.3099999999999996E-3</v>
      </c>
      <c r="T80">
        <v>133.6</v>
      </c>
      <c r="U80">
        <f t="shared" si="7"/>
        <v>150.28121484814397</v>
      </c>
    </row>
    <row r="81" spans="1:21" x14ac:dyDescent="0.3">
      <c r="A81" s="1" t="s">
        <v>489</v>
      </c>
      <c r="B81">
        <v>-7.2020000000000001E-3</v>
      </c>
      <c r="C81">
        <v>-8.4539999999999997E-3</v>
      </c>
      <c r="D81">
        <v>-6.0559999999999998E-3</v>
      </c>
      <c r="E81">
        <v>-7.535E-3</v>
      </c>
      <c r="F81">
        <v>623800459</v>
      </c>
      <c r="G81">
        <v>500</v>
      </c>
      <c r="H81">
        <v>628853584</v>
      </c>
      <c r="I81">
        <v>500</v>
      </c>
      <c r="J81">
        <v>103.44</v>
      </c>
      <c r="K81">
        <v>-8.0549999999999997E-3</v>
      </c>
      <c r="L81">
        <f t="shared" si="4"/>
        <v>121.66549047282993</v>
      </c>
      <c r="M81">
        <v>6.0410000000000004E-3</v>
      </c>
      <c r="N81">
        <v>121.19289999999999</v>
      </c>
      <c r="O81">
        <f t="shared" si="5"/>
        <v>166.49590220238076</v>
      </c>
      <c r="P81">
        <v>5.1139999999999996E-3</v>
      </c>
      <c r="Q81">
        <v>128.29339999999999</v>
      </c>
      <c r="R81">
        <f t="shared" si="6"/>
        <v>150.20683479770091</v>
      </c>
      <c r="S81">
        <v>5.2820000000000002E-3</v>
      </c>
      <c r="T81">
        <v>134.4</v>
      </c>
      <c r="U81">
        <f t="shared" si="7"/>
        <v>151.18110236220471</v>
      </c>
    </row>
    <row r="82" spans="1:21" x14ac:dyDescent="0.3">
      <c r="A82" s="1" t="s">
        <v>51</v>
      </c>
      <c r="B82">
        <v>1.5989999999999999E-3</v>
      </c>
      <c r="C82">
        <v>-4.9820000000000003E-3</v>
      </c>
      <c r="D82">
        <v>-1.0466E-2</v>
      </c>
      <c r="E82">
        <v>-1.5543E-2</v>
      </c>
      <c r="F82">
        <v>621186189</v>
      </c>
      <c r="G82">
        <v>500</v>
      </c>
      <c r="H82">
        <v>623763543</v>
      </c>
      <c r="I82">
        <v>498</v>
      </c>
      <c r="J82">
        <v>102.91</v>
      </c>
      <c r="K82">
        <v>-5.1240000000000001E-3</v>
      </c>
      <c r="L82">
        <f t="shared" si="4"/>
        <v>121.04210773935544</v>
      </c>
      <c r="M82">
        <v>9.1660000000000005E-3</v>
      </c>
      <c r="N82">
        <v>122.30370000000001</v>
      </c>
      <c r="O82">
        <f t="shared" si="5"/>
        <v>168.02192928949896</v>
      </c>
      <c r="P82">
        <v>4.8910000000000004E-3</v>
      </c>
      <c r="Q82">
        <v>128.92089999999999</v>
      </c>
      <c r="R82">
        <f t="shared" si="6"/>
        <v>150.94151630770497</v>
      </c>
      <c r="S82">
        <v>5.254E-3</v>
      </c>
      <c r="T82">
        <v>135.1</v>
      </c>
      <c r="U82">
        <f t="shared" si="7"/>
        <v>151.96850393700785</v>
      </c>
    </row>
    <row r="83" spans="1:21" x14ac:dyDescent="0.3">
      <c r="A83" s="1" t="s">
        <v>52</v>
      </c>
      <c r="B83">
        <v>2.4421000000000002E-2</v>
      </c>
      <c r="C83">
        <v>2.2669999999999999E-2</v>
      </c>
      <c r="D83">
        <v>1.9879999999999998E-2</v>
      </c>
      <c r="E83">
        <v>1.685E-2</v>
      </c>
      <c r="F83">
        <v>636178589</v>
      </c>
      <c r="G83">
        <v>500</v>
      </c>
      <c r="H83">
        <v>621285071</v>
      </c>
      <c r="I83">
        <v>497</v>
      </c>
      <c r="J83">
        <v>105.24</v>
      </c>
      <c r="K83">
        <v>2.2641000000000001E-2</v>
      </c>
      <c r="L83">
        <f t="shared" si="4"/>
        <v>123.78263937896965</v>
      </c>
      <c r="M83">
        <v>2.1486999999999999E-2</v>
      </c>
      <c r="N83">
        <v>124.93170000000001</v>
      </c>
      <c r="O83">
        <f t="shared" si="5"/>
        <v>171.6322994595985</v>
      </c>
      <c r="P83">
        <v>4.4050000000000001E-3</v>
      </c>
      <c r="Q83">
        <v>129.4888</v>
      </c>
      <c r="R83">
        <f t="shared" si="6"/>
        <v>151.60641770934853</v>
      </c>
      <c r="S83">
        <v>3.4840000000000001E-3</v>
      </c>
      <c r="T83">
        <v>135.5</v>
      </c>
      <c r="U83">
        <f t="shared" si="7"/>
        <v>152.41844769403824</v>
      </c>
    </row>
    <row r="84" spans="1:21" x14ac:dyDescent="0.3">
      <c r="A84" s="1" t="s">
        <v>490</v>
      </c>
      <c r="B84">
        <v>-2.0211E-2</v>
      </c>
      <c r="C84">
        <v>-2.1995000000000001E-2</v>
      </c>
      <c r="D84">
        <v>-2.4063999999999999E-2</v>
      </c>
      <c r="E84">
        <v>-2.6095E-2</v>
      </c>
      <c r="F84">
        <v>621508456</v>
      </c>
      <c r="G84">
        <v>500</v>
      </c>
      <c r="H84">
        <v>634504278</v>
      </c>
      <c r="I84">
        <v>496</v>
      </c>
      <c r="J84">
        <v>102.9</v>
      </c>
      <c r="K84">
        <v>-2.2235000000000001E-2</v>
      </c>
      <c r="L84">
        <f t="shared" si="4"/>
        <v>121.03034580098802</v>
      </c>
      <c r="M84">
        <v>1.823E-2</v>
      </c>
      <c r="N84">
        <v>127.2092</v>
      </c>
      <c r="O84">
        <f t="shared" si="5"/>
        <v>174.76114955944692</v>
      </c>
      <c r="P84">
        <v>4.7489999999999997E-3</v>
      </c>
      <c r="Q84">
        <v>130.1037</v>
      </c>
      <c r="R84">
        <f t="shared" si="6"/>
        <v>152.32634704879317</v>
      </c>
      <c r="S84">
        <v>5.208E-3</v>
      </c>
      <c r="T84">
        <v>136.19999999999999</v>
      </c>
      <c r="U84">
        <f t="shared" si="7"/>
        <v>153.20584926884138</v>
      </c>
    </row>
    <row r="85" spans="1:21" x14ac:dyDescent="0.3">
      <c r="A85" s="1" t="s">
        <v>53</v>
      </c>
      <c r="B85">
        <v>-1.041E-3</v>
      </c>
      <c r="C85">
        <v>-8.6280000000000003E-3</v>
      </c>
      <c r="D85">
        <v>2.2976E-2</v>
      </c>
      <c r="E85">
        <v>1.7395999999999998E-2</v>
      </c>
      <c r="F85">
        <v>617346638</v>
      </c>
      <c r="G85">
        <v>500</v>
      </c>
      <c r="H85">
        <v>621508456</v>
      </c>
      <c r="I85">
        <v>497</v>
      </c>
      <c r="J85">
        <v>102.1</v>
      </c>
      <c r="K85">
        <v>-7.7749999999999998E-3</v>
      </c>
      <c r="L85">
        <f t="shared" si="4"/>
        <v>120.08939073159257</v>
      </c>
      <c r="M85">
        <v>2.4274E-2</v>
      </c>
      <c r="N85">
        <v>130.297</v>
      </c>
      <c r="O85">
        <f t="shared" si="5"/>
        <v>179.0031971284094</v>
      </c>
      <c r="P85">
        <v>5.1910000000000003E-3</v>
      </c>
      <c r="Q85">
        <v>130.7791</v>
      </c>
      <c r="R85">
        <f t="shared" si="6"/>
        <v>153.11711022306687</v>
      </c>
      <c r="S85">
        <v>1.727E-3</v>
      </c>
      <c r="T85">
        <v>136.5</v>
      </c>
      <c r="U85">
        <f t="shared" si="7"/>
        <v>153.54330708661416</v>
      </c>
    </row>
    <row r="86" spans="1:21" x14ac:dyDescent="0.3">
      <c r="A86" s="1" t="s">
        <v>54</v>
      </c>
      <c r="B86">
        <v>5.3775000000000003E-2</v>
      </c>
      <c r="C86">
        <v>5.2170000000000001E-2</v>
      </c>
      <c r="D86">
        <v>7.4750999999999998E-2</v>
      </c>
      <c r="E86">
        <v>7.1956000000000006E-2</v>
      </c>
      <c r="F86">
        <v>654696366</v>
      </c>
      <c r="G86">
        <v>500</v>
      </c>
      <c r="H86">
        <v>618575479</v>
      </c>
      <c r="I86">
        <v>500</v>
      </c>
      <c r="J86">
        <v>107.46</v>
      </c>
      <c r="K86">
        <v>5.2498000000000003E-2</v>
      </c>
      <c r="L86">
        <f t="shared" si="4"/>
        <v>126.39378969654199</v>
      </c>
      <c r="M86">
        <v>3.7990000000000003E-2</v>
      </c>
      <c r="N86">
        <v>135.24700000000001</v>
      </c>
      <c r="O86">
        <f t="shared" si="5"/>
        <v>185.80355190085717</v>
      </c>
      <c r="P86">
        <v>4.0499999999999998E-3</v>
      </c>
      <c r="Q86">
        <v>131.30879999999999</v>
      </c>
      <c r="R86">
        <f t="shared" si="6"/>
        <v>153.73728679015716</v>
      </c>
      <c r="S86">
        <v>3.4480000000000001E-3</v>
      </c>
      <c r="T86">
        <v>136.9</v>
      </c>
      <c r="U86">
        <f t="shared" si="7"/>
        <v>153.99325084364455</v>
      </c>
    </row>
    <row r="87" spans="1:21" x14ac:dyDescent="0.3">
      <c r="A87" s="1" t="s">
        <v>55</v>
      </c>
      <c r="B87">
        <v>-4.9653999999999997E-2</v>
      </c>
      <c r="C87">
        <v>-5.1166999999999997E-2</v>
      </c>
      <c r="D87">
        <v>-3.3987000000000003E-2</v>
      </c>
      <c r="E87">
        <v>-3.5663E-2</v>
      </c>
      <c r="F87">
        <v>622113511</v>
      </c>
      <c r="G87">
        <v>500</v>
      </c>
      <c r="H87">
        <v>654294471</v>
      </c>
      <c r="I87">
        <v>500</v>
      </c>
      <c r="J87">
        <v>102.03</v>
      </c>
      <c r="K87">
        <v>-5.0529999999999999E-2</v>
      </c>
      <c r="L87">
        <f t="shared" si="4"/>
        <v>120.00705716302048</v>
      </c>
      <c r="M87">
        <v>-2.6079000000000001E-2</v>
      </c>
      <c r="N87">
        <v>131.7199</v>
      </c>
      <c r="O87">
        <f t="shared" si="5"/>
        <v>180.95799001845302</v>
      </c>
      <c r="P87">
        <v>3.4129999999999998E-3</v>
      </c>
      <c r="Q87">
        <v>131.7569</v>
      </c>
      <c r="R87">
        <f t="shared" si="6"/>
        <v>154.26192549076725</v>
      </c>
      <c r="S87">
        <v>5.1549999999999999E-3</v>
      </c>
      <c r="T87">
        <v>137.6</v>
      </c>
      <c r="U87">
        <f t="shared" si="7"/>
        <v>154.78065241844769</v>
      </c>
    </row>
    <row r="88" spans="1:21" x14ac:dyDescent="0.3">
      <c r="A88" s="1" t="s">
        <v>56</v>
      </c>
      <c r="B88">
        <v>-1.5637999999999999E-2</v>
      </c>
      <c r="C88">
        <v>-2.24E-2</v>
      </c>
      <c r="D88">
        <v>-1.8894000000000001E-2</v>
      </c>
      <c r="E88">
        <v>-2.3644999999999999E-2</v>
      </c>
      <c r="F88">
        <v>609124012</v>
      </c>
      <c r="G88">
        <v>500</v>
      </c>
      <c r="H88">
        <v>621815892</v>
      </c>
      <c r="I88">
        <v>499</v>
      </c>
      <c r="J88">
        <v>99.82</v>
      </c>
      <c r="K88">
        <v>-2.1659999999999999E-2</v>
      </c>
      <c r="L88">
        <f t="shared" si="4"/>
        <v>117.40766878381557</v>
      </c>
      <c r="M88">
        <v>4.235E-3</v>
      </c>
      <c r="N88">
        <v>132.27780000000001</v>
      </c>
      <c r="O88">
        <f t="shared" si="5"/>
        <v>181.72443808462447</v>
      </c>
      <c r="P88">
        <v>4.0000000000000001E-3</v>
      </c>
      <c r="Q88">
        <v>132.28389999999999</v>
      </c>
      <c r="R88">
        <f t="shared" si="6"/>
        <v>154.87894087845194</v>
      </c>
      <c r="S88">
        <v>1.0255999999999999E-2</v>
      </c>
      <c r="T88">
        <v>139.1</v>
      </c>
      <c r="U88">
        <f t="shared" si="7"/>
        <v>156.46794150731156</v>
      </c>
    </row>
    <row r="89" spans="1:21" x14ac:dyDescent="0.3">
      <c r="A89" s="1" t="s">
        <v>57</v>
      </c>
      <c r="B89">
        <v>-1.2501999999999999E-2</v>
      </c>
      <c r="C89">
        <v>-1.4548E-2</v>
      </c>
      <c r="D89">
        <v>7.5699999999999997E-4</v>
      </c>
      <c r="E89">
        <v>-2.6099999999999999E-3</v>
      </c>
      <c r="F89">
        <v>601766122</v>
      </c>
      <c r="G89">
        <v>500</v>
      </c>
      <c r="H89">
        <v>609013347</v>
      </c>
      <c r="I89">
        <v>499</v>
      </c>
      <c r="J89">
        <v>98.42</v>
      </c>
      <c r="K89">
        <v>-1.4024999999999999E-2</v>
      </c>
      <c r="L89">
        <f t="shared" si="4"/>
        <v>115.76099741237356</v>
      </c>
      <c r="M89">
        <v>2.5099999999999998E-4</v>
      </c>
      <c r="N89">
        <v>132.31100000000001</v>
      </c>
      <c r="O89">
        <f t="shared" si="5"/>
        <v>181.77004854491642</v>
      </c>
      <c r="P89">
        <v>4.457E-3</v>
      </c>
      <c r="Q89">
        <v>132.87350000000001</v>
      </c>
      <c r="R89">
        <f t="shared" si="6"/>
        <v>155.56924879605899</v>
      </c>
      <c r="S89">
        <v>6.7679999999999997E-3</v>
      </c>
      <c r="T89">
        <v>140</v>
      </c>
      <c r="U89">
        <f t="shared" si="7"/>
        <v>157.4803149606299</v>
      </c>
    </row>
    <row r="90" spans="1:21" x14ac:dyDescent="0.3">
      <c r="A90" s="1" t="s">
        <v>491</v>
      </c>
      <c r="B90">
        <v>6.4099999999999997E-4</v>
      </c>
      <c r="C90">
        <v>-5.0299999999999997E-4</v>
      </c>
      <c r="D90">
        <v>8.2450000000000006E-3</v>
      </c>
      <c r="E90">
        <v>6.6410000000000002E-3</v>
      </c>
      <c r="F90">
        <v>602718249</v>
      </c>
      <c r="G90">
        <v>500</v>
      </c>
      <c r="H90">
        <v>601741133</v>
      </c>
      <c r="I90">
        <v>498</v>
      </c>
      <c r="J90">
        <v>98.44</v>
      </c>
      <c r="K90">
        <v>2.03E-4</v>
      </c>
      <c r="L90">
        <f t="shared" si="4"/>
        <v>115.78452128910845</v>
      </c>
      <c r="M90">
        <v>-4.5799999999999999E-3</v>
      </c>
      <c r="N90">
        <v>131.70500000000001</v>
      </c>
      <c r="O90">
        <f t="shared" si="5"/>
        <v>180.93752026368344</v>
      </c>
      <c r="P90">
        <v>3.9100000000000003E-3</v>
      </c>
      <c r="Q90">
        <v>133.393</v>
      </c>
      <c r="R90">
        <f t="shared" si="6"/>
        <v>156.17748312983926</v>
      </c>
      <c r="S90">
        <v>8.4030000000000007E-3</v>
      </c>
      <c r="T90">
        <v>141.19999999999999</v>
      </c>
      <c r="U90">
        <f t="shared" si="7"/>
        <v>158.83014623172102</v>
      </c>
    </row>
    <row r="91" spans="1:21" x14ac:dyDescent="0.3">
      <c r="A91" s="1" t="s">
        <v>58</v>
      </c>
      <c r="B91">
        <v>-1.5063999999999999E-2</v>
      </c>
      <c r="C91">
        <v>-2.3540999999999999E-2</v>
      </c>
      <c r="D91">
        <v>-1.3983000000000001E-2</v>
      </c>
      <c r="E91">
        <v>-1.9743E-2</v>
      </c>
      <c r="F91">
        <v>591411644</v>
      </c>
      <c r="G91">
        <v>500</v>
      </c>
      <c r="H91">
        <v>604361998</v>
      </c>
      <c r="I91">
        <v>500</v>
      </c>
      <c r="J91">
        <v>96.12</v>
      </c>
      <c r="K91">
        <v>-2.3567999999999999E-2</v>
      </c>
      <c r="L91">
        <f t="shared" si="4"/>
        <v>113.05575158786169</v>
      </c>
      <c r="M91">
        <v>-2.1930000000000001E-3</v>
      </c>
      <c r="N91">
        <v>131.4161</v>
      </c>
      <c r="O91">
        <f t="shared" si="5"/>
        <v>180.54062683060056</v>
      </c>
      <c r="P91">
        <v>3.7929999999999999E-3</v>
      </c>
      <c r="Q91">
        <v>133.899</v>
      </c>
      <c r="R91">
        <f t="shared" si="6"/>
        <v>156.76991156659156</v>
      </c>
      <c r="S91">
        <v>5.0000000000000001E-3</v>
      </c>
      <c r="T91">
        <v>141.9</v>
      </c>
      <c r="U91">
        <f t="shared" si="7"/>
        <v>159.61754780652419</v>
      </c>
    </row>
    <row r="92" spans="1:21" x14ac:dyDescent="0.3">
      <c r="A92" s="1" t="s">
        <v>59</v>
      </c>
      <c r="B92">
        <v>4.7775999999999999E-2</v>
      </c>
      <c r="C92">
        <v>4.5705000000000003E-2</v>
      </c>
      <c r="D92">
        <v>5.2665999999999998E-2</v>
      </c>
      <c r="E92">
        <v>4.9498E-2</v>
      </c>
      <c r="F92">
        <v>620052333</v>
      </c>
      <c r="G92">
        <v>500</v>
      </c>
      <c r="H92">
        <v>591604858</v>
      </c>
      <c r="I92">
        <v>500</v>
      </c>
      <c r="J92">
        <v>100.48</v>
      </c>
      <c r="K92">
        <v>4.5359999999999998E-2</v>
      </c>
      <c r="L92">
        <f t="shared" si="4"/>
        <v>118.1839567160668</v>
      </c>
      <c r="M92">
        <v>1.3981E-2</v>
      </c>
      <c r="N92">
        <v>133.2535</v>
      </c>
      <c r="O92">
        <f t="shared" si="5"/>
        <v>183.06486356977138</v>
      </c>
      <c r="P92">
        <v>4.4070000000000003E-3</v>
      </c>
      <c r="Q92">
        <v>134.48910000000001</v>
      </c>
      <c r="R92">
        <f t="shared" si="6"/>
        <v>157.46080488779219</v>
      </c>
      <c r="S92">
        <v>6.633E-3</v>
      </c>
      <c r="T92">
        <v>142.80000000000001</v>
      </c>
      <c r="U92">
        <f t="shared" si="7"/>
        <v>160.62992125984252</v>
      </c>
    </row>
    <row r="93" spans="1:21" x14ac:dyDescent="0.3">
      <c r="A93" s="1" t="s">
        <v>492</v>
      </c>
      <c r="B93">
        <v>-1.5453E-2</v>
      </c>
      <c r="C93">
        <v>-1.6589E-2</v>
      </c>
      <c r="D93">
        <v>-1.7614000000000001E-2</v>
      </c>
      <c r="E93">
        <v>-1.9139E-2</v>
      </c>
      <c r="F93">
        <v>610833966</v>
      </c>
      <c r="G93">
        <v>500</v>
      </c>
      <c r="H93">
        <v>620052333</v>
      </c>
      <c r="I93">
        <v>500</v>
      </c>
      <c r="J93">
        <v>98.85</v>
      </c>
      <c r="K93">
        <v>-1.6222E-2</v>
      </c>
      <c r="L93">
        <f t="shared" si="4"/>
        <v>116.26676076217362</v>
      </c>
      <c r="M93">
        <v>-4.9430000000000003E-3</v>
      </c>
      <c r="N93">
        <v>132.59479999999999</v>
      </c>
      <c r="O93">
        <f t="shared" si="5"/>
        <v>182.15993555187009</v>
      </c>
      <c r="P93">
        <v>3.5309999999999999E-3</v>
      </c>
      <c r="Q93">
        <v>134.964</v>
      </c>
      <c r="R93">
        <f t="shared" si="6"/>
        <v>158.01682122102076</v>
      </c>
      <c r="S93">
        <v>4.9420000000000002E-3</v>
      </c>
      <c r="T93">
        <v>143.5</v>
      </c>
      <c r="U93">
        <f t="shared" si="7"/>
        <v>161.41732283464566</v>
      </c>
    </row>
    <row r="94" spans="1:21" x14ac:dyDescent="0.3">
      <c r="A94" s="1" t="s">
        <v>60</v>
      </c>
      <c r="B94">
        <v>-1.231E-2</v>
      </c>
      <c r="C94">
        <v>-2.0220999999999999E-2</v>
      </c>
      <c r="D94">
        <v>-1.4605999999999999E-2</v>
      </c>
      <c r="E94">
        <v>-2.0464E-2</v>
      </c>
      <c r="F94">
        <v>599095754</v>
      </c>
      <c r="G94">
        <v>500</v>
      </c>
      <c r="H94">
        <v>610833966</v>
      </c>
      <c r="I94">
        <v>500</v>
      </c>
      <c r="J94">
        <v>96.77</v>
      </c>
      <c r="K94">
        <v>-2.1042000000000002E-2</v>
      </c>
      <c r="L94">
        <f t="shared" si="4"/>
        <v>113.82027758174547</v>
      </c>
      <c r="M94">
        <v>1.1749000000000001E-2</v>
      </c>
      <c r="N94">
        <v>134.15260000000001</v>
      </c>
      <c r="O94">
        <f t="shared" si="5"/>
        <v>184.30005528207602</v>
      </c>
      <c r="P94">
        <v>5.0790000000000002E-3</v>
      </c>
      <c r="Q94">
        <v>135.64949999999999</v>
      </c>
      <c r="R94">
        <f t="shared" si="6"/>
        <v>158.81940954788578</v>
      </c>
      <c r="S94">
        <v>3.2789999999999998E-3</v>
      </c>
      <c r="T94">
        <v>144</v>
      </c>
      <c r="U94">
        <f t="shared" si="7"/>
        <v>161.97975253093361</v>
      </c>
    </row>
    <row r="95" spans="1:21" x14ac:dyDescent="0.3">
      <c r="A95" s="1" t="s">
        <v>61</v>
      </c>
      <c r="B95">
        <v>-8.25E-4</v>
      </c>
      <c r="C95">
        <v>-3.0839999999999999E-3</v>
      </c>
      <c r="D95">
        <v>-1.9400000000000001E-3</v>
      </c>
      <c r="E95">
        <v>-5.2069999999999998E-3</v>
      </c>
      <c r="F95">
        <v>598206381</v>
      </c>
      <c r="G95">
        <v>500</v>
      </c>
      <c r="H95">
        <v>599095754</v>
      </c>
      <c r="I95">
        <v>500</v>
      </c>
      <c r="J95">
        <v>96.53</v>
      </c>
      <c r="K95">
        <v>-2.48E-3</v>
      </c>
      <c r="L95">
        <f t="shared" si="4"/>
        <v>113.53799106092686</v>
      </c>
      <c r="M95">
        <v>1.8619999999999999E-3</v>
      </c>
      <c r="N95">
        <v>134.4025</v>
      </c>
      <c r="O95">
        <f t="shared" si="5"/>
        <v>184.64337016240623</v>
      </c>
      <c r="P95">
        <v>4.2370000000000003E-3</v>
      </c>
      <c r="Q95">
        <v>136.2242</v>
      </c>
      <c r="R95">
        <f t="shared" si="6"/>
        <v>159.49227243840267</v>
      </c>
      <c r="S95">
        <v>3.2680000000000001E-3</v>
      </c>
      <c r="T95">
        <v>144.5</v>
      </c>
      <c r="U95">
        <f t="shared" si="7"/>
        <v>162.54218222722159</v>
      </c>
    </row>
    <row r="96" spans="1:21" x14ac:dyDescent="0.3">
      <c r="A96" s="1" t="s">
        <v>62</v>
      </c>
      <c r="B96">
        <v>-4.1984E-2</v>
      </c>
      <c r="C96">
        <v>-4.3868999999999998E-2</v>
      </c>
      <c r="D96">
        <v>-3.7298999999999999E-2</v>
      </c>
      <c r="E96">
        <v>-3.9474000000000002E-2</v>
      </c>
      <c r="F96">
        <v>572127829</v>
      </c>
      <c r="G96">
        <v>500</v>
      </c>
      <c r="H96">
        <v>598120956</v>
      </c>
      <c r="I96">
        <v>499</v>
      </c>
      <c r="J96">
        <v>92.34</v>
      </c>
      <c r="K96">
        <v>-4.3406E-2</v>
      </c>
      <c r="L96">
        <f t="shared" si="4"/>
        <v>108.60973888496825</v>
      </c>
      <c r="M96">
        <v>-3.637E-3</v>
      </c>
      <c r="N96">
        <v>133.9136</v>
      </c>
      <c r="O96">
        <f t="shared" si="5"/>
        <v>183.97171492033556</v>
      </c>
      <c r="P96">
        <v>5.2550000000000001E-3</v>
      </c>
      <c r="Q96">
        <v>136.9401</v>
      </c>
      <c r="R96">
        <f t="shared" si="6"/>
        <v>160.33045330376032</v>
      </c>
      <c r="S96">
        <v>3.2569999999999999E-3</v>
      </c>
      <c r="T96">
        <v>144.9</v>
      </c>
      <c r="U96">
        <f t="shared" si="7"/>
        <v>162.99212598425197</v>
      </c>
    </row>
    <row r="97" spans="1:21" x14ac:dyDescent="0.3">
      <c r="A97" s="1" t="s">
        <v>63</v>
      </c>
      <c r="B97">
        <v>3.6752E-2</v>
      </c>
      <c r="C97">
        <v>2.6953000000000001E-2</v>
      </c>
      <c r="D97">
        <v>6.2859999999999999E-2</v>
      </c>
      <c r="E97">
        <v>5.6316999999999999E-2</v>
      </c>
      <c r="F97">
        <v>589218487</v>
      </c>
      <c r="G97">
        <v>500</v>
      </c>
      <c r="H97">
        <v>572753717</v>
      </c>
      <c r="I97">
        <v>500</v>
      </c>
      <c r="J97">
        <v>94.83</v>
      </c>
      <c r="K97">
        <v>2.6966E-2</v>
      </c>
      <c r="L97">
        <f t="shared" si="4"/>
        <v>111.53846153846155</v>
      </c>
      <c r="M97">
        <v>7.3509999999999999E-3</v>
      </c>
      <c r="N97">
        <v>134.898</v>
      </c>
      <c r="O97">
        <f t="shared" si="5"/>
        <v>185.32409254417345</v>
      </c>
      <c r="P97">
        <v>5.5079999999999999E-3</v>
      </c>
      <c r="Q97">
        <v>137.6943</v>
      </c>
      <c r="R97">
        <f t="shared" si="6"/>
        <v>161.21347608438992</v>
      </c>
      <c r="S97">
        <v>4.8700000000000002E-3</v>
      </c>
      <c r="T97">
        <v>145.6</v>
      </c>
      <c r="U97">
        <f t="shared" si="7"/>
        <v>163.77952755905508</v>
      </c>
    </row>
    <row r="98" spans="1:21" x14ac:dyDescent="0.3">
      <c r="A98" s="1" t="s">
        <v>493</v>
      </c>
      <c r="B98">
        <v>5.5700000000000003E-3</v>
      </c>
      <c r="C98">
        <v>3.637E-3</v>
      </c>
      <c r="D98">
        <v>1.322E-3</v>
      </c>
      <c r="E98">
        <v>-1.8580000000000001E-3</v>
      </c>
      <c r="F98">
        <v>594481564</v>
      </c>
      <c r="G98">
        <v>500</v>
      </c>
      <c r="H98">
        <v>589218487</v>
      </c>
      <c r="I98">
        <v>500</v>
      </c>
      <c r="J98">
        <v>95.1</v>
      </c>
      <c r="K98">
        <v>2.8470000000000001E-3</v>
      </c>
      <c r="L98">
        <f t="shared" si="4"/>
        <v>111.8560338743825</v>
      </c>
      <c r="M98">
        <v>-9.835E-3</v>
      </c>
      <c r="N98">
        <v>133.57130000000001</v>
      </c>
      <c r="O98">
        <f t="shared" si="5"/>
        <v>183.50146008425298</v>
      </c>
      <c r="P98">
        <v>5.2519999999999997E-3</v>
      </c>
      <c r="Q98">
        <v>138.41749999999999</v>
      </c>
      <c r="R98">
        <f t="shared" si="6"/>
        <v>162.06020384221455</v>
      </c>
      <c r="S98">
        <v>3.2309999999999999E-3</v>
      </c>
      <c r="T98">
        <v>146.1</v>
      </c>
      <c r="U98">
        <f t="shared" si="7"/>
        <v>164.34195725534306</v>
      </c>
    </row>
    <row r="99" spans="1:21" x14ac:dyDescent="0.3">
      <c r="A99" s="1" t="s">
        <v>64</v>
      </c>
      <c r="B99">
        <v>-6.0643000000000002E-2</v>
      </c>
      <c r="C99">
        <v>-6.2611E-2</v>
      </c>
      <c r="D99">
        <v>-5.2202999999999999E-2</v>
      </c>
      <c r="E99">
        <v>-5.4196000000000001E-2</v>
      </c>
      <c r="F99">
        <v>556967829</v>
      </c>
      <c r="G99">
        <v>500</v>
      </c>
      <c r="H99">
        <v>594481564</v>
      </c>
      <c r="I99">
        <v>500</v>
      </c>
      <c r="J99">
        <v>89.25</v>
      </c>
      <c r="K99">
        <v>-6.1513999999999999E-2</v>
      </c>
      <c r="L99">
        <f t="shared" si="4"/>
        <v>104.97529992942837</v>
      </c>
      <c r="M99">
        <v>-3.2599999999999999E-3</v>
      </c>
      <c r="N99">
        <v>133.13589999999999</v>
      </c>
      <c r="O99">
        <f t="shared" si="5"/>
        <v>182.90330362608657</v>
      </c>
      <c r="P99">
        <v>5.4990000000000004E-3</v>
      </c>
      <c r="Q99">
        <v>139.17869999999999</v>
      </c>
      <c r="R99">
        <f t="shared" si="6"/>
        <v>162.95142227315495</v>
      </c>
      <c r="S99">
        <v>6.4409999999999997E-3</v>
      </c>
      <c r="T99">
        <v>147.1</v>
      </c>
      <c r="U99">
        <f t="shared" si="7"/>
        <v>165.46681664791899</v>
      </c>
    </row>
    <row r="100" spans="1:21" x14ac:dyDescent="0.3">
      <c r="A100" s="1" t="s">
        <v>65</v>
      </c>
      <c r="B100">
        <v>-1.626E-2</v>
      </c>
      <c r="C100">
        <v>-2.4937999999999998E-2</v>
      </c>
      <c r="D100">
        <v>-1.0106E-2</v>
      </c>
      <c r="E100">
        <v>-1.6400000000000001E-2</v>
      </c>
      <c r="F100">
        <v>543089174</v>
      </c>
      <c r="G100">
        <v>500</v>
      </c>
      <c r="H100">
        <v>556929640</v>
      </c>
      <c r="I100">
        <v>499</v>
      </c>
      <c r="J100">
        <v>87.04</v>
      </c>
      <c r="K100">
        <v>-2.4761999999999999E-2</v>
      </c>
      <c r="L100">
        <f t="shared" si="4"/>
        <v>102.37591155022349</v>
      </c>
      <c r="M100">
        <v>-4.0000000000000003E-5</v>
      </c>
      <c r="N100">
        <v>133.13059999999999</v>
      </c>
      <c r="O100">
        <f t="shared" si="5"/>
        <v>182.89602243814838</v>
      </c>
      <c r="P100">
        <v>5.2360000000000002E-3</v>
      </c>
      <c r="Q100">
        <v>139.9074</v>
      </c>
      <c r="R100">
        <f t="shared" si="6"/>
        <v>163.80458947050948</v>
      </c>
      <c r="S100">
        <v>6.4000000000000003E-3</v>
      </c>
      <c r="T100">
        <v>148</v>
      </c>
      <c r="U100">
        <f t="shared" si="7"/>
        <v>166.47919010123732</v>
      </c>
    </row>
    <row r="101" spans="1:21" x14ac:dyDescent="0.3">
      <c r="A101" s="1" t="s">
        <v>66</v>
      </c>
      <c r="B101">
        <v>2.6925000000000001E-2</v>
      </c>
      <c r="C101">
        <v>2.4355999999999999E-2</v>
      </c>
      <c r="D101">
        <v>5.2852000000000003E-2</v>
      </c>
      <c r="E101">
        <v>4.9195000000000003E-2</v>
      </c>
      <c r="F101">
        <v>556897077</v>
      </c>
      <c r="G101">
        <v>500</v>
      </c>
      <c r="H101">
        <v>543249852</v>
      </c>
      <c r="I101">
        <v>500</v>
      </c>
      <c r="J101">
        <v>89.21</v>
      </c>
      <c r="K101">
        <v>2.4930999999999998E-2</v>
      </c>
      <c r="L101">
        <f t="shared" si="4"/>
        <v>104.9282521759586</v>
      </c>
      <c r="M101">
        <v>-3.4699999999999998E-4</v>
      </c>
      <c r="N101">
        <v>133.08430000000001</v>
      </c>
      <c r="O101">
        <f t="shared" si="5"/>
        <v>182.83241507936773</v>
      </c>
      <c r="P101">
        <v>5.6559999999999996E-3</v>
      </c>
      <c r="Q101">
        <v>140.6987</v>
      </c>
      <c r="R101">
        <f t="shared" si="6"/>
        <v>164.73104919778635</v>
      </c>
      <c r="S101">
        <v>7.9489999999999995E-3</v>
      </c>
      <c r="T101">
        <v>149.19999999999999</v>
      </c>
      <c r="U101">
        <f t="shared" si="7"/>
        <v>167.82902137232844</v>
      </c>
    </row>
    <row r="102" spans="1:21" x14ac:dyDescent="0.3">
      <c r="A102" s="1" t="s">
        <v>494</v>
      </c>
      <c r="B102">
        <v>8.8964000000000001E-2</v>
      </c>
      <c r="C102">
        <v>8.7593000000000004E-2</v>
      </c>
      <c r="D102">
        <v>8.4346000000000004E-2</v>
      </c>
      <c r="E102">
        <v>8.2595000000000002E-2</v>
      </c>
      <c r="F102">
        <v>606128316</v>
      </c>
      <c r="G102">
        <v>500</v>
      </c>
      <c r="H102">
        <v>556989558</v>
      </c>
      <c r="I102">
        <v>499</v>
      </c>
      <c r="J102">
        <v>96.83</v>
      </c>
      <c r="K102">
        <v>8.5416000000000006E-2</v>
      </c>
      <c r="L102">
        <f t="shared" si="4"/>
        <v>113.89084921195014</v>
      </c>
      <c r="M102">
        <v>9.01E-4</v>
      </c>
      <c r="N102">
        <v>133.20429999999999</v>
      </c>
      <c r="O102">
        <f t="shared" si="5"/>
        <v>182.99727216476037</v>
      </c>
      <c r="P102">
        <v>5.9300000000000004E-3</v>
      </c>
      <c r="Q102">
        <v>141.53309999999999</v>
      </c>
      <c r="R102">
        <f t="shared" si="6"/>
        <v>165.70797071483398</v>
      </c>
      <c r="S102">
        <v>7.8860000000000006E-3</v>
      </c>
      <c r="T102">
        <v>150.4</v>
      </c>
      <c r="U102">
        <f t="shared" si="7"/>
        <v>169.17885264341956</v>
      </c>
    </row>
    <row r="103" spans="1:21" x14ac:dyDescent="0.3">
      <c r="A103" s="1" t="s">
        <v>67</v>
      </c>
      <c r="B103">
        <v>1.3719E-2</v>
      </c>
      <c r="C103">
        <v>4.4359999999999998E-3</v>
      </c>
      <c r="D103">
        <v>3.3584999999999997E-2</v>
      </c>
      <c r="E103">
        <v>2.7039000000000001E-2</v>
      </c>
      <c r="F103">
        <v>609584310</v>
      </c>
      <c r="G103">
        <v>500</v>
      </c>
      <c r="H103">
        <v>606760443</v>
      </c>
      <c r="I103">
        <v>500</v>
      </c>
      <c r="J103">
        <v>97.24</v>
      </c>
      <c r="K103">
        <v>4.2339999999999999E-3</v>
      </c>
      <c r="L103">
        <f t="shared" si="4"/>
        <v>114.3730886850153</v>
      </c>
      <c r="M103">
        <v>-5.934E-3</v>
      </c>
      <c r="N103">
        <v>132.41380000000001</v>
      </c>
      <c r="O103">
        <f t="shared" si="5"/>
        <v>181.91127611473615</v>
      </c>
      <c r="P103">
        <v>5.3670000000000002E-3</v>
      </c>
      <c r="Q103">
        <v>142.2927</v>
      </c>
      <c r="R103">
        <f t="shared" si="6"/>
        <v>166.5973158542748</v>
      </c>
      <c r="S103">
        <v>9.3900000000000008E-3</v>
      </c>
      <c r="T103">
        <v>151.80000000000001</v>
      </c>
      <c r="U103">
        <f t="shared" si="7"/>
        <v>170.75365579302587</v>
      </c>
    </row>
    <row r="104" spans="1:21" x14ac:dyDescent="0.3">
      <c r="A104" s="1" t="s">
        <v>68</v>
      </c>
      <c r="B104">
        <v>-1.6577999999999999E-2</v>
      </c>
      <c r="C104">
        <v>-1.8953000000000001E-2</v>
      </c>
      <c r="D104">
        <v>-1.2137999999999999E-2</v>
      </c>
      <c r="E104">
        <v>-1.5439E-2</v>
      </c>
      <c r="F104">
        <v>599829769</v>
      </c>
      <c r="G104">
        <v>500</v>
      </c>
      <c r="H104">
        <v>609532320</v>
      </c>
      <c r="I104">
        <v>499</v>
      </c>
      <c r="J104">
        <v>95.53</v>
      </c>
      <c r="K104">
        <v>-1.7585E-2</v>
      </c>
      <c r="L104">
        <f t="shared" si="4"/>
        <v>112.36179722418255</v>
      </c>
      <c r="M104">
        <v>-6.4469999999999996E-3</v>
      </c>
      <c r="N104">
        <v>131.56020000000001</v>
      </c>
      <c r="O104">
        <f t="shared" si="5"/>
        <v>180.73859271397629</v>
      </c>
      <c r="P104">
        <v>5.4799999999999996E-3</v>
      </c>
      <c r="Q104">
        <v>143.07249999999999</v>
      </c>
      <c r="R104">
        <f t="shared" si="6"/>
        <v>167.51031129889816</v>
      </c>
      <c r="S104">
        <v>1.0853E-2</v>
      </c>
      <c r="T104">
        <v>153.4</v>
      </c>
      <c r="U104">
        <f t="shared" si="7"/>
        <v>172.55343082114734</v>
      </c>
    </row>
    <row r="105" spans="1:21" x14ac:dyDescent="0.3">
      <c r="A105" s="1" t="s">
        <v>69</v>
      </c>
      <c r="B105">
        <v>5.6973999999999997E-2</v>
      </c>
      <c r="C105">
        <v>5.5121000000000003E-2</v>
      </c>
      <c r="D105">
        <v>6.1512999999999998E-2</v>
      </c>
      <c r="E105">
        <v>5.9431999999999999E-2</v>
      </c>
      <c r="F105">
        <v>633315847</v>
      </c>
      <c r="G105">
        <v>500</v>
      </c>
      <c r="H105">
        <v>599922948</v>
      </c>
      <c r="I105">
        <v>500</v>
      </c>
      <c r="J105">
        <v>100.68</v>
      </c>
      <c r="K105">
        <v>5.391E-2</v>
      </c>
      <c r="L105">
        <f t="shared" si="4"/>
        <v>118.41919548341568</v>
      </c>
      <c r="M105">
        <v>1.1799E-2</v>
      </c>
      <c r="N105">
        <v>133.11240000000001</v>
      </c>
      <c r="O105">
        <f t="shared" si="5"/>
        <v>182.87101911353051</v>
      </c>
      <c r="P105">
        <v>6.8859999999999998E-3</v>
      </c>
      <c r="Q105">
        <v>144.05760000000001</v>
      </c>
      <c r="R105">
        <f t="shared" si="6"/>
        <v>168.66367345906556</v>
      </c>
      <c r="S105">
        <v>7.6689999999999996E-3</v>
      </c>
      <c r="T105">
        <v>154.6</v>
      </c>
      <c r="U105">
        <f t="shared" si="7"/>
        <v>173.90326209223846</v>
      </c>
    </row>
    <row r="106" spans="1:21" x14ac:dyDescent="0.3">
      <c r="A106" s="1" t="s">
        <v>70</v>
      </c>
      <c r="B106">
        <v>3.3640999999999997E-2</v>
      </c>
      <c r="C106">
        <v>2.5562999999999999E-2</v>
      </c>
      <c r="D106">
        <v>5.0555999999999997E-2</v>
      </c>
      <c r="E106">
        <v>4.4742999999999998E-2</v>
      </c>
      <c r="F106">
        <v>650678659</v>
      </c>
      <c r="G106">
        <v>500</v>
      </c>
      <c r="H106">
        <v>633960942</v>
      </c>
      <c r="I106">
        <v>500</v>
      </c>
      <c r="J106">
        <v>103.29</v>
      </c>
      <c r="K106">
        <v>2.5923999999999999E-2</v>
      </c>
      <c r="L106">
        <f t="shared" si="4"/>
        <v>121.4890613973183</v>
      </c>
      <c r="M106">
        <v>1.7925E-2</v>
      </c>
      <c r="N106">
        <v>135.4984</v>
      </c>
      <c r="O106">
        <f t="shared" si="5"/>
        <v>186.14892749475482</v>
      </c>
      <c r="P106">
        <v>4.8570000000000002E-3</v>
      </c>
      <c r="Q106">
        <v>144.75729999999999</v>
      </c>
      <c r="R106">
        <f t="shared" si="6"/>
        <v>169.48288724798962</v>
      </c>
      <c r="S106">
        <v>4.5659999999999997E-3</v>
      </c>
      <c r="T106">
        <v>155.30000000000001</v>
      </c>
      <c r="U106">
        <f t="shared" si="7"/>
        <v>174.69066366704163</v>
      </c>
    </row>
    <row r="107" spans="1:21" x14ac:dyDescent="0.3">
      <c r="A107" s="1" t="s">
        <v>495</v>
      </c>
      <c r="B107">
        <v>-5.1630000000000001E-3</v>
      </c>
      <c r="C107">
        <v>-7.4830000000000001E-3</v>
      </c>
      <c r="D107">
        <v>-8.4449999999999994E-3</v>
      </c>
      <c r="E107">
        <v>-1.1506000000000001E-2</v>
      </c>
      <c r="F107">
        <v>646610977</v>
      </c>
      <c r="G107">
        <v>500</v>
      </c>
      <c r="H107">
        <v>650678659</v>
      </c>
      <c r="I107">
        <v>500</v>
      </c>
      <c r="J107">
        <v>102.54</v>
      </c>
      <c r="K107">
        <v>-7.2610000000000001E-3</v>
      </c>
      <c r="L107">
        <f t="shared" si="4"/>
        <v>120.60691601976008</v>
      </c>
      <c r="M107">
        <v>-3.7520000000000001E-3</v>
      </c>
      <c r="N107">
        <v>134.99010000000001</v>
      </c>
      <c r="O107">
        <f t="shared" si="5"/>
        <v>185.45062035721236</v>
      </c>
      <c r="P107">
        <v>5.3680000000000004E-3</v>
      </c>
      <c r="Q107">
        <v>145.53440000000001</v>
      </c>
      <c r="R107">
        <f t="shared" si="6"/>
        <v>170.39272151320742</v>
      </c>
      <c r="S107">
        <v>7.5760000000000003E-3</v>
      </c>
      <c r="T107">
        <v>156.5</v>
      </c>
      <c r="U107">
        <f t="shared" si="7"/>
        <v>176.04049493813272</v>
      </c>
    </row>
    <row r="108" spans="1:21" x14ac:dyDescent="0.3">
      <c r="A108" s="1" t="s">
        <v>71</v>
      </c>
      <c r="B108">
        <v>-8.9569999999999997E-2</v>
      </c>
      <c r="C108">
        <v>-9.2269000000000004E-2</v>
      </c>
      <c r="D108">
        <v>-0.13270799999999999</v>
      </c>
      <c r="E108">
        <v>-0.13525799999999999</v>
      </c>
      <c r="F108">
        <v>592429103</v>
      </c>
      <c r="G108">
        <v>500</v>
      </c>
      <c r="H108">
        <v>652176264</v>
      </c>
      <c r="I108">
        <v>499</v>
      </c>
      <c r="J108">
        <v>93.15</v>
      </c>
      <c r="K108">
        <v>-9.1574000000000003E-2</v>
      </c>
      <c r="L108">
        <f t="shared" si="4"/>
        <v>109.56245589273112</v>
      </c>
      <c r="M108">
        <v>-1.7923999999999999E-2</v>
      </c>
      <c r="N108">
        <v>132.57050000000001</v>
      </c>
      <c r="O108">
        <f t="shared" si="5"/>
        <v>182.12655199207811</v>
      </c>
      <c r="P108">
        <v>6.3969999999999999E-3</v>
      </c>
      <c r="Q108">
        <v>146.46539999999999</v>
      </c>
      <c r="R108">
        <f t="shared" si="6"/>
        <v>171.48274300454415</v>
      </c>
      <c r="S108">
        <v>9.0229999999999998E-3</v>
      </c>
      <c r="T108">
        <v>157.9</v>
      </c>
      <c r="U108">
        <f t="shared" si="7"/>
        <v>177.61529808773903</v>
      </c>
    </row>
    <row r="109" spans="1:21" x14ac:dyDescent="0.3">
      <c r="A109" s="1" t="s">
        <v>72</v>
      </c>
      <c r="B109">
        <v>2.6771E-2</v>
      </c>
      <c r="C109">
        <v>1.7399999999999999E-2</v>
      </c>
      <c r="D109">
        <v>2.8728E-2</v>
      </c>
      <c r="E109">
        <v>2.2027000000000001E-2</v>
      </c>
      <c r="F109">
        <v>604097848</v>
      </c>
      <c r="G109">
        <v>500</v>
      </c>
      <c r="H109">
        <v>592919172</v>
      </c>
      <c r="I109">
        <v>499</v>
      </c>
      <c r="J109">
        <v>94.7</v>
      </c>
      <c r="K109">
        <v>1.6639999999999999E-2</v>
      </c>
      <c r="L109">
        <f t="shared" si="4"/>
        <v>111.38555633968478</v>
      </c>
      <c r="M109">
        <v>1.4056000000000001E-2</v>
      </c>
      <c r="N109">
        <v>134.43389999999999</v>
      </c>
      <c r="O109">
        <f t="shared" si="5"/>
        <v>184.68650776641732</v>
      </c>
      <c r="P109">
        <v>7.1830000000000001E-3</v>
      </c>
      <c r="Q109">
        <v>147.51740000000001</v>
      </c>
      <c r="R109">
        <f t="shared" si="6"/>
        <v>172.71443216553902</v>
      </c>
      <c r="S109">
        <v>4.4710000000000001E-3</v>
      </c>
      <c r="T109">
        <v>158.6</v>
      </c>
      <c r="U109">
        <f t="shared" si="7"/>
        <v>178.40269966254218</v>
      </c>
    </row>
    <row r="110" spans="1:21" x14ac:dyDescent="0.3">
      <c r="A110" s="1" t="s">
        <v>496</v>
      </c>
      <c r="B110">
        <v>1.6626999999999999E-2</v>
      </c>
      <c r="C110">
        <v>1.4264000000000001E-2</v>
      </c>
      <c r="D110">
        <v>9.0729999999999995E-3</v>
      </c>
      <c r="E110">
        <v>5.3220000000000003E-3</v>
      </c>
      <c r="F110">
        <v>615931745</v>
      </c>
      <c r="G110">
        <v>500</v>
      </c>
      <c r="H110">
        <v>604102222</v>
      </c>
      <c r="I110">
        <v>499</v>
      </c>
      <c r="J110">
        <v>96.11</v>
      </c>
      <c r="K110">
        <v>1.4888999999999999E-2</v>
      </c>
      <c r="L110">
        <f t="shared" si="4"/>
        <v>113.04398964949425</v>
      </c>
      <c r="M110">
        <v>-1.2092E-2</v>
      </c>
      <c r="N110">
        <v>132.80840000000001</v>
      </c>
      <c r="O110">
        <f t="shared" si="5"/>
        <v>182.45338116386907</v>
      </c>
      <c r="P110">
        <v>7.3839999999999999E-3</v>
      </c>
      <c r="Q110">
        <v>148.60669999999999</v>
      </c>
      <c r="R110">
        <f t="shared" si="6"/>
        <v>173.98979243461861</v>
      </c>
      <c r="S110">
        <v>4.4510000000000001E-3</v>
      </c>
      <c r="T110">
        <v>159.30000000000001</v>
      </c>
      <c r="U110">
        <f t="shared" si="7"/>
        <v>179.19010123734535</v>
      </c>
    </row>
    <row r="111" spans="1:21" x14ac:dyDescent="0.3">
      <c r="A111" s="1" t="s">
        <v>73</v>
      </c>
      <c r="B111">
        <v>4.2696999999999999E-2</v>
      </c>
      <c r="C111">
        <v>4.0161000000000002E-2</v>
      </c>
      <c r="D111">
        <v>6.8737999999999994E-2</v>
      </c>
      <c r="E111">
        <v>6.6211000000000006E-2</v>
      </c>
      <c r="F111">
        <v>641065799</v>
      </c>
      <c r="G111">
        <v>500</v>
      </c>
      <c r="H111">
        <v>615436980</v>
      </c>
      <c r="I111">
        <v>496</v>
      </c>
      <c r="J111">
        <v>99.93</v>
      </c>
      <c r="K111">
        <v>3.9745999999999997E-2</v>
      </c>
      <c r="L111">
        <f t="shared" si="4"/>
        <v>117.53705010585746</v>
      </c>
      <c r="M111">
        <v>2.2064E-2</v>
      </c>
      <c r="N111">
        <v>135.73859999999999</v>
      </c>
      <c r="O111">
        <f t="shared" si="5"/>
        <v>186.47891642734913</v>
      </c>
      <c r="P111">
        <v>8.5079999999999999E-3</v>
      </c>
      <c r="Q111">
        <v>149.87110000000001</v>
      </c>
      <c r="R111">
        <f t="shared" si="6"/>
        <v>175.47016104218702</v>
      </c>
      <c r="S111">
        <v>8.8629999999999994E-3</v>
      </c>
      <c r="T111">
        <v>160.69999999999999</v>
      </c>
      <c r="U111">
        <f t="shared" si="7"/>
        <v>180.7649043869516</v>
      </c>
    </row>
    <row r="112" spans="1:21" x14ac:dyDescent="0.3">
      <c r="A112" s="1" t="s">
        <v>74</v>
      </c>
      <c r="B112">
        <v>-2.8649000000000001E-2</v>
      </c>
      <c r="C112">
        <v>-3.6957999999999998E-2</v>
      </c>
      <c r="D112">
        <v>-3.0595000000000001E-2</v>
      </c>
      <c r="E112">
        <v>-3.6748999999999997E-2</v>
      </c>
      <c r="F112">
        <v>620259408</v>
      </c>
      <c r="G112">
        <v>500</v>
      </c>
      <c r="H112">
        <v>643455141</v>
      </c>
      <c r="I112">
        <v>498</v>
      </c>
      <c r="J112">
        <v>96.28</v>
      </c>
      <c r="K112">
        <v>-3.6526000000000003E-2</v>
      </c>
      <c r="L112">
        <f t="shared" si="4"/>
        <v>113.24394260174077</v>
      </c>
      <c r="M112">
        <v>-7.2480000000000001E-3</v>
      </c>
      <c r="N112">
        <v>134.75479999999999</v>
      </c>
      <c r="O112">
        <f t="shared" si="5"/>
        <v>185.12736308893821</v>
      </c>
      <c r="P112">
        <v>7.1479999999999998E-3</v>
      </c>
      <c r="Q112">
        <v>150.94229999999999</v>
      </c>
      <c r="R112">
        <f t="shared" si="6"/>
        <v>176.72432970117723</v>
      </c>
      <c r="S112">
        <v>1.1712999999999999E-2</v>
      </c>
      <c r="T112">
        <v>162.6</v>
      </c>
      <c r="U112">
        <f t="shared" si="7"/>
        <v>182.90213723284586</v>
      </c>
    </row>
    <row r="113" spans="1:21" x14ac:dyDescent="0.3">
      <c r="A113" s="1" t="s">
        <v>497</v>
      </c>
      <c r="B113">
        <v>5.7361000000000002E-2</v>
      </c>
      <c r="C113">
        <v>5.4824999999999999E-2</v>
      </c>
      <c r="D113">
        <v>7.2952000000000003E-2</v>
      </c>
      <c r="E113">
        <v>6.9100999999999996E-2</v>
      </c>
      <c r="F113">
        <v>655684372</v>
      </c>
      <c r="G113">
        <v>500</v>
      </c>
      <c r="H113">
        <v>621342451</v>
      </c>
      <c r="I113">
        <v>499</v>
      </c>
      <c r="J113">
        <v>101.59</v>
      </c>
      <c r="K113">
        <v>5.5152E-2</v>
      </c>
      <c r="L113">
        <f t="shared" si="4"/>
        <v>119.48953187485299</v>
      </c>
      <c r="M113">
        <v>1.1324000000000001E-2</v>
      </c>
      <c r="N113">
        <v>136.2808</v>
      </c>
      <c r="O113">
        <f t="shared" si="5"/>
        <v>187.22379569151505</v>
      </c>
      <c r="P113">
        <v>8.0350000000000005E-3</v>
      </c>
      <c r="Q113">
        <v>152.1551</v>
      </c>
      <c r="R113">
        <f t="shared" si="6"/>
        <v>178.14428465788313</v>
      </c>
      <c r="S113">
        <v>1.013E-2</v>
      </c>
      <c r="T113">
        <v>164.2</v>
      </c>
      <c r="U113">
        <f t="shared" si="7"/>
        <v>184.70191226096736</v>
      </c>
    </row>
    <row r="114" spans="1:21" x14ac:dyDescent="0.3">
      <c r="A114" s="1" t="s">
        <v>75</v>
      </c>
      <c r="B114">
        <v>4.1830000000000001E-3</v>
      </c>
      <c r="C114">
        <v>2.2179999999999999E-3</v>
      </c>
      <c r="D114">
        <v>1.0732999999999999E-2</v>
      </c>
      <c r="E114">
        <v>8.2839999999999997E-3</v>
      </c>
      <c r="F114">
        <v>657223904</v>
      </c>
      <c r="G114">
        <v>500</v>
      </c>
      <c r="H114">
        <v>655684372</v>
      </c>
      <c r="I114">
        <v>500</v>
      </c>
      <c r="J114">
        <v>101.76</v>
      </c>
      <c r="K114">
        <v>1.673E-3</v>
      </c>
      <c r="L114">
        <f t="shared" si="4"/>
        <v>119.68948482709951</v>
      </c>
      <c r="M114">
        <v>-6.8110000000000002E-3</v>
      </c>
      <c r="N114">
        <v>135.35249999999999</v>
      </c>
      <c r="O114">
        <f t="shared" si="5"/>
        <v>185.94848875509823</v>
      </c>
      <c r="P114">
        <v>8.2400000000000008E-3</v>
      </c>
      <c r="Q114">
        <v>153.40889999999999</v>
      </c>
      <c r="R114">
        <f t="shared" si="6"/>
        <v>179.61224270926658</v>
      </c>
      <c r="S114">
        <v>1.1461000000000001E-2</v>
      </c>
      <c r="T114">
        <v>166.1</v>
      </c>
      <c r="U114">
        <f t="shared" si="7"/>
        <v>186.83914510686162</v>
      </c>
    </row>
    <row r="115" spans="1:21" x14ac:dyDescent="0.3">
      <c r="A115" s="1" t="s">
        <v>76</v>
      </c>
      <c r="B115">
        <v>-1.6818E-2</v>
      </c>
      <c r="C115">
        <v>-2.6303E-2</v>
      </c>
      <c r="D115">
        <v>-1.2932000000000001E-2</v>
      </c>
      <c r="E115">
        <v>-1.9439000000000001E-2</v>
      </c>
      <c r="F115">
        <v>641323529</v>
      </c>
      <c r="G115">
        <v>500</v>
      </c>
      <c r="H115">
        <v>657774872</v>
      </c>
      <c r="I115">
        <v>500</v>
      </c>
      <c r="J115">
        <v>99.08</v>
      </c>
      <c r="K115">
        <v>-2.6335999999999998E-2</v>
      </c>
      <c r="L115">
        <f t="shared" si="4"/>
        <v>116.53728534462479</v>
      </c>
      <c r="M115">
        <v>2.6086999999999999E-2</v>
      </c>
      <c r="N115">
        <v>138.8835</v>
      </c>
      <c r="O115">
        <f t="shared" si="5"/>
        <v>190.79940849277764</v>
      </c>
      <c r="P115">
        <v>8.2089999999999993E-3</v>
      </c>
      <c r="Q115">
        <v>154.66820000000001</v>
      </c>
      <c r="R115">
        <f t="shared" si="6"/>
        <v>181.08664020017994</v>
      </c>
      <c r="S115">
        <v>1.2748000000000001E-2</v>
      </c>
      <c r="T115">
        <v>168.2</v>
      </c>
      <c r="U115">
        <f t="shared" si="7"/>
        <v>189.20134983127105</v>
      </c>
    </row>
    <row r="116" spans="1:21" x14ac:dyDescent="0.3">
      <c r="A116" s="1" t="s">
        <v>498</v>
      </c>
      <c r="B116">
        <v>4.0323999999999999E-2</v>
      </c>
      <c r="C116">
        <v>3.7791999999999999E-2</v>
      </c>
      <c r="D116">
        <v>5.1771999999999999E-2</v>
      </c>
      <c r="E116">
        <v>4.7840000000000001E-2</v>
      </c>
      <c r="F116">
        <v>665919027</v>
      </c>
      <c r="G116">
        <v>500</v>
      </c>
      <c r="H116">
        <v>640969679</v>
      </c>
      <c r="I116">
        <v>499</v>
      </c>
      <c r="J116">
        <v>102.91</v>
      </c>
      <c r="K116">
        <v>3.8656000000000003E-2</v>
      </c>
      <c r="L116">
        <f t="shared" si="4"/>
        <v>121.04210773935544</v>
      </c>
      <c r="M116">
        <v>2.3456999999999999E-2</v>
      </c>
      <c r="N116">
        <v>142.1413</v>
      </c>
      <c r="O116">
        <f t="shared" si="5"/>
        <v>195.27500359937972</v>
      </c>
      <c r="P116">
        <v>9.0390000000000002E-3</v>
      </c>
      <c r="Q116">
        <v>156.06630000000001</v>
      </c>
      <c r="R116">
        <f t="shared" si="6"/>
        <v>182.72354572868466</v>
      </c>
      <c r="S116">
        <v>1.1188999999999999E-2</v>
      </c>
      <c r="T116">
        <v>170.1</v>
      </c>
      <c r="U116">
        <f t="shared" si="7"/>
        <v>191.33858267716533</v>
      </c>
    </row>
    <row r="117" spans="1:21" x14ac:dyDescent="0.3">
      <c r="A117" s="1" t="s">
        <v>77</v>
      </c>
      <c r="B117">
        <v>1.2050999999999999E-2</v>
      </c>
      <c r="C117">
        <v>9.7370000000000009E-3</v>
      </c>
      <c r="D117">
        <v>2.7324000000000001E-2</v>
      </c>
      <c r="E117">
        <v>2.4764999999999999E-2</v>
      </c>
      <c r="F117">
        <v>673727755</v>
      </c>
      <c r="G117">
        <v>500</v>
      </c>
      <c r="H117">
        <v>666967533</v>
      </c>
      <c r="I117">
        <v>500</v>
      </c>
      <c r="J117">
        <v>103.81</v>
      </c>
      <c r="K117">
        <v>8.7460000000000003E-3</v>
      </c>
      <c r="L117">
        <f t="shared" si="4"/>
        <v>122.10068219242531</v>
      </c>
      <c r="M117">
        <v>-5.1830000000000001E-3</v>
      </c>
      <c r="N117">
        <v>141.40459999999999</v>
      </c>
      <c r="O117">
        <f t="shared" si="5"/>
        <v>194.26291847597318</v>
      </c>
      <c r="P117">
        <v>7.9380000000000006E-3</v>
      </c>
      <c r="Q117">
        <v>157.30510000000001</v>
      </c>
      <c r="R117">
        <f t="shared" si="6"/>
        <v>184.17394167225925</v>
      </c>
      <c r="S117">
        <v>1.1065E-2</v>
      </c>
      <c r="T117">
        <v>172</v>
      </c>
      <c r="U117">
        <f t="shared" si="7"/>
        <v>193.47581552305962</v>
      </c>
    </row>
    <row r="118" spans="1:21" x14ac:dyDescent="0.3">
      <c r="A118" s="1" t="s">
        <v>78</v>
      </c>
      <c r="B118">
        <v>6.1865000000000003E-2</v>
      </c>
      <c r="C118">
        <v>5.3221999999999998E-2</v>
      </c>
      <c r="D118">
        <v>7.1897000000000003E-2</v>
      </c>
      <c r="E118">
        <v>6.5442E-2</v>
      </c>
      <c r="F118">
        <v>710875678</v>
      </c>
      <c r="G118">
        <v>500</v>
      </c>
      <c r="H118">
        <v>673727755</v>
      </c>
      <c r="I118">
        <v>500</v>
      </c>
      <c r="J118">
        <v>109.32</v>
      </c>
      <c r="K118">
        <v>5.3078E-2</v>
      </c>
      <c r="L118">
        <f t="shared" si="4"/>
        <v>128.58151023288639</v>
      </c>
      <c r="M118">
        <v>-6.6600000000000001E-3</v>
      </c>
      <c r="N118">
        <v>140.46279999999999</v>
      </c>
      <c r="O118">
        <f t="shared" si="5"/>
        <v>192.9690651174497</v>
      </c>
      <c r="P118">
        <v>6.8440000000000003E-3</v>
      </c>
      <c r="Q118">
        <v>158.3817</v>
      </c>
      <c r="R118">
        <f t="shared" si="6"/>
        <v>185.43443269006065</v>
      </c>
      <c r="S118">
        <v>9.5759999999999994E-3</v>
      </c>
      <c r="T118">
        <v>173.6</v>
      </c>
      <c r="U118">
        <f t="shared" si="7"/>
        <v>195.2755905511811</v>
      </c>
    </row>
    <row r="119" spans="1:21" x14ac:dyDescent="0.3">
      <c r="A119" s="1" t="s">
        <v>499</v>
      </c>
      <c r="B119">
        <v>1.4159999999999999E-3</v>
      </c>
      <c r="C119">
        <v>-8.7200000000000005E-4</v>
      </c>
      <c r="D119">
        <v>-9.6400000000000001E-4</v>
      </c>
      <c r="E119">
        <v>-3.8960000000000002E-3</v>
      </c>
      <c r="F119">
        <v>710769041</v>
      </c>
      <c r="G119">
        <v>500</v>
      </c>
      <c r="H119">
        <v>710454638</v>
      </c>
      <c r="I119">
        <v>499</v>
      </c>
      <c r="J119">
        <v>109.32</v>
      </c>
      <c r="K119">
        <v>0</v>
      </c>
      <c r="L119">
        <f t="shared" si="4"/>
        <v>128.58151023288639</v>
      </c>
      <c r="M119">
        <v>-5.0070000000000002E-3</v>
      </c>
      <c r="N119">
        <v>139.7595</v>
      </c>
      <c r="O119">
        <f t="shared" si="5"/>
        <v>192.00286521614413</v>
      </c>
      <c r="P119">
        <v>7.1349999999999998E-3</v>
      </c>
      <c r="Q119">
        <v>159.51179999999999</v>
      </c>
      <c r="R119">
        <f t="shared" si="6"/>
        <v>186.75756189238035</v>
      </c>
      <c r="S119">
        <v>1.0840000000000001E-2</v>
      </c>
      <c r="T119">
        <v>175.5</v>
      </c>
      <c r="U119">
        <f t="shared" si="7"/>
        <v>197.41282339707536</v>
      </c>
    </row>
    <row r="120" spans="1:21" x14ac:dyDescent="0.3">
      <c r="A120" s="1" t="s">
        <v>79</v>
      </c>
      <c r="B120">
        <v>-6.5559999999999993E-2</v>
      </c>
      <c r="C120">
        <v>-6.8516999999999995E-2</v>
      </c>
      <c r="D120">
        <v>-9.1443999999999998E-2</v>
      </c>
      <c r="E120">
        <v>-9.4342999999999996E-2</v>
      </c>
      <c r="F120">
        <v>662504340</v>
      </c>
      <c r="G120">
        <v>500</v>
      </c>
      <c r="H120">
        <v>710969681</v>
      </c>
      <c r="I120">
        <v>500</v>
      </c>
      <c r="J120">
        <v>101.82</v>
      </c>
      <c r="K120">
        <v>-6.8606E-2</v>
      </c>
      <c r="L120">
        <f t="shared" si="4"/>
        <v>119.76005645730416</v>
      </c>
      <c r="M120">
        <v>-6.6716999999999999E-2</v>
      </c>
      <c r="N120">
        <v>130.43520000000001</v>
      </c>
      <c r="O120">
        <f t="shared" si="5"/>
        <v>179.19305753841996</v>
      </c>
      <c r="P120">
        <v>7.2659999999999999E-3</v>
      </c>
      <c r="Q120">
        <v>160.67080000000001</v>
      </c>
      <c r="R120">
        <f t="shared" si="6"/>
        <v>188.11452742241181</v>
      </c>
      <c r="S120">
        <v>8.0429999999999998E-3</v>
      </c>
      <c r="T120">
        <v>176.9</v>
      </c>
      <c r="U120">
        <f t="shared" si="7"/>
        <v>198.98762654668164</v>
      </c>
    </row>
    <row r="121" spans="1:21" x14ac:dyDescent="0.3">
      <c r="A121" s="1" t="s">
        <v>80</v>
      </c>
      <c r="B121">
        <v>5.2776999999999998E-2</v>
      </c>
      <c r="C121">
        <v>4.3569999999999998E-2</v>
      </c>
      <c r="D121">
        <v>6.5807000000000004E-2</v>
      </c>
      <c r="E121">
        <v>5.8867000000000003E-2</v>
      </c>
      <c r="F121">
        <v>693055996</v>
      </c>
      <c r="G121">
        <v>500</v>
      </c>
      <c r="H121">
        <v>662504340</v>
      </c>
      <c r="I121">
        <v>500</v>
      </c>
      <c r="J121">
        <v>106.16</v>
      </c>
      <c r="K121">
        <v>4.2624000000000002E-2</v>
      </c>
      <c r="L121">
        <f t="shared" si="4"/>
        <v>124.8647377087744</v>
      </c>
      <c r="M121">
        <v>4.8044000000000003E-2</v>
      </c>
      <c r="N121">
        <v>136.70179999999999</v>
      </c>
      <c r="O121">
        <f t="shared" si="5"/>
        <v>187.80216929943433</v>
      </c>
      <c r="P121">
        <v>1.2244E-2</v>
      </c>
      <c r="Q121">
        <v>162.63810000000001</v>
      </c>
      <c r="R121">
        <f t="shared" si="6"/>
        <v>190.41785640190346</v>
      </c>
      <c r="S121">
        <v>9.3089999999999996E-3</v>
      </c>
      <c r="T121">
        <v>178.6</v>
      </c>
      <c r="U121">
        <f t="shared" si="7"/>
        <v>200.89988751406071</v>
      </c>
    </row>
    <row r="122" spans="1:21" x14ac:dyDescent="0.3">
      <c r="A122" s="1" t="s">
        <v>500</v>
      </c>
      <c r="B122">
        <v>1.8339999999999999E-2</v>
      </c>
      <c r="C122">
        <v>1.5892E-2</v>
      </c>
      <c r="D122">
        <v>4.0351999999999999E-2</v>
      </c>
      <c r="E122">
        <v>3.6377E-2</v>
      </c>
      <c r="F122">
        <v>707416137</v>
      </c>
      <c r="G122">
        <v>500</v>
      </c>
      <c r="H122">
        <v>693104358</v>
      </c>
      <c r="I122">
        <v>500</v>
      </c>
      <c r="J122">
        <v>107.94</v>
      </c>
      <c r="K122">
        <v>1.6767000000000001E-2</v>
      </c>
      <c r="L122">
        <f t="shared" si="4"/>
        <v>126.95836273817926</v>
      </c>
      <c r="M122">
        <v>1.1951E-2</v>
      </c>
      <c r="N122">
        <v>138.3355</v>
      </c>
      <c r="O122">
        <f t="shared" si="5"/>
        <v>190.04656113615107</v>
      </c>
      <c r="P122">
        <v>1.0604000000000001E-2</v>
      </c>
      <c r="Q122">
        <v>164.36269999999999</v>
      </c>
      <c r="R122">
        <f t="shared" si="6"/>
        <v>192.43703047704773</v>
      </c>
      <c r="S122">
        <v>1.0540000000000001E-2</v>
      </c>
      <c r="T122">
        <v>180.5</v>
      </c>
      <c r="U122">
        <f t="shared" si="7"/>
        <v>203.03712035995497</v>
      </c>
    </row>
    <row r="123" spans="1:21" x14ac:dyDescent="0.3">
      <c r="A123" s="1" t="s">
        <v>81</v>
      </c>
      <c r="B123">
        <v>6.1308000000000001E-2</v>
      </c>
      <c r="C123">
        <v>5.8935000000000001E-2</v>
      </c>
      <c r="D123">
        <v>5.8776000000000002E-2</v>
      </c>
      <c r="E123">
        <v>5.6395000000000001E-2</v>
      </c>
      <c r="F123">
        <v>750494264</v>
      </c>
      <c r="G123">
        <v>500</v>
      </c>
      <c r="H123">
        <v>708241165</v>
      </c>
      <c r="I123">
        <v>500</v>
      </c>
      <c r="J123">
        <v>114.16</v>
      </c>
      <c r="K123">
        <v>5.7625000000000003E-2</v>
      </c>
      <c r="L123">
        <f t="shared" si="4"/>
        <v>134.27428840272876</v>
      </c>
      <c r="M123">
        <v>-3.7477000000000003E-2</v>
      </c>
      <c r="N123">
        <v>133.15110000000001</v>
      </c>
      <c r="O123">
        <f t="shared" si="5"/>
        <v>182.92418552356966</v>
      </c>
      <c r="P123">
        <v>9.9570000000000006E-3</v>
      </c>
      <c r="Q123">
        <v>165.9992</v>
      </c>
      <c r="R123">
        <f t="shared" si="6"/>
        <v>194.35305643899463</v>
      </c>
      <c r="S123">
        <v>1.4342000000000001E-2</v>
      </c>
      <c r="T123">
        <v>183.1</v>
      </c>
      <c r="U123">
        <f t="shared" si="7"/>
        <v>205.9617547806524</v>
      </c>
    </row>
    <row r="124" spans="1:21" x14ac:dyDescent="0.3">
      <c r="A124" s="1" t="s">
        <v>82</v>
      </c>
      <c r="B124">
        <v>2.611E-3</v>
      </c>
      <c r="C124">
        <v>-5.574E-3</v>
      </c>
      <c r="D124">
        <v>-3.1633000000000001E-2</v>
      </c>
      <c r="E124">
        <v>-3.7766000000000001E-2</v>
      </c>
      <c r="F124">
        <v>747780101</v>
      </c>
      <c r="G124">
        <v>500</v>
      </c>
      <c r="H124">
        <v>751589950</v>
      </c>
      <c r="I124">
        <v>500</v>
      </c>
      <c r="J124">
        <v>113.66</v>
      </c>
      <c r="K124">
        <v>-4.3800000000000002E-3</v>
      </c>
      <c r="L124">
        <f t="shared" si="4"/>
        <v>133.68619148435664</v>
      </c>
      <c r="M124">
        <v>-5.0507000000000003E-2</v>
      </c>
      <c r="N124">
        <v>126.42610000000001</v>
      </c>
      <c r="O124">
        <f t="shared" si="5"/>
        <v>173.68531969635526</v>
      </c>
      <c r="P124">
        <v>6.8079999999999998E-3</v>
      </c>
      <c r="Q124">
        <v>167.1293</v>
      </c>
      <c r="R124">
        <f t="shared" si="6"/>
        <v>195.67618564131433</v>
      </c>
      <c r="S124">
        <v>1.4139000000000001E-2</v>
      </c>
      <c r="T124">
        <v>185.6</v>
      </c>
      <c r="U124">
        <f t="shared" si="7"/>
        <v>208.7739032620922</v>
      </c>
    </row>
    <row r="125" spans="1:21" x14ac:dyDescent="0.3">
      <c r="A125" s="1" t="s">
        <v>83</v>
      </c>
      <c r="B125">
        <v>-9.7517999999999994E-2</v>
      </c>
      <c r="C125">
        <v>-0.100096</v>
      </c>
      <c r="D125">
        <v>-0.105716</v>
      </c>
      <c r="E125">
        <v>-0.109875</v>
      </c>
      <c r="F125">
        <v>672127528</v>
      </c>
      <c r="G125">
        <v>500</v>
      </c>
      <c r="H125">
        <v>745613849</v>
      </c>
      <c r="I125">
        <v>499</v>
      </c>
      <c r="J125">
        <v>102.09</v>
      </c>
      <c r="K125">
        <v>-0.101795</v>
      </c>
      <c r="L125">
        <f t="shared" si="4"/>
        <v>120.07762879322514</v>
      </c>
      <c r="M125">
        <v>4.8344999999999999E-2</v>
      </c>
      <c r="N125">
        <v>132.53809999999999</v>
      </c>
      <c r="O125">
        <f t="shared" si="5"/>
        <v>182.08204057902205</v>
      </c>
      <c r="P125">
        <v>1.1029000000000001E-2</v>
      </c>
      <c r="Q125">
        <v>168.9726</v>
      </c>
      <c r="R125">
        <f t="shared" si="6"/>
        <v>197.83433452958607</v>
      </c>
      <c r="S125">
        <v>1.5209E-2</v>
      </c>
      <c r="T125">
        <v>188.5</v>
      </c>
      <c r="U125">
        <f t="shared" si="7"/>
        <v>212.03599550056239</v>
      </c>
    </row>
    <row r="126" spans="1:21" x14ac:dyDescent="0.3">
      <c r="A126" s="1" t="s">
        <v>84</v>
      </c>
      <c r="B126">
        <v>4.2394000000000001E-2</v>
      </c>
      <c r="C126">
        <v>3.9877000000000003E-2</v>
      </c>
      <c r="D126">
        <v>4.5939000000000001E-2</v>
      </c>
      <c r="E126">
        <v>4.3137000000000002E-2</v>
      </c>
      <c r="F126">
        <v>702410163</v>
      </c>
      <c r="G126">
        <v>500</v>
      </c>
      <c r="H126">
        <v>672309381</v>
      </c>
      <c r="I126">
        <v>498</v>
      </c>
      <c r="J126">
        <v>106.29</v>
      </c>
      <c r="K126">
        <v>4.1140000000000003E-2</v>
      </c>
      <c r="L126">
        <f t="shared" si="4"/>
        <v>125.01764290755118</v>
      </c>
      <c r="M126">
        <v>8.4375000000000006E-2</v>
      </c>
      <c r="N126">
        <v>143.721</v>
      </c>
      <c r="O126">
        <f t="shared" si="5"/>
        <v>197.44520974766976</v>
      </c>
      <c r="P126">
        <v>2.1308000000000001E-2</v>
      </c>
      <c r="Q126">
        <v>172.57310000000001</v>
      </c>
      <c r="R126">
        <f t="shared" si="6"/>
        <v>202.04982580730669</v>
      </c>
      <c r="S126">
        <v>1.1235999999999999E-2</v>
      </c>
      <c r="T126">
        <v>190.6</v>
      </c>
      <c r="U126">
        <f t="shared" si="7"/>
        <v>214.39820022497184</v>
      </c>
    </row>
    <row r="127" spans="1:21" x14ac:dyDescent="0.3">
      <c r="A127" s="1" t="s">
        <v>501</v>
      </c>
      <c r="B127">
        <v>5.5559999999999998E-2</v>
      </c>
      <c r="C127">
        <v>4.6650999999999998E-2</v>
      </c>
      <c r="D127">
        <v>8.1395999999999996E-2</v>
      </c>
      <c r="E127">
        <v>7.4573E-2</v>
      </c>
      <c r="F127">
        <v>736800187</v>
      </c>
      <c r="G127">
        <v>500</v>
      </c>
      <c r="H127">
        <v>702410163</v>
      </c>
      <c r="I127">
        <v>500</v>
      </c>
      <c r="J127">
        <v>111.24</v>
      </c>
      <c r="K127">
        <v>4.6571000000000001E-2</v>
      </c>
      <c r="L127">
        <f t="shared" si="4"/>
        <v>130.83980239943543</v>
      </c>
      <c r="M127">
        <v>3.8482000000000002E-2</v>
      </c>
      <c r="N127">
        <v>149.2517</v>
      </c>
      <c r="O127">
        <f t="shared" si="5"/>
        <v>205.04333543251357</v>
      </c>
      <c r="P127">
        <v>1.4007E-2</v>
      </c>
      <c r="Q127">
        <v>174.99029999999999</v>
      </c>
      <c r="R127">
        <f t="shared" si="6"/>
        <v>204.87990094034552</v>
      </c>
      <c r="S127">
        <v>9.8770000000000004E-3</v>
      </c>
      <c r="T127">
        <v>192.5</v>
      </c>
      <c r="U127">
        <f t="shared" si="7"/>
        <v>216.53543307086611</v>
      </c>
    </row>
    <row r="128" spans="1:21" x14ac:dyDescent="0.3">
      <c r="A128" s="1" t="s">
        <v>85</v>
      </c>
      <c r="B128">
        <v>2.9721999999999998E-2</v>
      </c>
      <c r="C128">
        <v>2.6894999999999999E-2</v>
      </c>
      <c r="D128">
        <v>3.2730000000000002E-2</v>
      </c>
      <c r="E128">
        <v>2.8528999999999999E-2</v>
      </c>
      <c r="F128">
        <v>756854493</v>
      </c>
      <c r="G128">
        <v>500</v>
      </c>
      <c r="H128">
        <v>736427437</v>
      </c>
      <c r="I128">
        <v>499</v>
      </c>
      <c r="J128">
        <v>114.24</v>
      </c>
      <c r="K128">
        <v>2.6969E-2</v>
      </c>
      <c r="L128">
        <f t="shared" si="4"/>
        <v>134.36838390966832</v>
      </c>
      <c r="M128">
        <v>2.9314E-2</v>
      </c>
      <c r="N128">
        <v>153.62690000000001</v>
      </c>
      <c r="O128">
        <f t="shared" si="5"/>
        <v>211.05402476593045</v>
      </c>
      <c r="P128">
        <v>6.6449999999999999E-3</v>
      </c>
      <c r="Q128">
        <v>176.15309999999999</v>
      </c>
      <c r="R128">
        <f t="shared" si="6"/>
        <v>206.24131553768854</v>
      </c>
      <c r="S128">
        <v>1.1002E-2</v>
      </c>
      <c r="T128">
        <v>194.6</v>
      </c>
      <c r="U128">
        <f t="shared" si="7"/>
        <v>218.89763779527556</v>
      </c>
    </row>
    <row r="129" spans="1:21" x14ac:dyDescent="0.3">
      <c r="A129" s="1" t="s">
        <v>86</v>
      </c>
      <c r="B129">
        <v>6.8199999999999997E-2</v>
      </c>
      <c r="C129">
        <v>6.5629999999999994E-2</v>
      </c>
      <c r="D129">
        <v>9.1635999999999995E-2</v>
      </c>
      <c r="E129">
        <v>8.9087E-2</v>
      </c>
      <c r="F129">
        <v>806826712</v>
      </c>
      <c r="G129">
        <v>500</v>
      </c>
      <c r="H129">
        <v>756854493</v>
      </c>
      <c r="I129">
        <v>500</v>
      </c>
      <c r="J129">
        <v>121.67</v>
      </c>
      <c r="K129">
        <v>6.5039E-2</v>
      </c>
      <c r="L129">
        <f t="shared" si="4"/>
        <v>143.10750411667843</v>
      </c>
      <c r="M129">
        <v>-4.2687000000000003E-2</v>
      </c>
      <c r="N129">
        <v>147.06899999999999</v>
      </c>
      <c r="O129">
        <f t="shared" si="5"/>
        <v>202.04472243012535</v>
      </c>
      <c r="P129">
        <v>5.9719999999999999E-3</v>
      </c>
      <c r="Q129">
        <v>177.20509999999999</v>
      </c>
      <c r="R129">
        <f t="shared" si="6"/>
        <v>207.47300469868341</v>
      </c>
      <c r="S129">
        <v>0</v>
      </c>
      <c r="T129">
        <v>194.6</v>
      </c>
      <c r="U129">
        <f t="shared" si="7"/>
        <v>218.89763779527556</v>
      </c>
    </row>
    <row r="130" spans="1:21" x14ac:dyDescent="0.3">
      <c r="A130" s="1" t="s">
        <v>502</v>
      </c>
      <c r="B130">
        <v>1.3454000000000001E-2</v>
      </c>
      <c r="C130">
        <v>6.0299999999999998E-3</v>
      </c>
      <c r="D130">
        <v>2.6901000000000001E-2</v>
      </c>
      <c r="E130">
        <v>2.1016E-2</v>
      </c>
      <c r="F130">
        <v>812980237</v>
      </c>
      <c r="G130">
        <v>500</v>
      </c>
      <c r="H130">
        <v>807301092</v>
      </c>
      <c r="I130">
        <v>500</v>
      </c>
      <c r="J130">
        <v>122.38</v>
      </c>
      <c r="K130">
        <v>5.8349999999999999E-3</v>
      </c>
      <c r="L130">
        <f t="shared" si="4"/>
        <v>143.94260174076686</v>
      </c>
      <c r="M130">
        <v>-2.7640000000000001E-2</v>
      </c>
      <c r="N130">
        <v>143.00399999999999</v>
      </c>
      <c r="O130">
        <f t="shared" si="5"/>
        <v>196.46018866244853</v>
      </c>
      <c r="P130">
        <v>5.1539999999999997E-3</v>
      </c>
      <c r="Q130">
        <v>178.11840000000001</v>
      </c>
      <c r="R130">
        <f t="shared" si="6"/>
        <v>208.54230290280569</v>
      </c>
      <c r="S130">
        <v>7.2550000000000002E-3</v>
      </c>
      <c r="T130">
        <v>196</v>
      </c>
      <c r="U130">
        <f t="shared" si="7"/>
        <v>220.4724409448819</v>
      </c>
    </row>
    <row r="131" spans="1:21" x14ac:dyDescent="0.3">
      <c r="A131" s="1" t="s">
        <v>87</v>
      </c>
      <c r="B131">
        <v>2.7935000000000001E-2</v>
      </c>
      <c r="C131">
        <v>2.5155E-2</v>
      </c>
      <c r="D131">
        <v>2.86E-2</v>
      </c>
      <c r="E131">
        <v>2.4885999999999998E-2</v>
      </c>
      <c r="F131">
        <v>837757103</v>
      </c>
      <c r="G131">
        <v>500</v>
      </c>
      <c r="H131">
        <v>811538884</v>
      </c>
      <c r="I131">
        <v>497</v>
      </c>
      <c r="J131">
        <v>125.46</v>
      </c>
      <c r="K131">
        <v>2.5167999999999999E-2</v>
      </c>
      <c r="L131">
        <f t="shared" si="4"/>
        <v>147.5652787579393</v>
      </c>
      <c r="M131">
        <v>-7.2059999999999997E-3</v>
      </c>
      <c r="N131">
        <v>141.9735</v>
      </c>
      <c r="O131">
        <f t="shared" si="5"/>
        <v>195.04447844163897</v>
      </c>
      <c r="P131">
        <v>7.3130000000000001E-3</v>
      </c>
      <c r="Q131">
        <v>179.42099999999999</v>
      </c>
      <c r="R131">
        <f t="shared" si="6"/>
        <v>210.06739634492729</v>
      </c>
      <c r="S131">
        <v>8.4030000000000007E-3</v>
      </c>
      <c r="T131">
        <v>197.6</v>
      </c>
      <c r="U131">
        <f t="shared" si="7"/>
        <v>222.27221597300337</v>
      </c>
    </row>
    <row r="132" spans="1:21" x14ac:dyDescent="0.3">
      <c r="A132" s="1" t="s">
        <v>88</v>
      </c>
      <c r="B132">
        <v>1.7808999999999998E-2</v>
      </c>
      <c r="C132">
        <v>1.4742E-2</v>
      </c>
      <c r="D132">
        <v>8.9890000000000005E-3</v>
      </c>
      <c r="E132">
        <v>5.9230000000000003E-3</v>
      </c>
      <c r="F132">
        <v>849964314</v>
      </c>
      <c r="G132">
        <v>500</v>
      </c>
      <c r="H132">
        <v>837831548</v>
      </c>
      <c r="I132">
        <v>498</v>
      </c>
      <c r="J132">
        <v>127.47</v>
      </c>
      <c r="K132">
        <v>1.6021000000000001E-2</v>
      </c>
      <c r="L132">
        <f t="shared" ref="L132:L195" si="8">J132/$J$3*100</f>
        <v>149.92942836979535</v>
      </c>
      <c r="M132">
        <v>-2.3338999999999999E-2</v>
      </c>
      <c r="N132">
        <v>138.66</v>
      </c>
      <c r="O132">
        <f t="shared" ref="O132:O195" si="9">N132/$N$3*100</f>
        <v>190.49236217123376</v>
      </c>
      <c r="P132">
        <v>8.5939999999999992E-3</v>
      </c>
      <c r="Q132">
        <v>180.96289999999999</v>
      </c>
      <c r="R132">
        <f t="shared" ref="R132:R195" si="10">Q132/$Q$3*100</f>
        <v>211.87266394695962</v>
      </c>
      <c r="S132">
        <v>9.5239999999999995E-3</v>
      </c>
      <c r="T132">
        <v>199.5</v>
      </c>
      <c r="U132">
        <f t="shared" ref="U132:U195" si="11">T132/$T$3*100</f>
        <v>224.40944881889763</v>
      </c>
    </row>
    <row r="133" spans="1:21" x14ac:dyDescent="0.3">
      <c r="A133" s="1" t="s">
        <v>503</v>
      </c>
      <c r="B133">
        <v>0.10990999999999999</v>
      </c>
      <c r="C133">
        <v>0.103015</v>
      </c>
      <c r="D133">
        <v>6.4685999999999994E-2</v>
      </c>
      <c r="E133">
        <v>5.9359000000000002E-2</v>
      </c>
      <c r="F133">
        <v>941031406</v>
      </c>
      <c r="G133">
        <v>500</v>
      </c>
      <c r="H133">
        <v>850501540</v>
      </c>
      <c r="I133">
        <v>498</v>
      </c>
      <c r="J133">
        <v>140.52000000000001</v>
      </c>
      <c r="K133">
        <v>0.102377</v>
      </c>
      <c r="L133">
        <f t="shared" si="8"/>
        <v>165.27875793930841</v>
      </c>
      <c r="M133">
        <v>9.4800000000000006E-3</v>
      </c>
      <c r="N133">
        <v>139.97450000000001</v>
      </c>
      <c r="O133">
        <f t="shared" si="9"/>
        <v>192.29823416080603</v>
      </c>
      <c r="P133">
        <v>7.3930000000000003E-3</v>
      </c>
      <c r="Q133">
        <v>182.30080000000001</v>
      </c>
      <c r="R133">
        <f t="shared" si="10"/>
        <v>213.43908688279149</v>
      </c>
      <c r="S133">
        <v>8.2550000000000002E-3</v>
      </c>
      <c r="T133">
        <v>201.2</v>
      </c>
      <c r="U133">
        <f t="shared" si="11"/>
        <v>226.32170978627667</v>
      </c>
    </row>
    <row r="134" spans="1:21" x14ac:dyDescent="0.3">
      <c r="A134" s="1" t="s">
        <v>504</v>
      </c>
      <c r="B134">
        <v>-3.0634000000000002E-2</v>
      </c>
      <c r="C134">
        <v>-3.3006000000000001E-2</v>
      </c>
      <c r="D134">
        <v>-1.1077999999999999E-2</v>
      </c>
      <c r="E134">
        <v>-1.5066E-2</v>
      </c>
      <c r="F134">
        <v>919424016</v>
      </c>
      <c r="G134">
        <v>500</v>
      </c>
      <c r="H134">
        <v>942000789</v>
      </c>
      <c r="I134">
        <v>500</v>
      </c>
      <c r="J134">
        <v>135.76</v>
      </c>
      <c r="K134">
        <v>-3.3874000000000001E-2</v>
      </c>
      <c r="L134">
        <f t="shared" si="8"/>
        <v>159.68007527640555</v>
      </c>
      <c r="M134">
        <v>2.7543999999999999E-2</v>
      </c>
      <c r="N134">
        <v>143.83000000000001</v>
      </c>
      <c r="O134">
        <f t="shared" si="9"/>
        <v>197.59495493356812</v>
      </c>
      <c r="P134">
        <v>1.5145E-2</v>
      </c>
      <c r="Q134">
        <v>185.06180000000001</v>
      </c>
      <c r="R134">
        <f t="shared" si="10"/>
        <v>216.67168552680937</v>
      </c>
      <c r="S134">
        <v>9.3570000000000007E-3</v>
      </c>
      <c r="T134">
        <v>203.1</v>
      </c>
      <c r="U134">
        <f t="shared" si="11"/>
        <v>228.45894263217096</v>
      </c>
    </row>
    <row r="135" spans="1:21" x14ac:dyDescent="0.3">
      <c r="A135" s="1" t="s">
        <v>505</v>
      </c>
      <c r="B135">
        <v>-4.3369999999999999E-2</v>
      </c>
      <c r="C135">
        <v>-4.5036E-2</v>
      </c>
      <c r="D135">
        <v>-1.1364000000000001E-2</v>
      </c>
      <c r="E135">
        <v>-1.3365999999999999E-2</v>
      </c>
      <c r="F135">
        <v>878958424</v>
      </c>
      <c r="G135">
        <v>500</v>
      </c>
      <c r="H135">
        <v>919382392</v>
      </c>
      <c r="I135">
        <v>499</v>
      </c>
      <c r="J135">
        <v>129.55000000000001</v>
      </c>
      <c r="K135">
        <v>-4.5741999999999998E-2</v>
      </c>
      <c r="L135">
        <f t="shared" si="8"/>
        <v>152.37591155022349</v>
      </c>
      <c r="M135">
        <v>-4.032E-3</v>
      </c>
      <c r="N135">
        <v>143.2501</v>
      </c>
      <c r="O135">
        <f t="shared" si="9"/>
        <v>196.79828306840801</v>
      </c>
      <c r="P135">
        <v>1.1671000000000001E-2</v>
      </c>
      <c r="Q135">
        <v>187.2216</v>
      </c>
      <c r="R135">
        <f t="shared" si="10"/>
        <v>219.20039488984813</v>
      </c>
      <c r="S135">
        <v>8.1110000000000002E-3</v>
      </c>
      <c r="T135">
        <v>204.7</v>
      </c>
      <c r="U135">
        <f t="shared" si="11"/>
        <v>230.25871766029243</v>
      </c>
    </row>
    <row r="136" spans="1:21" x14ac:dyDescent="0.3">
      <c r="A136" s="1" t="s">
        <v>506</v>
      </c>
      <c r="B136">
        <v>2.1267000000000001E-2</v>
      </c>
      <c r="C136">
        <v>1.3492000000000001E-2</v>
      </c>
      <c r="D136">
        <v>2.8191999999999998E-2</v>
      </c>
      <c r="E136">
        <v>2.2379E-2</v>
      </c>
      <c r="F136">
        <v>892332358</v>
      </c>
      <c r="G136">
        <v>500</v>
      </c>
      <c r="H136">
        <v>880097963</v>
      </c>
      <c r="I136">
        <v>500</v>
      </c>
      <c r="J136">
        <v>131.27000000000001</v>
      </c>
      <c r="K136">
        <v>1.3277000000000001E-2</v>
      </c>
      <c r="L136">
        <f t="shared" si="8"/>
        <v>154.39896494942369</v>
      </c>
      <c r="M136">
        <v>-2.8979999999999999E-2</v>
      </c>
      <c r="N136">
        <v>139.0986</v>
      </c>
      <c r="O136">
        <f t="shared" si="9"/>
        <v>191.09491481834399</v>
      </c>
      <c r="P136">
        <v>1.2154999999999999E-2</v>
      </c>
      <c r="Q136">
        <v>189.4973</v>
      </c>
      <c r="R136">
        <f t="shared" si="10"/>
        <v>221.86480080589001</v>
      </c>
      <c r="S136">
        <v>1.0345E-2</v>
      </c>
      <c r="T136">
        <v>206.8</v>
      </c>
      <c r="U136">
        <f t="shared" si="11"/>
        <v>232.62092238470191</v>
      </c>
    </row>
    <row r="137" spans="1:21" x14ac:dyDescent="0.3">
      <c r="A137" s="1" t="s">
        <v>89</v>
      </c>
      <c r="B137">
        <v>3.8285E-2</v>
      </c>
      <c r="C137">
        <v>3.5425999999999999E-2</v>
      </c>
      <c r="D137">
        <v>8.2033999999999996E-2</v>
      </c>
      <c r="E137">
        <v>7.7859999999999999E-2</v>
      </c>
      <c r="F137">
        <v>922348296</v>
      </c>
      <c r="G137">
        <v>500</v>
      </c>
      <c r="H137">
        <v>890072044</v>
      </c>
      <c r="I137">
        <v>497</v>
      </c>
      <c r="J137">
        <v>136</v>
      </c>
      <c r="K137">
        <v>3.6033000000000003E-2</v>
      </c>
      <c r="L137">
        <f t="shared" si="8"/>
        <v>159.96236179722419</v>
      </c>
      <c r="M137">
        <v>2.7671999999999999E-2</v>
      </c>
      <c r="N137">
        <v>142.9478</v>
      </c>
      <c r="O137">
        <f t="shared" si="9"/>
        <v>196.38298059412298</v>
      </c>
      <c r="P137">
        <v>1.5866999999999999E-2</v>
      </c>
      <c r="Q137">
        <v>192.50399999999999</v>
      </c>
      <c r="R137">
        <f t="shared" si="10"/>
        <v>225.38506677581714</v>
      </c>
      <c r="S137">
        <v>6.8259999999999996E-3</v>
      </c>
      <c r="T137">
        <v>208.2</v>
      </c>
      <c r="U137">
        <f t="shared" si="11"/>
        <v>234.19572553430817</v>
      </c>
    </row>
    <row r="138" spans="1:21" x14ac:dyDescent="0.3">
      <c r="A138" s="1" t="s">
        <v>90</v>
      </c>
      <c r="B138">
        <v>-2.0211E-2</v>
      </c>
      <c r="C138">
        <v>-2.1967E-2</v>
      </c>
      <c r="D138">
        <v>6.6100000000000002E-4</v>
      </c>
      <c r="E138">
        <v>-1.4270000000000001E-3</v>
      </c>
      <c r="F138">
        <v>904043755</v>
      </c>
      <c r="G138">
        <v>500</v>
      </c>
      <c r="H138">
        <v>920737117</v>
      </c>
      <c r="I138">
        <v>496</v>
      </c>
      <c r="J138">
        <v>132.81</v>
      </c>
      <c r="K138">
        <v>-2.3456000000000001E-2</v>
      </c>
      <c r="L138">
        <f t="shared" si="8"/>
        <v>156.21030345800989</v>
      </c>
      <c r="M138">
        <v>-3.8249999999999999E-2</v>
      </c>
      <c r="N138">
        <v>137.48009999999999</v>
      </c>
      <c r="O138">
        <f t="shared" si="9"/>
        <v>188.87140487911029</v>
      </c>
      <c r="P138">
        <v>6.8060000000000004E-3</v>
      </c>
      <c r="Q138">
        <v>193.8142</v>
      </c>
      <c r="R138">
        <f t="shared" si="10"/>
        <v>226.9190583525619</v>
      </c>
      <c r="S138">
        <v>6.7799999999999996E-3</v>
      </c>
      <c r="T138">
        <v>209.6</v>
      </c>
      <c r="U138">
        <f t="shared" si="11"/>
        <v>235.77052868391451</v>
      </c>
    </row>
    <row r="139" spans="1:21" x14ac:dyDescent="0.3">
      <c r="A139" s="1" t="s">
        <v>507</v>
      </c>
      <c r="B139">
        <v>6.5389999999999997E-3</v>
      </c>
      <c r="C139">
        <v>-1.124E-3</v>
      </c>
      <c r="D139">
        <v>1.7051E-2</v>
      </c>
      <c r="E139">
        <v>1.1688E-2</v>
      </c>
      <c r="F139">
        <v>905985939</v>
      </c>
      <c r="G139">
        <v>500</v>
      </c>
      <c r="H139">
        <v>907046869</v>
      </c>
      <c r="I139">
        <v>499</v>
      </c>
      <c r="J139">
        <v>132.59</v>
      </c>
      <c r="K139">
        <v>-1.6570000000000001E-3</v>
      </c>
      <c r="L139">
        <f t="shared" si="8"/>
        <v>155.95154081392616</v>
      </c>
      <c r="M139">
        <v>4.5241000000000003E-2</v>
      </c>
      <c r="N139">
        <v>143.69980000000001</v>
      </c>
      <c r="O139">
        <f t="shared" si="9"/>
        <v>197.41608499591706</v>
      </c>
      <c r="P139">
        <v>1.0972000000000001E-2</v>
      </c>
      <c r="Q139">
        <v>195.94069999999999</v>
      </c>
      <c r="R139">
        <f t="shared" si="10"/>
        <v>229.40877983626496</v>
      </c>
      <c r="S139">
        <v>7.8560000000000001E-3</v>
      </c>
      <c r="T139">
        <v>211.3</v>
      </c>
      <c r="U139">
        <f t="shared" si="11"/>
        <v>237.6827896512936</v>
      </c>
    </row>
    <row r="140" spans="1:21" x14ac:dyDescent="0.3">
      <c r="A140" s="1" t="s">
        <v>91</v>
      </c>
      <c r="B140">
        <v>-8.2550000000000002E-3</v>
      </c>
      <c r="C140">
        <v>-1.1180000000000001E-2</v>
      </c>
      <c r="D140">
        <v>-8.7569999999999992E-3</v>
      </c>
      <c r="E140">
        <v>-1.2767000000000001E-2</v>
      </c>
      <c r="F140">
        <v>900244202</v>
      </c>
      <c r="G140">
        <v>500</v>
      </c>
      <c r="H140">
        <v>907249007</v>
      </c>
      <c r="I140">
        <v>500</v>
      </c>
      <c r="J140">
        <v>131.21</v>
      </c>
      <c r="K140">
        <v>-1.0408000000000001E-2</v>
      </c>
      <c r="L140">
        <f t="shared" si="8"/>
        <v>154.328393319219</v>
      </c>
      <c r="M140">
        <v>-6.9760000000000004E-3</v>
      </c>
      <c r="N140">
        <v>142.69730000000001</v>
      </c>
      <c r="O140">
        <f t="shared" si="9"/>
        <v>196.03884142836577</v>
      </c>
      <c r="P140">
        <v>1.5317000000000001E-2</v>
      </c>
      <c r="Q140">
        <v>198.94200000000001</v>
      </c>
      <c r="R140">
        <f t="shared" si="10"/>
        <v>232.92272344738092</v>
      </c>
      <c r="S140">
        <v>8.9090000000000003E-3</v>
      </c>
      <c r="T140">
        <v>213.2</v>
      </c>
      <c r="U140">
        <f t="shared" si="11"/>
        <v>239.82002249718781</v>
      </c>
    </row>
    <row r="141" spans="1:21" x14ac:dyDescent="0.3">
      <c r="A141" s="1" t="s">
        <v>92</v>
      </c>
      <c r="B141">
        <v>7.1400000000000001E-4</v>
      </c>
      <c r="C141">
        <v>-9.4600000000000001E-4</v>
      </c>
      <c r="D141">
        <v>-1.7618000000000002E-2</v>
      </c>
      <c r="E141">
        <v>-1.9626000000000001E-2</v>
      </c>
      <c r="F141">
        <v>901729014</v>
      </c>
      <c r="G141">
        <v>500</v>
      </c>
      <c r="H141">
        <v>899505512</v>
      </c>
      <c r="I141">
        <v>498</v>
      </c>
      <c r="J141">
        <v>130.91999999999999</v>
      </c>
      <c r="K141">
        <v>-2.2100000000000002E-3</v>
      </c>
      <c r="L141">
        <f t="shared" si="8"/>
        <v>153.98729710656315</v>
      </c>
      <c r="M141">
        <v>-2.8486000000000001E-2</v>
      </c>
      <c r="N141">
        <v>138.63249999999999</v>
      </c>
      <c r="O141">
        <f t="shared" si="9"/>
        <v>190.45458242249796</v>
      </c>
      <c r="P141">
        <v>1.1801000000000001E-2</v>
      </c>
      <c r="Q141">
        <v>201.28970000000001</v>
      </c>
      <c r="R141">
        <f t="shared" si="10"/>
        <v>235.67142748090535</v>
      </c>
      <c r="S141">
        <v>1.1037999999999999E-2</v>
      </c>
      <c r="T141">
        <v>215.5</v>
      </c>
      <c r="U141">
        <f t="shared" si="11"/>
        <v>242.40719910011248</v>
      </c>
    </row>
    <row r="142" spans="1:21" x14ac:dyDescent="0.3">
      <c r="A142" s="1" t="s">
        <v>508</v>
      </c>
      <c r="B142">
        <v>-5.5539999999999999E-2</v>
      </c>
      <c r="C142">
        <v>-6.3658999999999993E-2</v>
      </c>
      <c r="D142">
        <v>-6.2569E-2</v>
      </c>
      <c r="E142">
        <v>-6.8274000000000001E-2</v>
      </c>
      <c r="F142">
        <v>845474331</v>
      </c>
      <c r="G142">
        <v>500</v>
      </c>
      <c r="H142">
        <v>899434311</v>
      </c>
      <c r="I142">
        <v>496</v>
      </c>
      <c r="J142">
        <v>122.79</v>
      </c>
      <c r="K142">
        <v>-6.2099000000000001E-2</v>
      </c>
      <c r="L142">
        <f t="shared" si="8"/>
        <v>144.42484121383205</v>
      </c>
      <c r="M142">
        <v>-2.2596000000000002E-2</v>
      </c>
      <c r="N142">
        <v>135.4999</v>
      </c>
      <c r="O142">
        <f t="shared" si="9"/>
        <v>186.15098820832222</v>
      </c>
      <c r="P142">
        <v>1.2539E-2</v>
      </c>
      <c r="Q142">
        <v>203.81370000000001</v>
      </c>
      <c r="R142">
        <f t="shared" si="10"/>
        <v>238.62654482154326</v>
      </c>
      <c r="S142">
        <v>7.6420000000000004E-3</v>
      </c>
      <c r="T142">
        <v>217.2</v>
      </c>
      <c r="U142">
        <f t="shared" si="11"/>
        <v>244.31946006749152</v>
      </c>
    </row>
    <row r="143" spans="1:21" x14ac:dyDescent="0.3">
      <c r="A143" s="1" t="s">
        <v>93</v>
      </c>
      <c r="B143">
        <v>-5.0465999999999997E-2</v>
      </c>
      <c r="C143">
        <v>-5.3499999999999999E-2</v>
      </c>
      <c r="D143">
        <v>-5.1380000000000002E-2</v>
      </c>
      <c r="E143">
        <v>-5.5579999999999997E-2</v>
      </c>
      <c r="F143">
        <v>799675022</v>
      </c>
      <c r="G143">
        <v>500</v>
      </c>
      <c r="H143">
        <v>843871369</v>
      </c>
      <c r="I143">
        <v>498</v>
      </c>
      <c r="J143">
        <v>116.18</v>
      </c>
      <c r="K143">
        <v>-5.3831999999999998E-2</v>
      </c>
      <c r="L143">
        <f t="shared" si="8"/>
        <v>136.65019995295228</v>
      </c>
      <c r="M143">
        <v>-8.0440000000000008E-3</v>
      </c>
      <c r="N143">
        <v>134.40989999999999</v>
      </c>
      <c r="O143">
        <f t="shared" si="9"/>
        <v>184.65353634933876</v>
      </c>
      <c r="P143">
        <v>1.6315E-2</v>
      </c>
      <c r="Q143">
        <v>207.13890000000001</v>
      </c>
      <c r="R143">
        <f t="shared" si="10"/>
        <v>242.51971288061191</v>
      </c>
      <c r="S143">
        <v>9.7509999999999993E-3</v>
      </c>
      <c r="T143">
        <v>219.3</v>
      </c>
      <c r="U143">
        <f t="shared" si="11"/>
        <v>246.681664791901</v>
      </c>
    </row>
    <row r="144" spans="1:21" x14ac:dyDescent="0.3">
      <c r="A144" s="1" t="s">
        <v>509</v>
      </c>
      <c r="B144">
        <v>5.2115000000000002E-2</v>
      </c>
      <c r="C144">
        <v>4.8694000000000001E-2</v>
      </c>
      <c r="D144">
        <v>5.8788E-2</v>
      </c>
      <c r="E144">
        <v>5.5661000000000002E-2</v>
      </c>
      <c r="F144">
        <v>839292684</v>
      </c>
      <c r="G144">
        <v>500</v>
      </c>
      <c r="H144">
        <v>799661527</v>
      </c>
      <c r="I144">
        <v>500</v>
      </c>
      <c r="J144">
        <v>121.89</v>
      </c>
      <c r="K144">
        <v>4.9147999999999997E-2</v>
      </c>
      <c r="L144">
        <f t="shared" si="8"/>
        <v>143.36626676076219</v>
      </c>
      <c r="M144">
        <v>7.4287000000000006E-2</v>
      </c>
      <c r="N144">
        <v>144.3948</v>
      </c>
      <c r="O144">
        <f t="shared" si="9"/>
        <v>198.37088228214964</v>
      </c>
      <c r="P144">
        <v>1.5793999999999999E-2</v>
      </c>
      <c r="Q144">
        <v>210.41040000000001</v>
      </c>
      <c r="R144">
        <f t="shared" si="10"/>
        <v>246.35000859372477</v>
      </c>
      <c r="S144">
        <v>2.1459999999999999E-3</v>
      </c>
      <c r="T144">
        <v>219.8</v>
      </c>
      <c r="U144">
        <f t="shared" si="11"/>
        <v>247.24409448818898</v>
      </c>
    </row>
    <row r="145" spans="1:21" x14ac:dyDescent="0.3">
      <c r="A145" s="1" t="s">
        <v>94</v>
      </c>
      <c r="B145">
        <v>4.3826999999999998E-2</v>
      </c>
      <c r="C145">
        <v>3.5917999999999999E-2</v>
      </c>
      <c r="D145">
        <v>4.2338000000000001E-2</v>
      </c>
      <c r="E145">
        <v>3.6247000000000001E-2</v>
      </c>
      <c r="F145">
        <v>873879192</v>
      </c>
      <c r="G145">
        <v>500</v>
      </c>
      <c r="H145">
        <v>838994136</v>
      </c>
      <c r="I145">
        <v>499</v>
      </c>
      <c r="J145">
        <v>126.35</v>
      </c>
      <c r="K145">
        <v>3.6589999999999998E-2</v>
      </c>
      <c r="L145">
        <f t="shared" si="8"/>
        <v>148.61209127264172</v>
      </c>
      <c r="M145">
        <v>8.4517999999999996E-2</v>
      </c>
      <c r="N145">
        <v>156.59880000000001</v>
      </c>
      <c r="O145">
        <f t="shared" si="9"/>
        <v>215.1368478665845</v>
      </c>
      <c r="P145">
        <v>1.5883000000000001E-2</v>
      </c>
      <c r="Q145">
        <v>213.75239999999999</v>
      </c>
      <c r="R145">
        <f t="shared" si="10"/>
        <v>250.26284621353932</v>
      </c>
      <c r="S145">
        <v>3.212E-3</v>
      </c>
      <c r="T145">
        <v>220.5</v>
      </c>
      <c r="U145">
        <f t="shared" si="11"/>
        <v>248.03149606299212</v>
      </c>
    </row>
    <row r="146" spans="1:21" x14ac:dyDescent="0.3">
      <c r="A146" s="1" t="s">
        <v>510</v>
      </c>
      <c r="B146">
        <v>-2.7059E-2</v>
      </c>
      <c r="C146">
        <v>-2.9745000000000001E-2</v>
      </c>
      <c r="D146">
        <v>-1.9789000000000001E-2</v>
      </c>
      <c r="E146">
        <v>-2.3557000000000002E-2</v>
      </c>
      <c r="F146">
        <v>851316511</v>
      </c>
      <c r="G146">
        <v>500</v>
      </c>
      <c r="H146">
        <v>872880097</v>
      </c>
      <c r="I146">
        <v>500</v>
      </c>
      <c r="J146">
        <v>122.55</v>
      </c>
      <c r="K146">
        <v>-3.0075000000000001E-2</v>
      </c>
      <c r="L146">
        <f t="shared" si="8"/>
        <v>144.14255469301341</v>
      </c>
      <c r="M146">
        <v>-3.2776E-2</v>
      </c>
      <c r="N146">
        <v>151.46619999999999</v>
      </c>
      <c r="O146">
        <f t="shared" si="9"/>
        <v>208.08563556253085</v>
      </c>
      <c r="P146">
        <v>8.2869999999999992E-3</v>
      </c>
      <c r="Q146">
        <v>215.52379999999999</v>
      </c>
      <c r="R146">
        <f t="shared" si="10"/>
        <v>252.33681406504726</v>
      </c>
      <c r="S146">
        <v>3.202E-3</v>
      </c>
      <c r="T146">
        <v>221.2</v>
      </c>
      <c r="U146">
        <f t="shared" si="11"/>
        <v>248.81889763779523</v>
      </c>
    </row>
    <row r="147" spans="1:21" x14ac:dyDescent="0.3">
      <c r="A147" s="1" t="s">
        <v>511</v>
      </c>
      <c r="B147">
        <v>-1.5367E-2</v>
      </c>
      <c r="C147">
        <v>-1.6874E-2</v>
      </c>
      <c r="D147">
        <v>-1.9549E-2</v>
      </c>
      <c r="E147">
        <v>-2.1498E-2</v>
      </c>
      <c r="F147">
        <v>836871941</v>
      </c>
      <c r="G147">
        <v>500</v>
      </c>
      <c r="H147">
        <v>851260622</v>
      </c>
      <c r="I147">
        <v>500</v>
      </c>
      <c r="J147">
        <v>120.4</v>
      </c>
      <c r="K147">
        <v>-1.7544000000000001E-2</v>
      </c>
      <c r="L147">
        <f t="shared" si="8"/>
        <v>141.6137379440132</v>
      </c>
      <c r="M147">
        <v>2.885E-3</v>
      </c>
      <c r="N147">
        <v>151.90309999999999</v>
      </c>
      <c r="O147">
        <f t="shared" si="9"/>
        <v>208.68585273426467</v>
      </c>
      <c r="P147">
        <v>7.2709999999999997E-3</v>
      </c>
      <c r="Q147">
        <v>217.0908</v>
      </c>
      <c r="R147">
        <f t="shared" si="10"/>
        <v>254.17146892747974</v>
      </c>
      <c r="S147">
        <v>3.1909999999999998E-3</v>
      </c>
      <c r="T147">
        <v>221.9</v>
      </c>
      <c r="U147">
        <f t="shared" si="11"/>
        <v>249.60629921259843</v>
      </c>
    </row>
    <row r="148" spans="1:21" x14ac:dyDescent="0.3">
      <c r="A148" s="1" t="s">
        <v>512</v>
      </c>
      <c r="B148">
        <v>-5.0441E-2</v>
      </c>
      <c r="C148">
        <v>-5.9588000000000002E-2</v>
      </c>
      <c r="D148">
        <v>-3.6622000000000002E-2</v>
      </c>
      <c r="E148">
        <v>-4.2848999999999998E-2</v>
      </c>
      <c r="F148">
        <v>786717627</v>
      </c>
      <c r="G148">
        <v>500</v>
      </c>
      <c r="H148">
        <v>836824161</v>
      </c>
      <c r="I148">
        <v>499</v>
      </c>
      <c r="J148">
        <v>113.11</v>
      </c>
      <c r="K148">
        <v>-6.0547999999999998E-2</v>
      </c>
      <c r="L148">
        <f t="shared" si="8"/>
        <v>133.03928487414726</v>
      </c>
      <c r="M148">
        <v>1.9095999999999998E-2</v>
      </c>
      <c r="N148">
        <v>154.8038</v>
      </c>
      <c r="O148">
        <f t="shared" si="9"/>
        <v>212.67086063091907</v>
      </c>
      <c r="P148">
        <v>1.0972000000000001E-2</v>
      </c>
      <c r="Q148">
        <v>219.4727</v>
      </c>
      <c r="R148">
        <f t="shared" si="10"/>
        <v>256.96021456680842</v>
      </c>
      <c r="S148">
        <v>3.1809999999999998E-3</v>
      </c>
      <c r="T148">
        <v>222.6</v>
      </c>
      <c r="U148">
        <f t="shared" si="11"/>
        <v>250.39370078740157</v>
      </c>
    </row>
    <row r="149" spans="1:21" x14ac:dyDescent="0.3">
      <c r="A149" s="1" t="s">
        <v>95</v>
      </c>
      <c r="B149">
        <v>-6.8050000000000003E-3</v>
      </c>
      <c r="C149">
        <v>-1.0463E-2</v>
      </c>
      <c r="D149">
        <v>-3.248E-3</v>
      </c>
      <c r="E149">
        <v>-8.0960000000000008E-3</v>
      </c>
      <c r="F149">
        <v>778829619</v>
      </c>
      <c r="G149">
        <v>500</v>
      </c>
      <c r="H149">
        <v>786339703</v>
      </c>
      <c r="I149">
        <v>500</v>
      </c>
      <c r="J149">
        <v>111.96</v>
      </c>
      <c r="K149">
        <v>-1.0167000000000001E-2</v>
      </c>
      <c r="L149">
        <f t="shared" si="8"/>
        <v>131.6866619618913</v>
      </c>
      <c r="M149">
        <v>5.6299999999999996E-3</v>
      </c>
      <c r="N149">
        <v>155.6754</v>
      </c>
      <c r="O149">
        <f t="shared" si="9"/>
        <v>213.86827259448785</v>
      </c>
      <c r="P149">
        <v>1.0538E-2</v>
      </c>
      <c r="Q149">
        <v>221.78559999999999</v>
      </c>
      <c r="R149">
        <f t="shared" si="10"/>
        <v>259.66817451021626</v>
      </c>
      <c r="S149">
        <v>-1.057E-3</v>
      </c>
      <c r="T149">
        <v>222.4</v>
      </c>
      <c r="U149">
        <f t="shared" si="11"/>
        <v>250.16872890888641</v>
      </c>
    </row>
    <row r="150" spans="1:21" x14ac:dyDescent="0.3">
      <c r="A150" s="1" t="s">
        <v>96</v>
      </c>
      <c r="B150">
        <v>4.1549999999999997E-2</v>
      </c>
      <c r="C150">
        <v>4.0063000000000001E-2</v>
      </c>
      <c r="D150">
        <v>4.7614999999999998E-2</v>
      </c>
      <c r="E150">
        <v>4.5501E-2</v>
      </c>
      <c r="F150">
        <v>810825172</v>
      </c>
      <c r="G150">
        <v>500</v>
      </c>
      <c r="H150">
        <v>776067017</v>
      </c>
      <c r="I150">
        <v>499</v>
      </c>
      <c r="J150">
        <v>116.44</v>
      </c>
      <c r="K150">
        <v>4.0014000000000001E-2</v>
      </c>
      <c r="L150">
        <f t="shared" si="8"/>
        <v>136.95601035050578</v>
      </c>
      <c r="M150">
        <v>2.6932999999999999E-2</v>
      </c>
      <c r="N150">
        <v>159.8682</v>
      </c>
      <c r="O150">
        <f t="shared" si="9"/>
        <v>219.62837915810786</v>
      </c>
      <c r="P150">
        <v>1.3211000000000001E-2</v>
      </c>
      <c r="Q150">
        <v>224.71549999999999</v>
      </c>
      <c r="R150">
        <f t="shared" si="10"/>
        <v>263.09852248816196</v>
      </c>
      <c r="S150">
        <v>4.2329999999999998E-3</v>
      </c>
      <c r="T150">
        <v>223.3</v>
      </c>
      <c r="U150">
        <f t="shared" si="11"/>
        <v>251.18110236220471</v>
      </c>
    </row>
    <row r="151" spans="1:21" x14ac:dyDescent="0.3">
      <c r="A151" s="1" t="s">
        <v>513</v>
      </c>
      <c r="B151">
        <v>-2.9505E-2</v>
      </c>
      <c r="C151">
        <v>-3.9834000000000001E-2</v>
      </c>
      <c r="D151">
        <v>-4.3971999999999997E-2</v>
      </c>
      <c r="E151">
        <v>-5.0999999999999997E-2</v>
      </c>
      <c r="F151">
        <v>781434082</v>
      </c>
      <c r="G151">
        <v>500</v>
      </c>
      <c r="H151">
        <v>810825172</v>
      </c>
      <c r="I151">
        <v>500</v>
      </c>
      <c r="J151">
        <v>111.88</v>
      </c>
      <c r="K151">
        <v>-3.9162000000000002E-2</v>
      </c>
      <c r="L151">
        <f t="shared" si="8"/>
        <v>131.59256645495179</v>
      </c>
      <c r="M151">
        <v>2.0608000000000001E-2</v>
      </c>
      <c r="N151">
        <v>163.1628</v>
      </c>
      <c r="O151">
        <f t="shared" si="9"/>
        <v>224.15453043756369</v>
      </c>
      <c r="P151">
        <v>1.1445E-2</v>
      </c>
      <c r="Q151">
        <v>227.28739999999999</v>
      </c>
      <c r="R151">
        <f t="shared" si="10"/>
        <v>266.10972149306951</v>
      </c>
      <c r="S151">
        <v>9.4839999999999994E-3</v>
      </c>
      <c r="T151">
        <v>225.4</v>
      </c>
      <c r="U151">
        <f t="shared" si="11"/>
        <v>253.54330708661416</v>
      </c>
    </row>
    <row r="152" spans="1:21" x14ac:dyDescent="0.3">
      <c r="A152" s="1" t="s">
        <v>97</v>
      </c>
      <c r="B152">
        <v>-1.5779000000000001E-2</v>
      </c>
      <c r="C152">
        <v>-1.8933999999999999E-2</v>
      </c>
      <c r="D152">
        <v>-7.2249999999999997E-3</v>
      </c>
      <c r="E152">
        <v>-1.1401E-2</v>
      </c>
      <c r="F152">
        <v>769665113</v>
      </c>
      <c r="G152">
        <v>500</v>
      </c>
      <c r="H152">
        <v>779760754</v>
      </c>
      <c r="I152">
        <v>498</v>
      </c>
      <c r="J152">
        <v>109.61</v>
      </c>
      <c r="K152">
        <v>-2.0289999999999999E-2</v>
      </c>
      <c r="L152">
        <f t="shared" si="8"/>
        <v>128.92260644554224</v>
      </c>
      <c r="M152">
        <v>-2.4989000000000001E-2</v>
      </c>
      <c r="N152">
        <v>159.0855</v>
      </c>
      <c r="O152">
        <f t="shared" si="9"/>
        <v>218.55309881863411</v>
      </c>
      <c r="P152">
        <v>1.0179000000000001E-2</v>
      </c>
      <c r="Q152">
        <v>229.601</v>
      </c>
      <c r="R152">
        <f t="shared" si="10"/>
        <v>268.81850100150848</v>
      </c>
      <c r="S152">
        <v>1.2526000000000001E-2</v>
      </c>
      <c r="T152">
        <v>228.2</v>
      </c>
      <c r="U152">
        <f t="shared" si="11"/>
        <v>256.69291338582678</v>
      </c>
    </row>
    <row r="153" spans="1:21" x14ac:dyDescent="0.3">
      <c r="A153" s="1" t="s">
        <v>514</v>
      </c>
      <c r="B153">
        <v>-2.0199000000000002E-2</v>
      </c>
      <c r="C153">
        <v>-2.2058000000000001E-2</v>
      </c>
      <c r="D153">
        <v>-1.5098E-2</v>
      </c>
      <c r="E153">
        <v>-1.7267999999999999E-2</v>
      </c>
      <c r="F153">
        <v>743612136</v>
      </c>
      <c r="G153">
        <v>500</v>
      </c>
      <c r="H153">
        <v>760319904</v>
      </c>
      <c r="I153">
        <v>497</v>
      </c>
      <c r="J153">
        <v>107.09</v>
      </c>
      <c r="K153">
        <v>-2.2991000000000001E-2</v>
      </c>
      <c r="L153">
        <f t="shared" si="8"/>
        <v>125.95859797694662</v>
      </c>
      <c r="M153">
        <v>4.1457000000000001E-2</v>
      </c>
      <c r="N153">
        <v>165.6807</v>
      </c>
      <c r="O153">
        <f t="shared" si="9"/>
        <v>227.61364423181547</v>
      </c>
      <c r="P153">
        <v>1.6875000000000001E-2</v>
      </c>
      <c r="Q153">
        <v>233.47550000000001</v>
      </c>
      <c r="R153">
        <f t="shared" si="10"/>
        <v>273.35479344853769</v>
      </c>
      <c r="S153">
        <v>5.1549999999999999E-3</v>
      </c>
      <c r="T153">
        <v>229.4</v>
      </c>
      <c r="U153">
        <f t="shared" si="11"/>
        <v>258.04274465691788</v>
      </c>
    </row>
    <row r="154" spans="1:21" x14ac:dyDescent="0.3">
      <c r="A154" s="1" t="s">
        <v>98</v>
      </c>
      <c r="B154">
        <v>0.12740199999999999</v>
      </c>
      <c r="C154">
        <v>0.116647</v>
      </c>
      <c r="D154">
        <v>0.129328</v>
      </c>
      <c r="E154">
        <v>0.12173100000000001</v>
      </c>
      <c r="F154">
        <v>841420395</v>
      </c>
      <c r="G154">
        <v>500</v>
      </c>
      <c r="H154">
        <v>744961686</v>
      </c>
      <c r="I154">
        <v>498</v>
      </c>
      <c r="J154">
        <v>119.51</v>
      </c>
      <c r="K154">
        <v>0.115977</v>
      </c>
      <c r="L154">
        <f t="shared" si="8"/>
        <v>140.56692542931077</v>
      </c>
      <c r="M154">
        <v>7.6073000000000002E-2</v>
      </c>
      <c r="N154">
        <v>178.28450000000001</v>
      </c>
      <c r="O154">
        <f t="shared" si="9"/>
        <v>244.92885867241688</v>
      </c>
      <c r="P154">
        <v>1.3868999999999999E-2</v>
      </c>
      <c r="Q154">
        <v>236.71360000000001</v>
      </c>
      <c r="R154">
        <f t="shared" si="10"/>
        <v>277.14598420159615</v>
      </c>
      <c r="S154">
        <v>2.0509999999999999E-3</v>
      </c>
      <c r="T154">
        <v>229.9</v>
      </c>
      <c r="U154">
        <f t="shared" si="11"/>
        <v>258.60517435320583</v>
      </c>
    </row>
    <row r="155" spans="1:21" x14ac:dyDescent="0.3">
      <c r="A155" s="1" t="s">
        <v>99</v>
      </c>
      <c r="B155">
        <v>1.0496E-2</v>
      </c>
      <c r="C155">
        <v>7.7169999999999999E-3</v>
      </c>
      <c r="D155">
        <v>1.6275000000000001E-2</v>
      </c>
      <c r="E155">
        <v>1.2506E-2</v>
      </c>
      <c r="F155">
        <v>851212632</v>
      </c>
      <c r="G155">
        <v>500</v>
      </c>
      <c r="H155">
        <v>842347818</v>
      </c>
      <c r="I155">
        <v>499</v>
      </c>
      <c r="J155">
        <v>120.42</v>
      </c>
      <c r="K155">
        <v>7.6140000000000001E-3</v>
      </c>
      <c r="L155">
        <f t="shared" si="8"/>
        <v>141.63726182074808</v>
      </c>
      <c r="M155">
        <v>3.9536000000000002E-2</v>
      </c>
      <c r="N155">
        <v>185.33320000000001</v>
      </c>
      <c r="O155">
        <f t="shared" si="9"/>
        <v>254.61242648747802</v>
      </c>
      <c r="P155">
        <v>9.2840000000000006E-3</v>
      </c>
      <c r="Q155">
        <v>238.91120000000001</v>
      </c>
      <c r="R155">
        <f t="shared" si="10"/>
        <v>279.71895007631321</v>
      </c>
      <c r="S155">
        <v>2.0470000000000002E-3</v>
      </c>
      <c r="T155">
        <v>230.4</v>
      </c>
      <c r="U155">
        <f t="shared" si="11"/>
        <v>259.16760404949383</v>
      </c>
    </row>
    <row r="156" spans="1:21" x14ac:dyDescent="0.3">
      <c r="A156" s="1" t="s">
        <v>515</v>
      </c>
      <c r="B156">
        <v>0.11386300000000001</v>
      </c>
      <c r="C156">
        <v>0.111235</v>
      </c>
      <c r="D156">
        <v>0.14391799999999999</v>
      </c>
      <c r="E156">
        <v>0.14135900000000001</v>
      </c>
      <c r="F156">
        <v>947740073</v>
      </c>
      <c r="G156">
        <v>500</v>
      </c>
      <c r="H156">
        <v>851742198</v>
      </c>
      <c r="I156">
        <v>499</v>
      </c>
      <c r="J156">
        <v>133.71</v>
      </c>
      <c r="K156">
        <v>0.110364</v>
      </c>
      <c r="L156">
        <f t="shared" si="8"/>
        <v>157.26887791107976</v>
      </c>
      <c r="M156">
        <v>9.9992999999999999E-2</v>
      </c>
      <c r="N156">
        <v>203.86519999999999</v>
      </c>
      <c r="O156">
        <f t="shared" si="9"/>
        <v>280.07185570828648</v>
      </c>
      <c r="P156">
        <v>6.1890000000000001E-3</v>
      </c>
      <c r="Q156">
        <v>240.38980000000001</v>
      </c>
      <c r="R156">
        <f t="shared" si="10"/>
        <v>281.4501055833922</v>
      </c>
      <c r="S156">
        <v>3.0639999999999999E-3</v>
      </c>
      <c r="T156">
        <v>231.1</v>
      </c>
      <c r="U156">
        <f t="shared" si="11"/>
        <v>259.95500562429692</v>
      </c>
    </row>
    <row r="157" spans="1:21" x14ac:dyDescent="0.3">
      <c r="A157" s="1" t="s">
        <v>100</v>
      </c>
      <c r="B157">
        <v>4.5754000000000003E-2</v>
      </c>
      <c r="C157">
        <v>3.7553999999999997E-2</v>
      </c>
      <c r="D157">
        <v>6.0061000000000003E-2</v>
      </c>
      <c r="E157">
        <v>5.4567999999999998E-2</v>
      </c>
      <c r="F157">
        <v>983365521</v>
      </c>
      <c r="G157">
        <v>500</v>
      </c>
      <c r="H157">
        <v>947437346</v>
      </c>
      <c r="I157">
        <v>500</v>
      </c>
      <c r="J157">
        <v>138.54</v>
      </c>
      <c r="K157">
        <v>3.6123000000000002E-2</v>
      </c>
      <c r="L157">
        <f t="shared" si="8"/>
        <v>162.94989414255468</v>
      </c>
      <c r="M157">
        <v>-1.0137999999999999E-2</v>
      </c>
      <c r="N157">
        <v>201.79849999999999</v>
      </c>
      <c r="O157">
        <f t="shared" si="9"/>
        <v>277.23260455511121</v>
      </c>
      <c r="P157">
        <v>7.1029999999999999E-3</v>
      </c>
      <c r="Q157">
        <v>242.09729999999999</v>
      </c>
      <c r="R157">
        <f t="shared" si="10"/>
        <v>283.4492588556343</v>
      </c>
      <c r="S157">
        <v>-2.0370000000000002E-3</v>
      </c>
      <c r="T157">
        <v>230.6</v>
      </c>
      <c r="U157">
        <f t="shared" si="11"/>
        <v>259.39257592800902</v>
      </c>
    </row>
    <row r="158" spans="1:21" x14ac:dyDescent="0.3">
      <c r="A158" s="1" t="s">
        <v>516</v>
      </c>
      <c r="B158">
        <v>1.6834999999999999E-2</v>
      </c>
      <c r="C158">
        <v>1.4676E-2</v>
      </c>
      <c r="D158">
        <v>1.5472E-2</v>
      </c>
      <c r="E158">
        <v>1.2345999999999999E-2</v>
      </c>
      <c r="F158">
        <v>1006322600</v>
      </c>
      <c r="G158">
        <v>500</v>
      </c>
      <c r="H158">
        <v>981347644</v>
      </c>
      <c r="I158">
        <v>500</v>
      </c>
      <c r="J158">
        <v>140.63999999999999</v>
      </c>
      <c r="K158">
        <v>1.5158E-2</v>
      </c>
      <c r="L158">
        <f t="shared" si="8"/>
        <v>165.41990119971771</v>
      </c>
      <c r="M158">
        <v>3.6298999999999998E-2</v>
      </c>
      <c r="N158">
        <v>209.12350000000001</v>
      </c>
      <c r="O158">
        <f t="shared" si="9"/>
        <v>287.29575580928895</v>
      </c>
      <c r="P158">
        <v>7.7340000000000004E-3</v>
      </c>
      <c r="Q158">
        <v>243.96969999999999</v>
      </c>
      <c r="R158">
        <f t="shared" si="10"/>
        <v>285.6414782330553</v>
      </c>
      <c r="S158">
        <v>-4.0819999999999997E-3</v>
      </c>
      <c r="T158">
        <v>229.6</v>
      </c>
      <c r="U158">
        <f t="shared" si="11"/>
        <v>258.26771653543307</v>
      </c>
    </row>
    <row r="159" spans="1:21" x14ac:dyDescent="0.3">
      <c r="A159" s="1" t="s">
        <v>101</v>
      </c>
      <c r="B159">
        <v>3.5292999999999998E-2</v>
      </c>
      <c r="C159">
        <v>3.3316999999999999E-2</v>
      </c>
      <c r="D159">
        <v>3.5262000000000002E-2</v>
      </c>
      <c r="E159">
        <v>3.3168000000000003E-2</v>
      </c>
      <c r="F159">
        <v>1039979280</v>
      </c>
      <c r="G159">
        <v>500</v>
      </c>
      <c r="H159">
        <v>1006313380</v>
      </c>
      <c r="I159">
        <v>500</v>
      </c>
      <c r="J159">
        <v>145.30000000000001</v>
      </c>
      <c r="K159">
        <v>3.3133999999999997E-2</v>
      </c>
      <c r="L159">
        <f t="shared" si="8"/>
        <v>170.90096447894615</v>
      </c>
      <c r="M159">
        <v>-2.0403000000000001E-2</v>
      </c>
      <c r="N159">
        <v>204.85679999999999</v>
      </c>
      <c r="O159">
        <f t="shared" si="9"/>
        <v>281.43412475724796</v>
      </c>
      <c r="P159">
        <v>6.9309999999999997E-3</v>
      </c>
      <c r="Q159">
        <v>245.66069999999999</v>
      </c>
      <c r="R159">
        <f t="shared" si="10"/>
        <v>287.62131318670765</v>
      </c>
      <c r="S159">
        <v>2.049E-3</v>
      </c>
      <c r="T159">
        <v>230.1</v>
      </c>
      <c r="U159">
        <f t="shared" si="11"/>
        <v>258.83014623172102</v>
      </c>
    </row>
    <row r="160" spans="1:21" x14ac:dyDescent="0.3">
      <c r="A160" s="1" t="s">
        <v>102</v>
      </c>
      <c r="B160">
        <v>2.5732999999999999E-2</v>
      </c>
      <c r="C160">
        <v>1.8539E-2</v>
      </c>
      <c r="D160">
        <v>4.0992000000000001E-2</v>
      </c>
      <c r="E160">
        <v>3.6144000000000003E-2</v>
      </c>
      <c r="F160">
        <v>1056784080</v>
      </c>
      <c r="G160">
        <v>500</v>
      </c>
      <c r="H160">
        <v>1037790260</v>
      </c>
      <c r="I160">
        <v>500</v>
      </c>
      <c r="J160">
        <v>148.06</v>
      </c>
      <c r="K160">
        <v>1.8995000000000001E-2</v>
      </c>
      <c r="L160">
        <f t="shared" si="8"/>
        <v>174.1472594683604</v>
      </c>
      <c r="M160">
        <v>4.2297000000000001E-2</v>
      </c>
      <c r="N160">
        <v>213.52160000000001</v>
      </c>
      <c r="O160">
        <f t="shared" si="9"/>
        <v>293.33790536983491</v>
      </c>
      <c r="P160">
        <v>6.816E-3</v>
      </c>
      <c r="Q160">
        <v>247.33510000000001</v>
      </c>
      <c r="R160">
        <f t="shared" si="10"/>
        <v>289.58171274105166</v>
      </c>
      <c r="S160">
        <v>1.0219999999999999E-3</v>
      </c>
      <c r="T160">
        <v>230.4</v>
      </c>
      <c r="U160">
        <f t="shared" si="11"/>
        <v>259.16760404949383</v>
      </c>
    </row>
    <row r="161" spans="1:21" x14ac:dyDescent="0.3">
      <c r="A161" s="1" t="s">
        <v>103</v>
      </c>
      <c r="B161">
        <v>3.5470000000000002E-2</v>
      </c>
      <c r="C161">
        <v>3.2459000000000002E-2</v>
      </c>
      <c r="D161">
        <v>5.1423000000000003E-2</v>
      </c>
      <c r="E161">
        <v>4.8001000000000002E-2</v>
      </c>
      <c r="F161">
        <v>1095174060</v>
      </c>
      <c r="G161">
        <v>500</v>
      </c>
      <c r="H161">
        <v>1058008820</v>
      </c>
      <c r="I161">
        <v>500</v>
      </c>
      <c r="J161">
        <v>152.96</v>
      </c>
      <c r="K161">
        <v>3.3094999999999999E-2</v>
      </c>
      <c r="L161">
        <f t="shared" si="8"/>
        <v>179.91060926840746</v>
      </c>
      <c r="M161">
        <v>-1.1169E-2</v>
      </c>
      <c r="N161">
        <v>211.13679999999999</v>
      </c>
      <c r="O161">
        <f t="shared" si="9"/>
        <v>290.06164555946452</v>
      </c>
      <c r="P161">
        <v>5.8830000000000002E-3</v>
      </c>
      <c r="Q161">
        <v>248.7902</v>
      </c>
      <c r="R161">
        <f t="shared" si="10"/>
        <v>291.28535427923003</v>
      </c>
      <c r="S161">
        <v>0</v>
      </c>
      <c r="T161">
        <v>230.4</v>
      </c>
      <c r="U161">
        <f t="shared" si="11"/>
        <v>259.16760404949383</v>
      </c>
    </row>
    <row r="162" spans="1:21" x14ac:dyDescent="0.3">
      <c r="A162" s="1" t="s">
        <v>517</v>
      </c>
      <c r="B162">
        <v>7.5718999999999995E-2</v>
      </c>
      <c r="C162">
        <v>7.4654999999999999E-2</v>
      </c>
      <c r="D162">
        <v>6.8731E-2</v>
      </c>
      <c r="E162">
        <v>6.7364999999999994E-2</v>
      </c>
      <c r="F162">
        <v>1176235190</v>
      </c>
      <c r="G162">
        <v>500</v>
      </c>
      <c r="H162">
        <v>1094440010</v>
      </c>
      <c r="I162">
        <v>499</v>
      </c>
      <c r="J162">
        <v>164.42</v>
      </c>
      <c r="K162">
        <v>7.4922000000000002E-2</v>
      </c>
      <c r="L162">
        <f t="shared" si="8"/>
        <v>193.38979063749707</v>
      </c>
      <c r="M162">
        <v>3.0023999999999999E-2</v>
      </c>
      <c r="N162">
        <v>217.4759</v>
      </c>
      <c r="O162">
        <f t="shared" si="9"/>
        <v>298.77035847623699</v>
      </c>
      <c r="P162">
        <v>8.2249999999999997E-3</v>
      </c>
      <c r="Q162">
        <v>250.8365</v>
      </c>
      <c r="R162">
        <f t="shared" si="10"/>
        <v>293.68117702651506</v>
      </c>
      <c r="S162">
        <v>7.1500000000000001E-3</v>
      </c>
      <c r="T162">
        <v>232</v>
      </c>
      <c r="U162">
        <f t="shared" si="11"/>
        <v>260.96737907761531</v>
      </c>
    </row>
    <row r="163" spans="1:21" x14ac:dyDescent="0.3">
      <c r="A163" s="1" t="s">
        <v>104</v>
      </c>
      <c r="B163">
        <v>-5.6870000000000002E-3</v>
      </c>
      <c r="C163">
        <v>-1.21E-2</v>
      </c>
      <c r="D163">
        <v>2.5787999999999998E-2</v>
      </c>
      <c r="E163">
        <v>2.0797E-2</v>
      </c>
      <c r="F163">
        <v>1165217990</v>
      </c>
      <c r="G163">
        <v>500</v>
      </c>
      <c r="H163">
        <v>1174379240</v>
      </c>
      <c r="I163">
        <v>498</v>
      </c>
      <c r="J163">
        <v>162.38999999999999</v>
      </c>
      <c r="K163">
        <v>-1.2345999999999999E-2</v>
      </c>
      <c r="L163">
        <f t="shared" si="8"/>
        <v>191.00211714890614</v>
      </c>
      <c r="M163">
        <v>-2.9760000000000002E-2</v>
      </c>
      <c r="N163">
        <v>211.00389999999999</v>
      </c>
      <c r="O163">
        <f t="shared" si="9"/>
        <v>289.87906633739209</v>
      </c>
      <c r="P163">
        <v>6.6870000000000002E-3</v>
      </c>
      <c r="Q163">
        <v>252.5138</v>
      </c>
      <c r="R163">
        <f t="shared" si="10"/>
        <v>295.64497192170205</v>
      </c>
      <c r="S163">
        <v>6.0850000000000001E-3</v>
      </c>
      <c r="T163">
        <v>233.4</v>
      </c>
      <c r="U163">
        <f t="shared" si="11"/>
        <v>262.54218222722159</v>
      </c>
    </row>
    <row r="164" spans="1:21" x14ac:dyDescent="0.3">
      <c r="A164" s="1" t="s">
        <v>105</v>
      </c>
      <c r="B164">
        <v>3.6970000000000003E-2</v>
      </c>
      <c r="C164">
        <v>3.3718999999999999E-2</v>
      </c>
      <c r="D164">
        <v>3.1633000000000001E-2</v>
      </c>
      <c r="E164">
        <v>2.8802000000000001E-2</v>
      </c>
      <c r="F164">
        <v>1211352890</v>
      </c>
      <c r="G164">
        <v>500</v>
      </c>
      <c r="H164">
        <v>1164623730</v>
      </c>
      <c r="I164">
        <v>499</v>
      </c>
      <c r="J164">
        <v>168.11</v>
      </c>
      <c r="K164">
        <v>3.5223999999999998E-2</v>
      </c>
      <c r="L164">
        <f t="shared" si="8"/>
        <v>197.72994589508352</v>
      </c>
      <c r="M164">
        <v>7.8200000000000003E-4</v>
      </c>
      <c r="N164">
        <v>211.16890000000001</v>
      </c>
      <c r="O164">
        <f t="shared" si="9"/>
        <v>290.10574482980707</v>
      </c>
      <c r="P164">
        <v>7.4720000000000003E-3</v>
      </c>
      <c r="Q164">
        <v>254.4006</v>
      </c>
      <c r="R164">
        <f t="shared" si="10"/>
        <v>297.85405092261948</v>
      </c>
      <c r="S164">
        <v>3.0240000000000002E-3</v>
      </c>
      <c r="T164">
        <v>234.1</v>
      </c>
      <c r="U164">
        <f t="shared" si="11"/>
        <v>263.32958380202473</v>
      </c>
    </row>
    <row r="165" spans="1:21" x14ac:dyDescent="0.3">
      <c r="A165" s="1" t="s">
        <v>518</v>
      </c>
      <c r="B165">
        <v>-3.1237999999999998E-2</v>
      </c>
      <c r="C165">
        <v>-3.2321000000000003E-2</v>
      </c>
      <c r="D165">
        <v>-2.6509000000000001E-2</v>
      </c>
      <c r="E165">
        <v>-2.7889000000000001E-2</v>
      </c>
      <c r="F165">
        <v>1174219920</v>
      </c>
      <c r="G165">
        <v>500</v>
      </c>
      <c r="H165">
        <v>1212294970</v>
      </c>
      <c r="I165">
        <v>499</v>
      </c>
      <c r="J165">
        <v>162.56</v>
      </c>
      <c r="K165">
        <v>-3.3014000000000002E-2</v>
      </c>
      <c r="L165">
        <f t="shared" si="8"/>
        <v>191.20207010115269</v>
      </c>
      <c r="M165">
        <v>-4.4003E-2</v>
      </c>
      <c r="N165">
        <v>201.8768</v>
      </c>
      <c r="O165">
        <f t="shared" si="9"/>
        <v>277.34017380332989</v>
      </c>
      <c r="P165">
        <v>7.0759999999999998E-3</v>
      </c>
      <c r="Q165">
        <v>256.20069999999998</v>
      </c>
      <c r="R165">
        <f t="shared" si="10"/>
        <v>299.9616209404017</v>
      </c>
      <c r="S165">
        <v>4.0200000000000001E-3</v>
      </c>
      <c r="T165">
        <v>235.1</v>
      </c>
      <c r="U165">
        <f t="shared" si="11"/>
        <v>264.45444319460063</v>
      </c>
    </row>
    <row r="166" spans="1:21" x14ac:dyDescent="0.3">
      <c r="A166" s="1" t="s">
        <v>106</v>
      </c>
      <c r="B166">
        <v>1.5864E-2</v>
      </c>
      <c r="C166">
        <v>9.4839999999999994E-3</v>
      </c>
      <c r="D166">
        <v>4.522E-3</v>
      </c>
      <c r="E166">
        <v>-3.5100000000000002E-4</v>
      </c>
      <c r="F166">
        <v>1187214840</v>
      </c>
      <c r="G166">
        <v>500</v>
      </c>
      <c r="H166">
        <v>1173778870</v>
      </c>
      <c r="I166">
        <v>499</v>
      </c>
      <c r="J166">
        <v>164.4</v>
      </c>
      <c r="K166">
        <v>1.1318999999999999E-2</v>
      </c>
      <c r="L166">
        <f t="shared" si="8"/>
        <v>193.36626676076219</v>
      </c>
      <c r="M166">
        <v>1.2782999999999999E-2</v>
      </c>
      <c r="N166">
        <v>204.45740000000001</v>
      </c>
      <c r="O166">
        <f t="shared" si="9"/>
        <v>280.88542542469935</v>
      </c>
      <c r="P166">
        <v>8.9169999999999996E-3</v>
      </c>
      <c r="Q166">
        <v>258.48520000000002</v>
      </c>
      <c r="R166">
        <f t="shared" si="10"/>
        <v>302.63632995969147</v>
      </c>
      <c r="S166">
        <v>3.003E-3</v>
      </c>
      <c r="T166">
        <v>235.8</v>
      </c>
      <c r="U166">
        <f t="shared" si="11"/>
        <v>265.24184476940383</v>
      </c>
    </row>
    <row r="167" spans="1:21" x14ac:dyDescent="0.3">
      <c r="A167" s="1" t="s">
        <v>107</v>
      </c>
      <c r="B167">
        <v>1.4104999999999999E-2</v>
      </c>
      <c r="C167">
        <v>1.0838E-2</v>
      </c>
      <c r="D167">
        <v>2.6009000000000001E-2</v>
      </c>
      <c r="E167">
        <v>2.3181E-2</v>
      </c>
      <c r="F167">
        <v>1208335440</v>
      </c>
      <c r="G167">
        <v>500</v>
      </c>
      <c r="H167">
        <v>1189798660</v>
      </c>
      <c r="I167">
        <v>499</v>
      </c>
      <c r="J167">
        <v>166.07</v>
      </c>
      <c r="K167">
        <v>1.0158E-2</v>
      </c>
      <c r="L167">
        <f t="shared" si="8"/>
        <v>195.33051046812514</v>
      </c>
      <c r="M167">
        <v>4.2486000000000003E-2</v>
      </c>
      <c r="N167">
        <v>213.14400000000001</v>
      </c>
      <c r="O167">
        <f t="shared" si="9"/>
        <v>292.81915507446598</v>
      </c>
      <c r="P167">
        <v>8.9449999999999998E-3</v>
      </c>
      <c r="Q167">
        <v>260.79739999999998</v>
      </c>
      <c r="R167">
        <f t="shared" si="10"/>
        <v>305.34347033806824</v>
      </c>
      <c r="S167">
        <v>4.9899999999999996E-3</v>
      </c>
      <c r="T167">
        <v>236.9</v>
      </c>
      <c r="U167">
        <f t="shared" si="11"/>
        <v>266.47919010123735</v>
      </c>
    </row>
    <row r="168" spans="1:21" x14ac:dyDescent="0.3">
      <c r="A168" s="1" t="s">
        <v>108</v>
      </c>
      <c r="B168">
        <v>-1.3108E-2</v>
      </c>
      <c r="C168">
        <v>-1.4695E-2</v>
      </c>
      <c r="D168">
        <v>-1.8815999999999999E-2</v>
      </c>
      <c r="E168">
        <v>-2.0632999999999999E-2</v>
      </c>
      <c r="F168">
        <v>1192555910</v>
      </c>
      <c r="G168">
        <v>500</v>
      </c>
      <c r="H168">
        <v>1209216160</v>
      </c>
      <c r="I168">
        <v>500</v>
      </c>
      <c r="J168">
        <v>163.55000000000001</v>
      </c>
      <c r="K168">
        <v>-1.5174E-2</v>
      </c>
      <c r="L168">
        <f t="shared" si="8"/>
        <v>192.36650199952953</v>
      </c>
      <c r="M168">
        <v>-1.0992E-2</v>
      </c>
      <c r="N168">
        <v>210.80109999999999</v>
      </c>
      <c r="O168">
        <f t="shared" si="9"/>
        <v>289.60045786307853</v>
      </c>
      <c r="P168">
        <v>8.1349999999999999E-3</v>
      </c>
      <c r="Q168">
        <v>262.91899999999998</v>
      </c>
      <c r="R168">
        <f t="shared" si="10"/>
        <v>307.82745486655375</v>
      </c>
      <c r="S168">
        <v>2.9789999999999999E-3</v>
      </c>
      <c r="T168">
        <v>237.6</v>
      </c>
      <c r="U168">
        <f t="shared" si="11"/>
        <v>267.26659167604049</v>
      </c>
    </row>
    <row r="169" spans="1:21" x14ac:dyDescent="0.3">
      <c r="A169" s="1" t="s">
        <v>109</v>
      </c>
      <c r="B169">
        <v>2.3845999999999999E-2</v>
      </c>
      <c r="C169">
        <v>1.7363E-2</v>
      </c>
      <c r="D169">
        <v>4.7169000000000003E-2</v>
      </c>
      <c r="E169">
        <v>4.2411999999999998E-2</v>
      </c>
      <c r="F169">
        <v>1214791050</v>
      </c>
      <c r="G169">
        <v>500</v>
      </c>
      <c r="H169">
        <v>1192555910</v>
      </c>
      <c r="I169">
        <v>500</v>
      </c>
      <c r="J169">
        <v>166.4</v>
      </c>
      <c r="K169">
        <v>1.7426000000000001E-2</v>
      </c>
      <c r="L169">
        <f t="shared" si="8"/>
        <v>195.71865443425079</v>
      </c>
      <c r="M169">
        <v>1.6129000000000001E-2</v>
      </c>
      <c r="N169">
        <v>214.2011</v>
      </c>
      <c r="O169">
        <f t="shared" si="9"/>
        <v>294.27140861587088</v>
      </c>
      <c r="P169">
        <v>6.7450000000000001E-3</v>
      </c>
      <c r="Q169">
        <v>264.69240000000002</v>
      </c>
      <c r="R169">
        <f t="shared" si="10"/>
        <v>309.90376433243625</v>
      </c>
      <c r="S169">
        <v>1.98E-3</v>
      </c>
      <c r="T169">
        <v>238.1</v>
      </c>
      <c r="U169">
        <f t="shared" si="11"/>
        <v>267.82902137232844</v>
      </c>
    </row>
    <row r="170" spans="1:21" x14ac:dyDescent="0.3">
      <c r="A170" s="1" t="s">
        <v>519</v>
      </c>
      <c r="B170">
        <v>-5.7489999999999998E-3</v>
      </c>
      <c r="C170">
        <v>-8.6990000000000001E-3</v>
      </c>
      <c r="D170">
        <v>-8.6309999999999998E-3</v>
      </c>
      <c r="E170">
        <v>-1.1391999999999999E-2</v>
      </c>
      <c r="F170">
        <v>1249077630</v>
      </c>
      <c r="G170">
        <v>500</v>
      </c>
      <c r="H170">
        <v>1245628870</v>
      </c>
      <c r="I170">
        <v>499</v>
      </c>
      <c r="J170">
        <v>164.93</v>
      </c>
      <c r="K170">
        <v>-8.8339999999999998E-3</v>
      </c>
      <c r="L170">
        <f t="shared" si="8"/>
        <v>193.98964949423666</v>
      </c>
      <c r="M170">
        <v>-3.1199999999999999E-4</v>
      </c>
      <c r="N170">
        <v>214.1343</v>
      </c>
      <c r="O170">
        <f t="shared" si="9"/>
        <v>294.17963817166901</v>
      </c>
      <c r="P170">
        <v>7.7219999999999997E-3</v>
      </c>
      <c r="Q170">
        <v>266.73630000000003</v>
      </c>
      <c r="R170">
        <f t="shared" si="10"/>
        <v>312.29677714247185</v>
      </c>
      <c r="S170">
        <v>9.8799999999999995E-4</v>
      </c>
      <c r="T170">
        <v>238.4</v>
      </c>
      <c r="U170">
        <f t="shared" si="11"/>
        <v>268.16647919010126</v>
      </c>
    </row>
    <row r="171" spans="1:21" x14ac:dyDescent="0.3">
      <c r="A171" s="1" t="s">
        <v>110</v>
      </c>
      <c r="B171">
        <v>-3.898E-3</v>
      </c>
      <c r="C171">
        <v>-5.6569999999999997E-3</v>
      </c>
      <c r="D171">
        <v>-1.3908E-2</v>
      </c>
      <c r="E171">
        <v>-1.5610000000000001E-2</v>
      </c>
      <c r="F171">
        <v>1241600170</v>
      </c>
      <c r="G171">
        <v>500</v>
      </c>
      <c r="H171">
        <v>1249077630</v>
      </c>
      <c r="I171">
        <v>500</v>
      </c>
      <c r="J171">
        <v>163.41</v>
      </c>
      <c r="K171">
        <v>-9.2160000000000002E-3</v>
      </c>
      <c r="L171">
        <f t="shared" si="8"/>
        <v>192.20183486238534</v>
      </c>
      <c r="M171">
        <v>1.7864999999999999E-2</v>
      </c>
      <c r="N171">
        <v>217.9598</v>
      </c>
      <c r="O171">
        <f t="shared" si="9"/>
        <v>299.4351446730829</v>
      </c>
      <c r="P171">
        <v>8.4340000000000005E-3</v>
      </c>
      <c r="Q171">
        <v>268.98599999999999</v>
      </c>
      <c r="R171">
        <f t="shared" si="10"/>
        <v>314.93074207164494</v>
      </c>
      <c r="S171">
        <v>5.9230000000000003E-3</v>
      </c>
      <c r="T171">
        <v>239.8</v>
      </c>
      <c r="U171">
        <f t="shared" si="11"/>
        <v>269.74128233970754</v>
      </c>
    </row>
    <row r="172" spans="1:21" x14ac:dyDescent="0.3">
      <c r="A172" s="1" t="s">
        <v>111</v>
      </c>
      <c r="B172">
        <v>-3.4034000000000002E-2</v>
      </c>
      <c r="C172">
        <v>-3.9504999999999998E-2</v>
      </c>
      <c r="D172">
        <v>-4.7416E-2</v>
      </c>
      <c r="E172">
        <v>-5.1678000000000002E-2</v>
      </c>
      <c r="F172">
        <v>1137430700</v>
      </c>
      <c r="G172">
        <v>500</v>
      </c>
      <c r="H172">
        <v>1231673040</v>
      </c>
      <c r="I172">
        <v>496</v>
      </c>
      <c r="J172">
        <v>157.06</v>
      </c>
      <c r="K172">
        <v>-3.8858999999999998E-2</v>
      </c>
      <c r="L172">
        <f t="shared" si="8"/>
        <v>184.73300399905906</v>
      </c>
      <c r="M172">
        <v>-1.3391999999999999E-2</v>
      </c>
      <c r="N172">
        <v>215.04089999999999</v>
      </c>
      <c r="O172">
        <f t="shared" si="9"/>
        <v>295.42513345181061</v>
      </c>
      <c r="P172">
        <v>7.0670000000000004E-3</v>
      </c>
      <c r="Q172">
        <v>270.88690000000003</v>
      </c>
      <c r="R172">
        <f t="shared" si="10"/>
        <v>317.1563294539028</v>
      </c>
      <c r="S172">
        <v>4.9069999999999999E-3</v>
      </c>
      <c r="T172">
        <v>240.9</v>
      </c>
      <c r="U172">
        <f t="shared" si="11"/>
        <v>270.97862767154106</v>
      </c>
    </row>
    <row r="173" spans="1:21" x14ac:dyDescent="0.3">
      <c r="A173" s="1" t="s">
        <v>520</v>
      </c>
      <c r="B173">
        <v>1.7295000000000001E-2</v>
      </c>
      <c r="C173">
        <v>1.3714E-2</v>
      </c>
      <c r="D173">
        <v>2.2523999999999999E-2</v>
      </c>
      <c r="E173">
        <v>1.9238999999999999E-2</v>
      </c>
      <c r="F173">
        <v>1155048730</v>
      </c>
      <c r="G173">
        <v>500</v>
      </c>
      <c r="H173">
        <v>1140664830</v>
      </c>
      <c r="I173">
        <v>499</v>
      </c>
      <c r="J173">
        <v>159.18</v>
      </c>
      <c r="K173">
        <v>1.3498E-2</v>
      </c>
      <c r="L173">
        <f t="shared" si="8"/>
        <v>187.22653493295698</v>
      </c>
      <c r="M173">
        <v>-2.1080000000000002E-2</v>
      </c>
      <c r="N173">
        <v>210.5078</v>
      </c>
      <c r="O173">
        <f t="shared" si="9"/>
        <v>289.19751967019789</v>
      </c>
      <c r="P173">
        <v>7.2430000000000003E-3</v>
      </c>
      <c r="Q173">
        <v>272.84899999999999</v>
      </c>
      <c r="R173">
        <f t="shared" si="10"/>
        <v>319.45357023602071</v>
      </c>
      <c r="S173">
        <v>1.9530000000000001E-3</v>
      </c>
      <c r="T173">
        <v>241.4</v>
      </c>
      <c r="U173">
        <f t="shared" si="11"/>
        <v>271.54105736782901</v>
      </c>
    </row>
    <row r="174" spans="1:21" x14ac:dyDescent="0.3">
      <c r="A174" s="1" t="s">
        <v>112</v>
      </c>
      <c r="B174">
        <v>6.7809999999999997E-3</v>
      </c>
      <c r="C174">
        <v>5.2290000000000001E-3</v>
      </c>
      <c r="D174">
        <v>-8.9730000000000001E-3</v>
      </c>
      <c r="E174">
        <v>-1.0725999999999999E-2</v>
      </c>
      <c r="F174">
        <v>1160784230</v>
      </c>
      <c r="G174">
        <v>500</v>
      </c>
      <c r="H174">
        <v>1154868260</v>
      </c>
      <c r="I174">
        <v>498</v>
      </c>
      <c r="J174">
        <v>160.05000000000001</v>
      </c>
      <c r="K174">
        <v>5.4660000000000004E-3</v>
      </c>
      <c r="L174">
        <f t="shared" si="8"/>
        <v>188.24982357092449</v>
      </c>
      <c r="M174">
        <v>-5.156E-3</v>
      </c>
      <c r="N174">
        <v>209.42240000000001</v>
      </c>
      <c r="O174">
        <f t="shared" si="9"/>
        <v>287.70638733282124</v>
      </c>
      <c r="P174">
        <v>9.2750000000000003E-3</v>
      </c>
      <c r="Q174">
        <v>275.37959999999998</v>
      </c>
      <c r="R174">
        <f t="shared" si="10"/>
        <v>322.41641490409449</v>
      </c>
      <c r="S174">
        <v>4.8729999999999997E-3</v>
      </c>
      <c r="T174">
        <v>242.6</v>
      </c>
      <c r="U174">
        <f t="shared" si="11"/>
        <v>272.8908886389201</v>
      </c>
    </row>
    <row r="175" spans="1:21" x14ac:dyDescent="0.3">
      <c r="A175" s="1" t="s">
        <v>113</v>
      </c>
      <c r="B175">
        <v>-5.3130999999999998E-2</v>
      </c>
      <c r="C175">
        <v>-5.9544E-2</v>
      </c>
      <c r="D175">
        <v>-5.8790000000000002E-2</v>
      </c>
      <c r="E175">
        <v>-6.3506999999999994E-2</v>
      </c>
      <c r="F175">
        <v>1094470780</v>
      </c>
      <c r="G175">
        <v>500</v>
      </c>
      <c r="H175">
        <v>1163827220</v>
      </c>
      <c r="I175">
        <v>500</v>
      </c>
      <c r="J175">
        <v>150.55000000000001</v>
      </c>
      <c r="K175">
        <v>-5.9355999999999999E-2</v>
      </c>
      <c r="L175">
        <f t="shared" si="8"/>
        <v>177.07598212185368</v>
      </c>
      <c r="M175">
        <v>-5.0560000000000001E-2</v>
      </c>
      <c r="N175">
        <v>198.834</v>
      </c>
      <c r="O175">
        <f t="shared" si="9"/>
        <v>273.15994764138969</v>
      </c>
      <c r="P175">
        <v>8.5159999999999993E-3</v>
      </c>
      <c r="Q175">
        <v>277.72469999999998</v>
      </c>
      <c r="R175">
        <f t="shared" si="10"/>
        <v>325.16207483893209</v>
      </c>
      <c r="S175">
        <v>2.9099999999999998E-3</v>
      </c>
      <c r="T175">
        <v>243.3</v>
      </c>
      <c r="U175">
        <f t="shared" si="11"/>
        <v>273.6782902137233</v>
      </c>
    </row>
    <row r="176" spans="1:21" x14ac:dyDescent="0.3">
      <c r="A176" s="1" t="s">
        <v>521</v>
      </c>
      <c r="B176">
        <v>2.2936999999999999E-2</v>
      </c>
      <c r="C176">
        <v>1.8709E-2</v>
      </c>
      <c r="D176">
        <v>3.1563000000000001E-2</v>
      </c>
      <c r="E176">
        <v>2.7845999999999999E-2</v>
      </c>
      <c r="F176">
        <v>1100459790</v>
      </c>
      <c r="G176">
        <v>500</v>
      </c>
      <c r="H176">
        <v>1082151670</v>
      </c>
      <c r="I176">
        <v>499</v>
      </c>
      <c r="J176">
        <v>153.18</v>
      </c>
      <c r="K176">
        <v>1.7468999999999998E-2</v>
      </c>
      <c r="L176">
        <f t="shared" si="8"/>
        <v>180.16937191249121</v>
      </c>
      <c r="M176">
        <v>1.4940999999999999E-2</v>
      </c>
      <c r="N176">
        <v>201.8048</v>
      </c>
      <c r="O176">
        <f t="shared" si="9"/>
        <v>277.24125955209433</v>
      </c>
      <c r="P176">
        <v>8.4860000000000005E-3</v>
      </c>
      <c r="Q176">
        <v>280.08150000000001</v>
      </c>
      <c r="R176">
        <f t="shared" si="10"/>
        <v>327.92143321786057</v>
      </c>
      <c r="S176">
        <v>2.9009999999999999E-3</v>
      </c>
      <c r="T176">
        <v>244</v>
      </c>
      <c r="U176">
        <f t="shared" si="11"/>
        <v>274.46569178852644</v>
      </c>
    </row>
    <row r="177" spans="1:21" x14ac:dyDescent="0.3">
      <c r="A177" s="1" t="s">
        <v>114</v>
      </c>
      <c r="B177">
        <v>-1.3764999999999999E-2</v>
      </c>
      <c r="C177">
        <v>-1.5640999999999999E-2</v>
      </c>
      <c r="D177">
        <v>-2.9441999999999999E-2</v>
      </c>
      <c r="E177">
        <v>-3.1390000000000001E-2</v>
      </c>
      <c r="F177">
        <v>1087618390</v>
      </c>
      <c r="G177">
        <v>500</v>
      </c>
      <c r="H177">
        <v>1104372300</v>
      </c>
      <c r="I177">
        <v>500</v>
      </c>
      <c r="J177">
        <v>150.66</v>
      </c>
      <c r="K177">
        <v>-1.6451E-2</v>
      </c>
      <c r="L177">
        <f t="shared" si="8"/>
        <v>177.20536344389558</v>
      </c>
      <c r="M177">
        <v>6.4574000000000006E-2</v>
      </c>
      <c r="N177">
        <v>214.83619999999999</v>
      </c>
      <c r="O177">
        <f t="shared" si="9"/>
        <v>295.14391474031163</v>
      </c>
      <c r="P177">
        <v>9.3130000000000001E-3</v>
      </c>
      <c r="Q177">
        <v>282.68990000000002</v>
      </c>
      <c r="R177">
        <f t="shared" si="10"/>
        <v>330.97536668510304</v>
      </c>
      <c r="S177">
        <v>3.8570000000000002E-3</v>
      </c>
      <c r="T177">
        <v>244.9</v>
      </c>
      <c r="U177">
        <f t="shared" si="11"/>
        <v>275.47806524184477</v>
      </c>
    </row>
    <row r="178" spans="1:21" x14ac:dyDescent="0.3">
      <c r="A178" s="1" t="s">
        <v>115</v>
      </c>
      <c r="B178">
        <v>0.112438</v>
      </c>
      <c r="C178">
        <v>0.105753</v>
      </c>
      <c r="D178">
        <v>0.12825700000000001</v>
      </c>
      <c r="E178">
        <v>0.12306400000000001</v>
      </c>
      <c r="F178">
        <v>1200703690</v>
      </c>
      <c r="G178">
        <v>500</v>
      </c>
      <c r="H178">
        <v>1086047540</v>
      </c>
      <c r="I178">
        <v>500</v>
      </c>
      <c r="J178">
        <v>166.68</v>
      </c>
      <c r="K178">
        <v>0.106332</v>
      </c>
      <c r="L178">
        <f t="shared" si="8"/>
        <v>196.04798870853918</v>
      </c>
      <c r="M178">
        <v>1.4128999999999999E-2</v>
      </c>
      <c r="N178">
        <v>217.8716</v>
      </c>
      <c r="O178">
        <f t="shared" si="9"/>
        <v>299.31397471531932</v>
      </c>
      <c r="P178">
        <v>8.8039999999999993E-3</v>
      </c>
      <c r="Q178">
        <v>285.17869999999999</v>
      </c>
      <c r="R178">
        <f t="shared" si="10"/>
        <v>333.88927161274944</v>
      </c>
      <c r="S178">
        <v>3.8419999999999999E-3</v>
      </c>
      <c r="T178">
        <v>245.9</v>
      </c>
      <c r="U178">
        <f t="shared" si="11"/>
        <v>276.60292463442067</v>
      </c>
    </row>
    <row r="179" spans="1:21" x14ac:dyDescent="0.3">
      <c r="A179" s="1" t="s">
        <v>522</v>
      </c>
      <c r="B179">
        <v>-6.3999999999999997E-5</v>
      </c>
      <c r="C179">
        <v>-3.2919999999999998E-3</v>
      </c>
      <c r="D179">
        <v>3.49E-3</v>
      </c>
      <c r="E179">
        <v>5.5000000000000003E-4</v>
      </c>
      <c r="F179">
        <v>1197100670</v>
      </c>
      <c r="G179">
        <v>500</v>
      </c>
      <c r="H179">
        <v>1200313560</v>
      </c>
      <c r="I179">
        <v>499</v>
      </c>
      <c r="J179">
        <v>166.1</v>
      </c>
      <c r="K179">
        <v>-3.48E-3</v>
      </c>
      <c r="L179">
        <f t="shared" si="8"/>
        <v>195.36579628322747</v>
      </c>
      <c r="M179">
        <v>2.7822E-2</v>
      </c>
      <c r="N179">
        <v>223.9332</v>
      </c>
      <c r="O179">
        <f t="shared" si="9"/>
        <v>307.64145562212121</v>
      </c>
      <c r="P179">
        <v>9.1669999999999998E-3</v>
      </c>
      <c r="Q179">
        <v>287.79300000000001</v>
      </c>
      <c r="R179">
        <f t="shared" si="10"/>
        <v>336.95011284239678</v>
      </c>
      <c r="S179">
        <v>4.7850000000000002E-3</v>
      </c>
      <c r="T179">
        <v>247.1</v>
      </c>
      <c r="U179">
        <f t="shared" si="11"/>
        <v>277.95275590551182</v>
      </c>
    </row>
    <row r="180" spans="1:21" x14ac:dyDescent="0.3">
      <c r="A180" s="1" t="s">
        <v>116</v>
      </c>
      <c r="B180">
        <v>3.3310000000000002E-3</v>
      </c>
      <c r="C180">
        <v>2.1599999999999999E-4</v>
      </c>
      <c r="D180">
        <v>6.0999999999999997E-4</v>
      </c>
      <c r="E180">
        <v>-1.619E-3</v>
      </c>
      <c r="F180">
        <v>1193390380</v>
      </c>
      <c r="G180">
        <v>500</v>
      </c>
      <c r="H180">
        <v>1192934180</v>
      </c>
      <c r="I180">
        <v>500</v>
      </c>
      <c r="J180">
        <v>166.09</v>
      </c>
      <c r="K180">
        <v>-6.0000000000000002E-5</v>
      </c>
      <c r="L180">
        <f t="shared" si="8"/>
        <v>195.35403434486005</v>
      </c>
      <c r="M180">
        <v>5.3938E-2</v>
      </c>
      <c r="N180">
        <v>236.01169999999999</v>
      </c>
      <c r="O180">
        <f t="shared" si="9"/>
        <v>324.23500817141621</v>
      </c>
      <c r="P180">
        <v>1.1934999999999999E-2</v>
      </c>
      <c r="Q180">
        <v>291.2278</v>
      </c>
      <c r="R180">
        <f t="shared" si="10"/>
        <v>340.97160136918876</v>
      </c>
      <c r="S180">
        <v>2.8570000000000002E-3</v>
      </c>
      <c r="T180">
        <v>247.8</v>
      </c>
      <c r="U180">
        <f t="shared" si="11"/>
        <v>278.74015748031496</v>
      </c>
    </row>
    <row r="181" spans="1:21" x14ac:dyDescent="0.3">
      <c r="A181" s="1" t="s">
        <v>117</v>
      </c>
      <c r="B181">
        <v>-9.8410000000000008E-3</v>
      </c>
      <c r="C181">
        <v>-1.495E-2</v>
      </c>
      <c r="D181">
        <v>-3.016E-3</v>
      </c>
      <c r="E181">
        <v>-7.2659999999999999E-3</v>
      </c>
      <c r="F181">
        <v>1173894250</v>
      </c>
      <c r="G181">
        <v>500</v>
      </c>
      <c r="H181">
        <v>1192782710</v>
      </c>
      <c r="I181">
        <v>500</v>
      </c>
      <c r="J181">
        <v>163.58000000000001</v>
      </c>
      <c r="K181">
        <v>-1.5112E-2</v>
      </c>
      <c r="L181">
        <f t="shared" si="8"/>
        <v>192.40178781463189</v>
      </c>
      <c r="M181">
        <v>1.8127999999999998E-2</v>
      </c>
      <c r="N181">
        <v>240.2901</v>
      </c>
      <c r="O181">
        <f t="shared" si="9"/>
        <v>330.11271278928297</v>
      </c>
      <c r="P181">
        <v>9.0600000000000003E-3</v>
      </c>
      <c r="Q181">
        <v>293.86630000000002</v>
      </c>
      <c r="R181">
        <f t="shared" si="10"/>
        <v>344.06077613276767</v>
      </c>
      <c r="S181">
        <v>0</v>
      </c>
      <c r="T181">
        <v>247.8</v>
      </c>
      <c r="U181">
        <f t="shared" si="11"/>
        <v>278.74015748031496</v>
      </c>
    </row>
    <row r="182" spans="1:21" x14ac:dyDescent="0.3">
      <c r="A182" s="1" t="s">
        <v>523</v>
      </c>
      <c r="B182">
        <v>2.5555999999999999E-2</v>
      </c>
      <c r="C182">
        <v>2.1843000000000001E-2</v>
      </c>
      <c r="D182">
        <v>2.4721E-2</v>
      </c>
      <c r="E182">
        <v>2.1253000000000001E-2</v>
      </c>
      <c r="F182">
        <v>1197609540</v>
      </c>
      <c r="G182">
        <v>500</v>
      </c>
      <c r="H182">
        <v>1172840990</v>
      </c>
      <c r="I182">
        <v>499</v>
      </c>
      <c r="J182">
        <v>167.24</v>
      </c>
      <c r="K182">
        <v>2.2374000000000002E-2</v>
      </c>
      <c r="L182">
        <f t="shared" si="8"/>
        <v>196.70665725711601</v>
      </c>
      <c r="M182">
        <v>8.7609999999999997E-3</v>
      </c>
      <c r="N182">
        <v>242.39529999999999</v>
      </c>
      <c r="O182">
        <f t="shared" si="9"/>
        <v>333.00485559068846</v>
      </c>
      <c r="P182">
        <v>8.5710000000000005E-3</v>
      </c>
      <c r="Q182">
        <v>296.38499999999999</v>
      </c>
      <c r="R182">
        <f t="shared" si="10"/>
        <v>347.00968819531312</v>
      </c>
      <c r="S182">
        <v>0</v>
      </c>
      <c r="T182">
        <v>247.8</v>
      </c>
      <c r="U182">
        <f t="shared" si="11"/>
        <v>278.74015748031496</v>
      </c>
    </row>
    <row r="183" spans="1:21" x14ac:dyDescent="0.3">
      <c r="A183" s="1" t="s">
        <v>118</v>
      </c>
      <c r="B183">
        <v>7.6868000000000006E-2</v>
      </c>
      <c r="C183">
        <v>7.4736999999999998E-2</v>
      </c>
      <c r="D183">
        <v>9.4719999999999999E-2</v>
      </c>
      <c r="E183">
        <v>9.2789999999999997E-2</v>
      </c>
      <c r="F183">
        <v>1285818410</v>
      </c>
      <c r="G183">
        <v>500</v>
      </c>
      <c r="H183">
        <v>1196414530</v>
      </c>
      <c r="I183">
        <v>500</v>
      </c>
      <c r="J183">
        <v>179.63</v>
      </c>
      <c r="K183">
        <v>7.4084999999999998E-2</v>
      </c>
      <c r="L183">
        <f t="shared" si="8"/>
        <v>211.27969889437779</v>
      </c>
      <c r="M183">
        <v>3.3175999999999997E-2</v>
      </c>
      <c r="N183">
        <v>250.43700000000001</v>
      </c>
      <c r="O183">
        <f t="shared" si="9"/>
        <v>344.05261578737395</v>
      </c>
      <c r="P183">
        <v>6.9100000000000003E-3</v>
      </c>
      <c r="Q183">
        <v>298.43299999999999</v>
      </c>
      <c r="R183">
        <f t="shared" si="10"/>
        <v>349.4075013148165</v>
      </c>
      <c r="S183">
        <v>1.8990000000000001E-3</v>
      </c>
      <c r="T183">
        <v>248.2</v>
      </c>
      <c r="U183">
        <f t="shared" si="11"/>
        <v>279.19010123734529</v>
      </c>
    </row>
    <row r="184" spans="1:21" x14ac:dyDescent="0.3">
      <c r="A184" s="1" t="s">
        <v>119</v>
      </c>
      <c r="B184">
        <v>1.4166E-2</v>
      </c>
      <c r="C184">
        <v>8.8859999999999998E-3</v>
      </c>
      <c r="D184">
        <v>9.7900000000000001E-3</v>
      </c>
      <c r="E184">
        <v>5.8770000000000003E-3</v>
      </c>
      <c r="F184">
        <v>1297564690</v>
      </c>
      <c r="G184">
        <v>500</v>
      </c>
      <c r="H184">
        <v>1286269340</v>
      </c>
      <c r="I184">
        <v>500</v>
      </c>
      <c r="J184">
        <v>181.19</v>
      </c>
      <c r="K184">
        <v>8.685E-3</v>
      </c>
      <c r="L184">
        <f t="shared" si="8"/>
        <v>213.11456127969893</v>
      </c>
      <c r="M184">
        <v>-3.4553E-2</v>
      </c>
      <c r="N184">
        <v>241.78370000000001</v>
      </c>
      <c r="O184">
        <f t="shared" si="9"/>
        <v>332.16463397880381</v>
      </c>
      <c r="P184">
        <v>5.8830000000000002E-3</v>
      </c>
      <c r="Q184">
        <v>300.18869999999998</v>
      </c>
      <c r="R184">
        <f t="shared" si="10"/>
        <v>351.46308749348447</v>
      </c>
      <c r="S184">
        <v>4.7390000000000002E-3</v>
      </c>
      <c r="T184">
        <v>249.4</v>
      </c>
      <c r="U184">
        <f t="shared" si="11"/>
        <v>280.53993250843644</v>
      </c>
    </row>
    <row r="185" spans="1:21" x14ac:dyDescent="0.3">
      <c r="A185" s="1" t="s">
        <v>524</v>
      </c>
      <c r="B185">
        <v>-6.3599999999999996E-4</v>
      </c>
      <c r="C185">
        <v>-3.98E-3</v>
      </c>
      <c r="D185">
        <v>-3.5929999999999998E-3</v>
      </c>
      <c r="E185">
        <v>-6.6559999999999996E-3</v>
      </c>
      <c r="F185">
        <v>1289551970</v>
      </c>
      <c r="G185">
        <v>500</v>
      </c>
      <c r="H185">
        <v>1296368440</v>
      </c>
      <c r="I185">
        <v>499</v>
      </c>
      <c r="J185">
        <v>180.66</v>
      </c>
      <c r="K185">
        <v>-2.9250000000000001E-3</v>
      </c>
      <c r="L185">
        <f t="shared" si="8"/>
        <v>212.4911785462244</v>
      </c>
      <c r="M185">
        <v>2.4851999999999999E-2</v>
      </c>
      <c r="N185">
        <v>247.79249999999999</v>
      </c>
      <c r="O185">
        <f t="shared" si="9"/>
        <v>340.41957776803292</v>
      </c>
      <c r="P185">
        <v>7.6049999999999998E-3</v>
      </c>
      <c r="Q185">
        <v>302.4717</v>
      </c>
      <c r="R185">
        <f t="shared" si="10"/>
        <v>354.13604030199338</v>
      </c>
      <c r="S185">
        <v>3.774E-3</v>
      </c>
      <c r="T185">
        <v>250.4</v>
      </c>
      <c r="U185">
        <f t="shared" si="11"/>
        <v>281.66479190101239</v>
      </c>
    </row>
    <row r="186" spans="1:21" x14ac:dyDescent="0.3">
      <c r="A186" s="1" t="s">
        <v>120</v>
      </c>
      <c r="B186">
        <v>-3.7039999999999998E-3</v>
      </c>
      <c r="C186">
        <v>-5.4130000000000003E-3</v>
      </c>
      <c r="D186">
        <v>-1.1623E-2</v>
      </c>
      <c r="E186">
        <v>-1.3323E-2</v>
      </c>
      <c r="F186">
        <v>1285298480</v>
      </c>
      <c r="G186">
        <v>500</v>
      </c>
      <c r="H186">
        <v>1291451790</v>
      </c>
      <c r="I186">
        <v>500</v>
      </c>
      <c r="J186">
        <v>179.83</v>
      </c>
      <c r="K186">
        <v>-4.594E-3</v>
      </c>
      <c r="L186">
        <f t="shared" si="8"/>
        <v>211.51493766172669</v>
      </c>
      <c r="M186">
        <v>2.3987000000000001E-2</v>
      </c>
      <c r="N186">
        <v>253.7363</v>
      </c>
      <c r="O186">
        <f t="shared" si="9"/>
        <v>348.58522396934097</v>
      </c>
      <c r="P186">
        <v>8.7039999999999999E-3</v>
      </c>
      <c r="Q186">
        <v>305.1044</v>
      </c>
      <c r="R186">
        <f t="shared" si="10"/>
        <v>357.21842438388614</v>
      </c>
      <c r="S186">
        <v>4.6990000000000001E-3</v>
      </c>
      <c r="T186">
        <v>251.5</v>
      </c>
      <c r="U186">
        <f t="shared" si="11"/>
        <v>282.90213723284586</v>
      </c>
    </row>
    <row r="187" spans="1:21" x14ac:dyDescent="0.3">
      <c r="A187" s="1" t="s">
        <v>121</v>
      </c>
      <c r="B187">
        <v>6.2740000000000004E-2</v>
      </c>
      <c r="C187">
        <v>5.6847000000000002E-2</v>
      </c>
      <c r="D187">
        <v>6.6695000000000004E-2</v>
      </c>
      <c r="E187">
        <v>6.2521999999999994E-2</v>
      </c>
      <c r="F187">
        <v>1353227680</v>
      </c>
      <c r="G187">
        <v>500</v>
      </c>
      <c r="H187">
        <v>1284835860</v>
      </c>
      <c r="I187">
        <v>500</v>
      </c>
      <c r="J187">
        <v>189.55</v>
      </c>
      <c r="K187">
        <v>5.4051000000000002E-2</v>
      </c>
      <c r="L187">
        <f t="shared" si="8"/>
        <v>222.94754175488123</v>
      </c>
      <c r="M187">
        <v>6.7834000000000005E-2</v>
      </c>
      <c r="N187">
        <v>270.94819999999999</v>
      </c>
      <c r="O187">
        <f t="shared" si="9"/>
        <v>372.2310878699256</v>
      </c>
      <c r="P187">
        <v>8.2179999999999996E-3</v>
      </c>
      <c r="Q187">
        <v>307.61169999999998</v>
      </c>
      <c r="R187">
        <f t="shared" si="10"/>
        <v>360.15398924449687</v>
      </c>
      <c r="S187">
        <v>3.7420000000000001E-3</v>
      </c>
      <c r="T187">
        <v>252.5</v>
      </c>
      <c r="U187">
        <f t="shared" si="11"/>
        <v>284.02699662542182</v>
      </c>
    </row>
    <row r="188" spans="1:21" x14ac:dyDescent="0.3">
      <c r="A188" s="1" t="s">
        <v>525</v>
      </c>
      <c r="B188">
        <v>1.6064999999999999E-2</v>
      </c>
      <c r="C188">
        <v>1.2925000000000001E-2</v>
      </c>
      <c r="D188">
        <v>1.4504E-2</v>
      </c>
      <c r="E188">
        <v>1.1597E-2</v>
      </c>
      <c r="F188">
        <v>1354417850</v>
      </c>
      <c r="G188">
        <v>500</v>
      </c>
      <c r="H188">
        <v>1336915320</v>
      </c>
      <c r="I188">
        <v>500</v>
      </c>
      <c r="J188">
        <v>191.85</v>
      </c>
      <c r="K188">
        <v>1.2134000000000001E-2</v>
      </c>
      <c r="L188">
        <f t="shared" si="8"/>
        <v>225.65278757939308</v>
      </c>
      <c r="M188">
        <v>9.7990000000000004E-3</v>
      </c>
      <c r="N188">
        <v>273.60320000000002</v>
      </c>
      <c r="O188">
        <f t="shared" si="9"/>
        <v>375.87855088423851</v>
      </c>
      <c r="P188">
        <v>6.2519999999999997E-3</v>
      </c>
      <c r="Q188">
        <v>309.53489999999999</v>
      </c>
      <c r="R188">
        <f t="shared" si="10"/>
        <v>362.40568562703049</v>
      </c>
      <c r="S188">
        <v>2.7959999999999999E-3</v>
      </c>
      <c r="T188">
        <v>253.2</v>
      </c>
      <c r="U188">
        <f t="shared" si="11"/>
        <v>284.81439820022496</v>
      </c>
    </row>
    <row r="189" spans="1:21" x14ac:dyDescent="0.3">
      <c r="A189" s="1" t="s">
        <v>122</v>
      </c>
      <c r="B189">
        <v>-3.3210000000000002E-3</v>
      </c>
      <c r="C189">
        <v>-5.2350000000000001E-3</v>
      </c>
      <c r="D189">
        <v>9.2429999999999995E-3</v>
      </c>
      <c r="E189">
        <v>7.4570000000000001E-3</v>
      </c>
      <c r="F189">
        <v>1347352940</v>
      </c>
      <c r="G189">
        <v>500</v>
      </c>
      <c r="H189">
        <v>1355121780</v>
      </c>
      <c r="I189">
        <v>500</v>
      </c>
      <c r="J189">
        <v>190.92</v>
      </c>
      <c r="K189">
        <v>-4.8479999999999999E-3</v>
      </c>
      <c r="L189">
        <f t="shared" si="8"/>
        <v>224.55892731122086</v>
      </c>
      <c r="M189">
        <v>-9.5080000000000008E-3</v>
      </c>
      <c r="N189">
        <v>271.0018</v>
      </c>
      <c r="O189">
        <f t="shared" si="9"/>
        <v>372.30472403473431</v>
      </c>
      <c r="P189">
        <v>6.215E-3</v>
      </c>
      <c r="Q189">
        <v>311.45870000000002</v>
      </c>
      <c r="R189">
        <f t="shared" si="10"/>
        <v>364.65808449387652</v>
      </c>
      <c r="S189">
        <v>1.859E-3</v>
      </c>
      <c r="T189">
        <v>253.6</v>
      </c>
      <c r="U189">
        <f t="shared" si="11"/>
        <v>285.26434195725534</v>
      </c>
    </row>
    <row r="190" spans="1:21" x14ac:dyDescent="0.3">
      <c r="A190" s="1" t="s">
        <v>526</v>
      </c>
      <c r="B190">
        <v>-6.4729999999999996E-3</v>
      </c>
      <c r="C190">
        <v>-1.1871E-2</v>
      </c>
      <c r="D190">
        <v>-8.3809999999999996E-3</v>
      </c>
      <c r="E190">
        <v>-1.2437E-2</v>
      </c>
      <c r="F190">
        <v>1329905880</v>
      </c>
      <c r="G190">
        <v>500</v>
      </c>
      <c r="H190">
        <v>1346366990</v>
      </c>
      <c r="I190">
        <v>500</v>
      </c>
      <c r="J190">
        <v>188.63</v>
      </c>
      <c r="K190">
        <v>-1.1995E-2</v>
      </c>
      <c r="L190">
        <f t="shared" si="8"/>
        <v>221.86544342507645</v>
      </c>
      <c r="M190">
        <v>2.5767000000000002E-2</v>
      </c>
      <c r="N190">
        <v>277.98469999999998</v>
      </c>
      <c r="O190">
        <f t="shared" si="9"/>
        <v>381.89789521463842</v>
      </c>
      <c r="P190">
        <v>6.5859999999999998E-3</v>
      </c>
      <c r="Q190">
        <v>313.50990000000002</v>
      </c>
      <c r="R190">
        <f t="shared" si="10"/>
        <v>367.05964419637905</v>
      </c>
      <c r="S190">
        <v>1.8550000000000001E-3</v>
      </c>
      <c r="T190">
        <v>254.1</v>
      </c>
      <c r="U190">
        <f t="shared" si="11"/>
        <v>285.82677165354329</v>
      </c>
    </row>
    <row r="191" spans="1:21" x14ac:dyDescent="0.3">
      <c r="A191" s="1" t="s">
        <v>123</v>
      </c>
      <c r="B191">
        <v>-3.3248E-2</v>
      </c>
      <c r="C191">
        <v>-3.6197E-2</v>
      </c>
      <c r="D191">
        <v>-4.4998999999999997E-2</v>
      </c>
      <c r="E191">
        <v>-4.7550000000000002E-2</v>
      </c>
      <c r="F191">
        <v>1276501990</v>
      </c>
      <c r="G191">
        <v>500</v>
      </c>
      <c r="H191">
        <v>1322691570</v>
      </c>
      <c r="I191">
        <v>500</v>
      </c>
      <c r="J191">
        <v>182.08</v>
      </c>
      <c r="K191">
        <v>-3.4723999999999998E-2</v>
      </c>
      <c r="L191">
        <f t="shared" si="8"/>
        <v>214.16137379440136</v>
      </c>
      <c r="M191">
        <v>4.7980000000000002E-3</v>
      </c>
      <c r="N191">
        <v>279.31849999999997</v>
      </c>
      <c r="O191">
        <f t="shared" si="9"/>
        <v>383.73028171877797</v>
      </c>
      <c r="P191">
        <v>6.3200000000000001E-3</v>
      </c>
      <c r="Q191">
        <v>315.49130000000002</v>
      </c>
      <c r="R191">
        <f t="shared" si="10"/>
        <v>369.37948155721108</v>
      </c>
      <c r="S191">
        <v>2.7780000000000001E-3</v>
      </c>
      <c r="T191">
        <v>254.8</v>
      </c>
      <c r="U191">
        <f t="shared" si="11"/>
        <v>286.61417322834643</v>
      </c>
    </row>
    <row r="192" spans="1:21" x14ac:dyDescent="0.3">
      <c r="A192" s="1" t="s">
        <v>124</v>
      </c>
      <c r="B192">
        <v>4.5079000000000001E-2</v>
      </c>
      <c r="C192">
        <v>4.2653000000000003E-2</v>
      </c>
      <c r="D192">
        <v>4.2570999999999998E-2</v>
      </c>
      <c r="E192">
        <v>4.0654000000000003E-2</v>
      </c>
      <c r="F192">
        <v>1333602110</v>
      </c>
      <c r="G192">
        <v>500</v>
      </c>
      <c r="H192">
        <v>1278748340</v>
      </c>
      <c r="I192">
        <v>500</v>
      </c>
      <c r="J192">
        <v>189.82</v>
      </c>
      <c r="K192">
        <v>4.2508999999999998E-2</v>
      </c>
      <c r="L192">
        <f t="shared" si="8"/>
        <v>223.26511409080217</v>
      </c>
      <c r="M192">
        <v>2.6404E-2</v>
      </c>
      <c r="N192">
        <v>286.6936</v>
      </c>
      <c r="O192">
        <f t="shared" si="9"/>
        <v>393.8622608061072</v>
      </c>
      <c r="P192">
        <v>6.0419999999999996E-3</v>
      </c>
      <c r="Q192">
        <v>317.39749999999998</v>
      </c>
      <c r="R192">
        <f t="shared" si="10"/>
        <v>371.61127421756129</v>
      </c>
      <c r="S192">
        <v>3.6930000000000001E-3</v>
      </c>
      <c r="T192">
        <v>255.8</v>
      </c>
      <c r="U192">
        <f t="shared" si="11"/>
        <v>287.73903262092239</v>
      </c>
    </row>
    <row r="193" spans="1:21" x14ac:dyDescent="0.3">
      <c r="A193" s="1" t="s">
        <v>527</v>
      </c>
      <c r="B193">
        <v>7.1887000000000006E-2</v>
      </c>
      <c r="C193">
        <v>6.6629999999999995E-2</v>
      </c>
      <c r="D193">
        <v>7.4397000000000005E-2</v>
      </c>
      <c r="E193">
        <v>7.0386000000000004E-2</v>
      </c>
      <c r="F193">
        <v>1410949630</v>
      </c>
      <c r="G193">
        <v>500</v>
      </c>
      <c r="H193">
        <v>1325172250</v>
      </c>
      <c r="I193">
        <v>500</v>
      </c>
      <c r="J193">
        <v>202.17</v>
      </c>
      <c r="K193">
        <v>6.5061999999999995E-2</v>
      </c>
      <c r="L193">
        <f t="shared" si="8"/>
        <v>237.79110797459418</v>
      </c>
      <c r="M193">
        <v>2.7977999999999999E-2</v>
      </c>
      <c r="N193">
        <v>294.71469999999999</v>
      </c>
      <c r="O193">
        <f t="shared" si="9"/>
        <v>404.88172053646696</v>
      </c>
      <c r="P193">
        <v>6.0660000000000002E-3</v>
      </c>
      <c r="Q193">
        <v>319.3229</v>
      </c>
      <c r="R193">
        <f t="shared" si="10"/>
        <v>373.86554637590683</v>
      </c>
      <c r="S193">
        <v>2.7599999999999999E-3</v>
      </c>
      <c r="T193">
        <v>256.5</v>
      </c>
      <c r="U193">
        <f t="shared" si="11"/>
        <v>288.52643419572553</v>
      </c>
    </row>
    <row r="194" spans="1:21" x14ac:dyDescent="0.3">
      <c r="A194" s="1" t="s">
        <v>528</v>
      </c>
      <c r="B194">
        <v>4.8155999999999997E-2</v>
      </c>
      <c r="C194">
        <v>4.5156000000000002E-2</v>
      </c>
      <c r="D194">
        <v>4.3534999999999997E-2</v>
      </c>
      <c r="E194">
        <v>4.0813000000000002E-2</v>
      </c>
      <c r="F194">
        <v>1480667030</v>
      </c>
      <c r="G194">
        <v>500</v>
      </c>
      <c r="H194">
        <v>1409075500</v>
      </c>
      <c r="I194">
        <v>500</v>
      </c>
      <c r="J194">
        <v>211.28</v>
      </c>
      <c r="K194">
        <v>4.5060999999999997E-2</v>
      </c>
      <c r="L194">
        <f t="shared" si="8"/>
        <v>248.50623382733477</v>
      </c>
      <c r="M194">
        <v>4.6272000000000001E-2</v>
      </c>
      <c r="N194">
        <v>308.35180000000003</v>
      </c>
      <c r="O194">
        <f t="shared" si="9"/>
        <v>423.61649186320386</v>
      </c>
      <c r="P194">
        <v>7.3080000000000003E-3</v>
      </c>
      <c r="Q194">
        <v>321.65649999999999</v>
      </c>
      <c r="R194">
        <f t="shared" si="10"/>
        <v>376.59774202809098</v>
      </c>
      <c r="S194">
        <v>2.7520000000000001E-3</v>
      </c>
      <c r="T194">
        <v>257.2</v>
      </c>
      <c r="U194">
        <f t="shared" si="11"/>
        <v>289.31383577052867</v>
      </c>
    </row>
    <row r="195" spans="1:21" x14ac:dyDescent="0.3">
      <c r="A195" s="1" t="s">
        <v>125</v>
      </c>
      <c r="B195">
        <v>4.7060000000000001E-3</v>
      </c>
      <c r="C195">
        <v>2.9619999999999998E-3</v>
      </c>
      <c r="D195">
        <v>1.6882000000000001E-2</v>
      </c>
      <c r="E195">
        <v>1.5342E-2</v>
      </c>
      <c r="F195">
        <v>1484606310</v>
      </c>
      <c r="G195">
        <v>500</v>
      </c>
      <c r="H195">
        <v>1479819170</v>
      </c>
      <c r="I195">
        <v>500</v>
      </c>
      <c r="J195">
        <v>211.78</v>
      </c>
      <c r="K195">
        <v>2.3670000000000002E-3</v>
      </c>
      <c r="L195">
        <f t="shared" si="8"/>
        <v>249.09433074570694</v>
      </c>
      <c r="M195">
        <v>3.898E-3</v>
      </c>
      <c r="N195">
        <v>309.55369999999999</v>
      </c>
      <c r="O195">
        <f t="shared" si="9"/>
        <v>425.26767295431591</v>
      </c>
      <c r="P195">
        <v>6.2969999999999996E-3</v>
      </c>
      <c r="Q195">
        <v>323.68189999999998</v>
      </c>
      <c r="R195">
        <f t="shared" si="10"/>
        <v>378.96909490516231</v>
      </c>
      <c r="S195">
        <v>2.745E-3</v>
      </c>
      <c r="T195">
        <v>257.89999999999998</v>
      </c>
      <c r="U195">
        <f t="shared" si="11"/>
        <v>290.10123734533175</v>
      </c>
    </row>
    <row r="196" spans="1:21" x14ac:dyDescent="0.3">
      <c r="A196" s="1" t="s">
        <v>126</v>
      </c>
      <c r="B196">
        <v>7.6524999999999996E-2</v>
      </c>
      <c r="C196">
        <v>7.1555999999999995E-2</v>
      </c>
      <c r="D196">
        <v>8.0965999999999996E-2</v>
      </c>
      <c r="E196">
        <v>7.7508999999999995E-2</v>
      </c>
      <c r="F196">
        <v>1589622680</v>
      </c>
      <c r="G196">
        <v>500</v>
      </c>
      <c r="H196">
        <v>1482508790</v>
      </c>
      <c r="I196">
        <v>500</v>
      </c>
      <c r="J196">
        <v>226.92</v>
      </c>
      <c r="K196">
        <v>7.1488999999999997E-2</v>
      </c>
      <c r="L196">
        <f t="shared" ref="L196:L259" si="12">J196/$J$3*100</f>
        <v>266.90190543401553</v>
      </c>
      <c r="M196">
        <v>6.4800999999999997E-2</v>
      </c>
      <c r="N196">
        <v>329.61309999999997</v>
      </c>
      <c r="O196">
        <f t="shared" ref="O196:O259" si="13">N196/$N$3*100</f>
        <v>452.82545811036414</v>
      </c>
      <c r="P196">
        <v>5.3870000000000003E-3</v>
      </c>
      <c r="Q196">
        <v>325.42559999999997</v>
      </c>
      <c r="R196">
        <f t="shared" ref="R196:R259" si="14">Q196/$Q$3*100</f>
        <v>381.01063139758315</v>
      </c>
      <c r="S196">
        <v>-2.7369999999999998E-3</v>
      </c>
      <c r="T196">
        <v>257.2</v>
      </c>
      <c r="U196">
        <f t="shared" ref="U196:U259" si="15">T196/$T$3*100</f>
        <v>289.31383577052867</v>
      </c>
    </row>
    <row r="197" spans="1:21" x14ac:dyDescent="0.3">
      <c r="A197" s="1" t="s">
        <v>529</v>
      </c>
      <c r="B197">
        <v>5.5832E-2</v>
      </c>
      <c r="C197">
        <v>5.3319999999999999E-2</v>
      </c>
      <c r="D197">
        <v>6.0394000000000003E-2</v>
      </c>
      <c r="E197">
        <v>5.8049000000000003E-2</v>
      </c>
      <c r="F197">
        <v>1671573890</v>
      </c>
      <c r="G197">
        <v>500</v>
      </c>
      <c r="H197">
        <v>1588343210</v>
      </c>
      <c r="I197">
        <v>499</v>
      </c>
      <c r="J197">
        <v>238.9</v>
      </c>
      <c r="K197">
        <v>5.2794000000000001E-2</v>
      </c>
      <c r="L197">
        <f t="shared" si="12"/>
        <v>280.99270759821218</v>
      </c>
      <c r="M197">
        <v>5.7311000000000001E-2</v>
      </c>
      <c r="N197">
        <v>348.50360000000001</v>
      </c>
      <c r="O197">
        <f t="shared" si="13"/>
        <v>478.77739787378329</v>
      </c>
      <c r="P197">
        <v>7.228E-3</v>
      </c>
      <c r="Q197">
        <v>327.77780000000001</v>
      </c>
      <c r="R197">
        <f t="shared" si="14"/>
        <v>383.76460406345029</v>
      </c>
      <c r="S197">
        <v>-4.5750000000000001E-3</v>
      </c>
      <c r="T197">
        <v>256</v>
      </c>
      <c r="U197">
        <f t="shared" si="15"/>
        <v>287.96400449943758</v>
      </c>
    </row>
    <row r="198" spans="1:21" x14ac:dyDescent="0.3">
      <c r="A198" s="1" t="s">
        <v>127</v>
      </c>
      <c r="B198">
        <v>-1.3348E-2</v>
      </c>
      <c r="C198">
        <v>-1.5054E-2</v>
      </c>
      <c r="D198">
        <v>-1.9923E-2</v>
      </c>
      <c r="E198">
        <v>-2.138E-2</v>
      </c>
      <c r="F198">
        <v>1642760880</v>
      </c>
      <c r="G198">
        <v>500</v>
      </c>
      <c r="H198">
        <v>1668204960</v>
      </c>
      <c r="I198">
        <v>499</v>
      </c>
      <c r="J198">
        <v>235.52</v>
      </c>
      <c r="K198">
        <v>-1.4148000000000001E-2</v>
      </c>
      <c r="L198">
        <f t="shared" si="12"/>
        <v>277.0171724300165</v>
      </c>
      <c r="M198">
        <v>6.5989999999999998E-3</v>
      </c>
      <c r="N198">
        <v>350.80329999999998</v>
      </c>
      <c r="O198">
        <f t="shared" si="13"/>
        <v>481.93674653442935</v>
      </c>
      <c r="P198">
        <v>5.9420000000000002E-3</v>
      </c>
      <c r="Q198">
        <v>329.72539999999998</v>
      </c>
      <c r="R198">
        <f t="shared" si="14"/>
        <v>386.04486814135294</v>
      </c>
      <c r="S198">
        <v>-1.838E-3</v>
      </c>
      <c r="T198">
        <v>255.5</v>
      </c>
      <c r="U198">
        <f t="shared" si="15"/>
        <v>287.40157480314957</v>
      </c>
    </row>
    <row r="199" spans="1:21" x14ac:dyDescent="0.3">
      <c r="A199" s="1" t="s">
        <v>530</v>
      </c>
      <c r="B199">
        <v>5.5326E-2</v>
      </c>
      <c r="C199">
        <v>5.0804000000000002E-2</v>
      </c>
      <c r="D199">
        <v>5.7889000000000003E-2</v>
      </c>
      <c r="E199">
        <v>5.4503999999999997E-2</v>
      </c>
      <c r="F199">
        <v>1724749350</v>
      </c>
      <c r="G199">
        <v>500</v>
      </c>
      <c r="H199">
        <v>1644868210</v>
      </c>
      <c r="I199">
        <v>500</v>
      </c>
      <c r="J199">
        <v>247.35</v>
      </c>
      <c r="K199">
        <v>5.0229000000000003E-2</v>
      </c>
      <c r="L199">
        <f t="shared" si="12"/>
        <v>290.93154551870151</v>
      </c>
      <c r="M199">
        <v>-3.8011999999999997E-2</v>
      </c>
      <c r="N199">
        <v>337.46859999999998</v>
      </c>
      <c r="O199">
        <f t="shared" si="13"/>
        <v>463.617415062882</v>
      </c>
      <c r="P199">
        <v>4.9979999999999998E-3</v>
      </c>
      <c r="Q199">
        <v>331.3734</v>
      </c>
      <c r="R199">
        <f t="shared" si="14"/>
        <v>387.97435838595334</v>
      </c>
      <c r="S199">
        <v>2.7620000000000001E-3</v>
      </c>
      <c r="T199">
        <v>256.2</v>
      </c>
      <c r="U199">
        <f t="shared" si="15"/>
        <v>288.18897637795271</v>
      </c>
    </row>
    <row r="200" spans="1:21" x14ac:dyDescent="0.3">
      <c r="A200" s="1" t="s">
        <v>128</v>
      </c>
      <c r="B200">
        <v>1.5744000000000001E-2</v>
      </c>
      <c r="C200">
        <v>1.3310000000000001E-2</v>
      </c>
      <c r="D200">
        <v>1.9740000000000001E-3</v>
      </c>
      <c r="E200">
        <v>-1.4899999999999999E-4</v>
      </c>
      <c r="F200">
        <v>1748550190</v>
      </c>
      <c r="G200">
        <v>500</v>
      </c>
      <c r="H200">
        <v>1718438020</v>
      </c>
      <c r="I200">
        <v>499</v>
      </c>
      <c r="J200">
        <v>250.84</v>
      </c>
      <c r="K200">
        <v>1.4109999999999999E-2</v>
      </c>
      <c r="L200">
        <f t="shared" si="12"/>
        <v>295.03646200893911</v>
      </c>
      <c r="M200">
        <v>5.6066999999999999E-2</v>
      </c>
      <c r="N200">
        <v>356.3895</v>
      </c>
      <c r="O200">
        <f t="shared" si="13"/>
        <v>489.61111862126722</v>
      </c>
      <c r="P200">
        <v>6.0520000000000001E-3</v>
      </c>
      <c r="Q200">
        <v>333.37889999999999</v>
      </c>
      <c r="R200">
        <f t="shared" si="14"/>
        <v>390.32241219999821</v>
      </c>
      <c r="S200">
        <v>5.5100000000000001E-3</v>
      </c>
      <c r="T200">
        <v>257.60000000000002</v>
      </c>
      <c r="U200">
        <f t="shared" si="15"/>
        <v>289.76377952755905</v>
      </c>
    </row>
    <row r="201" spans="1:21" x14ac:dyDescent="0.3">
      <c r="A201" s="1" t="s">
        <v>129</v>
      </c>
      <c r="B201">
        <v>-5.7541000000000002E-2</v>
      </c>
      <c r="C201">
        <v>-5.9378E-2</v>
      </c>
      <c r="D201">
        <v>-7.5329999999999994E-2</v>
      </c>
      <c r="E201">
        <v>-7.6817999999999997E-2</v>
      </c>
      <c r="F201">
        <v>1652188980</v>
      </c>
      <c r="G201">
        <v>500</v>
      </c>
      <c r="H201">
        <v>1748786110</v>
      </c>
      <c r="I201">
        <v>499</v>
      </c>
      <c r="J201">
        <v>236.12</v>
      </c>
      <c r="K201">
        <v>-5.8682999999999999E-2</v>
      </c>
      <c r="L201">
        <f t="shared" si="12"/>
        <v>277.7228887320631</v>
      </c>
      <c r="M201">
        <v>6.7580000000000001E-3</v>
      </c>
      <c r="N201">
        <v>358.79790000000003</v>
      </c>
      <c r="O201">
        <f t="shared" si="13"/>
        <v>492.91980032509821</v>
      </c>
      <c r="P201">
        <v>5.5779999999999996E-3</v>
      </c>
      <c r="Q201">
        <v>335.23849999999999</v>
      </c>
      <c r="R201">
        <f t="shared" si="14"/>
        <v>392.49964524542224</v>
      </c>
      <c r="S201">
        <v>0</v>
      </c>
      <c r="T201">
        <v>257.60000000000002</v>
      </c>
      <c r="U201">
        <f t="shared" si="15"/>
        <v>289.76377952755905</v>
      </c>
    </row>
    <row r="202" spans="1:21" x14ac:dyDescent="0.3">
      <c r="A202" s="1" t="s">
        <v>531</v>
      </c>
      <c r="B202">
        <v>7.4416999999999997E-2</v>
      </c>
      <c r="C202">
        <v>7.0075999999999999E-2</v>
      </c>
      <c r="D202">
        <v>7.7912999999999996E-2</v>
      </c>
      <c r="E202">
        <v>7.4543999999999999E-2</v>
      </c>
      <c r="F202">
        <v>1772686180</v>
      </c>
      <c r="G202">
        <v>500</v>
      </c>
      <c r="H202">
        <v>1653062200</v>
      </c>
      <c r="I202">
        <v>500</v>
      </c>
      <c r="J202">
        <v>252.93</v>
      </c>
      <c r="K202">
        <v>7.1193000000000006E-2</v>
      </c>
      <c r="L202">
        <f t="shared" si="12"/>
        <v>297.49470712773467</v>
      </c>
      <c r="M202">
        <v>3.3625000000000002E-2</v>
      </c>
      <c r="N202">
        <v>370.86250000000001</v>
      </c>
      <c r="O202">
        <f t="shared" si="13"/>
        <v>509.49425692866856</v>
      </c>
      <c r="P202">
        <v>5.8789999999999997E-3</v>
      </c>
      <c r="Q202">
        <v>337.20929999999998</v>
      </c>
      <c r="R202">
        <f t="shared" si="14"/>
        <v>394.80707205006934</v>
      </c>
      <c r="S202">
        <v>1.8259999999999999E-3</v>
      </c>
      <c r="T202">
        <v>258.10000000000002</v>
      </c>
      <c r="U202">
        <f t="shared" si="15"/>
        <v>290.32620922384706</v>
      </c>
    </row>
    <row r="203" spans="1:21" x14ac:dyDescent="0.3">
      <c r="A203" s="1" t="s">
        <v>130</v>
      </c>
      <c r="B203">
        <v>-8.3242999999999998E-2</v>
      </c>
      <c r="C203">
        <v>-8.5664000000000004E-2</v>
      </c>
      <c r="D203">
        <v>-7.1239999999999998E-2</v>
      </c>
      <c r="E203">
        <v>-7.3145000000000002E-2</v>
      </c>
      <c r="F203">
        <v>1617006670</v>
      </c>
      <c r="G203">
        <v>500</v>
      </c>
      <c r="H203">
        <v>1768816440</v>
      </c>
      <c r="I203">
        <v>500</v>
      </c>
      <c r="J203">
        <v>231.32</v>
      </c>
      <c r="K203">
        <v>-8.5439000000000001E-2</v>
      </c>
      <c r="L203">
        <f t="shared" si="12"/>
        <v>272.07715831569044</v>
      </c>
      <c r="M203">
        <v>-2.7449999999999999E-2</v>
      </c>
      <c r="N203">
        <v>360.68239999999997</v>
      </c>
      <c r="O203">
        <f t="shared" si="13"/>
        <v>495.50874347028559</v>
      </c>
      <c r="P203">
        <v>4.522E-3</v>
      </c>
      <c r="Q203">
        <v>338.73419999999999</v>
      </c>
      <c r="R203">
        <f t="shared" si="14"/>
        <v>396.59243592991828</v>
      </c>
      <c r="S203">
        <v>4.5580000000000004E-3</v>
      </c>
      <c r="T203">
        <v>259.3</v>
      </c>
      <c r="U203">
        <f t="shared" si="15"/>
        <v>291.67604049493809</v>
      </c>
    </row>
    <row r="204" spans="1:21" x14ac:dyDescent="0.3">
      <c r="A204" s="1" t="s">
        <v>131</v>
      </c>
      <c r="B204">
        <v>5.6537999999999998E-2</v>
      </c>
      <c r="C204">
        <v>5.3813E-2</v>
      </c>
      <c r="D204">
        <v>6.3058000000000003E-2</v>
      </c>
      <c r="E204">
        <v>5.9845000000000002E-2</v>
      </c>
      <c r="F204">
        <v>1700190900</v>
      </c>
      <c r="G204">
        <v>500</v>
      </c>
      <c r="H204">
        <v>1614313450</v>
      </c>
      <c r="I204">
        <v>500</v>
      </c>
      <c r="J204">
        <v>243.98</v>
      </c>
      <c r="K204">
        <v>5.4729E-2</v>
      </c>
      <c r="L204">
        <f t="shared" si="12"/>
        <v>286.96777228887322</v>
      </c>
      <c r="M204">
        <v>1.4308E-2</v>
      </c>
      <c r="N204">
        <v>365.84300000000002</v>
      </c>
      <c r="O204">
        <f t="shared" si="13"/>
        <v>502.5984224275976</v>
      </c>
      <c r="P204">
        <v>4.8500000000000001E-3</v>
      </c>
      <c r="Q204">
        <v>340.37700000000001</v>
      </c>
      <c r="R204">
        <f t="shared" si="14"/>
        <v>398.51583797714494</v>
      </c>
      <c r="S204">
        <v>9.0700000000000004E-4</v>
      </c>
      <c r="T204">
        <v>259.5</v>
      </c>
      <c r="U204">
        <f t="shared" si="15"/>
        <v>291.90101237345328</v>
      </c>
    </row>
    <row r="205" spans="1:21" x14ac:dyDescent="0.3">
      <c r="A205" s="1" t="s">
        <v>532</v>
      </c>
      <c r="B205">
        <v>2.4875999999999999E-2</v>
      </c>
      <c r="C205">
        <v>1.9716999999999998E-2</v>
      </c>
      <c r="D205">
        <v>2.2384000000000001E-2</v>
      </c>
      <c r="E205">
        <v>1.8211999999999999E-2</v>
      </c>
      <c r="F205">
        <v>1731030070</v>
      </c>
      <c r="G205">
        <v>500</v>
      </c>
      <c r="H205">
        <v>1697652260</v>
      </c>
      <c r="I205">
        <v>500</v>
      </c>
      <c r="J205">
        <v>249.22</v>
      </c>
      <c r="K205">
        <v>2.1477E-2</v>
      </c>
      <c r="L205">
        <f t="shared" si="12"/>
        <v>293.13102799341328</v>
      </c>
      <c r="M205">
        <v>1.2064E-2</v>
      </c>
      <c r="N205">
        <v>370.25650000000002</v>
      </c>
      <c r="O205">
        <f t="shared" si="13"/>
        <v>508.66172864743555</v>
      </c>
      <c r="P205">
        <v>3.898E-3</v>
      </c>
      <c r="Q205">
        <v>341.7038</v>
      </c>
      <c r="R205">
        <f t="shared" si="14"/>
        <v>400.06926495319817</v>
      </c>
      <c r="S205">
        <v>9.0700000000000004E-4</v>
      </c>
      <c r="T205">
        <v>259.8</v>
      </c>
      <c r="U205">
        <f t="shared" si="15"/>
        <v>292.2384701912261</v>
      </c>
    </row>
    <row r="206" spans="1:21" x14ac:dyDescent="0.3">
      <c r="A206" s="1" t="s">
        <v>132</v>
      </c>
      <c r="B206">
        <v>-2.7512999999999999E-2</v>
      </c>
      <c r="C206">
        <v>-3.0173999999999999E-2</v>
      </c>
      <c r="D206">
        <v>-3.2350999999999998E-2</v>
      </c>
      <c r="E206">
        <v>-3.4728000000000002E-2</v>
      </c>
      <c r="F206">
        <v>1673969690</v>
      </c>
      <c r="G206">
        <v>500</v>
      </c>
      <c r="H206">
        <v>1729530810</v>
      </c>
      <c r="I206">
        <v>499</v>
      </c>
      <c r="J206">
        <v>242.17</v>
      </c>
      <c r="K206">
        <v>-2.8288000000000001E-2</v>
      </c>
      <c r="L206">
        <f t="shared" si="12"/>
        <v>284.83886144436605</v>
      </c>
      <c r="M206">
        <v>9.7400000000000004E-4</v>
      </c>
      <c r="N206">
        <v>370.61709999999999</v>
      </c>
      <c r="O206">
        <f t="shared" si="13"/>
        <v>509.15712418904053</v>
      </c>
      <c r="P206">
        <v>4.8700000000000002E-3</v>
      </c>
      <c r="Q206">
        <v>343.36790000000002</v>
      </c>
      <c r="R206">
        <f t="shared" si="14"/>
        <v>402.01760519351336</v>
      </c>
      <c r="S206">
        <v>9.0600000000000001E-4</v>
      </c>
      <c r="T206">
        <v>260</v>
      </c>
      <c r="U206">
        <f t="shared" si="15"/>
        <v>292.46344206974129</v>
      </c>
    </row>
    <row r="207" spans="1:21" x14ac:dyDescent="0.3">
      <c r="A207" s="1" t="s">
        <v>533</v>
      </c>
      <c r="B207">
        <v>0.135183</v>
      </c>
      <c r="C207">
        <v>0.13372400000000001</v>
      </c>
      <c r="D207">
        <v>0.141074</v>
      </c>
      <c r="E207">
        <v>0.139769</v>
      </c>
      <c r="F207">
        <v>1903806490</v>
      </c>
      <c r="G207">
        <v>500</v>
      </c>
      <c r="H207">
        <v>1675204730</v>
      </c>
      <c r="I207">
        <v>500</v>
      </c>
      <c r="J207">
        <v>274.08</v>
      </c>
      <c r="K207">
        <v>0.131767</v>
      </c>
      <c r="L207">
        <f t="shared" si="12"/>
        <v>322.3712067748765</v>
      </c>
      <c r="M207">
        <v>9.9600000000000001E-3</v>
      </c>
      <c r="N207">
        <v>374.30849999999998</v>
      </c>
      <c r="O207">
        <f t="shared" si="13"/>
        <v>514.22840289752821</v>
      </c>
      <c r="P207">
        <v>4.9610000000000001E-3</v>
      </c>
      <c r="Q207">
        <v>345.07139999999998</v>
      </c>
      <c r="R207">
        <f t="shared" si="14"/>
        <v>404.01207523700646</v>
      </c>
      <c r="S207">
        <v>6.3350000000000004E-3</v>
      </c>
      <c r="T207">
        <v>261.60000000000002</v>
      </c>
      <c r="U207">
        <f t="shared" si="15"/>
        <v>294.26321709786276</v>
      </c>
    </row>
    <row r="208" spans="1:21" x14ac:dyDescent="0.3">
      <c r="A208" s="1" t="s">
        <v>534</v>
      </c>
      <c r="B208">
        <v>4.1778000000000003E-2</v>
      </c>
      <c r="C208">
        <v>3.7844999999999997E-2</v>
      </c>
      <c r="D208">
        <v>5.9275000000000001E-2</v>
      </c>
      <c r="E208">
        <v>5.6598000000000002E-2</v>
      </c>
      <c r="F208">
        <v>1974781120</v>
      </c>
      <c r="G208">
        <v>500</v>
      </c>
      <c r="H208">
        <v>1902489610</v>
      </c>
      <c r="I208">
        <v>500</v>
      </c>
      <c r="J208">
        <v>284.2</v>
      </c>
      <c r="K208">
        <v>3.6923999999999998E-2</v>
      </c>
      <c r="L208">
        <f t="shared" si="12"/>
        <v>334.27428840272876</v>
      </c>
      <c r="M208">
        <v>4.267E-3</v>
      </c>
      <c r="N208">
        <v>375.90570000000002</v>
      </c>
      <c r="O208">
        <f t="shared" si="13"/>
        <v>516.42265070410463</v>
      </c>
      <c r="P208">
        <v>4.6540000000000002E-3</v>
      </c>
      <c r="Q208">
        <v>346.67739999999998</v>
      </c>
      <c r="R208">
        <f t="shared" si="14"/>
        <v>405.89239157974202</v>
      </c>
      <c r="S208">
        <v>3.5969999999999999E-3</v>
      </c>
      <c r="T208">
        <v>262.60000000000002</v>
      </c>
      <c r="U208">
        <f t="shared" si="15"/>
        <v>295.38807649043872</v>
      </c>
    </row>
    <row r="209" spans="1:21" x14ac:dyDescent="0.3">
      <c r="A209" s="1" t="s">
        <v>133</v>
      </c>
      <c r="B209">
        <v>2.6335999999999998E-2</v>
      </c>
      <c r="C209">
        <v>2.3831999999999999E-2</v>
      </c>
      <c r="D209">
        <v>1.9910000000000001E-2</v>
      </c>
      <c r="E209">
        <v>1.7727E-2</v>
      </c>
      <c r="F209">
        <v>2023149540</v>
      </c>
      <c r="G209">
        <v>500</v>
      </c>
      <c r="H209">
        <v>1973485700</v>
      </c>
      <c r="I209">
        <v>500</v>
      </c>
      <c r="J209">
        <v>291.7</v>
      </c>
      <c r="K209">
        <v>2.639E-2</v>
      </c>
      <c r="L209">
        <f t="shared" si="12"/>
        <v>343.09574217831101</v>
      </c>
      <c r="M209">
        <v>-1.4472E-2</v>
      </c>
      <c r="N209">
        <v>370.46559999999999</v>
      </c>
      <c r="O209">
        <f t="shared" si="13"/>
        <v>508.94899211873235</v>
      </c>
      <c r="P209">
        <v>5.2449999999999997E-3</v>
      </c>
      <c r="Q209">
        <v>348.4957</v>
      </c>
      <c r="R209">
        <f t="shared" si="14"/>
        <v>408.02127028833235</v>
      </c>
      <c r="S209">
        <v>4.4799999999999996E-3</v>
      </c>
      <c r="T209">
        <v>263.8</v>
      </c>
      <c r="U209">
        <f t="shared" si="15"/>
        <v>296.73790776152981</v>
      </c>
    </row>
    <row r="210" spans="1:21" x14ac:dyDescent="0.3">
      <c r="A210" s="1" t="s">
        <v>134</v>
      </c>
      <c r="B210">
        <v>-9.0449999999999992E-3</v>
      </c>
      <c r="C210">
        <v>-1.1093E-2</v>
      </c>
      <c r="D210">
        <v>-1.2616E-2</v>
      </c>
      <c r="E210">
        <v>-1.5321E-2</v>
      </c>
      <c r="F210">
        <v>2004505370</v>
      </c>
      <c r="G210">
        <v>500</v>
      </c>
      <c r="H210">
        <v>2024964530</v>
      </c>
      <c r="I210">
        <v>499</v>
      </c>
      <c r="J210">
        <v>288.36</v>
      </c>
      <c r="K210">
        <v>-1.145E-2</v>
      </c>
      <c r="L210">
        <f t="shared" si="12"/>
        <v>339.16725476358505</v>
      </c>
      <c r="M210">
        <v>-3.8270999999999999E-2</v>
      </c>
      <c r="N210">
        <v>356.28750000000002</v>
      </c>
      <c r="O210">
        <f t="shared" si="13"/>
        <v>489.4709900986835</v>
      </c>
      <c r="P210">
        <v>5.4099999999999999E-3</v>
      </c>
      <c r="Q210">
        <v>350.38099999999997</v>
      </c>
      <c r="R210">
        <f t="shared" si="14"/>
        <v>410.22859307846886</v>
      </c>
      <c r="S210">
        <v>5.352E-3</v>
      </c>
      <c r="T210">
        <v>265.2</v>
      </c>
      <c r="U210">
        <f t="shared" si="15"/>
        <v>298.31271091113609</v>
      </c>
    </row>
    <row r="211" spans="1:21" x14ac:dyDescent="0.3">
      <c r="A211" s="1" t="s">
        <v>535</v>
      </c>
      <c r="B211">
        <v>9.1280000000000007E-3</v>
      </c>
      <c r="C211">
        <v>5.1989999999999996E-3</v>
      </c>
      <c r="D211">
        <v>1.2787E-2</v>
      </c>
      <c r="E211">
        <v>1.0011000000000001E-2</v>
      </c>
      <c r="F211">
        <v>2014116250</v>
      </c>
      <c r="G211">
        <v>500</v>
      </c>
      <c r="H211">
        <v>2004326900</v>
      </c>
      <c r="I211">
        <v>500</v>
      </c>
      <c r="J211">
        <v>290.10000000000002</v>
      </c>
      <c r="K211">
        <v>6.0340000000000003E-3</v>
      </c>
      <c r="L211">
        <f t="shared" si="12"/>
        <v>341.21383203952018</v>
      </c>
      <c r="M211">
        <v>-1.4005E-2</v>
      </c>
      <c r="N211">
        <v>351.29759999999999</v>
      </c>
      <c r="O211">
        <f t="shared" si="13"/>
        <v>482.61582034534263</v>
      </c>
      <c r="P211">
        <v>4.5539999999999999E-3</v>
      </c>
      <c r="Q211">
        <v>351.97669999999999</v>
      </c>
      <c r="R211">
        <f t="shared" si="14"/>
        <v>412.09685010717567</v>
      </c>
      <c r="S211">
        <v>3.5490000000000001E-3</v>
      </c>
      <c r="T211">
        <v>266.10000000000002</v>
      </c>
      <c r="U211">
        <f t="shared" si="15"/>
        <v>299.32508436445448</v>
      </c>
    </row>
    <row r="212" spans="1:21" x14ac:dyDescent="0.3">
      <c r="A212" s="1" t="s">
        <v>135</v>
      </c>
      <c r="B212">
        <v>5.0139999999999997E-2</v>
      </c>
      <c r="C212">
        <v>4.7654000000000002E-2</v>
      </c>
      <c r="D212">
        <v>4.4006999999999998E-2</v>
      </c>
      <c r="E212">
        <v>4.1715000000000002E-2</v>
      </c>
      <c r="F212">
        <v>2103716950</v>
      </c>
      <c r="G212">
        <v>500</v>
      </c>
      <c r="H212">
        <v>1996845210</v>
      </c>
      <c r="I212">
        <v>498</v>
      </c>
      <c r="J212">
        <v>304</v>
      </c>
      <c r="K212">
        <v>4.7914999999999999E-2</v>
      </c>
      <c r="L212">
        <f t="shared" si="12"/>
        <v>357.56292637026587</v>
      </c>
      <c r="M212">
        <v>1.4514000000000001E-2</v>
      </c>
      <c r="N212">
        <v>356.39640000000003</v>
      </c>
      <c r="O212">
        <f t="shared" si="13"/>
        <v>489.62059790367738</v>
      </c>
      <c r="P212">
        <v>5.6189999999999999E-3</v>
      </c>
      <c r="Q212">
        <v>353.95440000000002</v>
      </c>
      <c r="R212">
        <f t="shared" si="14"/>
        <v>414.41235548141486</v>
      </c>
      <c r="S212">
        <v>3.5370000000000002E-3</v>
      </c>
      <c r="T212">
        <v>267.10000000000002</v>
      </c>
      <c r="U212">
        <f t="shared" si="15"/>
        <v>300.44994375703038</v>
      </c>
    </row>
    <row r="213" spans="1:21" x14ac:dyDescent="0.3">
      <c r="A213" s="1" t="s">
        <v>136</v>
      </c>
      <c r="B213">
        <v>4.9842999999999998E-2</v>
      </c>
      <c r="C213">
        <v>4.7883000000000002E-2</v>
      </c>
      <c r="D213">
        <v>6.5254999999999994E-2</v>
      </c>
      <c r="E213">
        <v>6.2814999999999996E-2</v>
      </c>
      <c r="F213">
        <v>2204747480</v>
      </c>
      <c r="G213">
        <v>500</v>
      </c>
      <c r="H213">
        <v>2104418890</v>
      </c>
      <c r="I213">
        <v>499</v>
      </c>
      <c r="J213">
        <v>318.66000000000003</v>
      </c>
      <c r="K213">
        <v>4.8224000000000003E-2</v>
      </c>
      <c r="L213">
        <f t="shared" si="12"/>
        <v>374.80592801693723</v>
      </c>
      <c r="M213">
        <v>-1.076E-2</v>
      </c>
      <c r="N213">
        <v>352.5616</v>
      </c>
      <c r="O213">
        <f t="shared" si="13"/>
        <v>484.3523149781455</v>
      </c>
      <c r="P213">
        <v>4.79E-3</v>
      </c>
      <c r="Q213">
        <v>355.6499</v>
      </c>
      <c r="R213">
        <f t="shared" si="14"/>
        <v>416.39745906740995</v>
      </c>
      <c r="S213">
        <v>2.643E-3</v>
      </c>
      <c r="T213">
        <v>267.8</v>
      </c>
      <c r="U213">
        <f t="shared" si="15"/>
        <v>301.23734533183352</v>
      </c>
    </row>
    <row r="214" spans="1:21" x14ac:dyDescent="0.3">
      <c r="A214" s="1" t="s">
        <v>137</v>
      </c>
      <c r="B214">
        <v>3.9107999999999997E-2</v>
      </c>
      <c r="C214">
        <v>3.5441E-2</v>
      </c>
      <c r="D214">
        <v>2.9416999999999999E-2</v>
      </c>
      <c r="E214">
        <v>2.6638999999999999E-2</v>
      </c>
      <c r="F214">
        <v>2291539780</v>
      </c>
      <c r="G214">
        <v>500</v>
      </c>
      <c r="H214">
        <v>2208870660</v>
      </c>
      <c r="I214">
        <v>499</v>
      </c>
      <c r="J214">
        <v>329.8</v>
      </c>
      <c r="K214">
        <v>3.4958999999999997E-2</v>
      </c>
      <c r="L214">
        <f t="shared" si="12"/>
        <v>387.90872735826866</v>
      </c>
      <c r="M214">
        <v>-1.6455999999999998E-2</v>
      </c>
      <c r="N214">
        <v>346.75979999999998</v>
      </c>
      <c r="O214">
        <f t="shared" si="13"/>
        <v>476.38174966121875</v>
      </c>
      <c r="P214">
        <v>5.215E-3</v>
      </c>
      <c r="Q214">
        <v>357.50459999999998</v>
      </c>
      <c r="R214">
        <f t="shared" si="14"/>
        <v>418.56895515761641</v>
      </c>
      <c r="S214">
        <v>5.2719999999999998E-3</v>
      </c>
      <c r="T214">
        <v>269.2</v>
      </c>
      <c r="U214">
        <f t="shared" si="15"/>
        <v>302.81214848143981</v>
      </c>
    </row>
    <row r="215" spans="1:21" x14ac:dyDescent="0.3">
      <c r="A215" s="1" t="s">
        <v>138</v>
      </c>
      <c r="B215">
        <v>-2.1940000000000001E-2</v>
      </c>
      <c r="C215">
        <v>-2.4079E-2</v>
      </c>
      <c r="D215">
        <v>-1.6378E-2</v>
      </c>
      <c r="E215">
        <v>-1.8613000000000001E-2</v>
      </c>
      <c r="F215">
        <v>2241474230</v>
      </c>
      <c r="G215">
        <v>500</v>
      </c>
      <c r="H215">
        <v>2290786440</v>
      </c>
      <c r="I215">
        <v>500</v>
      </c>
      <c r="J215">
        <v>321.83</v>
      </c>
      <c r="K215">
        <v>-2.4166E-2</v>
      </c>
      <c r="L215">
        <f t="shared" si="12"/>
        <v>378.53446247941662</v>
      </c>
      <c r="M215">
        <v>-3.2365999999999999E-2</v>
      </c>
      <c r="N215">
        <v>335.53660000000002</v>
      </c>
      <c r="O215">
        <f t="shared" si="13"/>
        <v>460.96321598805997</v>
      </c>
      <c r="P215">
        <v>4.6210000000000001E-3</v>
      </c>
      <c r="Q215">
        <v>359.15660000000003</v>
      </c>
      <c r="R215">
        <f t="shared" si="14"/>
        <v>420.50312863096588</v>
      </c>
      <c r="S215">
        <v>5.2449999999999997E-3</v>
      </c>
      <c r="T215">
        <v>270.60000000000002</v>
      </c>
      <c r="U215">
        <f t="shared" si="15"/>
        <v>304.38695163104614</v>
      </c>
    </row>
    <row r="216" spans="1:21" x14ac:dyDescent="0.3">
      <c r="A216" s="1" t="s">
        <v>536</v>
      </c>
      <c r="B216">
        <v>-0.21579499999999999</v>
      </c>
      <c r="C216">
        <v>-0.217944</v>
      </c>
      <c r="D216">
        <v>-0.25607000000000002</v>
      </c>
      <c r="E216">
        <v>-0.25778099999999998</v>
      </c>
      <c r="F216">
        <v>1752282500</v>
      </c>
      <c r="G216">
        <v>500</v>
      </c>
      <c r="H216">
        <v>2240564260</v>
      </c>
      <c r="I216">
        <v>500</v>
      </c>
      <c r="J216">
        <v>251.79</v>
      </c>
      <c r="K216">
        <v>-0.21762999999999999</v>
      </c>
      <c r="L216">
        <f t="shared" si="12"/>
        <v>296.15384615384619</v>
      </c>
      <c r="M216">
        <v>5.6846000000000001E-2</v>
      </c>
      <c r="N216">
        <v>354.6105</v>
      </c>
      <c r="O216">
        <f t="shared" si="13"/>
        <v>487.16711233032083</v>
      </c>
      <c r="P216">
        <v>8.5719999999999998E-3</v>
      </c>
      <c r="Q216">
        <v>362.2353</v>
      </c>
      <c r="R216">
        <f t="shared" si="14"/>
        <v>424.1076927183754</v>
      </c>
      <c r="S216">
        <v>2.6090000000000002E-3</v>
      </c>
      <c r="T216">
        <v>271.3</v>
      </c>
      <c r="U216">
        <f t="shared" si="15"/>
        <v>305.17435320584923</v>
      </c>
    </row>
    <row r="217" spans="1:21" x14ac:dyDescent="0.3">
      <c r="A217" s="1" t="s">
        <v>139</v>
      </c>
      <c r="B217">
        <v>-8.1874000000000002E-2</v>
      </c>
      <c r="C217">
        <v>-8.6541000000000007E-2</v>
      </c>
      <c r="D217">
        <v>-6.2282999999999998E-2</v>
      </c>
      <c r="E217">
        <v>-6.5983E-2</v>
      </c>
      <c r="F217">
        <v>1600625140</v>
      </c>
      <c r="G217">
        <v>500</v>
      </c>
      <c r="H217">
        <v>1752282500</v>
      </c>
      <c r="I217">
        <v>500</v>
      </c>
      <c r="J217">
        <v>230.3</v>
      </c>
      <c r="K217">
        <v>-8.5348999999999994E-2</v>
      </c>
      <c r="L217">
        <f t="shared" si="12"/>
        <v>270.87744060221127</v>
      </c>
      <c r="M217">
        <v>-3.6640000000000002E-3</v>
      </c>
      <c r="N217">
        <v>353.31119999999999</v>
      </c>
      <c r="O217">
        <f t="shared" si="13"/>
        <v>485.38212223823172</v>
      </c>
      <c r="P217">
        <v>5.9020000000000001E-3</v>
      </c>
      <c r="Q217">
        <v>364.3732</v>
      </c>
      <c r="R217">
        <f t="shared" si="14"/>
        <v>426.61076140401326</v>
      </c>
      <c r="S217">
        <v>8.6700000000000004E-4</v>
      </c>
      <c r="T217">
        <v>271.5</v>
      </c>
      <c r="U217">
        <f t="shared" si="15"/>
        <v>305.39932508436442</v>
      </c>
    </row>
    <row r="218" spans="1:21" x14ac:dyDescent="0.3">
      <c r="A218" s="1" t="s">
        <v>140</v>
      </c>
      <c r="B218">
        <v>7.3922000000000002E-2</v>
      </c>
      <c r="C218">
        <v>7.1025000000000005E-2</v>
      </c>
      <c r="D218">
        <v>9.4686999999999993E-2</v>
      </c>
      <c r="E218">
        <v>9.1943999999999998E-2</v>
      </c>
      <c r="F218">
        <v>1711657220</v>
      </c>
      <c r="G218">
        <v>500</v>
      </c>
      <c r="H218">
        <v>1596889640</v>
      </c>
      <c r="I218">
        <v>500</v>
      </c>
      <c r="J218">
        <v>247.08</v>
      </c>
      <c r="K218">
        <v>7.2860999999999995E-2</v>
      </c>
      <c r="L218">
        <f t="shared" si="12"/>
        <v>290.61397318278057</v>
      </c>
      <c r="M218">
        <v>1.8248E-2</v>
      </c>
      <c r="N218">
        <v>359.75839999999999</v>
      </c>
      <c r="O218">
        <f t="shared" si="13"/>
        <v>494.23934391276202</v>
      </c>
      <c r="P218">
        <v>4.921E-3</v>
      </c>
      <c r="Q218">
        <v>366.16629999999998</v>
      </c>
      <c r="R218">
        <f t="shared" si="14"/>
        <v>428.71013577148472</v>
      </c>
      <c r="S218">
        <v>0</v>
      </c>
      <c r="T218">
        <v>271.5</v>
      </c>
      <c r="U218">
        <f t="shared" si="15"/>
        <v>305.39932508436442</v>
      </c>
    </row>
    <row r="219" spans="1:21" x14ac:dyDescent="0.3">
      <c r="A219" s="1" t="s">
        <v>537</v>
      </c>
      <c r="B219">
        <v>4.2712E-2</v>
      </c>
      <c r="C219">
        <v>4.1085999999999998E-2</v>
      </c>
      <c r="D219">
        <v>5.0075000000000001E-2</v>
      </c>
      <c r="E219">
        <v>4.8666000000000001E-2</v>
      </c>
      <c r="F219">
        <v>1779388160</v>
      </c>
      <c r="G219">
        <v>500</v>
      </c>
      <c r="H219">
        <v>1711657220</v>
      </c>
      <c r="I219">
        <v>500</v>
      </c>
      <c r="J219">
        <v>257.07</v>
      </c>
      <c r="K219">
        <v>4.0432000000000003E-2</v>
      </c>
      <c r="L219">
        <f t="shared" si="12"/>
        <v>302.36414961185602</v>
      </c>
      <c r="M219">
        <v>4.4234999999999997E-2</v>
      </c>
      <c r="N219">
        <v>375.67239999999998</v>
      </c>
      <c r="O219">
        <f t="shared" si="13"/>
        <v>516.10214105392038</v>
      </c>
      <c r="P219">
        <v>5.0010000000000002E-3</v>
      </c>
      <c r="Q219">
        <v>367.9975</v>
      </c>
      <c r="R219">
        <f t="shared" si="14"/>
        <v>430.85411789279061</v>
      </c>
      <c r="S219">
        <v>2.5999999999999999E-3</v>
      </c>
      <c r="T219">
        <v>272.2</v>
      </c>
      <c r="U219">
        <f t="shared" si="15"/>
        <v>306.18672665916756</v>
      </c>
    </row>
    <row r="220" spans="1:21" x14ac:dyDescent="0.3">
      <c r="A220" s="1" t="s">
        <v>141</v>
      </c>
      <c r="B220">
        <v>4.7445000000000001E-2</v>
      </c>
      <c r="C220">
        <v>4.0573999999999999E-2</v>
      </c>
      <c r="D220">
        <v>7.5351000000000001E-2</v>
      </c>
      <c r="E220">
        <v>7.0554000000000006E-2</v>
      </c>
      <c r="F220">
        <v>1849150230</v>
      </c>
      <c r="G220">
        <v>500</v>
      </c>
      <c r="H220">
        <v>1777094100</v>
      </c>
      <c r="I220">
        <v>500</v>
      </c>
      <c r="J220">
        <v>267.82</v>
      </c>
      <c r="K220">
        <v>4.1817E-2</v>
      </c>
      <c r="L220">
        <f t="shared" si="12"/>
        <v>315.0082333568572</v>
      </c>
      <c r="M220">
        <v>1.3917000000000001E-2</v>
      </c>
      <c r="N220">
        <v>380.9006</v>
      </c>
      <c r="O220">
        <f t="shared" si="13"/>
        <v>523.28468950267018</v>
      </c>
      <c r="P220">
        <v>5.3489999999999996E-3</v>
      </c>
      <c r="Q220">
        <v>369.96589999999998</v>
      </c>
      <c r="R220">
        <f t="shared" si="14"/>
        <v>433.15873476018822</v>
      </c>
      <c r="S220">
        <v>2.5929999999999998E-3</v>
      </c>
      <c r="T220">
        <v>272.89999999999998</v>
      </c>
      <c r="U220">
        <f t="shared" si="15"/>
        <v>306.9741282339707</v>
      </c>
    </row>
    <row r="221" spans="1:21" x14ac:dyDescent="0.3">
      <c r="A221" s="1" t="s">
        <v>142</v>
      </c>
      <c r="B221">
        <v>-3.0846999999999999E-2</v>
      </c>
      <c r="C221">
        <v>-3.3368000000000002E-2</v>
      </c>
      <c r="D221">
        <v>-7.6299999999999996E-3</v>
      </c>
      <c r="E221">
        <v>-9.8890000000000002E-3</v>
      </c>
      <c r="F221">
        <v>1783600710</v>
      </c>
      <c r="G221">
        <v>500</v>
      </c>
      <c r="H221">
        <v>1849536510</v>
      </c>
      <c r="I221">
        <v>500</v>
      </c>
      <c r="J221">
        <v>258.89</v>
      </c>
      <c r="K221">
        <v>-3.3342999999999998E-2</v>
      </c>
      <c r="L221">
        <f t="shared" si="12"/>
        <v>304.50482239473064</v>
      </c>
      <c r="M221">
        <v>-1.993E-2</v>
      </c>
      <c r="N221">
        <v>373.30930000000001</v>
      </c>
      <c r="O221">
        <f t="shared" si="13"/>
        <v>512.85569289982527</v>
      </c>
      <c r="P221">
        <v>4.803E-3</v>
      </c>
      <c r="Q221">
        <v>371.74290000000002</v>
      </c>
      <c r="R221">
        <f t="shared" si="14"/>
        <v>435.23925913194483</v>
      </c>
      <c r="S221">
        <v>4.3099999999999996E-3</v>
      </c>
      <c r="T221">
        <v>274.10000000000002</v>
      </c>
      <c r="U221">
        <f t="shared" si="15"/>
        <v>308.32395950506191</v>
      </c>
    </row>
    <row r="222" spans="1:21" x14ac:dyDescent="0.3">
      <c r="A222" s="1" t="s">
        <v>538</v>
      </c>
      <c r="B222">
        <v>1.0515999999999999E-2</v>
      </c>
      <c r="C222">
        <v>8.7729999999999995E-3</v>
      </c>
      <c r="D222">
        <v>3.4090000000000001E-3</v>
      </c>
      <c r="E222">
        <v>2.1050000000000001E-3</v>
      </c>
      <c r="F222">
        <v>1810206540</v>
      </c>
      <c r="G222">
        <v>500</v>
      </c>
      <c r="H222">
        <v>1794664650</v>
      </c>
      <c r="I222">
        <v>500</v>
      </c>
      <c r="J222">
        <v>261.33</v>
      </c>
      <c r="K222">
        <v>9.4249999999999994E-3</v>
      </c>
      <c r="L222">
        <f t="shared" si="12"/>
        <v>307.37473535638674</v>
      </c>
      <c r="M222">
        <v>-1.2511E-2</v>
      </c>
      <c r="N222">
        <v>368.6388</v>
      </c>
      <c r="O222">
        <f t="shared" si="13"/>
        <v>506.4393177554378</v>
      </c>
      <c r="P222">
        <v>4.5539999999999999E-3</v>
      </c>
      <c r="Q222">
        <v>373.43579999999997</v>
      </c>
      <c r="R222">
        <f t="shared" si="14"/>
        <v>437.221318619253</v>
      </c>
      <c r="S222">
        <v>5.1500000000000001E-3</v>
      </c>
      <c r="T222">
        <v>275.5</v>
      </c>
      <c r="U222">
        <f t="shared" si="15"/>
        <v>309.89876265466813</v>
      </c>
    </row>
    <row r="223" spans="1:21" x14ac:dyDescent="0.3">
      <c r="A223" s="1" t="s">
        <v>143</v>
      </c>
      <c r="B223">
        <v>8.012E-3</v>
      </c>
      <c r="C223">
        <v>2.882E-3</v>
      </c>
      <c r="D223">
        <v>4.5649999999999996E-3</v>
      </c>
      <c r="E223">
        <v>6.9999999999999999E-4</v>
      </c>
      <c r="F223">
        <v>1811159240</v>
      </c>
      <c r="G223">
        <v>500</v>
      </c>
      <c r="H223">
        <v>1805952840</v>
      </c>
      <c r="I223">
        <v>500</v>
      </c>
      <c r="J223">
        <v>262.16000000000003</v>
      </c>
      <c r="K223">
        <v>3.176E-3</v>
      </c>
      <c r="L223">
        <f t="shared" si="12"/>
        <v>308.35097624088451</v>
      </c>
      <c r="M223">
        <v>-1.5848000000000001E-2</v>
      </c>
      <c r="N223">
        <v>362.79660000000001</v>
      </c>
      <c r="O223">
        <f t="shared" si="13"/>
        <v>498.41325055309557</v>
      </c>
      <c r="P223">
        <v>5.0270000000000002E-3</v>
      </c>
      <c r="Q223">
        <v>375.31310000000002</v>
      </c>
      <c r="R223">
        <f t="shared" si="14"/>
        <v>439.41927495189157</v>
      </c>
      <c r="S223">
        <v>3.4160000000000002E-3</v>
      </c>
      <c r="T223">
        <v>276.5</v>
      </c>
      <c r="U223">
        <f t="shared" si="15"/>
        <v>311.02362204724409</v>
      </c>
    </row>
    <row r="224" spans="1:21" x14ac:dyDescent="0.3">
      <c r="A224" s="1" t="s">
        <v>144</v>
      </c>
      <c r="B224">
        <v>4.7676000000000003E-2</v>
      </c>
      <c r="C224">
        <v>4.5067999999999997E-2</v>
      </c>
      <c r="D224">
        <v>6.0296000000000002E-2</v>
      </c>
      <c r="E224">
        <v>5.8011E-2</v>
      </c>
      <c r="F224">
        <v>1880035460</v>
      </c>
      <c r="G224">
        <v>500</v>
      </c>
      <c r="H224">
        <v>1810734820</v>
      </c>
      <c r="I224">
        <v>500</v>
      </c>
      <c r="J224">
        <v>273.5</v>
      </c>
      <c r="K224">
        <v>4.3256000000000003E-2</v>
      </c>
      <c r="L224">
        <f t="shared" si="12"/>
        <v>321.68901434956479</v>
      </c>
      <c r="M224">
        <v>3.2301999999999997E-2</v>
      </c>
      <c r="N224">
        <v>374.51560000000001</v>
      </c>
      <c r="O224">
        <f t="shared" si="13"/>
        <v>514.51291875073503</v>
      </c>
      <c r="P224">
        <v>5.4730000000000004E-3</v>
      </c>
      <c r="Q224">
        <v>377.36709999999999</v>
      </c>
      <c r="R224">
        <f t="shared" si="14"/>
        <v>441.82411291451842</v>
      </c>
      <c r="S224">
        <v>4.2550000000000001E-3</v>
      </c>
      <c r="T224">
        <v>277.60000000000002</v>
      </c>
      <c r="U224">
        <f t="shared" si="15"/>
        <v>312.26096737907761</v>
      </c>
    </row>
    <row r="225" spans="1:21" x14ac:dyDescent="0.3">
      <c r="A225" s="1" t="s">
        <v>539</v>
      </c>
      <c r="B225">
        <v>-4.4580000000000002E-3</v>
      </c>
      <c r="C225">
        <v>-7.3930000000000003E-3</v>
      </c>
      <c r="D225">
        <v>-1.0678999999999999E-2</v>
      </c>
      <c r="E225">
        <v>-1.4683E-2</v>
      </c>
      <c r="F225">
        <v>1867345360</v>
      </c>
      <c r="G225">
        <v>500</v>
      </c>
      <c r="H225">
        <v>1881578440</v>
      </c>
      <c r="I225">
        <v>500</v>
      </c>
      <c r="J225">
        <v>272.02</v>
      </c>
      <c r="K225">
        <v>-5.411E-3</v>
      </c>
      <c r="L225">
        <f t="shared" si="12"/>
        <v>319.94824747118321</v>
      </c>
      <c r="M225">
        <v>-1.2001E-2</v>
      </c>
      <c r="N225">
        <v>370.02109999999999</v>
      </c>
      <c r="O225">
        <f t="shared" si="13"/>
        <v>508.33833399825699</v>
      </c>
      <c r="P225">
        <v>4.9800000000000001E-3</v>
      </c>
      <c r="Q225">
        <v>379.24639999999999</v>
      </c>
      <c r="R225">
        <f t="shared" si="14"/>
        <v>444.02441086153146</v>
      </c>
      <c r="S225">
        <v>4.2370000000000003E-3</v>
      </c>
      <c r="T225">
        <v>278.8</v>
      </c>
      <c r="U225">
        <f t="shared" si="15"/>
        <v>313.61079865016876</v>
      </c>
    </row>
    <row r="226" spans="1:21" x14ac:dyDescent="0.3">
      <c r="A226" s="1" t="s">
        <v>145</v>
      </c>
      <c r="B226">
        <v>-3.2488000000000003E-2</v>
      </c>
      <c r="C226">
        <v>-3.7289999999999997E-2</v>
      </c>
      <c r="D226">
        <v>-3.3321000000000003E-2</v>
      </c>
      <c r="E226">
        <v>-3.7053999999999997E-2</v>
      </c>
      <c r="F226">
        <v>1796903750</v>
      </c>
      <c r="G226">
        <v>500</v>
      </c>
      <c r="H226">
        <v>1867413760</v>
      </c>
      <c r="I226">
        <v>500</v>
      </c>
      <c r="J226">
        <v>261.52</v>
      </c>
      <c r="K226">
        <v>-3.8600000000000002E-2</v>
      </c>
      <c r="L226">
        <f t="shared" si="12"/>
        <v>307.59821218536814</v>
      </c>
      <c r="M226">
        <v>5.6400000000000005E-4</v>
      </c>
      <c r="N226">
        <v>370.22980000000001</v>
      </c>
      <c r="O226">
        <f t="shared" si="13"/>
        <v>508.62504794593571</v>
      </c>
      <c r="P226">
        <v>5.8129999999999996E-3</v>
      </c>
      <c r="Q226">
        <v>381.45100000000002</v>
      </c>
      <c r="R226">
        <f t="shared" si="14"/>
        <v>446.6055723865594</v>
      </c>
      <c r="S226">
        <v>4.2189999999999997E-3</v>
      </c>
      <c r="T226">
        <v>280</v>
      </c>
      <c r="U226">
        <f t="shared" si="15"/>
        <v>314.96062992125979</v>
      </c>
    </row>
    <row r="227" spans="1:21" x14ac:dyDescent="0.3">
      <c r="A227" s="1" t="s">
        <v>146</v>
      </c>
      <c r="B227">
        <v>4.2738999999999999E-2</v>
      </c>
      <c r="C227">
        <v>4.0085999999999997E-2</v>
      </c>
      <c r="D227">
        <v>4.1666000000000002E-2</v>
      </c>
      <c r="E227">
        <v>3.9428999999999999E-2</v>
      </c>
      <c r="F227">
        <v>1864651110</v>
      </c>
      <c r="G227">
        <v>500</v>
      </c>
      <c r="H227">
        <v>1796903750</v>
      </c>
      <c r="I227">
        <v>500</v>
      </c>
      <c r="J227">
        <v>271.91000000000003</v>
      </c>
      <c r="K227">
        <v>3.9729E-2</v>
      </c>
      <c r="L227">
        <f t="shared" si="12"/>
        <v>319.8188661491414</v>
      </c>
      <c r="M227">
        <v>3.2088999999999999E-2</v>
      </c>
      <c r="N227">
        <v>382.11009999999999</v>
      </c>
      <c r="O227">
        <f t="shared" si="13"/>
        <v>524.94631154252374</v>
      </c>
      <c r="P227">
        <v>6.3660000000000001E-3</v>
      </c>
      <c r="Q227">
        <v>383.8793</v>
      </c>
      <c r="R227">
        <f t="shared" si="14"/>
        <v>449.44864347937676</v>
      </c>
      <c r="S227">
        <v>6.7229999999999998E-3</v>
      </c>
      <c r="T227">
        <v>281.89999999999998</v>
      </c>
      <c r="U227">
        <f t="shared" si="15"/>
        <v>317.09786276715408</v>
      </c>
    </row>
    <row r="228" spans="1:21" x14ac:dyDescent="0.3">
      <c r="A228" s="1" t="s">
        <v>147</v>
      </c>
      <c r="B228">
        <v>2.6891000000000002E-2</v>
      </c>
      <c r="C228">
        <v>2.3328000000000002E-2</v>
      </c>
      <c r="D228">
        <v>1.3806000000000001E-2</v>
      </c>
      <c r="E228">
        <v>1.0892000000000001E-2</v>
      </c>
      <c r="F228">
        <v>1909704860</v>
      </c>
      <c r="G228">
        <v>500</v>
      </c>
      <c r="H228">
        <v>1863715280</v>
      </c>
      <c r="I228">
        <v>498</v>
      </c>
      <c r="J228">
        <v>278.97000000000003</v>
      </c>
      <c r="K228">
        <v>2.5964000000000001E-2</v>
      </c>
      <c r="L228">
        <f t="shared" si="12"/>
        <v>328.12279463655614</v>
      </c>
      <c r="M228">
        <v>2.1687000000000001E-2</v>
      </c>
      <c r="N228">
        <v>390.39690000000002</v>
      </c>
      <c r="O228">
        <f t="shared" si="13"/>
        <v>536.33079233612386</v>
      </c>
      <c r="P228">
        <v>6.6E-3</v>
      </c>
      <c r="Q228">
        <v>386.41289999999998</v>
      </c>
      <c r="R228">
        <f t="shared" si="14"/>
        <v>452.41500056901225</v>
      </c>
      <c r="S228">
        <v>3.339E-3</v>
      </c>
      <c r="T228">
        <v>282.8</v>
      </c>
      <c r="U228">
        <f t="shared" si="15"/>
        <v>318.11023622047247</v>
      </c>
    </row>
    <row r="229" spans="1:21" x14ac:dyDescent="0.3">
      <c r="A229" s="1" t="s">
        <v>148</v>
      </c>
      <c r="B229">
        <v>-1.4355E-2</v>
      </c>
      <c r="C229">
        <v>-1.9769999999999999E-2</v>
      </c>
      <c r="D229">
        <v>-2.2981000000000001E-2</v>
      </c>
      <c r="E229">
        <v>-2.7705E-2</v>
      </c>
      <c r="F229">
        <v>1869942410</v>
      </c>
      <c r="G229">
        <v>500</v>
      </c>
      <c r="H229">
        <v>1910743650</v>
      </c>
      <c r="I229">
        <v>500</v>
      </c>
      <c r="J229">
        <v>273.7</v>
      </c>
      <c r="K229">
        <v>-1.8891000000000002E-2</v>
      </c>
      <c r="L229">
        <f t="shared" si="12"/>
        <v>321.92425311691363</v>
      </c>
      <c r="M229">
        <v>-2.0027E-2</v>
      </c>
      <c r="N229">
        <v>382.57839999999999</v>
      </c>
      <c r="O229">
        <f t="shared" si="13"/>
        <v>525.58966631826877</v>
      </c>
      <c r="P229">
        <v>5.8170000000000001E-3</v>
      </c>
      <c r="Q229">
        <v>388.66059999999999</v>
      </c>
      <c r="R229">
        <f t="shared" si="14"/>
        <v>455.04662388381092</v>
      </c>
      <c r="S229">
        <v>8.3199999999999995E-4</v>
      </c>
      <c r="T229">
        <v>283.10000000000002</v>
      </c>
      <c r="U229">
        <f t="shared" si="15"/>
        <v>318.44769403824523</v>
      </c>
    </row>
    <row r="230" spans="1:21" x14ac:dyDescent="0.3">
      <c r="A230" s="1" t="s">
        <v>540</v>
      </c>
      <c r="B230">
        <v>1.8553E-2</v>
      </c>
      <c r="C230">
        <v>1.5184E-2</v>
      </c>
      <c r="D230">
        <v>2.7688999999999998E-2</v>
      </c>
      <c r="E230">
        <v>2.4537E-2</v>
      </c>
      <c r="F230">
        <v>1873261790</v>
      </c>
      <c r="G230">
        <v>500</v>
      </c>
      <c r="H230">
        <v>1857788960</v>
      </c>
      <c r="I230">
        <v>500</v>
      </c>
      <c r="J230">
        <v>277.72000000000003</v>
      </c>
      <c r="K230">
        <v>1.4688E-2</v>
      </c>
      <c r="L230">
        <f t="shared" si="12"/>
        <v>326.65255234062579</v>
      </c>
      <c r="M230">
        <v>3.0049999999999999E-3</v>
      </c>
      <c r="N230">
        <v>383.72800000000001</v>
      </c>
      <c r="O230">
        <f t="shared" si="13"/>
        <v>527.16899719633057</v>
      </c>
      <c r="P230">
        <v>6.7590000000000003E-3</v>
      </c>
      <c r="Q230">
        <v>391.2876</v>
      </c>
      <c r="R230">
        <f t="shared" si="14"/>
        <v>458.12233436473645</v>
      </c>
      <c r="S230">
        <v>1.663E-3</v>
      </c>
      <c r="T230">
        <v>283.5</v>
      </c>
      <c r="U230">
        <f t="shared" si="15"/>
        <v>318.89763779527556</v>
      </c>
    </row>
    <row r="231" spans="1:21" x14ac:dyDescent="0.3">
      <c r="A231" s="1" t="s">
        <v>149</v>
      </c>
      <c r="B231">
        <v>7.2303000000000006E-2</v>
      </c>
      <c r="C231">
        <v>6.9633E-2</v>
      </c>
      <c r="D231">
        <v>7.1117E-2</v>
      </c>
      <c r="E231">
        <v>6.8598000000000006E-2</v>
      </c>
      <c r="F231">
        <v>1995895570</v>
      </c>
      <c r="G231">
        <v>500</v>
      </c>
      <c r="H231">
        <v>1869461900</v>
      </c>
      <c r="I231">
        <v>500</v>
      </c>
      <c r="J231">
        <v>297.47000000000003</v>
      </c>
      <c r="K231">
        <v>7.1114999999999998E-2</v>
      </c>
      <c r="L231">
        <f t="shared" si="12"/>
        <v>349.88238061632563</v>
      </c>
      <c r="M231">
        <v>1.6053999999999999E-2</v>
      </c>
      <c r="N231">
        <v>389.88839999999999</v>
      </c>
      <c r="O231">
        <f t="shared" si="13"/>
        <v>535.63221043677243</v>
      </c>
      <c r="P231">
        <v>7.2899999999999996E-3</v>
      </c>
      <c r="Q231">
        <v>394.14010000000002</v>
      </c>
      <c r="R231">
        <f t="shared" si="14"/>
        <v>461.46206186638847</v>
      </c>
      <c r="S231">
        <v>4.9789999999999999E-3</v>
      </c>
      <c r="T231">
        <v>284.89999999999998</v>
      </c>
      <c r="U231">
        <f t="shared" si="15"/>
        <v>320.47244094488184</v>
      </c>
    </row>
    <row r="232" spans="1:21" x14ac:dyDescent="0.3">
      <c r="A232" s="1" t="s">
        <v>150</v>
      </c>
      <c r="B232">
        <v>-2.5031000000000001E-2</v>
      </c>
      <c r="C232">
        <v>-2.9187000000000001E-2</v>
      </c>
      <c r="D232">
        <v>-1.1181999999999999E-2</v>
      </c>
      <c r="E232">
        <v>-1.4701000000000001E-2</v>
      </c>
      <c r="F232">
        <v>1916452910</v>
      </c>
      <c r="G232">
        <v>500</v>
      </c>
      <c r="H232">
        <v>1975988500</v>
      </c>
      <c r="I232">
        <v>500</v>
      </c>
      <c r="J232">
        <v>288.86</v>
      </c>
      <c r="K232">
        <v>-2.8944000000000001E-2</v>
      </c>
      <c r="L232">
        <f t="shared" si="12"/>
        <v>339.75535168195722</v>
      </c>
      <c r="M232">
        <v>-1.4851E-2</v>
      </c>
      <c r="N232">
        <v>384.09820000000002</v>
      </c>
      <c r="O232">
        <f t="shared" si="13"/>
        <v>527.67758130476693</v>
      </c>
      <c r="P232">
        <v>6.1450000000000003E-3</v>
      </c>
      <c r="Q232">
        <v>396.56209999999999</v>
      </c>
      <c r="R232">
        <f t="shared" si="14"/>
        <v>464.29775687392612</v>
      </c>
      <c r="S232">
        <v>4.1289999999999999E-3</v>
      </c>
      <c r="T232">
        <v>286.10000000000002</v>
      </c>
      <c r="U232">
        <f t="shared" si="15"/>
        <v>321.82227221597304</v>
      </c>
    </row>
    <row r="233" spans="1:21" x14ac:dyDescent="0.3">
      <c r="A233" s="1" t="s">
        <v>151</v>
      </c>
      <c r="B233">
        <v>2.3037999999999999E-2</v>
      </c>
      <c r="C233">
        <v>2.044E-2</v>
      </c>
      <c r="D233">
        <v>2.0053000000000001E-2</v>
      </c>
      <c r="E233">
        <v>1.7174999999999999E-2</v>
      </c>
      <c r="F233">
        <v>1957844650</v>
      </c>
      <c r="G233">
        <v>500</v>
      </c>
      <c r="H233">
        <v>1917409030</v>
      </c>
      <c r="I233">
        <v>500</v>
      </c>
      <c r="J233">
        <v>294.87</v>
      </c>
      <c r="K233">
        <v>2.0806000000000002E-2</v>
      </c>
      <c r="L233">
        <f t="shared" si="12"/>
        <v>346.82427664079046</v>
      </c>
      <c r="M233">
        <v>9.4000000000000004E-3</v>
      </c>
      <c r="N233">
        <v>387.70870000000002</v>
      </c>
      <c r="O233">
        <f t="shared" si="13"/>
        <v>532.63771886151903</v>
      </c>
      <c r="P233">
        <v>7.6109999999999997E-3</v>
      </c>
      <c r="Q233">
        <v>399.58030000000002</v>
      </c>
      <c r="R233">
        <f t="shared" si="14"/>
        <v>467.83148712650666</v>
      </c>
      <c r="S233">
        <v>5.757E-3</v>
      </c>
      <c r="T233">
        <v>287.8</v>
      </c>
      <c r="U233">
        <f t="shared" si="15"/>
        <v>323.73453318335208</v>
      </c>
    </row>
    <row r="234" spans="1:21" x14ac:dyDescent="0.3">
      <c r="A234" s="1" t="s">
        <v>541</v>
      </c>
      <c r="B234">
        <v>5.1707000000000003E-2</v>
      </c>
      <c r="C234">
        <v>4.9898999999999999E-2</v>
      </c>
      <c r="D234">
        <v>4.9637000000000001E-2</v>
      </c>
      <c r="E234">
        <v>4.8389000000000001E-2</v>
      </c>
      <c r="F234">
        <v>2054123610</v>
      </c>
      <c r="G234">
        <v>500</v>
      </c>
      <c r="H234">
        <v>1956874870</v>
      </c>
      <c r="I234">
        <v>500</v>
      </c>
      <c r="J234">
        <v>309.64</v>
      </c>
      <c r="K234">
        <v>5.0090000000000003E-2</v>
      </c>
      <c r="L234">
        <f t="shared" si="12"/>
        <v>364.19665960950363</v>
      </c>
      <c r="M234">
        <v>2.4763E-2</v>
      </c>
      <c r="N234">
        <v>397.30950000000001</v>
      </c>
      <c r="O234">
        <f t="shared" si="13"/>
        <v>545.8273847401689</v>
      </c>
      <c r="P234">
        <v>7.9170000000000004E-3</v>
      </c>
      <c r="Q234">
        <v>402.74380000000002</v>
      </c>
      <c r="R234">
        <f t="shared" si="14"/>
        <v>471.53533566339581</v>
      </c>
      <c r="S234">
        <v>6.5409999999999999E-3</v>
      </c>
      <c r="T234">
        <v>289.60000000000002</v>
      </c>
      <c r="U234">
        <f t="shared" si="15"/>
        <v>325.75928008998875</v>
      </c>
    </row>
    <row r="235" spans="1:21" x14ac:dyDescent="0.3">
      <c r="A235" s="1" t="s">
        <v>152</v>
      </c>
      <c r="B235">
        <v>4.1022000000000003E-2</v>
      </c>
      <c r="C235">
        <v>3.5451000000000003E-2</v>
      </c>
      <c r="D235">
        <v>4.7240999999999998E-2</v>
      </c>
      <c r="E235">
        <v>4.2324000000000001E-2</v>
      </c>
      <c r="F235">
        <v>2127029740</v>
      </c>
      <c r="G235">
        <v>500</v>
      </c>
      <c r="H235">
        <v>2052732430</v>
      </c>
      <c r="I235">
        <v>499</v>
      </c>
      <c r="J235">
        <v>320.52</v>
      </c>
      <c r="K235">
        <v>3.5138000000000003E-2</v>
      </c>
      <c r="L235">
        <f t="shared" si="12"/>
        <v>376.99364855328156</v>
      </c>
      <c r="M235">
        <v>3.1579000000000003E-2</v>
      </c>
      <c r="N235">
        <v>409.8562</v>
      </c>
      <c r="O235">
        <f t="shared" si="13"/>
        <v>563.0641546843043</v>
      </c>
      <c r="P235">
        <v>7.7029999999999998E-3</v>
      </c>
      <c r="Q235">
        <v>405.84620000000001</v>
      </c>
      <c r="R235">
        <f t="shared" si="14"/>
        <v>475.16764788114347</v>
      </c>
      <c r="S235">
        <v>5.6860000000000001E-3</v>
      </c>
      <c r="T235">
        <v>291.3</v>
      </c>
      <c r="U235">
        <f t="shared" si="15"/>
        <v>327.67154105736779</v>
      </c>
    </row>
    <row r="236" spans="1:21" x14ac:dyDescent="0.3">
      <c r="A236" s="1" t="s">
        <v>153</v>
      </c>
      <c r="B236">
        <v>-5.6109999999999997E-3</v>
      </c>
      <c r="C236">
        <v>-7.9399999999999991E-3</v>
      </c>
      <c r="D236">
        <v>-6.7499999999999999E-3</v>
      </c>
      <c r="E236">
        <v>-8.8710000000000004E-3</v>
      </c>
      <c r="F236">
        <v>2108810760</v>
      </c>
      <c r="G236">
        <v>500</v>
      </c>
      <c r="H236">
        <v>2126857310</v>
      </c>
      <c r="I236">
        <v>499</v>
      </c>
      <c r="J236">
        <v>317.98</v>
      </c>
      <c r="K236">
        <v>-7.9249999999999998E-3</v>
      </c>
      <c r="L236">
        <f t="shared" si="12"/>
        <v>374.0061162079511</v>
      </c>
      <c r="M236">
        <v>4.0858999999999999E-2</v>
      </c>
      <c r="N236">
        <v>426.60250000000002</v>
      </c>
      <c r="O236">
        <f t="shared" si="13"/>
        <v>586.07037309356519</v>
      </c>
      <c r="P236">
        <v>8.4019999999999997E-3</v>
      </c>
      <c r="Q236">
        <v>409.2561</v>
      </c>
      <c r="R236">
        <f t="shared" si="14"/>
        <v>479.15998330897276</v>
      </c>
      <c r="S236">
        <v>2.4229999999999998E-3</v>
      </c>
      <c r="T236">
        <v>292</v>
      </c>
      <c r="U236">
        <f t="shared" si="15"/>
        <v>328.45894263217093</v>
      </c>
    </row>
    <row r="237" spans="1:21" x14ac:dyDescent="0.3">
      <c r="A237" s="1" t="s">
        <v>154</v>
      </c>
      <c r="B237">
        <v>9.0052999999999994E-2</v>
      </c>
      <c r="C237">
        <v>8.8193999999999995E-2</v>
      </c>
      <c r="D237">
        <v>8.2832000000000003E-2</v>
      </c>
      <c r="E237">
        <v>8.1447000000000006E-2</v>
      </c>
      <c r="F237">
        <v>2291840670</v>
      </c>
      <c r="G237">
        <v>500</v>
      </c>
      <c r="H237">
        <v>2106257560</v>
      </c>
      <c r="I237">
        <v>500</v>
      </c>
      <c r="J237">
        <v>346.08</v>
      </c>
      <c r="K237">
        <v>8.8370000000000004E-2</v>
      </c>
      <c r="L237">
        <f t="shared" si="12"/>
        <v>407.05716302046574</v>
      </c>
      <c r="M237">
        <v>2.5031999999999999E-2</v>
      </c>
      <c r="N237">
        <v>437.28120000000001</v>
      </c>
      <c r="O237">
        <f t="shared" si="13"/>
        <v>600.74086774175476</v>
      </c>
      <c r="P237">
        <v>7.3130000000000001E-3</v>
      </c>
      <c r="Q237">
        <v>412.24889999999999</v>
      </c>
      <c r="R237">
        <f t="shared" si="14"/>
        <v>482.66397505899698</v>
      </c>
      <c r="S237">
        <v>2.4169999999999999E-3</v>
      </c>
      <c r="T237">
        <v>292.7</v>
      </c>
      <c r="U237">
        <f t="shared" si="15"/>
        <v>329.24634420697407</v>
      </c>
    </row>
    <row r="238" spans="1:21" x14ac:dyDescent="0.3">
      <c r="A238" s="1" t="s">
        <v>155</v>
      </c>
      <c r="B238">
        <v>1.9852999999999999E-2</v>
      </c>
      <c r="C238">
        <v>1.5516E-2</v>
      </c>
      <c r="D238">
        <v>2.9177000000000002E-2</v>
      </c>
      <c r="E238">
        <v>2.5708000000000002E-2</v>
      </c>
      <c r="F238">
        <v>2319747940</v>
      </c>
      <c r="G238">
        <v>500</v>
      </c>
      <c r="H238">
        <v>2284510660</v>
      </c>
      <c r="I238">
        <v>500</v>
      </c>
      <c r="J238">
        <v>351.45</v>
      </c>
      <c r="K238">
        <v>1.5517E-2</v>
      </c>
      <c r="L238">
        <f t="shared" si="12"/>
        <v>413.37332392378261</v>
      </c>
      <c r="M238">
        <v>-2.4083E-2</v>
      </c>
      <c r="N238">
        <v>426.75020000000001</v>
      </c>
      <c r="O238">
        <f t="shared" si="13"/>
        <v>586.2732846895027</v>
      </c>
      <c r="P238">
        <v>6.757E-3</v>
      </c>
      <c r="Q238">
        <v>415.03449999999998</v>
      </c>
      <c r="R238">
        <f t="shared" si="14"/>
        <v>485.92537555982148</v>
      </c>
      <c r="S238">
        <v>1.6080000000000001E-3</v>
      </c>
      <c r="T238">
        <v>293.2</v>
      </c>
      <c r="U238">
        <f t="shared" si="15"/>
        <v>329.80877390326208</v>
      </c>
    </row>
    <row r="239" spans="1:21" x14ac:dyDescent="0.3">
      <c r="A239" s="1" t="s">
        <v>542</v>
      </c>
      <c r="B239">
        <v>-4.0039999999999997E-3</v>
      </c>
      <c r="C239">
        <v>-6.6160000000000004E-3</v>
      </c>
      <c r="D239">
        <v>-1.5646E-2</v>
      </c>
      <c r="E239">
        <v>-1.9462E-2</v>
      </c>
      <c r="F239">
        <v>2303271950</v>
      </c>
      <c r="G239">
        <v>500</v>
      </c>
      <c r="H239">
        <v>2320064780</v>
      </c>
      <c r="I239">
        <v>500</v>
      </c>
      <c r="J239">
        <v>349.15</v>
      </c>
      <c r="K239">
        <v>-6.5440000000000003E-3</v>
      </c>
      <c r="L239">
        <f t="shared" si="12"/>
        <v>410.66807809927076</v>
      </c>
      <c r="M239">
        <v>3.2230000000000002E-3</v>
      </c>
      <c r="N239">
        <v>428.12560000000002</v>
      </c>
      <c r="O239">
        <f t="shared" si="13"/>
        <v>588.16282164991173</v>
      </c>
      <c r="P239">
        <v>6.5649999999999997E-3</v>
      </c>
      <c r="Q239">
        <v>417.75920000000002</v>
      </c>
      <c r="R239">
        <f t="shared" si="14"/>
        <v>489.11547390294203</v>
      </c>
      <c r="S239">
        <v>3.2100000000000002E-3</v>
      </c>
      <c r="T239">
        <v>294.10000000000002</v>
      </c>
      <c r="U239">
        <f t="shared" si="15"/>
        <v>330.82114735658041</v>
      </c>
    </row>
    <row r="240" spans="1:21" x14ac:dyDescent="0.3">
      <c r="A240" s="1" t="s">
        <v>156</v>
      </c>
      <c r="B240">
        <v>-2.3639E-2</v>
      </c>
      <c r="C240">
        <v>-2.5668E-2</v>
      </c>
      <c r="D240">
        <v>-4.6675000000000001E-2</v>
      </c>
      <c r="E240">
        <v>-4.8198999999999999E-2</v>
      </c>
      <c r="F240">
        <v>2245974590</v>
      </c>
      <c r="G240">
        <v>500</v>
      </c>
      <c r="H240">
        <v>2291250720</v>
      </c>
      <c r="I240">
        <v>500</v>
      </c>
      <c r="J240">
        <v>340.36</v>
      </c>
      <c r="K240">
        <v>-2.5174999999999999E-2</v>
      </c>
      <c r="L240">
        <f t="shared" si="12"/>
        <v>400.32933427428839</v>
      </c>
      <c r="M240">
        <v>3.3234E-2</v>
      </c>
      <c r="N240">
        <v>442.35390000000001</v>
      </c>
      <c r="O240">
        <f t="shared" si="13"/>
        <v>607.70978888401658</v>
      </c>
      <c r="P240">
        <v>7.6569999999999997E-3</v>
      </c>
      <c r="Q240">
        <v>420.95800000000003</v>
      </c>
      <c r="R240">
        <f t="shared" si="14"/>
        <v>492.86065193354131</v>
      </c>
      <c r="S240">
        <v>4.7999999999999996E-3</v>
      </c>
      <c r="T240">
        <v>295.5</v>
      </c>
      <c r="U240">
        <f t="shared" si="15"/>
        <v>332.39595050618669</v>
      </c>
    </row>
    <row r="241" spans="1:21" x14ac:dyDescent="0.3">
      <c r="A241" s="1" t="s">
        <v>157</v>
      </c>
      <c r="B241">
        <v>2.0479000000000001E-2</v>
      </c>
      <c r="C241">
        <v>1.6641E-2</v>
      </c>
      <c r="D241">
        <v>1.2291E-2</v>
      </c>
      <c r="E241">
        <v>8.9200000000000008E-3</v>
      </c>
      <c r="F241">
        <v>2283429520</v>
      </c>
      <c r="G241">
        <v>500</v>
      </c>
      <c r="H241">
        <v>2245974590</v>
      </c>
      <c r="I241">
        <v>500</v>
      </c>
      <c r="J241">
        <v>345.99</v>
      </c>
      <c r="K241">
        <v>1.6541E-2</v>
      </c>
      <c r="L241">
        <f t="shared" si="12"/>
        <v>406.95130557515881</v>
      </c>
      <c r="M241">
        <v>8.5159999999999993E-3</v>
      </c>
      <c r="N241">
        <v>446.12099999999998</v>
      </c>
      <c r="O241">
        <f t="shared" si="13"/>
        <v>612.88506493720604</v>
      </c>
      <c r="P241">
        <v>6.9560000000000004E-3</v>
      </c>
      <c r="Q241">
        <v>423.88619999999997</v>
      </c>
      <c r="R241">
        <f t="shared" si="14"/>
        <v>496.28900953926865</v>
      </c>
      <c r="S241">
        <v>2.3890000000000001E-3</v>
      </c>
      <c r="T241">
        <v>296.2</v>
      </c>
      <c r="U241">
        <f t="shared" si="15"/>
        <v>333.18335208098983</v>
      </c>
    </row>
    <row r="242" spans="1:21" x14ac:dyDescent="0.3">
      <c r="A242" s="1" t="s">
        <v>543</v>
      </c>
      <c r="B242">
        <v>2.2657E-2</v>
      </c>
      <c r="C242">
        <v>1.9987999999999999E-2</v>
      </c>
      <c r="D242">
        <v>1.5265000000000001E-2</v>
      </c>
      <c r="E242">
        <v>1.2744E-2</v>
      </c>
      <c r="F242">
        <v>2331045780</v>
      </c>
      <c r="G242">
        <v>500</v>
      </c>
      <c r="H242">
        <v>2283152230</v>
      </c>
      <c r="I242">
        <v>500</v>
      </c>
      <c r="J242">
        <v>353.4</v>
      </c>
      <c r="K242">
        <v>2.1416999999999999E-2</v>
      </c>
      <c r="L242">
        <f t="shared" si="12"/>
        <v>415.66690190543403</v>
      </c>
      <c r="M242">
        <v>-4.08E-4</v>
      </c>
      <c r="N242">
        <v>445.93900000000002</v>
      </c>
      <c r="O242">
        <f t="shared" si="13"/>
        <v>612.63503169102705</v>
      </c>
      <c r="P242">
        <v>6.4619999999999999E-3</v>
      </c>
      <c r="Q242">
        <v>426.62529999999998</v>
      </c>
      <c r="R242">
        <f t="shared" si="14"/>
        <v>499.49596750588563</v>
      </c>
      <c r="S242">
        <v>1.5889999999999999E-3</v>
      </c>
      <c r="T242">
        <v>296.7</v>
      </c>
      <c r="U242">
        <f t="shared" si="15"/>
        <v>333.74578177727778</v>
      </c>
    </row>
    <row r="243" spans="1:21" x14ac:dyDescent="0.3">
      <c r="A243" s="1" t="s">
        <v>158</v>
      </c>
      <c r="B243">
        <v>-6.7660999999999999E-2</v>
      </c>
      <c r="C243">
        <v>-6.9406999999999996E-2</v>
      </c>
      <c r="D243">
        <v>-7.3185E-2</v>
      </c>
      <c r="E243">
        <v>-7.4576000000000003E-2</v>
      </c>
      <c r="F243">
        <v>2169257170</v>
      </c>
      <c r="G243">
        <v>500</v>
      </c>
      <c r="H243">
        <v>2331045780</v>
      </c>
      <c r="I243">
        <v>500</v>
      </c>
      <c r="J243">
        <v>329.08</v>
      </c>
      <c r="K243">
        <v>-6.8817000000000003E-2</v>
      </c>
      <c r="L243">
        <f t="shared" si="12"/>
        <v>387.06186779581276</v>
      </c>
      <c r="M243">
        <v>-2.4409E-2</v>
      </c>
      <c r="N243">
        <v>435.05410000000001</v>
      </c>
      <c r="O243">
        <f t="shared" si="13"/>
        <v>597.68125761777128</v>
      </c>
      <c r="P243">
        <v>7.025E-3</v>
      </c>
      <c r="Q243">
        <v>429.62240000000003</v>
      </c>
      <c r="R243">
        <f t="shared" si="14"/>
        <v>503.00499372681509</v>
      </c>
      <c r="S243">
        <v>1.0309E-2</v>
      </c>
      <c r="T243">
        <v>299.8</v>
      </c>
      <c r="U243">
        <f t="shared" si="15"/>
        <v>337.23284589426316</v>
      </c>
    </row>
    <row r="244" spans="1:21" x14ac:dyDescent="0.3">
      <c r="A244" s="1" t="s">
        <v>159</v>
      </c>
      <c r="B244">
        <v>1.3381000000000001E-2</v>
      </c>
      <c r="C244">
        <v>8.9859999999999992E-3</v>
      </c>
      <c r="D244">
        <v>1.4022E-2</v>
      </c>
      <c r="E244">
        <v>1.031E-2</v>
      </c>
      <c r="F244">
        <v>2189175420</v>
      </c>
      <c r="G244">
        <v>500</v>
      </c>
      <c r="H244">
        <v>2167660830</v>
      </c>
      <c r="I244">
        <v>499</v>
      </c>
      <c r="J244">
        <v>331.89</v>
      </c>
      <c r="K244">
        <v>8.5389999999999997E-3</v>
      </c>
      <c r="L244">
        <f t="shared" si="12"/>
        <v>390.36697247706422</v>
      </c>
      <c r="M244">
        <v>-2.0739999999999999E-3</v>
      </c>
      <c r="N244">
        <v>434.15179999999998</v>
      </c>
      <c r="O244">
        <f t="shared" si="13"/>
        <v>596.44166971652282</v>
      </c>
      <c r="P244">
        <v>5.9699999999999996E-3</v>
      </c>
      <c r="Q244">
        <v>432.18720000000002</v>
      </c>
      <c r="R244">
        <f t="shared" si="14"/>
        <v>506.00788000069315</v>
      </c>
      <c r="S244">
        <v>4.7099999999999998E-3</v>
      </c>
      <c r="T244">
        <v>301.2</v>
      </c>
      <c r="U244">
        <f t="shared" si="15"/>
        <v>338.8076490438695</v>
      </c>
    </row>
    <row r="245" spans="1:21" x14ac:dyDescent="0.3">
      <c r="A245" s="1" t="s">
        <v>544</v>
      </c>
      <c r="B245">
        <v>2.6588000000000001E-2</v>
      </c>
      <c r="C245">
        <v>2.436E-2</v>
      </c>
      <c r="D245">
        <v>3.1747999999999998E-2</v>
      </c>
      <c r="E245">
        <v>2.9479000000000002E-2</v>
      </c>
      <c r="F245">
        <v>2235390660</v>
      </c>
      <c r="G245">
        <v>500</v>
      </c>
      <c r="H245">
        <v>2183095680</v>
      </c>
      <c r="I245">
        <v>500</v>
      </c>
      <c r="J245">
        <v>339.94</v>
      </c>
      <c r="K245">
        <v>2.4254999999999999E-2</v>
      </c>
      <c r="L245">
        <f t="shared" si="12"/>
        <v>399.83533286285581</v>
      </c>
      <c r="M245">
        <v>-1.702E-3</v>
      </c>
      <c r="N245">
        <v>433.4128</v>
      </c>
      <c r="O245">
        <f t="shared" si="13"/>
        <v>595.42642483231293</v>
      </c>
      <c r="P245">
        <v>6.4570000000000001E-3</v>
      </c>
      <c r="Q245">
        <v>434.97789999999998</v>
      </c>
      <c r="R245">
        <f t="shared" si="14"/>
        <v>509.27525161817255</v>
      </c>
      <c r="S245">
        <v>5.4689999999999999E-3</v>
      </c>
      <c r="T245">
        <v>302.8</v>
      </c>
      <c r="U245">
        <f t="shared" si="15"/>
        <v>340.60742407199098</v>
      </c>
    </row>
    <row r="246" spans="1:21" x14ac:dyDescent="0.3">
      <c r="A246" s="1" t="s">
        <v>160</v>
      </c>
      <c r="B246">
        <v>-2.4504000000000001E-2</v>
      </c>
      <c r="C246">
        <v>-2.6508E-2</v>
      </c>
      <c r="D246">
        <v>-4.0596E-2</v>
      </c>
      <c r="E246">
        <v>-4.2153999999999997E-2</v>
      </c>
      <c r="F246">
        <v>2174598700</v>
      </c>
      <c r="G246">
        <v>500</v>
      </c>
      <c r="H246">
        <v>2235390660</v>
      </c>
      <c r="I246">
        <v>500</v>
      </c>
      <c r="J246">
        <v>330.8</v>
      </c>
      <c r="K246">
        <v>-2.6887000000000001E-2</v>
      </c>
      <c r="L246">
        <f t="shared" si="12"/>
        <v>389.08492119501295</v>
      </c>
      <c r="M246">
        <v>-1.7395999999999998E-2</v>
      </c>
      <c r="N246">
        <v>425.8732</v>
      </c>
      <c r="O246">
        <f t="shared" si="13"/>
        <v>585.06845415709131</v>
      </c>
      <c r="P246">
        <v>7.2259999999999998E-3</v>
      </c>
      <c r="Q246">
        <v>438.12099999999998</v>
      </c>
      <c r="R246">
        <f t="shared" si="14"/>
        <v>512.95521568844174</v>
      </c>
      <c r="S246">
        <v>1.554E-3</v>
      </c>
      <c r="T246">
        <v>303.3</v>
      </c>
      <c r="U246">
        <f t="shared" si="15"/>
        <v>341.16985376827898</v>
      </c>
    </row>
    <row r="247" spans="1:21" x14ac:dyDescent="0.3">
      <c r="A247" s="1" t="s">
        <v>161</v>
      </c>
      <c r="B247">
        <v>9.7419000000000006E-2</v>
      </c>
      <c r="C247">
        <v>9.2408000000000004E-2</v>
      </c>
      <c r="D247">
        <v>9.6223000000000003E-2</v>
      </c>
      <c r="E247">
        <v>9.2115000000000002E-2</v>
      </c>
      <c r="F247">
        <v>2374490580</v>
      </c>
      <c r="G247">
        <v>500</v>
      </c>
      <c r="H247">
        <v>2173568860</v>
      </c>
      <c r="I247">
        <v>500</v>
      </c>
      <c r="J247">
        <v>361.23</v>
      </c>
      <c r="K247">
        <v>9.1989000000000001E-2</v>
      </c>
      <c r="L247">
        <f t="shared" si="12"/>
        <v>424.87649964714188</v>
      </c>
      <c r="M247">
        <v>3.2827000000000002E-2</v>
      </c>
      <c r="N247">
        <v>439.85329999999999</v>
      </c>
      <c r="O247">
        <f t="shared" si="13"/>
        <v>604.27444198624221</v>
      </c>
      <c r="P247">
        <v>7.1919999999999996E-3</v>
      </c>
      <c r="Q247">
        <v>441.27199999999999</v>
      </c>
      <c r="R247">
        <f t="shared" si="14"/>
        <v>516.6444291354901</v>
      </c>
      <c r="S247">
        <v>2.3270000000000001E-3</v>
      </c>
      <c r="T247">
        <v>304</v>
      </c>
      <c r="U247">
        <f t="shared" si="15"/>
        <v>341.95725534308207</v>
      </c>
    </row>
    <row r="248" spans="1:21" x14ac:dyDescent="0.3">
      <c r="A248" s="1" t="s">
        <v>545</v>
      </c>
      <c r="B248">
        <v>-6.7539999999999996E-3</v>
      </c>
      <c r="C248">
        <v>-8.9210000000000001E-3</v>
      </c>
      <c r="D248">
        <v>-1.4536E-2</v>
      </c>
      <c r="E248">
        <v>-1.6792999999999999E-2</v>
      </c>
      <c r="F248">
        <v>2349498440</v>
      </c>
      <c r="G248">
        <v>500</v>
      </c>
      <c r="H248">
        <v>2372779120</v>
      </c>
      <c r="I248">
        <v>500</v>
      </c>
      <c r="J248">
        <v>358.02</v>
      </c>
      <c r="K248">
        <v>-8.8859999999999998E-3</v>
      </c>
      <c r="L248">
        <f t="shared" si="12"/>
        <v>421.10091743119267</v>
      </c>
      <c r="M248">
        <v>1.7846000000000001E-2</v>
      </c>
      <c r="N248">
        <v>447.7029</v>
      </c>
      <c r="O248">
        <f t="shared" si="13"/>
        <v>615.05829346539485</v>
      </c>
      <c r="P248">
        <v>6.4999999999999997E-3</v>
      </c>
      <c r="Q248">
        <v>444.14019999999999</v>
      </c>
      <c r="R248">
        <f t="shared" si="14"/>
        <v>520.0025383099819</v>
      </c>
      <c r="S248">
        <v>5.4180000000000001E-3</v>
      </c>
      <c r="T248">
        <v>305.60000000000002</v>
      </c>
      <c r="U248">
        <f t="shared" si="15"/>
        <v>343.7570303712036</v>
      </c>
    </row>
    <row r="249" spans="1:21" x14ac:dyDescent="0.3">
      <c r="A249" s="1" t="s">
        <v>162</v>
      </c>
      <c r="B249">
        <v>-4.4539999999999996E-3</v>
      </c>
      <c r="C249">
        <v>-6.5079999999999999E-3</v>
      </c>
      <c r="D249">
        <v>-2.4604999999999998E-2</v>
      </c>
      <c r="E249">
        <v>-2.6190000000000001E-2</v>
      </c>
      <c r="F249">
        <v>2334209120</v>
      </c>
      <c r="G249">
        <v>500</v>
      </c>
      <c r="H249">
        <v>2349498440</v>
      </c>
      <c r="I249">
        <v>500</v>
      </c>
      <c r="J249">
        <v>356.15</v>
      </c>
      <c r="K249">
        <v>-5.2230000000000002E-3</v>
      </c>
      <c r="L249">
        <f t="shared" si="12"/>
        <v>418.90143495648084</v>
      </c>
      <c r="M249">
        <v>1.1922E-2</v>
      </c>
      <c r="N249">
        <v>453.04039999999998</v>
      </c>
      <c r="O249">
        <f t="shared" si="13"/>
        <v>622.39099924275649</v>
      </c>
      <c r="P249">
        <v>7.4009999999999996E-3</v>
      </c>
      <c r="Q249">
        <v>447.4273</v>
      </c>
      <c r="R249">
        <f t="shared" si="14"/>
        <v>523.85109861521619</v>
      </c>
      <c r="S249">
        <v>3.849E-3</v>
      </c>
      <c r="T249">
        <v>306.8</v>
      </c>
      <c r="U249">
        <f t="shared" si="15"/>
        <v>345.10686164229469</v>
      </c>
    </row>
    <row r="250" spans="1:21" x14ac:dyDescent="0.3">
      <c r="A250" s="1" t="s">
        <v>163</v>
      </c>
      <c r="B250">
        <v>-9.0801000000000007E-2</v>
      </c>
      <c r="C250">
        <v>-9.4896999999999995E-2</v>
      </c>
      <c r="D250">
        <v>-0.112374</v>
      </c>
      <c r="E250">
        <v>-0.116285</v>
      </c>
      <c r="F250">
        <v>2112582920</v>
      </c>
      <c r="G250">
        <v>500</v>
      </c>
      <c r="H250">
        <v>2334144960</v>
      </c>
      <c r="I250">
        <v>500</v>
      </c>
      <c r="J250">
        <v>322.56</v>
      </c>
      <c r="K250">
        <v>-9.4313999999999995E-2</v>
      </c>
      <c r="L250">
        <f t="shared" si="12"/>
        <v>379.39308398023996</v>
      </c>
      <c r="M250">
        <v>-2.5843000000000001E-2</v>
      </c>
      <c r="N250">
        <v>441.33249999999998</v>
      </c>
      <c r="O250">
        <f t="shared" si="13"/>
        <v>606.30658032551582</v>
      </c>
      <c r="P250">
        <v>6.7260000000000002E-3</v>
      </c>
      <c r="Q250">
        <v>450.43669999999997</v>
      </c>
      <c r="R250">
        <f t="shared" si="14"/>
        <v>527.37452576454882</v>
      </c>
      <c r="S250">
        <v>9.2020000000000001E-3</v>
      </c>
      <c r="T250">
        <v>309.60000000000002</v>
      </c>
      <c r="U250">
        <f t="shared" si="15"/>
        <v>348.25646794150731</v>
      </c>
    </row>
    <row r="251" spans="1:21" x14ac:dyDescent="0.3">
      <c r="A251" s="1" t="s">
        <v>546</v>
      </c>
      <c r="B251">
        <v>-4.8959000000000003E-2</v>
      </c>
      <c r="C251">
        <v>-5.1213000000000002E-2</v>
      </c>
      <c r="D251">
        <v>-7.3623999999999995E-2</v>
      </c>
      <c r="E251">
        <v>-7.5720999999999997E-2</v>
      </c>
      <c r="F251">
        <v>2002928580</v>
      </c>
      <c r="G251">
        <v>500</v>
      </c>
      <c r="H251">
        <v>2111638140</v>
      </c>
      <c r="I251">
        <v>499</v>
      </c>
      <c r="J251">
        <v>306.05</v>
      </c>
      <c r="K251">
        <v>-5.1184E-2</v>
      </c>
      <c r="L251">
        <f t="shared" si="12"/>
        <v>359.97412373559166</v>
      </c>
      <c r="M251">
        <v>9.1859999999999997E-3</v>
      </c>
      <c r="N251">
        <v>445.38659999999999</v>
      </c>
      <c r="O251">
        <f t="shared" si="13"/>
        <v>611.8761395746028</v>
      </c>
      <c r="P251">
        <v>6.2690000000000003E-3</v>
      </c>
      <c r="Q251">
        <v>453.26049999999998</v>
      </c>
      <c r="R251">
        <f t="shared" si="14"/>
        <v>530.68065109992654</v>
      </c>
      <c r="S251">
        <v>8.3590000000000001E-3</v>
      </c>
      <c r="T251">
        <v>312.2</v>
      </c>
      <c r="U251">
        <f t="shared" si="15"/>
        <v>351.18110236220468</v>
      </c>
    </row>
    <row r="252" spans="1:21" x14ac:dyDescent="0.3">
      <c r="A252" s="1" t="s">
        <v>164</v>
      </c>
      <c r="B252">
        <v>-3.5969999999999999E-3</v>
      </c>
      <c r="C252">
        <v>-6.11E-3</v>
      </c>
      <c r="D252">
        <v>-3.6372000000000002E-2</v>
      </c>
      <c r="E252">
        <v>-3.8471999999999999E-2</v>
      </c>
      <c r="F252">
        <v>1991168900</v>
      </c>
      <c r="G252">
        <v>500</v>
      </c>
      <c r="H252">
        <v>2003368480</v>
      </c>
      <c r="I252">
        <v>500</v>
      </c>
      <c r="J252">
        <v>304</v>
      </c>
      <c r="K252">
        <v>-6.698E-3</v>
      </c>
      <c r="L252">
        <f t="shared" si="12"/>
        <v>357.56292637026587</v>
      </c>
      <c r="M252">
        <v>1.8981000000000001E-2</v>
      </c>
      <c r="N252">
        <v>453.84050000000002</v>
      </c>
      <c r="O252">
        <f t="shared" si="13"/>
        <v>623.49018385961222</v>
      </c>
      <c r="P252">
        <v>6.6379999999999998E-3</v>
      </c>
      <c r="Q252">
        <v>456.26929999999999</v>
      </c>
      <c r="R252">
        <f t="shared" si="14"/>
        <v>534.20337576494694</v>
      </c>
      <c r="S252">
        <v>6.0289999999999996E-3</v>
      </c>
      <c r="T252">
        <v>314.10000000000002</v>
      </c>
      <c r="U252">
        <f t="shared" si="15"/>
        <v>353.31833520809897</v>
      </c>
    </row>
    <row r="253" spans="1:21" x14ac:dyDescent="0.3">
      <c r="A253" s="1" t="s">
        <v>165</v>
      </c>
      <c r="B253">
        <v>6.4560999999999993E-2</v>
      </c>
      <c r="C253">
        <v>5.9896999999999999E-2</v>
      </c>
      <c r="D253">
        <v>9.2115000000000002E-2</v>
      </c>
      <c r="E253">
        <v>8.7744000000000003E-2</v>
      </c>
      <c r="F253">
        <v>2110446020</v>
      </c>
      <c r="G253">
        <v>500</v>
      </c>
      <c r="H253">
        <v>1991168900</v>
      </c>
      <c r="I253">
        <v>500</v>
      </c>
      <c r="J253">
        <v>322.22000000000003</v>
      </c>
      <c r="K253">
        <v>5.9934000000000001E-2</v>
      </c>
      <c r="L253">
        <f t="shared" si="12"/>
        <v>378.99317807574693</v>
      </c>
      <c r="M253">
        <v>3.0133E-2</v>
      </c>
      <c r="N253">
        <v>467.51609999999999</v>
      </c>
      <c r="O253">
        <f t="shared" si="13"/>
        <v>642.27784683457912</v>
      </c>
      <c r="P253">
        <v>6.4999999999999997E-3</v>
      </c>
      <c r="Q253">
        <v>459.23500000000001</v>
      </c>
      <c r="R253">
        <f t="shared" si="14"/>
        <v>537.67563864019644</v>
      </c>
      <c r="S253">
        <v>2.2469999999999999E-3</v>
      </c>
      <c r="T253">
        <v>314.8</v>
      </c>
      <c r="U253">
        <f t="shared" si="15"/>
        <v>354.10573678290211</v>
      </c>
    </row>
    <row r="254" spans="1:21" x14ac:dyDescent="0.3">
      <c r="A254" s="1" t="s">
        <v>166</v>
      </c>
      <c r="B254">
        <v>2.7987000000000001E-2</v>
      </c>
      <c r="C254">
        <v>2.4954E-2</v>
      </c>
      <c r="D254">
        <v>4.1911999999999998E-2</v>
      </c>
      <c r="E254">
        <v>3.8774999999999997E-2</v>
      </c>
      <c r="F254">
        <v>2157632800</v>
      </c>
      <c r="G254">
        <v>500</v>
      </c>
      <c r="H254">
        <v>2109306380</v>
      </c>
      <c r="I254">
        <v>500</v>
      </c>
      <c r="J254">
        <v>330.22</v>
      </c>
      <c r="K254">
        <v>2.4827999999999999E-2</v>
      </c>
      <c r="L254">
        <f t="shared" si="12"/>
        <v>388.4027287697013</v>
      </c>
      <c r="M254">
        <v>1.9396E-2</v>
      </c>
      <c r="N254">
        <v>476.584</v>
      </c>
      <c r="O254">
        <f t="shared" si="13"/>
        <v>654.73540987318097</v>
      </c>
      <c r="P254">
        <v>7.378E-3</v>
      </c>
      <c r="Q254">
        <v>462.6232</v>
      </c>
      <c r="R254">
        <f t="shared" si="14"/>
        <v>541.64256755206225</v>
      </c>
      <c r="S254">
        <v>0</v>
      </c>
      <c r="T254">
        <v>314.8</v>
      </c>
      <c r="U254">
        <f t="shared" si="15"/>
        <v>354.10573678290211</v>
      </c>
    </row>
    <row r="255" spans="1:21" x14ac:dyDescent="0.3">
      <c r="A255" s="1" t="s">
        <v>167</v>
      </c>
      <c r="B255">
        <v>4.5000999999999999E-2</v>
      </c>
      <c r="C255">
        <v>4.3062999999999997E-2</v>
      </c>
      <c r="D255">
        <v>8.2064999999999999E-2</v>
      </c>
      <c r="E255">
        <v>8.0434000000000005E-2</v>
      </c>
      <c r="F255">
        <v>2252386090</v>
      </c>
      <c r="G255">
        <v>500</v>
      </c>
      <c r="H255">
        <v>2159391170</v>
      </c>
      <c r="I255">
        <v>500</v>
      </c>
      <c r="J255">
        <v>343.93</v>
      </c>
      <c r="K255">
        <v>4.1517999999999999E-2</v>
      </c>
      <c r="L255">
        <f t="shared" si="12"/>
        <v>404.52834627146552</v>
      </c>
      <c r="M255">
        <v>1.0097999999999999E-2</v>
      </c>
      <c r="N255">
        <v>481.39659999999998</v>
      </c>
      <c r="O255">
        <f t="shared" si="13"/>
        <v>661.34700328285408</v>
      </c>
      <c r="P255">
        <v>6.2249999999999996E-3</v>
      </c>
      <c r="Q255">
        <v>465.50310000000002</v>
      </c>
      <c r="R255">
        <f t="shared" si="14"/>
        <v>545.01437517064528</v>
      </c>
      <c r="S255">
        <v>5.9789999999999999E-3</v>
      </c>
      <c r="T255">
        <v>316.7</v>
      </c>
      <c r="U255">
        <f t="shared" si="15"/>
        <v>356.24296962879635</v>
      </c>
    </row>
    <row r="256" spans="1:21" x14ac:dyDescent="0.3">
      <c r="A256" s="1" t="s">
        <v>168</v>
      </c>
      <c r="B256">
        <v>7.1565000000000004E-2</v>
      </c>
      <c r="C256">
        <v>6.7371E-2</v>
      </c>
      <c r="D256">
        <v>8.5194000000000006E-2</v>
      </c>
      <c r="E256">
        <v>8.1479999999999997E-2</v>
      </c>
      <c r="F256">
        <v>2405166440</v>
      </c>
      <c r="G256">
        <v>500</v>
      </c>
      <c r="H256">
        <v>2253452300</v>
      </c>
      <c r="I256">
        <v>500</v>
      </c>
      <c r="J256">
        <v>367.07</v>
      </c>
      <c r="K256">
        <v>6.7280999999999994E-2</v>
      </c>
      <c r="L256">
        <f t="shared" si="12"/>
        <v>431.74547165372854</v>
      </c>
      <c r="M256">
        <v>6.4359999999999999E-3</v>
      </c>
      <c r="N256">
        <v>484.4948</v>
      </c>
      <c r="O256">
        <f t="shared" si="13"/>
        <v>665.60333846588401</v>
      </c>
      <c r="P256">
        <v>5.1500000000000001E-3</v>
      </c>
      <c r="Q256">
        <v>467.90039999999999</v>
      </c>
      <c r="R256">
        <f t="shared" si="14"/>
        <v>547.82115124065763</v>
      </c>
      <c r="S256">
        <v>1.4859999999999999E-3</v>
      </c>
      <c r="T256">
        <v>317.2</v>
      </c>
      <c r="U256">
        <f t="shared" si="15"/>
        <v>356.80539932508435</v>
      </c>
    </row>
    <row r="257" spans="1:21" x14ac:dyDescent="0.3">
      <c r="A257" s="1" t="s">
        <v>547</v>
      </c>
      <c r="B257">
        <v>2.4354000000000001E-2</v>
      </c>
      <c r="C257">
        <v>2.2311999999999999E-2</v>
      </c>
      <c r="D257">
        <v>3.0852999999999998E-2</v>
      </c>
      <c r="E257">
        <v>2.8634E-2</v>
      </c>
      <c r="F257">
        <v>2467384060</v>
      </c>
      <c r="G257">
        <v>500</v>
      </c>
      <c r="H257">
        <v>2405166440</v>
      </c>
      <c r="I257">
        <v>500</v>
      </c>
      <c r="J257">
        <v>375.22</v>
      </c>
      <c r="K257">
        <v>2.2203000000000001E-2</v>
      </c>
      <c r="L257">
        <f t="shared" si="12"/>
        <v>441.33145142319455</v>
      </c>
      <c r="M257">
        <v>4.182E-3</v>
      </c>
      <c r="N257">
        <v>486.52100000000002</v>
      </c>
      <c r="O257">
        <f t="shared" si="13"/>
        <v>668.38695035273929</v>
      </c>
      <c r="P257">
        <v>5.189E-3</v>
      </c>
      <c r="Q257">
        <v>470.32830000000001</v>
      </c>
      <c r="R257">
        <f t="shared" si="14"/>
        <v>550.66375401060009</v>
      </c>
      <c r="S257">
        <v>1.4840000000000001E-3</v>
      </c>
      <c r="T257">
        <v>317.60000000000002</v>
      </c>
      <c r="U257">
        <f t="shared" si="15"/>
        <v>357.25534308211473</v>
      </c>
    </row>
    <row r="258" spans="1:21" x14ac:dyDescent="0.3">
      <c r="A258" s="1" t="s">
        <v>169</v>
      </c>
      <c r="B258">
        <v>2.2680000000000001E-3</v>
      </c>
      <c r="C258">
        <v>2.14E-4</v>
      </c>
      <c r="D258">
        <v>5.0460000000000001E-3</v>
      </c>
      <c r="E258">
        <v>3.3519999999999999E-3</v>
      </c>
      <c r="F258">
        <v>2468691450</v>
      </c>
      <c r="G258">
        <v>500</v>
      </c>
      <c r="H258">
        <v>2468209980</v>
      </c>
      <c r="I258">
        <v>499</v>
      </c>
      <c r="J258">
        <v>375.35</v>
      </c>
      <c r="K258">
        <v>3.4600000000000001E-4</v>
      </c>
      <c r="L258">
        <f t="shared" si="12"/>
        <v>441.4843566219713</v>
      </c>
      <c r="M258">
        <v>9.4999999999999998E-3</v>
      </c>
      <c r="N258">
        <v>491.1429</v>
      </c>
      <c r="O258">
        <f t="shared" si="13"/>
        <v>674.73655837754256</v>
      </c>
      <c r="P258">
        <v>6.0819999999999997E-3</v>
      </c>
      <c r="Q258">
        <v>473.18889999999999</v>
      </c>
      <c r="R258">
        <f t="shared" si="14"/>
        <v>554.01296505046889</v>
      </c>
      <c r="S258">
        <v>1.4809999999999999E-3</v>
      </c>
      <c r="T258">
        <v>318.10000000000002</v>
      </c>
      <c r="U258">
        <f t="shared" si="15"/>
        <v>357.81777277840268</v>
      </c>
    </row>
    <row r="259" spans="1:21" x14ac:dyDescent="0.3">
      <c r="A259" s="1" t="s">
        <v>170</v>
      </c>
      <c r="B259">
        <v>4.2930000000000003E-2</v>
      </c>
      <c r="C259">
        <v>3.8759000000000002E-2</v>
      </c>
      <c r="D259">
        <v>5.4462000000000003E-2</v>
      </c>
      <c r="E259">
        <v>5.0928000000000001E-2</v>
      </c>
      <c r="F259">
        <v>2564421530</v>
      </c>
      <c r="G259">
        <v>500</v>
      </c>
      <c r="H259">
        <v>2469616230</v>
      </c>
      <c r="I259">
        <v>500</v>
      </c>
      <c r="J259">
        <v>389.83</v>
      </c>
      <c r="K259">
        <v>3.8577E-2</v>
      </c>
      <c r="L259">
        <f t="shared" si="12"/>
        <v>458.5156433780287</v>
      </c>
      <c r="M259">
        <v>4.3759999999999997E-3</v>
      </c>
      <c r="N259">
        <v>493.29219999999998</v>
      </c>
      <c r="O259">
        <f t="shared" si="13"/>
        <v>677.68928615782977</v>
      </c>
      <c r="P259">
        <v>4.8919999999999996E-3</v>
      </c>
      <c r="Q259">
        <v>475.50369999999998</v>
      </c>
      <c r="R259">
        <f t="shared" si="14"/>
        <v>556.72314952753243</v>
      </c>
      <c r="S259">
        <v>2.9589999999999998E-3</v>
      </c>
      <c r="T259">
        <v>319.10000000000002</v>
      </c>
      <c r="U259">
        <f t="shared" si="15"/>
        <v>358.94263217097864</v>
      </c>
    </row>
    <row r="260" spans="1:21" x14ac:dyDescent="0.3">
      <c r="A260" s="1" t="s">
        <v>548</v>
      </c>
      <c r="B260">
        <v>-4.5357000000000001E-2</v>
      </c>
      <c r="C260">
        <v>-4.7497999999999999E-2</v>
      </c>
      <c r="D260">
        <v>-4.9743000000000002E-2</v>
      </c>
      <c r="E260">
        <v>-5.1791999999999998E-2</v>
      </c>
      <c r="F260">
        <v>2450413650</v>
      </c>
      <c r="G260">
        <v>500</v>
      </c>
      <c r="H260">
        <v>2564421530</v>
      </c>
      <c r="I260">
        <v>500</v>
      </c>
      <c r="J260">
        <v>371.16</v>
      </c>
      <c r="K260">
        <v>-4.7892999999999998E-2</v>
      </c>
      <c r="L260">
        <f t="shared" ref="L260:L323" si="16">J260/$J$3*100</f>
        <v>436.55610444601274</v>
      </c>
      <c r="M260">
        <v>-6.1019999999999998E-3</v>
      </c>
      <c r="N260">
        <v>490.28210000000001</v>
      </c>
      <c r="O260">
        <f t="shared" ref="O260:O323" si="17">N260/$N$3*100</f>
        <v>673.55398355165914</v>
      </c>
      <c r="P260">
        <v>4.5110000000000003E-3</v>
      </c>
      <c r="Q260">
        <v>477.64870000000002</v>
      </c>
      <c r="R260">
        <f t="shared" ref="R260:R323" si="18">Q260/$Q$3*100</f>
        <v>559.23453094419983</v>
      </c>
      <c r="S260">
        <v>2.9499999999999999E-3</v>
      </c>
      <c r="T260">
        <v>320</v>
      </c>
      <c r="U260">
        <f t="shared" ref="U260:U323" si="19">T260/$T$3*100</f>
        <v>359.95500562429692</v>
      </c>
    </row>
    <row r="261" spans="1:21" x14ac:dyDescent="0.3">
      <c r="A261" s="1" t="s">
        <v>171</v>
      </c>
      <c r="B261">
        <v>4.6525999999999998E-2</v>
      </c>
      <c r="C261">
        <v>4.4798999999999999E-2</v>
      </c>
      <c r="D261">
        <v>4.1944000000000002E-2</v>
      </c>
      <c r="E261">
        <v>4.0443E-2</v>
      </c>
      <c r="F261">
        <v>2562517660</v>
      </c>
      <c r="G261">
        <v>500</v>
      </c>
      <c r="H261">
        <v>2450413650</v>
      </c>
      <c r="I261">
        <v>500</v>
      </c>
      <c r="J261">
        <v>387.81</v>
      </c>
      <c r="K261">
        <v>4.4859000000000003E-2</v>
      </c>
      <c r="L261">
        <f t="shared" si="16"/>
        <v>456.13973182780524</v>
      </c>
      <c r="M261">
        <v>1.3228999999999999E-2</v>
      </c>
      <c r="N261">
        <v>496.76799999999997</v>
      </c>
      <c r="O261">
        <f t="shared" si="17"/>
        <v>682.46437163622863</v>
      </c>
      <c r="P261">
        <v>5.2209999999999999E-3</v>
      </c>
      <c r="Q261">
        <v>480.14249999999998</v>
      </c>
      <c r="R261">
        <f t="shared" si="18"/>
        <v>562.15428990778253</v>
      </c>
      <c r="S261">
        <v>1.4710000000000001E-3</v>
      </c>
      <c r="T261">
        <v>320.5</v>
      </c>
      <c r="U261">
        <f t="shared" si="19"/>
        <v>360.51743532058487</v>
      </c>
    </row>
    <row r="262" spans="1:21" x14ac:dyDescent="0.3">
      <c r="A262" s="1" t="s">
        <v>549</v>
      </c>
      <c r="B262">
        <v>2.3885E-2</v>
      </c>
      <c r="C262">
        <v>1.9911999999999999E-2</v>
      </c>
      <c r="D262">
        <v>2.2633E-2</v>
      </c>
      <c r="E262">
        <v>1.8943999999999999E-2</v>
      </c>
      <c r="F262">
        <v>2613522050</v>
      </c>
      <c r="G262">
        <v>500</v>
      </c>
      <c r="H262">
        <v>2562517660</v>
      </c>
      <c r="I262">
        <v>500</v>
      </c>
      <c r="J262">
        <v>395.43</v>
      </c>
      <c r="K262">
        <v>1.9649E-2</v>
      </c>
      <c r="L262">
        <f t="shared" si="16"/>
        <v>465.1023288637968</v>
      </c>
      <c r="M262">
        <v>2.5923000000000002E-2</v>
      </c>
      <c r="N262">
        <v>509.64569999999998</v>
      </c>
      <c r="O262">
        <f t="shared" si="17"/>
        <v>700.15587237423881</v>
      </c>
      <c r="P262">
        <v>5.1370000000000001E-3</v>
      </c>
      <c r="Q262">
        <v>482.60899999999998</v>
      </c>
      <c r="R262">
        <f t="shared" si="18"/>
        <v>565.04208583515322</v>
      </c>
      <c r="S262">
        <v>2.9369999999999999E-3</v>
      </c>
      <c r="T262">
        <v>321.39999999999998</v>
      </c>
      <c r="U262">
        <f t="shared" si="19"/>
        <v>361.5298087739032</v>
      </c>
    </row>
    <row r="263" spans="1:21" x14ac:dyDescent="0.3">
      <c r="A263" s="1" t="s">
        <v>172</v>
      </c>
      <c r="B263">
        <v>-1.6861000000000001E-2</v>
      </c>
      <c r="C263">
        <v>-1.9061000000000002E-2</v>
      </c>
      <c r="D263">
        <v>-1.9202E-2</v>
      </c>
      <c r="E263">
        <v>-2.1058E-2</v>
      </c>
      <c r="F263">
        <v>2576043750</v>
      </c>
      <c r="G263">
        <v>500</v>
      </c>
      <c r="H263">
        <v>2609675860</v>
      </c>
      <c r="I263">
        <v>500</v>
      </c>
      <c r="J263">
        <v>387.86</v>
      </c>
      <c r="K263">
        <v>-1.9144000000000001E-2</v>
      </c>
      <c r="L263">
        <f t="shared" si="16"/>
        <v>456.1985415196425</v>
      </c>
      <c r="M263">
        <v>3.1095000000000001E-2</v>
      </c>
      <c r="N263">
        <v>525.4932</v>
      </c>
      <c r="O263">
        <f t="shared" si="17"/>
        <v>721.92731121390875</v>
      </c>
      <c r="P263">
        <v>4.9810000000000002E-3</v>
      </c>
      <c r="Q263">
        <v>485.0129</v>
      </c>
      <c r="R263">
        <f t="shared" si="18"/>
        <v>567.85658923260144</v>
      </c>
      <c r="S263">
        <v>4.3920000000000001E-3</v>
      </c>
      <c r="T263">
        <v>322.8</v>
      </c>
      <c r="U263">
        <f t="shared" si="19"/>
        <v>363.10461192350954</v>
      </c>
    </row>
    <row r="264" spans="1:21" x14ac:dyDescent="0.3">
      <c r="A264" s="1" t="s">
        <v>173</v>
      </c>
      <c r="B264">
        <v>1.3457999999999999E-2</v>
      </c>
      <c r="C264">
        <v>1.1899E-2</v>
      </c>
      <c r="D264">
        <v>1.0789999999999999E-2</v>
      </c>
      <c r="E264">
        <v>9.4450000000000003E-3</v>
      </c>
      <c r="F264">
        <v>2607206870</v>
      </c>
      <c r="G264">
        <v>500</v>
      </c>
      <c r="H264">
        <v>2576043750</v>
      </c>
      <c r="I264">
        <v>500</v>
      </c>
      <c r="J264">
        <v>392.46</v>
      </c>
      <c r="K264">
        <v>1.1860000000000001E-2</v>
      </c>
      <c r="L264">
        <f t="shared" si="16"/>
        <v>461.6090331686662</v>
      </c>
      <c r="M264">
        <v>6.0049999999999999E-3</v>
      </c>
      <c r="N264">
        <v>528.64880000000005</v>
      </c>
      <c r="O264">
        <f t="shared" si="17"/>
        <v>726.26250303611812</v>
      </c>
      <c r="P264">
        <v>5.0289999999999996E-3</v>
      </c>
      <c r="Q264">
        <v>487.452</v>
      </c>
      <c r="R264">
        <f t="shared" si="18"/>
        <v>570.71230504304117</v>
      </c>
      <c r="S264">
        <v>1.4580000000000001E-3</v>
      </c>
      <c r="T264">
        <v>323.3</v>
      </c>
      <c r="U264">
        <f t="shared" si="19"/>
        <v>363.66704161979754</v>
      </c>
    </row>
    <row r="265" spans="1:21" x14ac:dyDescent="0.3">
      <c r="A265" s="1" t="s">
        <v>550</v>
      </c>
      <c r="B265">
        <v>-4.0214E-2</v>
      </c>
      <c r="C265">
        <v>-4.3972999999999998E-2</v>
      </c>
      <c r="D265">
        <v>-5.0809E-2</v>
      </c>
      <c r="E265">
        <v>-5.416E-2</v>
      </c>
      <c r="F265">
        <v>2503675760</v>
      </c>
      <c r="G265">
        <v>500</v>
      </c>
      <c r="H265">
        <v>2618010040</v>
      </c>
      <c r="I265">
        <v>500</v>
      </c>
      <c r="J265">
        <v>375.22</v>
      </c>
      <c r="K265">
        <v>-4.3928000000000002E-2</v>
      </c>
      <c r="L265">
        <f t="shared" si="16"/>
        <v>441.33145142319455</v>
      </c>
      <c r="M265">
        <v>8.3359999999999997E-3</v>
      </c>
      <c r="N265">
        <v>533.05560000000003</v>
      </c>
      <c r="O265">
        <f t="shared" si="17"/>
        <v>732.31660473535499</v>
      </c>
      <c r="P265">
        <v>4.8459999999999996E-3</v>
      </c>
      <c r="Q265">
        <v>489.81420000000003</v>
      </c>
      <c r="R265">
        <f t="shared" si="18"/>
        <v>573.47798578078095</v>
      </c>
      <c r="S265">
        <v>2.911E-3</v>
      </c>
      <c r="T265">
        <v>324.2</v>
      </c>
      <c r="U265">
        <f t="shared" si="19"/>
        <v>364.67941507311582</v>
      </c>
    </row>
    <row r="266" spans="1:21" x14ac:dyDescent="0.3">
      <c r="A266" s="1" t="s">
        <v>174</v>
      </c>
      <c r="B266">
        <v>0.114089</v>
      </c>
      <c r="C266">
        <v>0.11147600000000001</v>
      </c>
      <c r="D266">
        <v>0.113619</v>
      </c>
      <c r="E266">
        <v>0.111208</v>
      </c>
      <c r="F266">
        <v>2789110760</v>
      </c>
      <c r="G266">
        <v>500</v>
      </c>
      <c r="H266">
        <v>2503675760</v>
      </c>
      <c r="I266">
        <v>500</v>
      </c>
      <c r="J266">
        <v>417.09</v>
      </c>
      <c r="K266">
        <v>0.11158800000000001</v>
      </c>
      <c r="L266">
        <f t="shared" si="16"/>
        <v>490.57868736767819</v>
      </c>
      <c r="M266">
        <v>5.4398000000000002E-2</v>
      </c>
      <c r="N266">
        <v>562.05280000000005</v>
      </c>
      <c r="O266">
        <f t="shared" si="17"/>
        <v>772.15322037325848</v>
      </c>
      <c r="P266">
        <v>4.7959999999999999E-3</v>
      </c>
      <c r="Q266">
        <v>492.16340000000002</v>
      </c>
      <c r="R266">
        <f t="shared" si="18"/>
        <v>576.22844602508621</v>
      </c>
      <c r="S266">
        <v>7.2599999999999997E-4</v>
      </c>
      <c r="T266">
        <v>324.5</v>
      </c>
      <c r="U266">
        <f t="shared" si="19"/>
        <v>365.01687289088858</v>
      </c>
    </row>
    <row r="267" spans="1:21" x14ac:dyDescent="0.3">
      <c r="A267" s="1" t="s">
        <v>175</v>
      </c>
      <c r="B267">
        <v>-1.8348E-2</v>
      </c>
      <c r="C267">
        <v>-1.9654000000000001E-2</v>
      </c>
      <c r="D267">
        <v>1.7853000000000001E-2</v>
      </c>
      <c r="E267">
        <v>1.6646999999999999E-2</v>
      </c>
      <c r="F267">
        <v>2745911680</v>
      </c>
      <c r="G267">
        <v>500</v>
      </c>
      <c r="H267">
        <v>2800740140</v>
      </c>
      <c r="I267">
        <v>500</v>
      </c>
      <c r="J267">
        <v>408.79</v>
      </c>
      <c r="K267">
        <v>-1.9900000000000001E-2</v>
      </c>
      <c r="L267">
        <f t="shared" si="16"/>
        <v>480.81627852270054</v>
      </c>
      <c r="M267">
        <v>-2.4549000000000001E-2</v>
      </c>
      <c r="N267">
        <v>548.25490000000002</v>
      </c>
      <c r="O267">
        <f t="shared" si="17"/>
        <v>753.19754055209546</v>
      </c>
      <c r="P267">
        <v>3.5049999999999999E-3</v>
      </c>
      <c r="Q267">
        <v>493.88839999999999</v>
      </c>
      <c r="R267">
        <f t="shared" si="18"/>
        <v>578.2480884231054</v>
      </c>
      <c r="S267">
        <v>1.4499999999999999E-3</v>
      </c>
      <c r="T267">
        <v>324.89999999999998</v>
      </c>
      <c r="U267">
        <f t="shared" si="19"/>
        <v>365.46681664791896</v>
      </c>
    </row>
    <row r="268" spans="1:21" x14ac:dyDescent="0.3">
      <c r="A268" s="1" t="s">
        <v>551</v>
      </c>
      <c r="B268">
        <v>1.2865E-2</v>
      </c>
      <c r="C268">
        <v>9.4420000000000007E-3</v>
      </c>
      <c r="D268">
        <v>3.0384999999999999E-2</v>
      </c>
      <c r="E268">
        <v>2.7321000000000002E-2</v>
      </c>
      <c r="F268">
        <v>2773359970</v>
      </c>
      <c r="G268">
        <v>500</v>
      </c>
      <c r="H268">
        <v>2747385930</v>
      </c>
      <c r="I268">
        <v>500</v>
      </c>
      <c r="J268">
        <v>412.7</v>
      </c>
      <c r="K268">
        <v>9.5650000000000006E-3</v>
      </c>
      <c r="L268">
        <f t="shared" si="16"/>
        <v>485.41519642437078</v>
      </c>
      <c r="M268">
        <v>8.8620000000000001E-3</v>
      </c>
      <c r="N268">
        <v>553.11360000000002</v>
      </c>
      <c r="O268">
        <f t="shared" si="17"/>
        <v>759.87246655874026</v>
      </c>
      <c r="P268">
        <v>2.8509999999999998E-3</v>
      </c>
      <c r="Q268">
        <v>495.29649999999998</v>
      </c>
      <c r="R268">
        <f t="shared" si="18"/>
        <v>579.8967020234827</v>
      </c>
      <c r="S268">
        <v>3.6210000000000001E-3</v>
      </c>
      <c r="T268">
        <v>326.10000000000002</v>
      </c>
      <c r="U268">
        <f t="shared" si="19"/>
        <v>366.81664791901011</v>
      </c>
    </row>
    <row r="269" spans="1:21" x14ac:dyDescent="0.3">
      <c r="A269" s="1" t="s">
        <v>176</v>
      </c>
      <c r="B269">
        <v>-1.9470000000000001E-2</v>
      </c>
      <c r="C269">
        <v>-2.1873E-2</v>
      </c>
      <c r="D269">
        <v>-2.0264000000000001E-2</v>
      </c>
      <c r="E269">
        <v>-2.2422000000000001E-2</v>
      </c>
      <c r="F269">
        <v>2728268260</v>
      </c>
      <c r="G269">
        <v>500</v>
      </c>
      <c r="H269">
        <v>2773359970</v>
      </c>
      <c r="I269">
        <v>500</v>
      </c>
      <c r="J269">
        <v>403.69</v>
      </c>
      <c r="K269">
        <v>-2.1832000000000001E-2</v>
      </c>
      <c r="L269">
        <f t="shared" si="16"/>
        <v>474.81768995530462</v>
      </c>
      <c r="M269">
        <v>-7.535E-3</v>
      </c>
      <c r="N269">
        <v>548.94590000000005</v>
      </c>
      <c r="O269">
        <f t="shared" si="17"/>
        <v>754.14684260214835</v>
      </c>
      <c r="P269">
        <v>3.454E-3</v>
      </c>
      <c r="Q269">
        <v>497.00720000000001</v>
      </c>
      <c r="R269">
        <f t="shared" si="18"/>
        <v>581.89960187872407</v>
      </c>
      <c r="S269">
        <v>5.0509999999999999E-3</v>
      </c>
      <c r="T269">
        <v>327.8</v>
      </c>
      <c r="U269">
        <f t="shared" si="19"/>
        <v>368.72890888638921</v>
      </c>
    </row>
    <row r="270" spans="1:21" x14ac:dyDescent="0.3">
      <c r="A270" s="1" t="s">
        <v>177</v>
      </c>
      <c r="B270">
        <v>2.8614000000000001E-2</v>
      </c>
      <c r="C270">
        <v>2.7157000000000001E-2</v>
      </c>
      <c r="D270">
        <v>1.6597000000000001E-2</v>
      </c>
      <c r="E270">
        <v>1.5297E-2</v>
      </c>
      <c r="F270">
        <v>2799309950</v>
      </c>
      <c r="G270">
        <v>500</v>
      </c>
      <c r="H270">
        <v>2725319640</v>
      </c>
      <c r="I270">
        <v>500</v>
      </c>
      <c r="J270">
        <v>414.95</v>
      </c>
      <c r="K270">
        <v>2.7893000000000001E-2</v>
      </c>
      <c r="L270">
        <f t="shared" si="16"/>
        <v>488.06163255704541</v>
      </c>
      <c r="M270">
        <v>3.9280000000000001E-3</v>
      </c>
      <c r="N270">
        <v>551.10209999999995</v>
      </c>
      <c r="O270">
        <f t="shared" si="17"/>
        <v>757.10904966484554</v>
      </c>
      <c r="P270">
        <v>4.1099999999999999E-3</v>
      </c>
      <c r="Q270">
        <v>499.04989999999998</v>
      </c>
      <c r="R270">
        <f t="shared" si="18"/>
        <v>584.29120972013493</v>
      </c>
      <c r="S270">
        <v>1.436E-3</v>
      </c>
      <c r="T270">
        <v>328.2</v>
      </c>
      <c r="U270">
        <f t="shared" si="19"/>
        <v>369.17885264341953</v>
      </c>
    </row>
    <row r="271" spans="1:21" x14ac:dyDescent="0.3">
      <c r="A271" s="1" t="s">
        <v>552</v>
      </c>
      <c r="B271">
        <v>4.8500000000000001E-3</v>
      </c>
      <c r="C271">
        <v>1.0870000000000001E-3</v>
      </c>
      <c r="D271">
        <v>1.9300000000000001E-3</v>
      </c>
      <c r="E271">
        <v>-1.292E-3</v>
      </c>
      <c r="F271">
        <v>2802423500</v>
      </c>
      <c r="G271">
        <v>500</v>
      </c>
      <c r="H271">
        <v>2799309950</v>
      </c>
      <c r="I271">
        <v>500</v>
      </c>
      <c r="J271">
        <v>415.35</v>
      </c>
      <c r="K271">
        <v>9.6400000000000001E-4</v>
      </c>
      <c r="L271">
        <f t="shared" si="16"/>
        <v>488.53211009174322</v>
      </c>
      <c r="M271">
        <v>2.1336999999999998E-2</v>
      </c>
      <c r="N271">
        <v>562.86099999999999</v>
      </c>
      <c r="O271">
        <f t="shared" si="17"/>
        <v>773.26353284337813</v>
      </c>
      <c r="P271">
        <v>3.1220000000000002E-3</v>
      </c>
      <c r="Q271">
        <v>500.608</v>
      </c>
      <c r="R271">
        <f t="shared" si="18"/>
        <v>586.11544439860086</v>
      </c>
      <c r="S271">
        <v>1.4339999999999999E-3</v>
      </c>
      <c r="T271">
        <v>328.7</v>
      </c>
      <c r="U271">
        <f t="shared" si="19"/>
        <v>369.74128233970748</v>
      </c>
    </row>
    <row r="272" spans="1:21" x14ac:dyDescent="0.3">
      <c r="A272" s="1" t="s">
        <v>178</v>
      </c>
      <c r="B272">
        <v>-1.503E-2</v>
      </c>
      <c r="C272">
        <v>-1.7545000000000002E-2</v>
      </c>
      <c r="D272">
        <v>-2.0451E-2</v>
      </c>
      <c r="E272">
        <v>-2.2667E-2</v>
      </c>
      <c r="F272">
        <v>2771525140</v>
      </c>
      <c r="G272">
        <v>500</v>
      </c>
      <c r="H272">
        <v>2802423500</v>
      </c>
      <c r="I272">
        <v>500</v>
      </c>
      <c r="J272">
        <v>408.14</v>
      </c>
      <c r="K272">
        <v>-1.7358999999999999E-2</v>
      </c>
      <c r="L272">
        <f t="shared" si="16"/>
        <v>480.05175252881679</v>
      </c>
      <c r="M272">
        <v>1.9970999999999999E-2</v>
      </c>
      <c r="N272">
        <v>574.1019</v>
      </c>
      <c r="O272">
        <f t="shared" si="17"/>
        <v>788.70638293663228</v>
      </c>
      <c r="P272">
        <v>3.6519999999999999E-3</v>
      </c>
      <c r="Q272">
        <v>502.43619999999999</v>
      </c>
      <c r="R272">
        <f t="shared" si="18"/>
        <v>588.25591409834499</v>
      </c>
      <c r="S272">
        <v>3.5790000000000001E-3</v>
      </c>
      <c r="T272">
        <v>329.9</v>
      </c>
      <c r="U272">
        <f t="shared" si="19"/>
        <v>371.09111361079863</v>
      </c>
    </row>
    <row r="273" spans="1:21" x14ac:dyDescent="0.3">
      <c r="A273" s="1" t="s">
        <v>179</v>
      </c>
      <c r="B273">
        <v>4.0924000000000002E-2</v>
      </c>
      <c r="C273">
        <v>3.9465E-2</v>
      </c>
      <c r="D273">
        <v>4.079E-2</v>
      </c>
      <c r="E273">
        <v>3.9542000000000001E-2</v>
      </c>
      <c r="F273">
        <v>2886309510</v>
      </c>
      <c r="G273">
        <v>500</v>
      </c>
      <c r="H273">
        <v>2779162430</v>
      </c>
      <c r="I273">
        <v>500</v>
      </c>
      <c r="J273">
        <v>424.21</v>
      </c>
      <c r="K273">
        <v>3.9373999999999999E-2</v>
      </c>
      <c r="L273">
        <f t="shared" si="16"/>
        <v>498.95318748529752</v>
      </c>
      <c r="M273">
        <v>3.5682999999999999E-2</v>
      </c>
      <c r="N273">
        <v>594.58749999999998</v>
      </c>
      <c r="O273">
        <f t="shared" si="17"/>
        <v>816.84968550763347</v>
      </c>
      <c r="P273">
        <v>3.8939999999999999E-3</v>
      </c>
      <c r="Q273">
        <v>504.39269999999999</v>
      </c>
      <c r="R273">
        <f t="shared" si="18"/>
        <v>590.54659836021438</v>
      </c>
      <c r="S273">
        <v>2.14E-3</v>
      </c>
      <c r="T273">
        <v>330.6</v>
      </c>
      <c r="U273">
        <f t="shared" si="19"/>
        <v>371.87851518560183</v>
      </c>
    </row>
    <row r="274" spans="1:21" x14ac:dyDescent="0.3">
      <c r="A274" s="1" t="s">
        <v>180</v>
      </c>
      <c r="B274">
        <v>-2.0615000000000001E-2</v>
      </c>
      <c r="C274">
        <v>-2.4213999999999999E-2</v>
      </c>
      <c r="D274">
        <v>-2.7431000000000001E-2</v>
      </c>
      <c r="E274">
        <v>-3.0637000000000001E-2</v>
      </c>
      <c r="F274">
        <v>2818496900</v>
      </c>
      <c r="G274">
        <v>500</v>
      </c>
      <c r="H274">
        <v>2888621690</v>
      </c>
      <c r="I274">
        <v>500</v>
      </c>
      <c r="J274">
        <v>414.03</v>
      </c>
      <c r="K274">
        <v>-2.3997999999999998E-2</v>
      </c>
      <c r="L274">
        <f t="shared" si="16"/>
        <v>486.97953422724066</v>
      </c>
      <c r="M274">
        <v>9.8160000000000001E-3</v>
      </c>
      <c r="N274">
        <v>600.42399999999998</v>
      </c>
      <c r="O274">
        <f t="shared" si="17"/>
        <v>824.86792199841955</v>
      </c>
      <c r="P274">
        <v>2.8839999999999998E-3</v>
      </c>
      <c r="Q274">
        <v>505.84730000000002</v>
      </c>
      <c r="R274">
        <f t="shared" si="18"/>
        <v>592.24965449479919</v>
      </c>
      <c r="S274">
        <v>2.8470000000000001E-3</v>
      </c>
      <c r="T274">
        <v>331.5</v>
      </c>
      <c r="U274">
        <f t="shared" si="19"/>
        <v>372.8908886389201</v>
      </c>
    </row>
    <row r="275" spans="1:21" x14ac:dyDescent="0.3">
      <c r="A275" s="1" t="s">
        <v>181</v>
      </c>
      <c r="B275">
        <v>1.1339999999999999E-2</v>
      </c>
      <c r="C275">
        <v>8.9160000000000003E-3</v>
      </c>
      <c r="D275">
        <v>1.8991000000000001E-2</v>
      </c>
      <c r="E275">
        <v>1.6985E-2</v>
      </c>
      <c r="F275">
        <v>2846183180</v>
      </c>
      <c r="G275">
        <v>500</v>
      </c>
      <c r="H275">
        <v>2818496900</v>
      </c>
      <c r="I275">
        <v>500</v>
      </c>
      <c r="J275">
        <v>417.8</v>
      </c>
      <c r="K275">
        <v>9.1059999999999995E-3</v>
      </c>
      <c r="L275">
        <f t="shared" si="16"/>
        <v>491.4137849917667</v>
      </c>
      <c r="M275">
        <v>1.9812E-2</v>
      </c>
      <c r="N275">
        <v>612.31960000000004</v>
      </c>
      <c r="O275">
        <f t="shared" si="17"/>
        <v>841.21020487339524</v>
      </c>
      <c r="P275">
        <v>3.3760000000000001E-3</v>
      </c>
      <c r="Q275">
        <v>507.55509999999998</v>
      </c>
      <c r="R275">
        <f t="shared" si="18"/>
        <v>594.24915900919734</v>
      </c>
      <c r="S275">
        <v>2.8389999999999999E-3</v>
      </c>
      <c r="T275">
        <v>332.5</v>
      </c>
      <c r="U275">
        <f t="shared" si="19"/>
        <v>374.015748031496</v>
      </c>
    </row>
    <row r="276" spans="1:21" x14ac:dyDescent="0.3">
      <c r="A276" s="1" t="s">
        <v>553</v>
      </c>
      <c r="B276">
        <v>4.7959999999999999E-3</v>
      </c>
      <c r="C276">
        <v>3.4550000000000002E-3</v>
      </c>
      <c r="D276">
        <v>2.0397999999999999E-2</v>
      </c>
      <c r="E276">
        <v>1.9324999999999998E-2</v>
      </c>
      <c r="F276">
        <v>2857804680</v>
      </c>
      <c r="G276">
        <v>500</v>
      </c>
      <c r="H276">
        <v>2847881010</v>
      </c>
      <c r="I276">
        <v>500</v>
      </c>
      <c r="J276">
        <v>418.68</v>
      </c>
      <c r="K276">
        <v>2.1059999999999998E-3</v>
      </c>
      <c r="L276">
        <f t="shared" si="16"/>
        <v>492.44883556810163</v>
      </c>
      <c r="M276">
        <v>-1.7524000000000001E-2</v>
      </c>
      <c r="N276">
        <v>601.58929999999998</v>
      </c>
      <c r="O276">
        <f t="shared" si="17"/>
        <v>826.46882167848685</v>
      </c>
      <c r="P276">
        <v>2.0929999999999998E-3</v>
      </c>
      <c r="Q276">
        <v>508.61739999999998</v>
      </c>
      <c r="R276">
        <f t="shared" si="18"/>
        <v>595.49290748422106</v>
      </c>
      <c r="S276">
        <v>3.539E-3</v>
      </c>
      <c r="T276">
        <v>333.6</v>
      </c>
      <c r="U276">
        <f t="shared" si="19"/>
        <v>375.25309336332958</v>
      </c>
    </row>
    <row r="277" spans="1:21" x14ac:dyDescent="0.3">
      <c r="A277" s="1" t="s">
        <v>182</v>
      </c>
      <c r="B277">
        <v>3.3793999999999998E-2</v>
      </c>
      <c r="C277">
        <v>3.0068999999999999E-2</v>
      </c>
      <c r="D277">
        <v>4.4228999999999997E-2</v>
      </c>
      <c r="E277">
        <v>4.0785000000000002E-2</v>
      </c>
      <c r="F277">
        <v>2943785130</v>
      </c>
      <c r="G277">
        <v>500</v>
      </c>
      <c r="H277">
        <v>2857804680</v>
      </c>
      <c r="I277">
        <v>500</v>
      </c>
      <c r="J277">
        <v>431.35</v>
      </c>
      <c r="K277">
        <v>3.0262000000000001E-2</v>
      </c>
      <c r="L277">
        <f t="shared" si="16"/>
        <v>507.35121147965191</v>
      </c>
      <c r="M277">
        <v>-3.4499999999999999E-3</v>
      </c>
      <c r="N277">
        <v>599.51390000000004</v>
      </c>
      <c r="O277">
        <f t="shared" si="17"/>
        <v>823.61761838662085</v>
      </c>
      <c r="P277">
        <v>2.163E-3</v>
      </c>
      <c r="Q277">
        <v>509.71749999999997</v>
      </c>
      <c r="R277">
        <f t="shared" si="18"/>
        <v>596.780912470923</v>
      </c>
      <c r="S277">
        <v>1.41E-3</v>
      </c>
      <c r="T277">
        <v>334.1</v>
      </c>
      <c r="U277">
        <f t="shared" si="19"/>
        <v>375.81552305961753</v>
      </c>
    </row>
    <row r="278" spans="1:21" x14ac:dyDescent="0.3">
      <c r="A278" s="1" t="s">
        <v>183</v>
      </c>
      <c r="B278">
        <v>1.338E-2</v>
      </c>
      <c r="C278">
        <v>1.1197E-2</v>
      </c>
      <c r="D278">
        <v>2.2532E-2</v>
      </c>
      <c r="E278">
        <v>2.0619999999999999E-2</v>
      </c>
      <c r="F278">
        <v>2985091950</v>
      </c>
      <c r="G278">
        <v>500</v>
      </c>
      <c r="H278">
        <v>2943785130</v>
      </c>
      <c r="I278">
        <v>500</v>
      </c>
      <c r="J278">
        <v>435.71</v>
      </c>
      <c r="K278">
        <v>1.0108000000000001E-2</v>
      </c>
      <c r="L278">
        <f t="shared" si="16"/>
        <v>512.47941660785705</v>
      </c>
      <c r="M278">
        <v>2.2404E-2</v>
      </c>
      <c r="N278">
        <v>612.94539999999995</v>
      </c>
      <c r="O278">
        <f t="shared" si="17"/>
        <v>842.069934573718</v>
      </c>
      <c r="P278">
        <v>3.3779999999999999E-3</v>
      </c>
      <c r="Q278">
        <v>511.43939999999998</v>
      </c>
      <c r="R278">
        <f t="shared" si="18"/>
        <v>598.79692536666175</v>
      </c>
      <c r="S278">
        <v>-7.0399999999999998E-4</v>
      </c>
      <c r="T278">
        <v>333.9</v>
      </c>
      <c r="U278">
        <f t="shared" si="19"/>
        <v>375.59055118110234</v>
      </c>
    </row>
    <row r="279" spans="1:21" x14ac:dyDescent="0.3">
      <c r="A279" s="1" t="s">
        <v>554</v>
      </c>
      <c r="B279">
        <v>7.2820000000000003E-3</v>
      </c>
      <c r="C279">
        <v>5.9639999999999997E-3</v>
      </c>
      <c r="D279">
        <v>2.2706E-2</v>
      </c>
      <c r="E279">
        <v>2.1732999999999999E-2</v>
      </c>
      <c r="F279">
        <v>3002993400</v>
      </c>
      <c r="G279">
        <v>500</v>
      </c>
      <c r="H279">
        <v>2985091950</v>
      </c>
      <c r="I279">
        <v>500</v>
      </c>
      <c r="J279">
        <v>438.78</v>
      </c>
      <c r="K279">
        <v>7.0460000000000002E-3</v>
      </c>
      <c r="L279">
        <f t="shared" si="16"/>
        <v>516.0903316866619</v>
      </c>
      <c r="M279">
        <v>2.7836E-2</v>
      </c>
      <c r="N279">
        <v>630.00729999999999</v>
      </c>
      <c r="O279">
        <f t="shared" si="17"/>
        <v>865.50972711756185</v>
      </c>
      <c r="P279">
        <v>2.8739999999999998E-3</v>
      </c>
      <c r="Q279">
        <v>512.90920000000006</v>
      </c>
      <c r="R279">
        <f t="shared" si="18"/>
        <v>600.5177777704929</v>
      </c>
      <c r="S279">
        <v>4.9329999999999999E-3</v>
      </c>
      <c r="T279">
        <v>335.5</v>
      </c>
      <c r="U279">
        <f t="shared" si="19"/>
        <v>377.39032620922382</v>
      </c>
    </row>
    <row r="280" spans="1:21" x14ac:dyDescent="0.3">
      <c r="A280" s="1" t="s">
        <v>555</v>
      </c>
      <c r="B280">
        <v>1.3526E-2</v>
      </c>
      <c r="C280">
        <v>1.0361E-2</v>
      </c>
      <c r="D280">
        <v>1.0886E-2</v>
      </c>
      <c r="E280">
        <v>8.0180000000000008E-3</v>
      </c>
      <c r="F280">
        <v>3034142190</v>
      </c>
      <c r="G280">
        <v>500</v>
      </c>
      <c r="H280">
        <v>3002993400</v>
      </c>
      <c r="I280">
        <v>500</v>
      </c>
      <c r="J280">
        <v>443.38</v>
      </c>
      <c r="K280">
        <v>1.0484E-2</v>
      </c>
      <c r="L280">
        <f t="shared" si="16"/>
        <v>521.50082333568571</v>
      </c>
      <c r="M280">
        <v>2.6678E-2</v>
      </c>
      <c r="N280">
        <v>646.81460000000004</v>
      </c>
      <c r="O280">
        <f t="shared" si="17"/>
        <v>888.59974787856424</v>
      </c>
      <c r="P280">
        <v>2.2290000000000001E-3</v>
      </c>
      <c r="Q280">
        <v>514.05250000000001</v>
      </c>
      <c r="R280">
        <f t="shared" si="18"/>
        <v>601.85636162768435</v>
      </c>
      <c r="S280">
        <v>3.506E-3</v>
      </c>
      <c r="T280">
        <v>336.7</v>
      </c>
      <c r="U280">
        <f t="shared" si="19"/>
        <v>378.74015748031491</v>
      </c>
    </row>
    <row r="281" spans="1:21" x14ac:dyDescent="0.3">
      <c r="A281" s="1" t="s">
        <v>184</v>
      </c>
      <c r="B281">
        <v>2.1201999999999999E-2</v>
      </c>
      <c r="C281">
        <v>1.8578000000000001E-2</v>
      </c>
      <c r="D281">
        <v>2.7449999999999999E-2</v>
      </c>
      <c r="E281">
        <v>2.5059999999999999E-2</v>
      </c>
      <c r="F281">
        <v>3101305850</v>
      </c>
      <c r="G281">
        <v>500</v>
      </c>
      <c r="H281">
        <v>3033016650</v>
      </c>
      <c r="I281">
        <v>500</v>
      </c>
      <c r="J281">
        <v>451.67</v>
      </c>
      <c r="K281">
        <v>1.8696999999999998E-2</v>
      </c>
      <c r="L281">
        <f t="shared" si="16"/>
        <v>531.25147024229602</v>
      </c>
      <c r="M281">
        <v>5.2859999999999999E-3</v>
      </c>
      <c r="N281">
        <v>650.2337</v>
      </c>
      <c r="O281">
        <f t="shared" si="17"/>
        <v>893.29693838411492</v>
      </c>
      <c r="P281">
        <v>2.8900000000000002E-3</v>
      </c>
      <c r="Q281">
        <v>515.53809999999999</v>
      </c>
      <c r="R281">
        <f t="shared" si="18"/>
        <v>603.59571278507406</v>
      </c>
      <c r="S281">
        <v>3.4940000000000001E-3</v>
      </c>
      <c r="T281">
        <v>337.9</v>
      </c>
      <c r="U281">
        <f t="shared" si="19"/>
        <v>380.08998875140605</v>
      </c>
    </row>
    <row r="282" spans="1:21" x14ac:dyDescent="0.3">
      <c r="A282" s="1" t="s">
        <v>185</v>
      </c>
      <c r="B282">
        <v>-2.4518999999999999E-2</v>
      </c>
      <c r="C282">
        <v>-2.5780000000000001E-2</v>
      </c>
      <c r="D282">
        <v>-2.1944999999999999E-2</v>
      </c>
      <c r="E282">
        <v>-2.2985999999999999E-2</v>
      </c>
      <c r="F282">
        <v>3021410410</v>
      </c>
      <c r="G282">
        <v>500</v>
      </c>
      <c r="H282">
        <v>3101305850</v>
      </c>
      <c r="I282">
        <v>500</v>
      </c>
      <c r="J282">
        <v>440.19</v>
      </c>
      <c r="K282">
        <v>-2.5416999999999999E-2</v>
      </c>
      <c r="L282">
        <f t="shared" si="16"/>
        <v>517.74876499647144</v>
      </c>
      <c r="M282">
        <v>7.8019999999999999E-3</v>
      </c>
      <c r="N282">
        <v>655.30679999999995</v>
      </c>
      <c r="O282">
        <f t="shared" si="17"/>
        <v>900.26640904999465</v>
      </c>
      <c r="P282">
        <v>2.47E-3</v>
      </c>
      <c r="Q282">
        <v>516.81150000000002</v>
      </c>
      <c r="R282">
        <f t="shared" si="18"/>
        <v>605.08661865732779</v>
      </c>
      <c r="S282">
        <v>2.7859999999999998E-3</v>
      </c>
      <c r="T282">
        <v>338.8</v>
      </c>
      <c r="U282">
        <f t="shared" si="19"/>
        <v>381.10236220472439</v>
      </c>
    </row>
    <row r="283" spans="1:21" x14ac:dyDescent="0.3">
      <c r="A283" s="1" t="s">
        <v>186</v>
      </c>
      <c r="B283">
        <v>2.6259000000000001E-2</v>
      </c>
      <c r="C283">
        <v>2.2549E-2</v>
      </c>
      <c r="D283">
        <v>3.1629999999999998E-2</v>
      </c>
      <c r="E283">
        <v>2.8379999999999999E-2</v>
      </c>
      <c r="F283">
        <v>3089518660</v>
      </c>
      <c r="G283">
        <v>500</v>
      </c>
      <c r="H283">
        <v>3021410410</v>
      </c>
      <c r="I283">
        <v>500</v>
      </c>
      <c r="J283">
        <v>450.19</v>
      </c>
      <c r="K283">
        <v>2.2717000000000001E-2</v>
      </c>
      <c r="L283">
        <f t="shared" si="16"/>
        <v>529.51070336391433</v>
      </c>
      <c r="M283">
        <v>-5.8200000000000005E-4</v>
      </c>
      <c r="N283">
        <v>654.92539999999997</v>
      </c>
      <c r="O283">
        <f t="shared" si="17"/>
        <v>899.74243828025487</v>
      </c>
      <c r="P283">
        <v>2.1679999999999998E-3</v>
      </c>
      <c r="Q283">
        <v>517.93200000000002</v>
      </c>
      <c r="R283">
        <f t="shared" si="18"/>
        <v>606.39850811064969</v>
      </c>
      <c r="S283">
        <v>1.389E-3</v>
      </c>
      <c r="T283">
        <v>339.3</v>
      </c>
      <c r="U283">
        <f t="shared" si="19"/>
        <v>381.66479190101239</v>
      </c>
    </row>
    <row r="284" spans="1:21" x14ac:dyDescent="0.3">
      <c r="A284" s="1" t="s">
        <v>187</v>
      </c>
      <c r="B284">
        <v>3.4659999999999999E-3</v>
      </c>
      <c r="C284">
        <v>1.0950000000000001E-3</v>
      </c>
      <c r="D284">
        <v>3.4770000000000001E-3</v>
      </c>
      <c r="E284">
        <v>1.3669999999999999E-3</v>
      </c>
      <c r="F284">
        <v>3107724070</v>
      </c>
      <c r="G284">
        <v>500</v>
      </c>
      <c r="H284">
        <v>3089518660</v>
      </c>
      <c r="I284">
        <v>500</v>
      </c>
      <c r="J284">
        <v>450.53</v>
      </c>
      <c r="K284">
        <v>7.5500000000000003E-4</v>
      </c>
      <c r="L284">
        <f t="shared" si="16"/>
        <v>529.91060926840737</v>
      </c>
      <c r="M284">
        <v>3.2076E-2</v>
      </c>
      <c r="N284">
        <v>675.93280000000004</v>
      </c>
      <c r="O284">
        <f t="shared" si="17"/>
        <v>928.60259441090523</v>
      </c>
      <c r="P284">
        <v>3.0409999999999999E-3</v>
      </c>
      <c r="Q284">
        <v>519.50699999999995</v>
      </c>
      <c r="R284">
        <f t="shared" si="18"/>
        <v>608.24252943058025</v>
      </c>
      <c r="S284">
        <v>1.387E-3</v>
      </c>
      <c r="T284">
        <v>339.8</v>
      </c>
      <c r="U284">
        <f t="shared" si="19"/>
        <v>382.22722159730034</v>
      </c>
    </row>
    <row r="285" spans="1:21" x14ac:dyDescent="0.3">
      <c r="A285" s="1" t="s">
        <v>556</v>
      </c>
      <c r="B285">
        <v>-4.5929999999999999E-3</v>
      </c>
      <c r="C285">
        <v>-5.9090000000000002E-3</v>
      </c>
      <c r="D285">
        <v>-7.2099999999999996E-4</v>
      </c>
      <c r="E285">
        <v>-1.789E-3</v>
      </c>
      <c r="F285">
        <v>3095027090</v>
      </c>
      <c r="G285">
        <v>500</v>
      </c>
      <c r="H285">
        <v>3120483250</v>
      </c>
      <c r="I285">
        <v>500</v>
      </c>
      <c r="J285">
        <v>448.13</v>
      </c>
      <c r="K285">
        <v>-5.3270000000000001E-3</v>
      </c>
      <c r="L285">
        <f t="shared" si="16"/>
        <v>527.0877440602211</v>
      </c>
      <c r="M285">
        <v>4.4419999999999998E-3</v>
      </c>
      <c r="N285">
        <v>678.93529999999998</v>
      </c>
      <c r="O285">
        <f t="shared" si="17"/>
        <v>932.72745606833439</v>
      </c>
      <c r="P285">
        <v>2.6749999999999999E-3</v>
      </c>
      <c r="Q285">
        <v>520.89670000000001</v>
      </c>
      <c r="R285">
        <f t="shared" si="18"/>
        <v>609.86960017871206</v>
      </c>
      <c r="S285">
        <v>0</v>
      </c>
      <c r="T285">
        <v>339.8</v>
      </c>
      <c r="U285">
        <f t="shared" si="19"/>
        <v>382.22722159730034</v>
      </c>
    </row>
    <row r="286" spans="1:21" x14ac:dyDescent="0.3">
      <c r="A286" s="1" t="s">
        <v>188</v>
      </c>
      <c r="B286">
        <v>3.7430999999999999E-2</v>
      </c>
      <c r="C286">
        <v>3.3957000000000001E-2</v>
      </c>
      <c r="D286">
        <v>4.0022000000000002E-2</v>
      </c>
      <c r="E286">
        <v>3.6713999999999997E-2</v>
      </c>
      <c r="F286">
        <v>3200756680</v>
      </c>
      <c r="G286">
        <v>500</v>
      </c>
      <c r="H286">
        <v>3095027090</v>
      </c>
      <c r="I286">
        <v>500</v>
      </c>
      <c r="J286">
        <v>463.56</v>
      </c>
      <c r="K286">
        <v>3.4431999999999997E-2</v>
      </c>
      <c r="L286">
        <f t="shared" si="16"/>
        <v>545.23641496118569</v>
      </c>
      <c r="M286">
        <v>2.5066000000000001E-2</v>
      </c>
      <c r="N286">
        <v>695.95349999999996</v>
      </c>
      <c r="O286">
        <f t="shared" si="17"/>
        <v>956.10721315691421</v>
      </c>
      <c r="P286">
        <v>2.8670000000000002E-3</v>
      </c>
      <c r="Q286">
        <v>522.39009999999996</v>
      </c>
      <c r="R286">
        <f t="shared" si="18"/>
        <v>611.61808363216232</v>
      </c>
      <c r="S286">
        <v>2.7699999999999999E-3</v>
      </c>
      <c r="T286">
        <v>340.7</v>
      </c>
      <c r="U286">
        <f t="shared" si="19"/>
        <v>383.23959505061862</v>
      </c>
    </row>
    <row r="287" spans="1:21" x14ac:dyDescent="0.3">
      <c r="A287" s="1" t="s">
        <v>189</v>
      </c>
      <c r="B287">
        <v>-7.5820000000000002E-3</v>
      </c>
      <c r="C287">
        <v>-9.8420000000000001E-3</v>
      </c>
      <c r="D287">
        <v>-6.2360000000000002E-3</v>
      </c>
      <c r="E287">
        <v>-8.0339999999999995E-3</v>
      </c>
      <c r="F287">
        <v>3176271090</v>
      </c>
      <c r="G287">
        <v>500</v>
      </c>
      <c r="H287">
        <v>3201480910</v>
      </c>
      <c r="I287">
        <v>500</v>
      </c>
      <c r="J287">
        <v>458.93</v>
      </c>
      <c r="K287">
        <v>-9.9880000000000004E-3</v>
      </c>
      <c r="L287">
        <f t="shared" si="16"/>
        <v>539.79063749705961</v>
      </c>
      <c r="M287">
        <v>7.9900000000000006E-3</v>
      </c>
      <c r="N287">
        <v>701.51419999999996</v>
      </c>
      <c r="O287">
        <f t="shared" si="17"/>
        <v>963.7465531131063</v>
      </c>
      <c r="P287">
        <v>2.7100000000000002E-3</v>
      </c>
      <c r="Q287">
        <v>523.8057</v>
      </c>
      <c r="R287">
        <f t="shared" si="18"/>
        <v>613.27547828644413</v>
      </c>
      <c r="S287">
        <v>2.0720000000000001E-3</v>
      </c>
      <c r="T287">
        <v>341.4</v>
      </c>
      <c r="U287">
        <f t="shared" si="19"/>
        <v>384.02699662542176</v>
      </c>
    </row>
    <row r="288" spans="1:21" x14ac:dyDescent="0.3">
      <c r="A288" s="1" t="s">
        <v>557</v>
      </c>
      <c r="B288">
        <v>1.9883999999999999E-2</v>
      </c>
      <c r="C288">
        <v>1.8589999999999999E-2</v>
      </c>
      <c r="D288">
        <v>1.9667E-2</v>
      </c>
      <c r="E288">
        <v>1.8665999999999999E-2</v>
      </c>
      <c r="F288">
        <v>3244481480</v>
      </c>
      <c r="G288">
        <v>500</v>
      </c>
      <c r="H288">
        <v>3182384410</v>
      </c>
      <c r="I288">
        <v>499</v>
      </c>
      <c r="J288">
        <v>467.83</v>
      </c>
      <c r="K288">
        <v>1.9393000000000001E-2</v>
      </c>
      <c r="L288">
        <f t="shared" si="16"/>
        <v>550.25876264408373</v>
      </c>
      <c r="M288">
        <v>4.0559999999999997E-3</v>
      </c>
      <c r="N288">
        <v>704.35950000000003</v>
      </c>
      <c r="O288">
        <f t="shared" si="17"/>
        <v>967.65545198867108</v>
      </c>
      <c r="P288">
        <v>2.431E-3</v>
      </c>
      <c r="Q288">
        <v>525.07910000000004</v>
      </c>
      <c r="R288">
        <f t="shared" si="18"/>
        <v>614.76638415869786</v>
      </c>
      <c r="S288">
        <v>4.1349999999999998E-3</v>
      </c>
      <c r="T288">
        <v>342.8</v>
      </c>
      <c r="U288">
        <f t="shared" si="19"/>
        <v>385.6017997750281</v>
      </c>
    </row>
    <row r="289" spans="1:21" x14ac:dyDescent="0.3">
      <c r="A289" s="1" t="s">
        <v>190</v>
      </c>
      <c r="B289">
        <v>-8.6549999999999995E-3</v>
      </c>
      <c r="C289">
        <v>-1.2083999999999999E-2</v>
      </c>
      <c r="D289">
        <v>-8.5699999999999995E-3</v>
      </c>
      <c r="E289">
        <v>-1.1802999999999999E-2</v>
      </c>
      <c r="F289">
        <v>3212582540</v>
      </c>
      <c r="G289">
        <v>500</v>
      </c>
      <c r="H289">
        <v>3246691510</v>
      </c>
      <c r="I289">
        <v>500</v>
      </c>
      <c r="J289">
        <v>461.79</v>
      </c>
      <c r="K289">
        <v>-1.2911000000000001E-2</v>
      </c>
      <c r="L289">
        <f t="shared" si="16"/>
        <v>543.15455187014823</v>
      </c>
      <c r="M289">
        <v>-1.7964999999999998E-2</v>
      </c>
      <c r="N289">
        <v>691.70569999999998</v>
      </c>
      <c r="O289">
        <f t="shared" si="17"/>
        <v>950.27154709582271</v>
      </c>
      <c r="P289">
        <v>2.64E-3</v>
      </c>
      <c r="Q289">
        <v>526.46529999999996</v>
      </c>
      <c r="R289">
        <f t="shared" si="18"/>
        <v>616.38935708167412</v>
      </c>
      <c r="S289">
        <v>6.8599999999999998E-4</v>
      </c>
      <c r="T289">
        <v>343.1</v>
      </c>
      <c r="U289">
        <f t="shared" si="19"/>
        <v>385.93925759280091</v>
      </c>
    </row>
    <row r="290" spans="1:21" x14ac:dyDescent="0.3">
      <c r="A290" s="1" t="s">
        <v>191</v>
      </c>
      <c r="B290">
        <v>1.2645999999999999E-2</v>
      </c>
      <c r="C290">
        <v>1.0617E-2</v>
      </c>
      <c r="D290">
        <v>2.3359000000000001E-2</v>
      </c>
      <c r="E290">
        <v>2.162E-2</v>
      </c>
      <c r="F290">
        <v>3258608580</v>
      </c>
      <c r="G290">
        <v>500</v>
      </c>
      <c r="H290">
        <v>3216985690</v>
      </c>
      <c r="I290">
        <v>500</v>
      </c>
      <c r="J290">
        <v>466.45</v>
      </c>
      <c r="K290">
        <v>1.0090999999999999E-2</v>
      </c>
      <c r="L290">
        <f t="shared" si="16"/>
        <v>548.63561514937669</v>
      </c>
      <c r="M290">
        <v>5.0530000000000002E-3</v>
      </c>
      <c r="N290">
        <v>695.20090000000005</v>
      </c>
      <c r="O290">
        <f t="shared" si="17"/>
        <v>955.07328446969325</v>
      </c>
      <c r="P290">
        <v>3.0119999999999999E-3</v>
      </c>
      <c r="Q290">
        <v>528.05100000000004</v>
      </c>
      <c r="R290">
        <f t="shared" si="18"/>
        <v>618.24590603850845</v>
      </c>
      <c r="S290">
        <v>0</v>
      </c>
      <c r="T290">
        <v>343.1</v>
      </c>
      <c r="U290">
        <f t="shared" si="19"/>
        <v>385.93925759280091</v>
      </c>
    </row>
    <row r="291" spans="1:21" x14ac:dyDescent="0.3">
      <c r="A291" s="1" t="s">
        <v>192</v>
      </c>
      <c r="B291">
        <v>3.3429E-2</v>
      </c>
      <c r="C291">
        <v>3.1954000000000003E-2</v>
      </c>
      <c r="D291">
        <v>3.7019000000000003E-2</v>
      </c>
      <c r="E291">
        <v>3.5800999999999999E-2</v>
      </c>
      <c r="F291">
        <v>3373853650</v>
      </c>
      <c r="G291">
        <v>500</v>
      </c>
      <c r="H291">
        <v>3265025000</v>
      </c>
      <c r="I291">
        <v>500</v>
      </c>
      <c r="J291">
        <v>481.61</v>
      </c>
      <c r="K291">
        <v>3.2501000000000002E-2</v>
      </c>
      <c r="L291">
        <f t="shared" si="16"/>
        <v>566.46671371442017</v>
      </c>
      <c r="M291">
        <v>1.7415E-2</v>
      </c>
      <c r="N291">
        <v>707.30780000000004</v>
      </c>
      <c r="O291">
        <f t="shared" si="17"/>
        <v>971.70585319586462</v>
      </c>
      <c r="P291">
        <v>2.8670000000000002E-3</v>
      </c>
      <c r="Q291">
        <v>529.56500000000005</v>
      </c>
      <c r="R291">
        <f t="shared" si="18"/>
        <v>620.01850812001624</v>
      </c>
      <c r="S291">
        <v>2.7430000000000002E-3</v>
      </c>
      <c r="T291">
        <v>344</v>
      </c>
      <c r="U291">
        <f t="shared" si="19"/>
        <v>386.95163104611925</v>
      </c>
    </row>
    <row r="292" spans="1:21" x14ac:dyDescent="0.3">
      <c r="A292" s="1" t="s">
        <v>193</v>
      </c>
      <c r="B292">
        <v>-2.7161000000000001E-2</v>
      </c>
      <c r="C292">
        <v>-3.0120999999999998E-2</v>
      </c>
      <c r="D292">
        <v>-1.7378999999999999E-2</v>
      </c>
      <c r="E292">
        <v>-2.0102999999999999E-2</v>
      </c>
      <c r="F292">
        <v>3282927660</v>
      </c>
      <c r="G292">
        <v>500</v>
      </c>
      <c r="H292">
        <v>3373853650</v>
      </c>
      <c r="I292">
        <v>500</v>
      </c>
      <c r="J292">
        <v>467.14</v>
      </c>
      <c r="K292">
        <v>-3.0044999999999999E-2</v>
      </c>
      <c r="L292">
        <f t="shared" si="16"/>
        <v>549.44718889673027</v>
      </c>
      <c r="M292">
        <v>-3.1253999999999997E-2</v>
      </c>
      <c r="N292">
        <v>685.20159999999998</v>
      </c>
      <c r="O292">
        <f t="shared" si="17"/>
        <v>941.33615568663527</v>
      </c>
      <c r="P292">
        <v>1.882E-3</v>
      </c>
      <c r="Q292">
        <v>530.5616</v>
      </c>
      <c r="R292">
        <f t="shared" si="18"/>
        <v>621.18533456283694</v>
      </c>
      <c r="S292">
        <v>3.4199999999999999E-3</v>
      </c>
      <c r="T292">
        <v>345.2</v>
      </c>
      <c r="U292">
        <f t="shared" si="19"/>
        <v>388.30146231721028</v>
      </c>
    </row>
    <row r="293" spans="1:21" x14ac:dyDescent="0.3">
      <c r="A293" s="1" t="s">
        <v>194</v>
      </c>
      <c r="B293">
        <v>-4.3456000000000002E-2</v>
      </c>
      <c r="C293">
        <v>-4.5727999999999998E-2</v>
      </c>
      <c r="D293">
        <v>-4.3719000000000001E-2</v>
      </c>
      <c r="E293">
        <v>-4.5656000000000002E-2</v>
      </c>
      <c r="F293">
        <v>3138972940</v>
      </c>
      <c r="G293">
        <v>500</v>
      </c>
      <c r="H293">
        <v>3281536220</v>
      </c>
      <c r="I293">
        <v>499</v>
      </c>
      <c r="J293">
        <v>445.77</v>
      </c>
      <c r="K293">
        <v>-4.5746000000000002E-2</v>
      </c>
      <c r="L293">
        <f t="shared" si="16"/>
        <v>524.3119266055046</v>
      </c>
      <c r="M293">
        <v>-3.8469999999999997E-2</v>
      </c>
      <c r="N293">
        <v>658.84190000000001</v>
      </c>
      <c r="O293">
        <f t="shared" si="17"/>
        <v>905.12296140475837</v>
      </c>
      <c r="P293">
        <v>2.9399999999999999E-3</v>
      </c>
      <c r="Q293">
        <v>532.12149999999997</v>
      </c>
      <c r="R293">
        <f t="shared" si="18"/>
        <v>623.0116766942399</v>
      </c>
      <c r="S293">
        <v>3.408E-3</v>
      </c>
      <c r="T293">
        <v>346.4</v>
      </c>
      <c r="U293">
        <f t="shared" si="19"/>
        <v>389.65129358830143</v>
      </c>
    </row>
    <row r="294" spans="1:21" x14ac:dyDescent="0.3">
      <c r="A294" s="1" t="s">
        <v>558</v>
      </c>
      <c r="B294">
        <v>1.2817E-2</v>
      </c>
      <c r="C294">
        <v>1.1476999999999999E-2</v>
      </c>
      <c r="D294">
        <v>4.4619999999999998E-3</v>
      </c>
      <c r="E294">
        <v>3.4099999999999998E-3</v>
      </c>
      <c r="F294">
        <v>3182866410</v>
      </c>
      <c r="G294">
        <v>500</v>
      </c>
      <c r="H294">
        <v>3152739470</v>
      </c>
      <c r="I294">
        <v>500</v>
      </c>
      <c r="J294">
        <v>450.91</v>
      </c>
      <c r="K294">
        <v>1.1531E-2</v>
      </c>
      <c r="L294">
        <f t="shared" si="16"/>
        <v>530.35756292637029</v>
      </c>
      <c r="M294">
        <v>-9.7809999999999998E-3</v>
      </c>
      <c r="N294">
        <v>652.39779999999996</v>
      </c>
      <c r="O294">
        <f t="shared" si="17"/>
        <v>896.26999853826726</v>
      </c>
      <c r="P294">
        <v>2.4729999999999999E-3</v>
      </c>
      <c r="Q294">
        <v>533.43740000000003</v>
      </c>
      <c r="R294">
        <f t="shared" si="18"/>
        <v>624.55234187195219</v>
      </c>
      <c r="S294">
        <v>1.359E-3</v>
      </c>
      <c r="T294">
        <v>346.8</v>
      </c>
      <c r="U294">
        <f t="shared" si="19"/>
        <v>390.10123734533181</v>
      </c>
    </row>
    <row r="295" spans="1:21" x14ac:dyDescent="0.3">
      <c r="A295" s="1" t="s">
        <v>195</v>
      </c>
      <c r="B295">
        <v>1.6309000000000001E-2</v>
      </c>
      <c r="C295">
        <v>1.2559000000000001E-2</v>
      </c>
      <c r="D295">
        <v>1.2087000000000001E-2</v>
      </c>
      <c r="E295">
        <v>8.6210000000000002E-3</v>
      </c>
      <c r="F295">
        <v>3221406980</v>
      </c>
      <c r="G295">
        <v>500</v>
      </c>
      <c r="H295">
        <v>3182866410</v>
      </c>
      <c r="I295">
        <v>500</v>
      </c>
      <c r="J295">
        <v>456.51</v>
      </c>
      <c r="K295">
        <v>1.2418999999999999E-2</v>
      </c>
      <c r="L295">
        <f t="shared" si="16"/>
        <v>536.94424841213834</v>
      </c>
      <c r="M295">
        <v>-1.3699999999999999E-3</v>
      </c>
      <c r="N295">
        <v>651.50400000000002</v>
      </c>
      <c r="O295">
        <f t="shared" si="17"/>
        <v>895.04208801390087</v>
      </c>
      <c r="P295">
        <v>3.4160000000000002E-3</v>
      </c>
      <c r="Q295">
        <v>535.25959999999998</v>
      </c>
      <c r="R295">
        <f t="shared" si="18"/>
        <v>626.68578672857279</v>
      </c>
      <c r="S295">
        <v>6.78E-4</v>
      </c>
      <c r="T295">
        <v>347.1</v>
      </c>
      <c r="U295">
        <f t="shared" si="19"/>
        <v>390.43869516310463</v>
      </c>
    </row>
    <row r="296" spans="1:21" x14ac:dyDescent="0.3">
      <c r="A296" s="1" t="s">
        <v>196</v>
      </c>
      <c r="B296">
        <v>-2.4761999999999999E-2</v>
      </c>
      <c r="C296">
        <v>-2.7113000000000002E-2</v>
      </c>
      <c r="D296">
        <v>-2.1933000000000001E-2</v>
      </c>
      <c r="E296">
        <v>-2.3789000000000001E-2</v>
      </c>
      <c r="F296">
        <v>3161937000</v>
      </c>
      <c r="G296">
        <v>500</v>
      </c>
      <c r="H296">
        <v>3247039430</v>
      </c>
      <c r="I296">
        <v>500</v>
      </c>
      <c r="J296">
        <v>444.27</v>
      </c>
      <c r="K296">
        <v>-2.6811999999999999E-2</v>
      </c>
      <c r="L296">
        <f t="shared" si="16"/>
        <v>522.54763585038813</v>
      </c>
      <c r="M296">
        <v>-5.9090000000000002E-3</v>
      </c>
      <c r="N296">
        <v>647.65419999999995</v>
      </c>
      <c r="O296">
        <f t="shared" si="17"/>
        <v>889.75319795269479</v>
      </c>
      <c r="P296">
        <v>3.9979999999999998E-3</v>
      </c>
      <c r="Q296">
        <v>537.39959999999996</v>
      </c>
      <c r="R296">
        <f t="shared" si="18"/>
        <v>629.19131410930379</v>
      </c>
      <c r="S296">
        <v>3.3899999999999998E-3</v>
      </c>
      <c r="T296">
        <v>348.2</v>
      </c>
      <c r="U296">
        <f t="shared" si="19"/>
        <v>391.67604049493809</v>
      </c>
    </row>
    <row r="297" spans="1:21" x14ac:dyDescent="0.3">
      <c r="A297" s="1" t="s">
        <v>559</v>
      </c>
      <c r="B297">
        <v>3.2714E-2</v>
      </c>
      <c r="C297">
        <v>3.1380999999999999E-2</v>
      </c>
      <c r="D297">
        <v>3.3750000000000002E-2</v>
      </c>
      <c r="E297">
        <v>3.2604000000000001E-2</v>
      </c>
      <c r="F297">
        <v>3268304340</v>
      </c>
      <c r="G297">
        <v>500</v>
      </c>
      <c r="H297">
        <v>3166536970</v>
      </c>
      <c r="I297">
        <v>500</v>
      </c>
      <c r="J297">
        <v>458.25</v>
      </c>
      <c r="K297">
        <v>3.1467000000000002E-2</v>
      </c>
      <c r="L297">
        <f t="shared" si="16"/>
        <v>538.99082568807341</v>
      </c>
      <c r="M297">
        <v>1.9442999999999998E-2</v>
      </c>
      <c r="N297">
        <v>660.24659999999994</v>
      </c>
      <c r="O297">
        <f t="shared" si="17"/>
        <v>907.05275097018398</v>
      </c>
      <c r="P297">
        <v>3.666E-3</v>
      </c>
      <c r="Q297">
        <v>539.36969999999997</v>
      </c>
      <c r="R297">
        <f t="shared" si="18"/>
        <v>631.4979213489197</v>
      </c>
      <c r="S297">
        <v>2.7030000000000001E-3</v>
      </c>
      <c r="T297">
        <v>349.2</v>
      </c>
      <c r="U297">
        <f t="shared" si="19"/>
        <v>392.80089988751399</v>
      </c>
    </row>
    <row r="298" spans="1:21" x14ac:dyDescent="0.3">
      <c r="A298" s="1" t="s">
        <v>197</v>
      </c>
      <c r="B298">
        <v>4.1341000000000003E-2</v>
      </c>
      <c r="C298">
        <v>3.7990000000000003E-2</v>
      </c>
      <c r="D298">
        <v>5.2232000000000001E-2</v>
      </c>
      <c r="E298">
        <v>4.8938000000000002E-2</v>
      </c>
      <c r="F298">
        <v>3393734830</v>
      </c>
      <c r="G298">
        <v>500</v>
      </c>
      <c r="H298">
        <v>3268304340</v>
      </c>
      <c r="I298">
        <v>500</v>
      </c>
      <c r="J298">
        <v>475.5</v>
      </c>
      <c r="K298">
        <v>3.7643000000000003E-2</v>
      </c>
      <c r="L298">
        <f t="shared" si="16"/>
        <v>559.28016937191251</v>
      </c>
      <c r="M298">
        <v>3.026E-3</v>
      </c>
      <c r="N298">
        <v>662.24450000000002</v>
      </c>
      <c r="O298">
        <f t="shared" si="17"/>
        <v>909.79748406106751</v>
      </c>
      <c r="P298">
        <v>3.7550000000000001E-3</v>
      </c>
      <c r="Q298">
        <v>541.39499999999998</v>
      </c>
      <c r="R298">
        <f t="shared" si="18"/>
        <v>633.86915714527231</v>
      </c>
      <c r="S298">
        <v>4.0429999999999997E-3</v>
      </c>
      <c r="T298">
        <v>350.6</v>
      </c>
      <c r="U298">
        <f t="shared" si="19"/>
        <v>394.37570303712033</v>
      </c>
    </row>
    <row r="299" spans="1:21" x14ac:dyDescent="0.3">
      <c r="A299" s="1" t="s">
        <v>198</v>
      </c>
      <c r="B299">
        <v>-2.3939999999999999E-2</v>
      </c>
      <c r="C299">
        <v>-2.6238000000000001E-2</v>
      </c>
      <c r="D299">
        <v>-2.5999999999999999E-2</v>
      </c>
      <c r="E299">
        <v>-2.7803000000000001E-2</v>
      </c>
      <c r="F299">
        <v>3319353130</v>
      </c>
      <c r="G299">
        <v>500</v>
      </c>
      <c r="H299">
        <v>3387731790</v>
      </c>
      <c r="I299">
        <v>500</v>
      </c>
      <c r="J299">
        <v>462.71</v>
      </c>
      <c r="K299">
        <v>-2.6897999999999998E-2</v>
      </c>
      <c r="L299">
        <f t="shared" si="16"/>
        <v>544.23665019995292</v>
      </c>
      <c r="M299">
        <v>-2.3275000000000001E-2</v>
      </c>
      <c r="N299">
        <v>646.83079999999995</v>
      </c>
      <c r="O299">
        <f t="shared" si="17"/>
        <v>888.62200358509199</v>
      </c>
      <c r="P299">
        <v>3.784E-3</v>
      </c>
      <c r="Q299">
        <v>543.44370000000004</v>
      </c>
      <c r="R299">
        <f t="shared" si="18"/>
        <v>636.26778982980682</v>
      </c>
      <c r="S299">
        <v>2.6849999999999999E-3</v>
      </c>
      <c r="T299">
        <v>351.5</v>
      </c>
      <c r="U299">
        <f t="shared" si="19"/>
        <v>395.38807649043866</v>
      </c>
    </row>
    <row r="300" spans="1:21" x14ac:dyDescent="0.3">
      <c r="A300" s="1" t="s">
        <v>199</v>
      </c>
      <c r="B300">
        <v>2.2622E-2</v>
      </c>
      <c r="C300">
        <v>2.1042999999999999E-2</v>
      </c>
      <c r="D300">
        <v>1.2005999999999999E-2</v>
      </c>
      <c r="E300">
        <v>1.0581E-2</v>
      </c>
      <c r="F300">
        <v>3392220690</v>
      </c>
      <c r="G300">
        <v>500</v>
      </c>
      <c r="H300">
        <v>3322289880</v>
      </c>
      <c r="I300">
        <v>500</v>
      </c>
      <c r="J300">
        <v>472.35</v>
      </c>
      <c r="K300">
        <v>2.0833999999999998E-2</v>
      </c>
      <c r="L300">
        <f t="shared" si="16"/>
        <v>555.575158786168</v>
      </c>
      <c r="M300">
        <v>-3.9480000000000001E-3</v>
      </c>
      <c r="N300">
        <v>644.27710000000002</v>
      </c>
      <c r="O300">
        <f t="shared" si="17"/>
        <v>885.11370742703161</v>
      </c>
      <c r="P300">
        <v>4.2420000000000001E-3</v>
      </c>
      <c r="Q300">
        <v>545.74890000000005</v>
      </c>
      <c r="R300">
        <f t="shared" si="18"/>
        <v>638.96673455787288</v>
      </c>
      <c r="S300">
        <v>6.69E-4</v>
      </c>
      <c r="T300">
        <v>351.8</v>
      </c>
      <c r="U300">
        <f t="shared" si="19"/>
        <v>395.72553430821148</v>
      </c>
    </row>
    <row r="301" spans="1:21" x14ac:dyDescent="0.3">
      <c r="A301" s="1" t="s">
        <v>200</v>
      </c>
      <c r="B301">
        <v>-3.6248000000000002E-2</v>
      </c>
      <c r="C301">
        <v>-3.9423E-2</v>
      </c>
      <c r="D301">
        <v>-4.3415000000000002E-2</v>
      </c>
      <c r="E301">
        <v>-4.6398000000000002E-2</v>
      </c>
      <c r="F301">
        <v>3257204680</v>
      </c>
      <c r="G301">
        <v>500</v>
      </c>
      <c r="H301">
        <v>3392220690</v>
      </c>
      <c r="I301">
        <v>500</v>
      </c>
      <c r="J301">
        <v>453.69</v>
      </c>
      <c r="K301">
        <v>-3.9504999999999998E-2</v>
      </c>
      <c r="L301">
        <f t="shared" si="16"/>
        <v>533.62738179251949</v>
      </c>
      <c r="M301">
        <v>-1.2899999999999999E-3</v>
      </c>
      <c r="N301">
        <v>643.44590000000005</v>
      </c>
      <c r="O301">
        <f t="shared" si="17"/>
        <v>883.97179734887834</v>
      </c>
      <c r="P301">
        <v>3.882E-3</v>
      </c>
      <c r="Q301">
        <v>547.86749999999995</v>
      </c>
      <c r="R301">
        <f t="shared" si="18"/>
        <v>641.44720666479645</v>
      </c>
      <c r="S301">
        <v>1.338E-3</v>
      </c>
      <c r="T301">
        <v>352.2</v>
      </c>
      <c r="U301">
        <f t="shared" si="19"/>
        <v>396.1754780652418</v>
      </c>
    </row>
    <row r="302" spans="1:21" x14ac:dyDescent="0.3">
      <c r="A302" s="1" t="s">
        <v>560</v>
      </c>
      <c r="B302">
        <v>1.4955E-2</v>
      </c>
      <c r="C302">
        <v>1.2418999999999999E-2</v>
      </c>
      <c r="D302">
        <v>1.6548E-2</v>
      </c>
      <c r="E302">
        <v>1.4253999999999999E-2</v>
      </c>
      <c r="F302">
        <v>3301191860</v>
      </c>
      <c r="G302">
        <v>500</v>
      </c>
      <c r="H302">
        <v>3260500970</v>
      </c>
      <c r="I302">
        <v>500</v>
      </c>
      <c r="J302">
        <v>459.27</v>
      </c>
      <c r="K302">
        <v>1.2298999999999999E-2</v>
      </c>
      <c r="L302">
        <f t="shared" si="16"/>
        <v>540.19054340155265</v>
      </c>
      <c r="M302">
        <v>1.1198E-2</v>
      </c>
      <c r="N302">
        <v>650.65129999999999</v>
      </c>
      <c r="O302">
        <f t="shared" si="17"/>
        <v>893.87064104128126</v>
      </c>
      <c r="P302">
        <v>5.058E-3</v>
      </c>
      <c r="Q302">
        <v>550.6386</v>
      </c>
      <c r="R302">
        <f t="shared" si="18"/>
        <v>644.69163046140579</v>
      </c>
      <c r="S302">
        <v>0</v>
      </c>
      <c r="T302">
        <v>352.2</v>
      </c>
      <c r="U302">
        <f t="shared" si="19"/>
        <v>396.1754780652418</v>
      </c>
    </row>
    <row r="303" spans="1:21" x14ac:dyDescent="0.3">
      <c r="A303" s="1" t="s">
        <v>201</v>
      </c>
      <c r="B303">
        <v>2.5999999999999999E-2</v>
      </c>
      <c r="C303">
        <v>2.4348000000000002E-2</v>
      </c>
      <c r="D303">
        <v>2.1153999999999999E-2</v>
      </c>
      <c r="E303">
        <v>1.9698E-2</v>
      </c>
      <c r="F303">
        <v>3382004240</v>
      </c>
      <c r="G303">
        <v>500</v>
      </c>
      <c r="H303">
        <v>3301191860</v>
      </c>
      <c r="I303">
        <v>500</v>
      </c>
      <c r="J303">
        <v>470.42</v>
      </c>
      <c r="K303">
        <v>2.4278000000000001E-2</v>
      </c>
      <c r="L303">
        <f t="shared" si="16"/>
        <v>553.30510468125146</v>
      </c>
      <c r="M303">
        <v>2.2922000000000001E-2</v>
      </c>
      <c r="N303">
        <v>665.56550000000004</v>
      </c>
      <c r="O303">
        <f t="shared" si="17"/>
        <v>914.35990389930987</v>
      </c>
      <c r="P303">
        <v>5.1879999999999999E-3</v>
      </c>
      <c r="Q303">
        <v>553.49540000000002</v>
      </c>
      <c r="R303">
        <f t="shared" si="18"/>
        <v>648.03639243396299</v>
      </c>
      <c r="S303">
        <v>4.0080000000000003E-3</v>
      </c>
      <c r="T303">
        <v>353.6</v>
      </c>
      <c r="U303">
        <f t="shared" si="19"/>
        <v>397.75028121484814</v>
      </c>
    </row>
    <row r="304" spans="1:21" x14ac:dyDescent="0.3">
      <c r="A304" s="1" t="s">
        <v>202</v>
      </c>
      <c r="B304">
        <v>3.9227999999999999E-2</v>
      </c>
      <c r="C304">
        <v>3.6327999999999999E-2</v>
      </c>
      <c r="D304">
        <v>4.4548999999999998E-2</v>
      </c>
      <c r="E304">
        <v>4.1676999999999999E-2</v>
      </c>
      <c r="F304">
        <v>3506468620</v>
      </c>
      <c r="G304">
        <v>500</v>
      </c>
      <c r="H304">
        <v>3383155920</v>
      </c>
      <c r="I304">
        <v>500</v>
      </c>
      <c r="J304">
        <v>487.39</v>
      </c>
      <c r="K304">
        <v>3.6074000000000002E-2</v>
      </c>
      <c r="L304">
        <f t="shared" si="16"/>
        <v>573.26511409080217</v>
      </c>
      <c r="M304">
        <v>3.0013999999999999E-2</v>
      </c>
      <c r="N304">
        <v>685.54179999999997</v>
      </c>
      <c r="O304">
        <f t="shared" si="17"/>
        <v>941.80352552372358</v>
      </c>
      <c r="P304">
        <v>4.816E-3</v>
      </c>
      <c r="Q304">
        <v>556.16099999999994</v>
      </c>
      <c r="R304">
        <f t="shared" si="18"/>
        <v>651.15729607231651</v>
      </c>
      <c r="S304">
        <v>3.9919999999999999E-3</v>
      </c>
      <c r="T304">
        <v>355.1</v>
      </c>
      <c r="U304">
        <f t="shared" si="19"/>
        <v>399.43757030371205</v>
      </c>
    </row>
    <row r="305" spans="1:21" x14ac:dyDescent="0.3">
      <c r="A305" s="1" t="s">
        <v>203</v>
      </c>
      <c r="B305">
        <v>2.9333999999999999E-2</v>
      </c>
      <c r="C305">
        <v>2.7178999999999998E-2</v>
      </c>
      <c r="D305">
        <v>2.9457000000000001E-2</v>
      </c>
      <c r="E305">
        <v>2.759E-2</v>
      </c>
      <c r="F305">
        <v>3612503300</v>
      </c>
      <c r="G305">
        <v>500</v>
      </c>
      <c r="H305">
        <v>3511373450</v>
      </c>
      <c r="I305">
        <v>500</v>
      </c>
      <c r="J305">
        <v>500.71</v>
      </c>
      <c r="K305">
        <v>2.7328999999999999E-2</v>
      </c>
      <c r="L305">
        <f t="shared" si="16"/>
        <v>588.93201599623626</v>
      </c>
      <c r="M305">
        <v>7.195E-3</v>
      </c>
      <c r="N305">
        <v>690.4742</v>
      </c>
      <c r="O305">
        <f t="shared" si="17"/>
        <v>948.57970125698046</v>
      </c>
      <c r="P305">
        <v>5.0959999999999998E-3</v>
      </c>
      <c r="Q305">
        <v>558.99519999999995</v>
      </c>
      <c r="R305">
        <f t="shared" si="18"/>
        <v>654.47559780244171</v>
      </c>
      <c r="S305">
        <v>3.313E-3</v>
      </c>
      <c r="T305">
        <v>356.2</v>
      </c>
      <c r="U305">
        <f t="shared" si="19"/>
        <v>400.67491563554552</v>
      </c>
    </row>
    <row r="306" spans="1:21" x14ac:dyDescent="0.3">
      <c r="A306" s="1" t="s">
        <v>561</v>
      </c>
      <c r="B306">
        <v>2.9395000000000001E-2</v>
      </c>
      <c r="C306">
        <v>2.7914000000000001E-2</v>
      </c>
      <c r="D306">
        <v>2.3800000000000002E-2</v>
      </c>
      <c r="E306">
        <v>2.2491000000000001E-2</v>
      </c>
      <c r="F306">
        <v>3709079450</v>
      </c>
      <c r="G306">
        <v>500</v>
      </c>
      <c r="H306">
        <v>3614262870</v>
      </c>
      <c r="I306">
        <v>500</v>
      </c>
      <c r="J306">
        <v>514.71</v>
      </c>
      <c r="K306">
        <v>2.7959999999999999E-2</v>
      </c>
      <c r="L306">
        <f t="shared" si="16"/>
        <v>605.39872971065631</v>
      </c>
      <c r="M306">
        <v>1.6972999999999999E-2</v>
      </c>
      <c r="N306">
        <v>702.19370000000004</v>
      </c>
      <c r="O306">
        <f t="shared" si="17"/>
        <v>964.68005635914233</v>
      </c>
      <c r="P306">
        <v>4.6290000000000003E-3</v>
      </c>
      <c r="Q306">
        <v>561.58280000000002</v>
      </c>
      <c r="R306">
        <f t="shared" si="18"/>
        <v>657.50517848018933</v>
      </c>
      <c r="S306">
        <v>3.3029999999999999E-3</v>
      </c>
      <c r="T306">
        <v>357.4</v>
      </c>
      <c r="U306">
        <f t="shared" si="19"/>
        <v>402.02474690663666</v>
      </c>
    </row>
    <row r="307" spans="1:21" x14ac:dyDescent="0.3">
      <c r="A307" s="1" t="s">
        <v>204</v>
      </c>
      <c r="B307">
        <v>3.9808999999999997E-2</v>
      </c>
      <c r="C307">
        <v>3.6454E-2</v>
      </c>
      <c r="D307">
        <v>3.5708999999999998E-2</v>
      </c>
      <c r="E307">
        <v>3.2539999999999999E-2</v>
      </c>
      <c r="F307">
        <v>3856765310</v>
      </c>
      <c r="G307">
        <v>500</v>
      </c>
      <c r="H307">
        <v>3719656050</v>
      </c>
      <c r="I307">
        <v>499</v>
      </c>
      <c r="J307">
        <v>533.4</v>
      </c>
      <c r="K307">
        <v>3.6311999999999997E-2</v>
      </c>
      <c r="L307">
        <f t="shared" si="16"/>
        <v>627.38179251940721</v>
      </c>
      <c r="M307">
        <v>5.4899999999999997E-2</v>
      </c>
      <c r="N307">
        <v>740.7441</v>
      </c>
      <c r="O307">
        <f t="shared" si="17"/>
        <v>1017.6409445651565</v>
      </c>
      <c r="P307">
        <v>5.4900000000000001E-3</v>
      </c>
      <c r="Q307">
        <v>564.66589999999997</v>
      </c>
      <c r="R307">
        <f t="shared" si="18"/>
        <v>661.11489411922287</v>
      </c>
      <c r="S307">
        <v>1.9750000000000002E-3</v>
      </c>
      <c r="T307">
        <v>358.1</v>
      </c>
      <c r="U307">
        <f t="shared" si="19"/>
        <v>402.81214848143981</v>
      </c>
    </row>
    <row r="308" spans="1:21" x14ac:dyDescent="0.3">
      <c r="A308" s="1" t="s">
        <v>205</v>
      </c>
      <c r="B308">
        <v>2.4154999999999999E-2</v>
      </c>
      <c r="C308">
        <v>2.2197999999999999E-2</v>
      </c>
      <c r="D308">
        <v>2.5803E-2</v>
      </c>
      <c r="E308">
        <v>2.4140000000000002E-2</v>
      </c>
      <c r="F308">
        <v>3943476460</v>
      </c>
      <c r="G308">
        <v>500</v>
      </c>
      <c r="H308">
        <v>3856765310</v>
      </c>
      <c r="I308">
        <v>500</v>
      </c>
      <c r="J308">
        <v>544.75</v>
      </c>
      <c r="K308">
        <v>2.1278999999999999E-2</v>
      </c>
      <c r="L308">
        <f t="shared" si="16"/>
        <v>640.73159256645499</v>
      </c>
      <c r="M308">
        <v>1.1343000000000001E-2</v>
      </c>
      <c r="N308">
        <v>749.14639999999997</v>
      </c>
      <c r="O308">
        <f t="shared" si="17"/>
        <v>1029.1841003034469</v>
      </c>
      <c r="P308">
        <v>5.1359999999999999E-3</v>
      </c>
      <c r="Q308">
        <v>567.56600000000003</v>
      </c>
      <c r="R308">
        <f t="shared" si="18"/>
        <v>664.51035204298842</v>
      </c>
      <c r="S308">
        <v>1.9710000000000001E-3</v>
      </c>
      <c r="T308">
        <v>358.8</v>
      </c>
      <c r="U308">
        <f t="shared" si="19"/>
        <v>403.59955005624295</v>
      </c>
    </row>
    <row r="309" spans="1:21" x14ac:dyDescent="0.3">
      <c r="A309" s="1" t="s">
        <v>206</v>
      </c>
      <c r="B309">
        <v>3.3404999999999997E-2</v>
      </c>
      <c r="C309">
        <v>3.2023000000000003E-2</v>
      </c>
      <c r="D309">
        <v>3.3271000000000002E-2</v>
      </c>
      <c r="E309">
        <v>3.2046999999999999E-2</v>
      </c>
      <c r="F309">
        <v>4079536800</v>
      </c>
      <c r="G309">
        <v>500</v>
      </c>
      <c r="H309">
        <v>3960225500</v>
      </c>
      <c r="I309">
        <v>499</v>
      </c>
      <c r="J309">
        <v>562.05999999999995</v>
      </c>
      <c r="K309">
        <v>3.1775999999999999E-2</v>
      </c>
      <c r="L309">
        <f t="shared" si="16"/>
        <v>661.09150788049874</v>
      </c>
      <c r="M309">
        <v>-8.5760000000000003E-3</v>
      </c>
      <c r="N309">
        <v>742.72170000000006</v>
      </c>
      <c r="O309">
        <f t="shared" si="17"/>
        <v>1020.357789332428</v>
      </c>
      <c r="P309">
        <v>4.8560000000000001E-3</v>
      </c>
      <c r="Q309">
        <v>570.32209999999998</v>
      </c>
      <c r="R309">
        <f t="shared" si="18"/>
        <v>667.73721373178864</v>
      </c>
      <c r="S309">
        <v>0</v>
      </c>
      <c r="T309">
        <v>358.8</v>
      </c>
      <c r="U309">
        <f t="shared" si="19"/>
        <v>403.59955005624295</v>
      </c>
    </row>
    <row r="310" spans="1:21" x14ac:dyDescent="0.3">
      <c r="A310" s="1" t="s">
        <v>207</v>
      </c>
      <c r="B310">
        <v>3.5019999999999999E-3</v>
      </c>
      <c r="C310">
        <v>6.4199999999999999E-4</v>
      </c>
      <c r="D310">
        <v>7.7200000000000003E-3</v>
      </c>
      <c r="E310">
        <v>4.7879999999999997E-3</v>
      </c>
      <c r="F310">
        <v>4083074050</v>
      </c>
      <c r="G310">
        <v>500</v>
      </c>
      <c r="H310">
        <v>4081983800</v>
      </c>
      <c r="I310">
        <v>500</v>
      </c>
      <c r="J310">
        <v>561.88</v>
      </c>
      <c r="K310">
        <v>-3.2000000000000003E-4</v>
      </c>
      <c r="L310">
        <f t="shared" si="16"/>
        <v>660.87979298988478</v>
      </c>
      <c r="M310">
        <v>1.4104999999999999E-2</v>
      </c>
      <c r="N310">
        <v>753.19780000000003</v>
      </c>
      <c r="O310">
        <f t="shared" si="17"/>
        <v>1034.7499502681128</v>
      </c>
      <c r="P310">
        <v>5.0509999999999999E-3</v>
      </c>
      <c r="Q310">
        <v>573.20280000000002</v>
      </c>
      <c r="R310">
        <f t="shared" si="18"/>
        <v>671.10995799612147</v>
      </c>
      <c r="S310">
        <v>2.6229999999999999E-3</v>
      </c>
      <c r="T310">
        <v>359.8</v>
      </c>
      <c r="U310">
        <f t="shared" si="19"/>
        <v>404.7244094488189</v>
      </c>
    </row>
    <row r="311" spans="1:21" x14ac:dyDescent="0.3">
      <c r="A311" s="1" t="s">
        <v>562</v>
      </c>
      <c r="B311">
        <v>4.2102000000000001E-2</v>
      </c>
      <c r="C311">
        <v>4.0182000000000002E-2</v>
      </c>
      <c r="D311">
        <v>2.4752E-2</v>
      </c>
      <c r="E311">
        <v>2.3133000000000001E-2</v>
      </c>
      <c r="F311">
        <v>4253839440</v>
      </c>
      <c r="G311">
        <v>500</v>
      </c>
      <c r="H311">
        <v>4085427870</v>
      </c>
      <c r="I311">
        <v>500</v>
      </c>
      <c r="J311">
        <v>584.41</v>
      </c>
      <c r="K311">
        <v>4.0098000000000002E-2</v>
      </c>
      <c r="L311">
        <f t="shared" si="16"/>
        <v>687.37944013173365</v>
      </c>
      <c r="M311">
        <v>1.2995E-2</v>
      </c>
      <c r="N311">
        <v>762.98559999999998</v>
      </c>
      <c r="O311">
        <f t="shared" si="17"/>
        <v>1048.1965184381661</v>
      </c>
      <c r="P311">
        <v>4.3280000000000002E-3</v>
      </c>
      <c r="Q311">
        <v>575.68359999999996</v>
      </c>
      <c r="R311">
        <f t="shared" si="18"/>
        <v>674.01449646626975</v>
      </c>
      <c r="S311">
        <v>1.9620000000000002E-3</v>
      </c>
      <c r="T311">
        <v>360.5</v>
      </c>
      <c r="U311">
        <f t="shared" si="19"/>
        <v>405.51181102362204</v>
      </c>
    </row>
    <row r="312" spans="1:21" x14ac:dyDescent="0.3">
      <c r="A312" s="1" t="s">
        <v>208</v>
      </c>
      <c r="B312">
        <v>-3.4420000000000002E-3</v>
      </c>
      <c r="C312">
        <v>-4.8640000000000003E-3</v>
      </c>
      <c r="D312">
        <v>-2.4119000000000002E-2</v>
      </c>
      <c r="E312">
        <v>-2.5353000000000001E-2</v>
      </c>
      <c r="F312">
        <v>4245197640</v>
      </c>
      <c r="G312">
        <v>500</v>
      </c>
      <c r="H312">
        <v>4259417540</v>
      </c>
      <c r="I312">
        <v>500</v>
      </c>
      <c r="J312">
        <v>581.5</v>
      </c>
      <c r="K312">
        <v>-4.9789999999999999E-3</v>
      </c>
      <c r="L312">
        <f t="shared" si="16"/>
        <v>683.95671606680787</v>
      </c>
      <c r="M312">
        <v>1.6064999999999999E-2</v>
      </c>
      <c r="N312">
        <v>775.24300000000005</v>
      </c>
      <c r="O312">
        <f t="shared" si="17"/>
        <v>1065.0358454256007</v>
      </c>
      <c r="P312">
        <v>4.8079999999999998E-3</v>
      </c>
      <c r="Q312">
        <v>578.45150000000001</v>
      </c>
      <c r="R312">
        <f t="shared" si="18"/>
        <v>677.25517367987982</v>
      </c>
      <c r="S312">
        <v>3.264E-3</v>
      </c>
      <c r="T312">
        <v>361.6</v>
      </c>
      <c r="U312">
        <f t="shared" si="19"/>
        <v>406.74915635545557</v>
      </c>
    </row>
    <row r="313" spans="1:21" x14ac:dyDescent="0.3">
      <c r="A313" s="1" t="s">
        <v>209</v>
      </c>
      <c r="B313">
        <v>4.4179000000000003E-2</v>
      </c>
      <c r="C313">
        <v>4.1338E-2</v>
      </c>
      <c r="D313">
        <v>5.0987999999999999E-2</v>
      </c>
      <c r="E313">
        <v>4.8079999999999998E-2</v>
      </c>
      <c r="F313">
        <v>4434004940</v>
      </c>
      <c r="G313">
        <v>500</v>
      </c>
      <c r="H313">
        <v>4243752150</v>
      </c>
      <c r="I313">
        <v>499</v>
      </c>
      <c r="J313">
        <v>605.37</v>
      </c>
      <c r="K313">
        <v>4.1049000000000002E-2</v>
      </c>
      <c r="L313">
        <f t="shared" si="16"/>
        <v>712.03246294989424</v>
      </c>
      <c r="M313">
        <v>2.2023999999999998E-2</v>
      </c>
      <c r="N313">
        <v>792.31690000000003</v>
      </c>
      <c r="O313">
        <f t="shared" si="17"/>
        <v>1088.4921236779837</v>
      </c>
      <c r="P313">
        <v>4.4689999999999999E-3</v>
      </c>
      <c r="Q313">
        <v>581.03660000000002</v>
      </c>
      <c r="R313">
        <f t="shared" si="18"/>
        <v>680.28182733965923</v>
      </c>
      <c r="S313">
        <v>-6.5099999999999999E-4</v>
      </c>
      <c r="T313">
        <v>361.4</v>
      </c>
      <c r="U313">
        <f t="shared" si="19"/>
        <v>406.52418447694032</v>
      </c>
    </row>
    <row r="314" spans="1:21" x14ac:dyDescent="0.3">
      <c r="A314" s="1" t="s">
        <v>563</v>
      </c>
      <c r="B314">
        <v>1.7642999999999999E-2</v>
      </c>
      <c r="C314">
        <v>1.5809E-2</v>
      </c>
      <c r="D314">
        <v>1.4641E-2</v>
      </c>
      <c r="E314">
        <v>1.2755000000000001E-2</v>
      </c>
      <c r="F314">
        <v>4520478250</v>
      </c>
      <c r="G314">
        <v>500</v>
      </c>
      <c r="H314">
        <v>4433470940</v>
      </c>
      <c r="I314">
        <v>498</v>
      </c>
      <c r="J314">
        <v>615.92999999999995</v>
      </c>
      <c r="K314">
        <v>1.7444000000000001E-2</v>
      </c>
      <c r="L314">
        <f t="shared" si="16"/>
        <v>724.4530698659139</v>
      </c>
      <c r="M314">
        <v>1.7912000000000001E-2</v>
      </c>
      <c r="N314">
        <v>806.50890000000004</v>
      </c>
      <c r="O314">
        <f t="shared" si="17"/>
        <v>1107.989221643757</v>
      </c>
      <c r="P314">
        <v>5.4180000000000001E-3</v>
      </c>
      <c r="Q314">
        <v>584.18470000000002</v>
      </c>
      <c r="R314">
        <f t="shared" si="18"/>
        <v>683.96764544586449</v>
      </c>
      <c r="S314">
        <v>-6.5099999999999999E-4</v>
      </c>
      <c r="T314">
        <v>361.2</v>
      </c>
      <c r="U314">
        <f t="shared" si="19"/>
        <v>406.29921259842519</v>
      </c>
    </row>
    <row r="315" spans="1:21" x14ac:dyDescent="0.3">
      <c r="A315" s="1" t="s">
        <v>210</v>
      </c>
      <c r="B315">
        <v>3.4861000000000003E-2</v>
      </c>
      <c r="C315">
        <v>3.3415E-2</v>
      </c>
      <c r="D315">
        <v>3.0676999999999999E-2</v>
      </c>
      <c r="E315">
        <v>2.9271999999999999E-2</v>
      </c>
      <c r="F315">
        <v>4690897410</v>
      </c>
      <c r="G315">
        <v>500</v>
      </c>
      <c r="H315">
        <v>4523928300</v>
      </c>
      <c r="I315">
        <v>500</v>
      </c>
      <c r="J315">
        <v>636.02</v>
      </c>
      <c r="K315">
        <v>3.2617E-2</v>
      </c>
      <c r="L315">
        <f t="shared" si="16"/>
        <v>748.08280404610684</v>
      </c>
      <c r="M315">
        <v>6.3629999999999997E-3</v>
      </c>
      <c r="N315">
        <v>811.64070000000004</v>
      </c>
      <c r="O315">
        <f t="shared" si="17"/>
        <v>1115.0393349005749</v>
      </c>
      <c r="P315">
        <v>4.8830000000000002E-3</v>
      </c>
      <c r="Q315">
        <v>587.03719999999998</v>
      </c>
      <c r="R315">
        <f t="shared" si="18"/>
        <v>687.30737294751646</v>
      </c>
      <c r="S315">
        <v>5.8630000000000002E-3</v>
      </c>
      <c r="T315">
        <v>363.3</v>
      </c>
      <c r="U315">
        <f t="shared" si="19"/>
        <v>408.66141732283461</v>
      </c>
    </row>
    <row r="316" spans="1:21" x14ac:dyDescent="0.3">
      <c r="A316" s="1" t="s">
        <v>211</v>
      </c>
      <c r="B316">
        <v>1.0088E-2</v>
      </c>
      <c r="C316">
        <v>7.6889999999999997E-3</v>
      </c>
      <c r="D316">
        <v>1.2873000000000001E-2</v>
      </c>
      <c r="E316">
        <v>1.0448000000000001E-2</v>
      </c>
      <c r="F316">
        <v>4734938920</v>
      </c>
      <c r="G316">
        <v>500</v>
      </c>
      <c r="H316">
        <v>4678941240</v>
      </c>
      <c r="I316">
        <v>500</v>
      </c>
      <c r="J316">
        <v>640.42999999999995</v>
      </c>
      <c r="K316">
        <v>6.9340000000000001E-3</v>
      </c>
      <c r="L316">
        <f t="shared" si="16"/>
        <v>753.26981886614908</v>
      </c>
      <c r="M316">
        <v>-2.8964E-2</v>
      </c>
      <c r="N316">
        <v>788.13229999999999</v>
      </c>
      <c r="O316">
        <f t="shared" si="17"/>
        <v>1082.7432823485321</v>
      </c>
      <c r="P316">
        <v>3.98E-3</v>
      </c>
      <c r="Q316">
        <v>589.37369999999999</v>
      </c>
      <c r="R316">
        <f t="shared" si="18"/>
        <v>690.04296394054359</v>
      </c>
      <c r="S316">
        <v>3.238E-3</v>
      </c>
      <c r="T316">
        <v>364.5</v>
      </c>
      <c r="U316">
        <f t="shared" si="19"/>
        <v>410.0112485939257</v>
      </c>
    </row>
    <row r="317" spans="1:21" x14ac:dyDescent="0.3">
      <c r="A317" s="1" t="s">
        <v>564</v>
      </c>
      <c r="B317">
        <v>9.5849999999999998E-3</v>
      </c>
      <c r="C317">
        <v>7.8600000000000007E-3</v>
      </c>
      <c r="D317">
        <v>1.9612000000000001E-2</v>
      </c>
      <c r="E317">
        <v>1.7958999999999999E-2</v>
      </c>
      <c r="F317">
        <v>4780433960</v>
      </c>
      <c r="G317">
        <v>500</v>
      </c>
      <c r="H317">
        <v>4746085500</v>
      </c>
      <c r="I317">
        <v>500</v>
      </c>
      <c r="J317">
        <v>645.5</v>
      </c>
      <c r="K317">
        <v>7.9170000000000004E-3</v>
      </c>
      <c r="L317">
        <f t="shared" si="16"/>
        <v>759.23312161844274</v>
      </c>
      <c r="M317">
        <v>-1.0248999999999999E-2</v>
      </c>
      <c r="N317">
        <v>780.05470000000003</v>
      </c>
      <c r="O317">
        <f t="shared" si="17"/>
        <v>1071.6462024071334</v>
      </c>
      <c r="P317">
        <v>3.7190000000000001E-3</v>
      </c>
      <c r="Q317">
        <v>591.56550000000004</v>
      </c>
      <c r="R317">
        <f t="shared" si="18"/>
        <v>692.60913913357467</v>
      </c>
      <c r="S317">
        <v>5.1650000000000003E-3</v>
      </c>
      <c r="T317">
        <v>366.4</v>
      </c>
      <c r="U317">
        <f t="shared" si="19"/>
        <v>412.14848143981999</v>
      </c>
    </row>
    <row r="318" spans="1:21" x14ac:dyDescent="0.3">
      <c r="A318" s="1" t="s">
        <v>212</v>
      </c>
      <c r="B318">
        <v>1.5133000000000001E-2</v>
      </c>
      <c r="C318">
        <v>1.3857E-2</v>
      </c>
      <c r="D318">
        <v>2.8410000000000001E-2</v>
      </c>
      <c r="E318">
        <v>2.7321999999999999E-2</v>
      </c>
      <c r="F318">
        <v>4856102560</v>
      </c>
      <c r="G318">
        <v>500</v>
      </c>
      <c r="H318">
        <v>4763330140</v>
      </c>
      <c r="I318">
        <v>500</v>
      </c>
      <c r="J318">
        <v>654.16999999999996</v>
      </c>
      <c r="K318">
        <v>1.3431E-2</v>
      </c>
      <c r="L318">
        <f t="shared" si="16"/>
        <v>769.43072218301575</v>
      </c>
      <c r="M318">
        <v>-1.7066000000000001E-2</v>
      </c>
      <c r="N318">
        <v>766.7423</v>
      </c>
      <c r="O318">
        <f t="shared" si="17"/>
        <v>1053.3575068772882</v>
      </c>
      <c r="P318">
        <v>4.5570000000000003E-3</v>
      </c>
      <c r="Q318">
        <v>594.26130000000001</v>
      </c>
      <c r="R318">
        <f t="shared" si="18"/>
        <v>695.76540114898341</v>
      </c>
      <c r="S318">
        <v>3.8539999999999998E-3</v>
      </c>
      <c r="T318">
        <v>367.8</v>
      </c>
      <c r="U318">
        <f t="shared" si="19"/>
        <v>413.72328458942633</v>
      </c>
    </row>
    <row r="319" spans="1:21" x14ac:dyDescent="0.3">
      <c r="A319" s="1" t="s">
        <v>213</v>
      </c>
      <c r="B319">
        <v>2.5257000000000002E-2</v>
      </c>
      <c r="C319">
        <v>2.2530000000000001E-2</v>
      </c>
      <c r="D319">
        <v>1.3102000000000001E-2</v>
      </c>
      <c r="E319">
        <v>1.0467000000000001E-2</v>
      </c>
      <c r="F319">
        <v>4969866370</v>
      </c>
      <c r="G319">
        <v>500</v>
      </c>
      <c r="H319">
        <v>4852936730</v>
      </c>
      <c r="I319">
        <v>499</v>
      </c>
      <c r="J319">
        <v>669.12</v>
      </c>
      <c r="K319">
        <v>2.2852999999999998E-2</v>
      </c>
      <c r="L319">
        <f t="shared" si="16"/>
        <v>787.01482004234299</v>
      </c>
      <c r="M319">
        <v>-5.8799999999999998E-3</v>
      </c>
      <c r="N319">
        <v>762.23389999999995</v>
      </c>
      <c r="O319">
        <f t="shared" si="17"/>
        <v>1047.1638261790854</v>
      </c>
      <c r="P319">
        <v>4.4140000000000004E-3</v>
      </c>
      <c r="Q319">
        <v>596.88440000000003</v>
      </c>
      <c r="R319">
        <f t="shared" si="18"/>
        <v>698.83654548187849</v>
      </c>
      <c r="S319">
        <v>1.9189999999999999E-3</v>
      </c>
      <c r="T319">
        <v>368.5</v>
      </c>
      <c r="U319">
        <f t="shared" si="19"/>
        <v>414.51068616422947</v>
      </c>
    </row>
    <row r="320" spans="1:21" x14ac:dyDescent="0.3">
      <c r="A320" s="1" t="s">
        <v>565</v>
      </c>
      <c r="B320">
        <v>4.1279999999999997E-3</v>
      </c>
      <c r="C320">
        <v>2.562E-3</v>
      </c>
      <c r="D320">
        <v>-9.3310000000000008E-3</v>
      </c>
      <c r="E320">
        <v>-1.0898E-2</v>
      </c>
      <c r="F320">
        <v>4987787350</v>
      </c>
      <c r="G320">
        <v>500</v>
      </c>
      <c r="H320">
        <v>4969866370</v>
      </c>
      <c r="I320">
        <v>500</v>
      </c>
      <c r="J320">
        <v>670.63</v>
      </c>
      <c r="K320">
        <v>2.2569999999999999E-3</v>
      </c>
      <c r="L320">
        <f t="shared" si="16"/>
        <v>788.79087273582695</v>
      </c>
      <c r="M320">
        <v>1.4534999999999999E-2</v>
      </c>
      <c r="N320">
        <v>773.31299999999999</v>
      </c>
      <c r="O320">
        <f t="shared" si="17"/>
        <v>1062.3843939688686</v>
      </c>
      <c r="P320">
        <v>4.1019999999999997E-3</v>
      </c>
      <c r="Q320">
        <v>599.33280000000002</v>
      </c>
      <c r="R320">
        <f t="shared" si="18"/>
        <v>701.70314979915975</v>
      </c>
      <c r="S320">
        <v>6.3900000000000003E-4</v>
      </c>
      <c r="T320">
        <v>368.7</v>
      </c>
      <c r="U320">
        <f t="shared" si="19"/>
        <v>414.7356580427446</v>
      </c>
    </row>
    <row r="321" spans="1:21" x14ac:dyDescent="0.3">
      <c r="A321" s="1" t="s">
        <v>214</v>
      </c>
      <c r="B321">
        <v>-4.4443999999999997E-2</v>
      </c>
      <c r="C321">
        <v>-4.6047999999999999E-2</v>
      </c>
      <c r="D321">
        <v>-5.5912000000000003E-2</v>
      </c>
      <c r="E321">
        <v>-5.7147000000000003E-2</v>
      </c>
      <c r="F321">
        <v>4761953990</v>
      </c>
      <c r="G321">
        <v>500</v>
      </c>
      <c r="H321">
        <v>4983682170</v>
      </c>
      <c r="I321">
        <v>500</v>
      </c>
      <c r="J321">
        <v>639.95000000000005</v>
      </c>
      <c r="K321">
        <v>-4.5747999999999997E-2</v>
      </c>
      <c r="L321">
        <f t="shared" si="16"/>
        <v>752.70524582451196</v>
      </c>
      <c r="M321">
        <v>5.2999999999999998E-4</v>
      </c>
      <c r="N321">
        <v>773.72280000000001</v>
      </c>
      <c r="O321">
        <f t="shared" si="17"/>
        <v>1062.9473809154845</v>
      </c>
      <c r="P321">
        <v>4.7980000000000002E-3</v>
      </c>
      <c r="Q321">
        <v>602.20839999999998</v>
      </c>
      <c r="R321">
        <f t="shared" si="18"/>
        <v>705.06992294683744</v>
      </c>
      <c r="S321">
        <v>1.9139999999999999E-3</v>
      </c>
      <c r="T321">
        <v>369.4</v>
      </c>
      <c r="U321">
        <f t="shared" si="19"/>
        <v>415.52305961754774</v>
      </c>
    </row>
    <row r="322" spans="1:21" x14ac:dyDescent="0.3">
      <c r="A322" s="1" t="s">
        <v>566</v>
      </c>
      <c r="B322">
        <v>2.1928E-2</v>
      </c>
      <c r="C322">
        <v>1.9588999999999999E-2</v>
      </c>
      <c r="D322">
        <v>3.2974999999999997E-2</v>
      </c>
      <c r="E322">
        <v>3.0535E-2</v>
      </c>
      <c r="F322">
        <v>4865735200</v>
      </c>
      <c r="G322">
        <v>500</v>
      </c>
      <c r="H322">
        <v>4769499290</v>
      </c>
      <c r="I322">
        <v>500</v>
      </c>
      <c r="J322">
        <v>651.99</v>
      </c>
      <c r="K322">
        <v>1.8814000000000001E-2</v>
      </c>
      <c r="L322">
        <f t="shared" si="16"/>
        <v>766.86661961891321</v>
      </c>
      <c r="M322">
        <v>-5.1399999999999996E-3</v>
      </c>
      <c r="N322">
        <v>769.74590000000001</v>
      </c>
      <c r="O322">
        <f t="shared" si="17"/>
        <v>1057.4838797246668</v>
      </c>
      <c r="P322">
        <v>4.5059999999999996E-3</v>
      </c>
      <c r="Q322">
        <v>604.92190000000005</v>
      </c>
      <c r="R322">
        <f t="shared" si="18"/>
        <v>708.24690824946072</v>
      </c>
      <c r="S322">
        <v>1.9109999999999999E-3</v>
      </c>
      <c r="T322">
        <v>370.1</v>
      </c>
      <c r="U322">
        <f t="shared" si="19"/>
        <v>416.310461192351</v>
      </c>
    </row>
    <row r="323" spans="1:21" x14ac:dyDescent="0.3">
      <c r="A323" s="1" t="s">
        <v>215</v>
      </c>
      <c r="B323">
        <v>5.6035000000000001E-2</v>
      </c>
      <c r="C323">
        <v>5.4112E-2</v>
      </c>
      <c r="D323">
        <v>4.9854000000000002E-2</v>
      </c>
      <c r="E323">
        <v>4.8155999999999997E-2</v>
      </c>
      <c r="F323">
        <v>5129829190</v>
      </c>
      <c r="G323">
        <v>500</v>
      </c>
      <c r="H323">
        <v>4863293990</v>
      </c>
      <c r="I323">
        <v>499</v>
      </c>
      <c r="J323">
        <v>687.31</v>
      </c>
      <c r="K323">
        <v>5.4172999999999999E-2</v>
      </c>
      <c r="L323">
        <f t="shared" si="16"/>
        <v>808.40978593272177</v>
      </c>
      <c r="M323">
        <v>2.2799E-2</v>
      </c>
      <c r="N323">
        <v>787.2953</v>
      </c>
      <c r="O323">
        <f t="shared" si="17"/>
        <v>1081.5934041779183</v>
      </c>
      <c r="P323">
        <v>4.8219999999999999E-3</v>
      </c>
      <c r="Q323">
        <v>607.83889999999997</v>
      </c>
      <c r="R323">
        <f t="shared" si="18"/>
        <v>711.66215281469067</v>
      </c>
      <c r="S323">
        <v>3.179E-3</v>
      </c>
      <c r="T323">
        <v>371.3</v>
      </c>
      <c r="U323">
        <f t="shared" si="19"/>
        <v>417.66029246344203</v>
      </c>
    </row>
    <row r="324" spans="1:21" x14ac:dyDescent="0.3">
      <c r="A324" s="1" t="s">
        <v>216</v>
      </c>
      <c r="B324">
        <v>2.6797999999999999E-2</v>
      </c>
      <c r="C324">
        <v>2.5347999999999999E-2</v>
      </c>
      <c r="D324">
        <v>1.3655E-2</v>
      </c>
      <c r="E324">
        <v>1.2347E-2</v>
      </c>
      <c r="F324">
        <v>5274840940</v>
      </c>
      <c r="G324">
        <v>500</v>
      </c>
      <c r="H324">
        <v>5165299950</v>
      </c>
      <c r="I324">
        <v>500</v>
      </c>
      <c r="J324">
        <v>705.27</v>
      </c>
      <c r="K324">
        <v>2.6131000000000001E-2</v>
      </c>
      <c r="L324">
        <f t="shared" ref="L324:L387" si="20">J324/$J$3*100</f>
        <v>829.53422724064933</v>
      </c>
      <c r="M324">
        <v>2.9721999999999998E-2</v>
      </c>
      <c r="N324">
        <v>810.69529999999997</v>
      </c>
      <c r="O324">
        <f t="shared" ref="O324:O387" si="21">N324/$N$3*100</f>
        <v>1113.7405358294895</v>
      </c>
      <c r="P324">
        <v>4.2620000000000002E-3</v>
      </c>
      <c r="Q324">
        <v>610.42949999999996</v>
      </c>
      <c r="R324">
        <f t="shared" ref="R324:R387" si="22">Q324/$Q$3*100</f>
        <v>714.695245914</v>
      </c>
      <c r="S324">
        <v>3.1689999999999999E-3</v>
      </c>
      <c r="T324">
        <v>372.5</v>
      </c>
      <c r="U324">
        <f t="shared" ref="U324:U387" si="23">T324/$T$3*100</f>
        <v>419.01012373453312</v>
      </c>
    </row>
    <row r="325" spans="1:21" x14ac:dyDescent="0.3">
      <c r="A325" s="1" t="s">
        <v>567</v>
      </c>
      <c r="B325">
        <v>7.6440999999999995E-2</v>
      </c>
      <c r="C325">
        <v>7.4218000000000006E-2</v>
      </c>
      <c r="D325">
        <v>7.0014000000000007E-2</v>
      </c>
      <c r="E325">
        <v>6.7803000000000002E-2</v>
      </c>
      <c r="F325">
        <v>5664657020</v>
      </c>
      <c r="G325">
        <v>500</v>
      </c>
      <c r="H325">
        <v>5279818740</v>
      </c>
      <c r="I325">
        <v>500</v>
      </c>
      <c r="J325">
        <v>757.02</v>
      </c>
      <c r="K325">
        <v>7.3375999999999997E-2</v>
      </c>
      <c r="L325">
        <f t="shared" si="20"/>
        <v>890.40225829216661</v>
      </c>
      <c r="M325">
        <v>2.6511E-2</v>
      </c>
      <c r="N325">
        <v>832.18769999999995</v>
      </c>
      <c r="O325">
        <f t="shared" si="21"/>
        <v>1143.2669893469351</v>
      </c>
      <c r="P325">
        <v>4.2269999999999999E-3</v>
      </c>
      <c r="Q325">
        <v>613.00969999999995</v>
      </c>
      <c r="R325">
        <f t="shared" si="22"/>
        <v>717.71616261856184</v>
      </c>
      <c r="S325">
        <v>1.895E-3</v>
      </c>
      <c r="T325">
        <v>373.2</v>
      </c>
      <c r="U325">
        <f t="shared" si="23"/>
        <v>419.79752530933627</v>
      </c>
    </row>
    <row r="326" spans="1:21" x14ac:dyDescent="0.3">
      <c r="A326" s="1" t="s">
        <v>217</v>
      </c>
      <c r="B326">
        <v>-1.9798E-2</v>
      </c>
      <c r="C326">
        <v>-2.1517999999999999E-2</v>
      </c>
      <c r="D326">
        <v>-1.6802000000000001E-2</v>
      </c>
      <c r="E326">
        <v>-1.8512000000000001E-2</v>
      </c>
      <c r="F326">
        <v>5545322430</v>
      </c>
      <c r="G326">
        <v>500</v>
      </c>
      <c r="H326">
        <v>5647614170</v>
      </c>
      <c r="I326">
        <v>498</v>
      </c>
      <c r="J326">
        <v>740.74</v>
      </c>
      <c r="K326">
        <v>-2.1505E-2</v>
      </c>
      <c r="L326">
        <f t="shared" si="20"/>
        <v>871.25382262996936</v>
      </c>
      <c r="M326">
        <v>-2.1218000000000001E-2</v>
      </c>
      <c r="N326">
        <v>814.53030000000001</v>
      </c>
      <c r="O326">
        <f t="shared" si="21"/>
        <v>1119.0090935168303</v>
      </c>
      <c r="P326">
        <v>4.5770000000000003E-3</v>
      </c>
      <c r="Q326">
        <v>615.81550000000004</v>
      </c>
      <c r="R326">
        <f t="shared" si="22"/>
        <v>721.00121342456896</v>
      </c>
      <c r="S326">
        <v>0</v>
      </c>
      <c r="T326">
        <v>373.2</v>
      </c>
      <c r="U326">
        <f t="shared" si="23"/>
        <v>419.79752530933627</v>
      </c>
    </row>
    <row r="327" spans="1:21" x14ac:dyDescent="0.3">
      <c r="A327" s="1" t="s">
        <v>218</v>
      </c>
      <c r="B327">
        <v>6.2826999999999994E-2</v>
      </c>
      <c r="C327">
        <v>6.1689000000000001E-2</v>
      </c>
      <c r="D327">
        <v>3.9148000000000002E-2</v>
      </c>
      <c r="E327">
        <v>3.8108000000000003E-2</v>
      </c>
      <c r="F327">
        <v>5921447970</v>
      </c>
      <c r="G327">
        <v>500</v>
      </c>
      <c r="H327">
        <v>5558283460</v>
      </c>
      <c r="I327">
        <v>500</v>
      </c>
      <c r="J327">
        <v>786.16</v>
      </c>
      <c r="K327">
        <v>6.1317000000000003E-2</v>
      </c>
      <c r="L327">
        <f t="shared" si="20"/>
        <v>924.67654669489536</v>
      </c>
      <c r="M327">
        <v>-8.7999999999999998E-5</v>
      </c>
      <c r="N327">
        <v>814.45860000000005</v>
      </c>
      <c r="O327">
        <f t="shared" si="21"/>
        <v>1118.9105914083082</v>
      </c>
      <c r="P327">
        <v>4.5170000000000002E-3</v>
      </c>
      <c r="Q327">
        <v>618.59709999999995</v>
      </c>
      <c r="R327">
        <f t="shared" si="22"/>
        <v>724.25793069664439</v>
      </c>
      <c r="S327">
        <v>3.153E-3</v>
      </c>
      <c r="T327">
        <v>374.4</v>
      </c>
      <c r="U327">
        <f t="shared" si="23"/>
        <v>421.14735658042741</v>
      </c>
    </row>
    <row r="328" spans="1:21" x14ac:dyDescent="0.3">
      <c r="A328" s="1" t="s">
        <v>219</v>
      </c>
      <c r="B328">
        <v>7.7520000000000002E-3</v>
      </c>
      <c r="C328">
        <v>5.7999999999999996E-3</v>
      </c>
      <c r="D328">
        <v>1.3457E-2</v>
      </c>
      <c r="E328">
        <v>1.1391E-2</v>
      </c>
      <c r="F328">
        <v>5957281530</v>
      </c>
      <c r="G328">
        <v>500</v>
      </c>
      <c r="H328">
        <v>5921447970</v>
      </c>
      <c r="I328">
        <v>500</v>
      </c>
      <c r="J328">
        <v>790.82</v>
      </c>
      <c r="K328">
        <v>5.9280000000000001E-3</v>
      </c>
      <c r="L328">
        <f t="shared" si="20"/>
        <v>930.15760997412383</v>
      </c>
      <c r="M328">
        <v>-2.1459999999999999E-3</v>
      </c>
      <c r="N328">
        <v>812.71079999999995</v>
      </c>
      <c r="O328">
        <f t="shared" si="21"/>
        <v>1116.5094479595639</v>
      </c>
      <c r="P328">
        <v>3.9020000000000001E-3</v>
      </c>
      <c r="Q328">
        <v>621.01089999999999</v>
      </c>
      <c r="R328">
        <f t="shared" si="22"/>
        <v>727.08402508524648</v>
      </c>
      <c r="S328">
        <v>3.143E-3</v>
      </c>
      <c r="T328">
        <v>375.5</v>
      </c>
      <c r="U328">
        <f t="shared" si="23"/>
        <v>422.38470191226094</v>
      </c>
    </row>
    <row r="329" spans="1:21" x14ac:dyDescent="0.3">
      <c r="A329" s="1" t="s">
        <v>220</v>
      </c>
      <c r="B329">
        <v>-4.1688000000000003E-2</v>
      </c>
      <c r="C329">
        <v>-4.3310000000000001E-2</v>
      </c>
      <c r="D329">
        <v>-3.5143000000000001E-2</v>
      </c>
      <c r="E329">
        <v>-3.6683E-2</v>
      </c>
      <c r="F329">
        <v>5703113550</v>
      </c>
      <c r="G329">
        <v>500</v>
      </c>
      <c r="H329">
        <v>5957281530</v>
      </c>
      <c r="I329">
        <v>500</v>
      </c>
      <c r="J329">
        <v>757.12</v>
      </c>
      <c r="K329">
        <v>-4.2613999999999999E-2</v>
      </c>
      <c r="L329">
        <f t="shared" si="20"/>
        <v>890.51987767584114</v>
      </c>
      <c r="M329">
        <v>-1.9247E-2</v>
      </c>
      <c r="N329">
        <v>797.06849999999997</v>
      </c>
      <c r="O329">
        <f t="shared" si="21"/>
        <v>1095.0199147359156</v>
      </c>
      <c r="P329">
        <v>4.2820000000000002E-3</v>
      </c>
      <c r="Q329">
        <v>623.67010000000005</v>
      </c>
      <c r="R329">
        <f t="shared" si="22"/>
        <v>730.19743555760169</v>
      </c>
      <c r="S329">
        <v>2.506E-3</v>
      </c>
      <c r="T329">
        <v>376.5</v>
      </c>
      <c r="U329">
        <f t="shared" si="23"/>
        <v>423.50956130483689</v>
      </c>
    </row>
    <row r="330" spans="1:21" x14ac:dyDescent="0.3">
      <c r="A330" s="1" t="s">
        <v>221</v>
      </c>
      <c r="B330">
        <v>6.0274000000000001E-2</v>
      </c>
      <c r="C330">
        <v>5.9015999999999999E-2</v>
      </c>
      <c r="D330">
        <v>3.2138E-2</v>
      </c>
      <c r="E330">
        <v>3.0870000000000002E-2</v>
      </c>
      <c r="F330">
        <v>6032151470</v>
      </c>
      <c r="G330">
        <v>500</v>
      </c>
      <c r="H330">
        <v>5692700710</v>
      </c>
      <c r="I330">
        <v>500</v>
      </c>
      <c r="J330">
        <v>801.34</v>
      </c>
      <c r="K330">
        <v>5.8406E-2</v>
      </c>
      <c r="L330">
        <f t="shared" si="20"/>
        <v>942.53116913667384</v>
      </c>
      <c r="M330">
        <v>1.9040999999999999E-2</v>
      </c>
      <c r="N330">
        <v>812.24549999999999</v>
      </c>
      <c r="O330">
        <f t="shared" si="21"/>
        <v>1115.8702146109538</v>
      </c>
      <c r="P330">
        <v>4.8440000000000002E-3</v>
      </c>
      <c r="Q330">
        <v>626.69119999999998</v>
      </c>
      <c r="R330">
        <f t="shared" si="22"/>
        <v>733.73456115102522</v>
      </c>
      <c r="S330">
        <v>1.25E-3</v>
      </c>
      <c r="T330">
        <v>376.9</v>
      </c>
      <c r="U330">
        <f t="shared" si="23"/>
        <v>423.95950506186722</v>
      </c>
    </row>
    <row r="331" spans="1:21" x14ac:dyDescent="0.3">
      <c r="A331" s="1" t="s">
        <v>568</v>
      </c>
      <c r="B331">
        <v>6.1400999999999997E-2</v>
      </c>
      <c r="C331">
        <v>5.9271999999999998E-2</v>
      </c>
      <c r="D331">
        <v>7.3897000000000004E-2</v>
      </c>
      <c r="E331">
        <v>7.1722999999999995E-2</v>
      </c>
      <c r="F331">
        <v>6386661630</v>
      </c>
      <c r="G331">
        <v>500</v>
      </c>
      <c r="H331">
        <v>6029307780</v>
      </c>
      <c r="I331">
        <v>500</v>
      </c>
      <c r="J331">
        <v>848.28</v>
      </c>
      <c r="K331">
        <v>5.8576999999999997E-2</v>
      </c>
      <c r="L331">
        <f t="shared" si="20"/>
        <v>997.74170783345096</v>
      </c>
      <c r="M331">
        <v>1.1188E-2</v>
      </c>
      <c r="N331">
        <v>821.33299999999997</v>
      </c>
      <c r="O331">
        <f t="shared" si="21"/>
        <v>1128.3547043068365</v>
      </c>
      <c r="P331">
        <v>4.8370000000000002E-3</v>
      </c>
      <c r="Q331">
        <v>629.72249999999997</v>
      </c>
      <c r="R331">
        <f t="shared" si="22"/>
        <v>737.28362897775889</v>
      </c>
      <c r="S331">
        <v>-6.2399999999999999E-4</v>
      </c>
      <c r="T331">
        <v>376.7</v>
      </c>
      <c r="U331">
        <f t="shared" si="23"/>
        <v>423.73453318335203</v>
      </c>
    </row>
    <row r="332" spans="1:21" x14ac:dyDescent="0.3">
      <c r="A332" s="1" t="s">
        <v>222</v>
      </c>
      <c r="B332">
        <v>4.4103000000000003E-2</v>
      </c>
      <c r="C332">
        <v>4.2762000000000001E-2</v>
      </c>
      <c r="D332">
        <v>3.882E-2</v>
      </c>
      <c r="E332">
        <v>3.7303000000000003E-2</v>
      </c>
      <c r="F332">
        <v>6668015310</v>
      </c>
      <c r="G332">
        <v>500</v>
      </c>
      <c r="H332">
        <v>6373557670</v>
      </c>
      <c r="I332">
        <v>499</v>
      </c>
      <c r="J332">
        <v>885.14</v>
      </c>
      <c r="K332">
        <v>4.3452999999999999E-2</v>
      </c>
      <c r="L332">
        <f t="shared" si="20"/>
        <v>1041.0962126558456</v>
      </c>
      <c r="M332">
        <v>1.7493999999999999E-2</v>
      </c>
      <c r="N332">
        <v>835.70129999999995</v>
      </c>
      <c r="O332">
        <f t="shared" si="21"/>
        <v>1148.0940048072327</v>
      </c>
      <c r="P332">
        <v>4.228E-3</v>
      </c>
      <c r="Q332">
        <v>632.38490000000002</v>
      </c>
      <c r="R332">
        <f t="shared" si="22"/>
        <v>740.40078603311326</v>
      </c>
      <c r="S332">
        <v>1.2489999999999999E-3</v>
      </c>
      <c r="T332">
        <v>377.2</v>
      </c>
      <c r="U332">
        <f t="shared" si="23"/>
        <v>424.29696287964003</v>
      </c>
    </row>
    <row r="333" spans="1:21" x14ac:dyDescent="0.3">
      <c r="A333" s="1" t="s">
        <v>223</v>
      </c>
      <c r="B333">
        <v>8.0388000000000001E-2</v>
      </c>
      <c r="C333">
        <v>7.8977000000000006E-2</v>
      </c>
      <c r="D333">
        <v>7.9766000000000004E-2</v>
      </c>
      <c r="E333">
        <v>7.8635999999999998E-2</v>
      </c>
      <c r="F333">
        <v>7220558480</v>
      </c>
      <c r="G333">
        <v>500</v>
      </c>
      <c r="H333">
        <v>6677441980</v>
      </c>
      <c r="I333">
        <v>500</v>
      </c>
      <c r="J333">
        <v>954.29</v>
      </c>
      <c r="K333">
        <v>7.8122999999999998E-2</v>
      </c>
      <c r="L333">
        <f t="shared" si="20"/>
        <v>1122.4300164667138</v>
      </c>
      <c r="M333">
        <v>4.0304E-2</v>
      </c>
      <c r="N333">
        <v>869.38340000000005</v>
      </c>
      <c r="O333">
        <f t="shared" si="21"/>
        <v>1194.3667784397708</v>
      </c>
      <c r="P333">
        <v>4.5300000000000002E-3</v>
      </c>
      <c r="Q333">
        <v>635.24959999999999</v>
      </c>
      <c r="R333">
        <f t="shared" si="22"/>
        <v>743.75479738244974</v>
      </c>
      <c r="S333">
        <v>1.248E-3</v>
      </c>
      <c r="T333">
        <v>377.6</v>
      </c>
      <c r="U333">
        <f t="shared" si="23"/>
        <v>424.74690663667036</v>
      </c>
    </row>
    <row r="334" spans="1:21" x14ac:dyDescent="0.3">
      <c r="A334" s="1" t="s">
        <v>569</v>
      </c>
      <c r="B334">
        <v>-5.4975000000000003E-2</v>
      </c>
      <c r="C334">
        <v>-5.6458000000000001E-2</v>
      </c>
      <c r="D334">
        <v>-2.8008000000000002E-2</v>
      </c>
      <c r="E334">
        <v>-2.9745000000000001E-2</v>
      </c>
      <c r="F334">
        <v>6853123510</v>
      </c>
      <c r="G334">
        <v>500</v>
      </c>
      <c r="H334">
        <v>7197429650</v>
      </c>
      <c r="I334">
        <v>500</v>
      </c>
      <c r="J334">
        <v>899.47</v>
      </c>
      <c r="K334">
        <v>-5.7445999999999997E-2</v>
      </c>
      <c r="L334">
        <f t="shared" si="20"/>
        <v>1057.9510703363915</v>
      </c>
      <c r="M334">
        <v>-2.0309000000000001E-2</v>
      </c>
      <c r="N334">
        <v>851.72709999999995</v>
      </c>
      <c r="O334">
        <f t="shared" si="21"/>
        <v>1170.1103937996152</v>
      </c>
      <c r="P334">
        <v>4.3369999999999997E-3</v>
      </c>
      <c r="Q334">
        <v>638.00469999999996</v>
      </c>
      <c r="R334">
        <f t="shared" si="22"/>
        <v>746.98048826406284</v>
      </c>
      <c r="S334">
        <v>1.869E-3</v>
      </c>
      <c r="T334">
        <v>378.4</v>
      </c>
      <c r="U334">
        <f t="shared" si="23"/>
        <v>425.64679415073113</v>
      </c>
    </row>
    <row r="335" spans="1:21" x14ac:dyDescent="0.3">
      <c r="A335" s="1" t="s">
        <v>224</v>
      </c>
      <c r="B335">
        <v>5.3886000000000003E-2</v>
      </c>
      <c r="C335">
        <v>5.2408000000000003E-2</v>
      </c>
      <c r="D335">
        <v>5.1665000000000003E-2</v>
      </c>
      <c r="E335">
        <v>5.0188999999999998E-2</v>
      </c>
      <c r="F335">
        <v>7233836860</v>
      </c>
      <c r="G335">
        <v>500</v>
      </c>
      <c r="H335">
        <v>6857347930</v>
      </c>
      <c r="I335">
        <v>500</v>
      </c>
      <c r="J335">
        <v>947.28</v>
      </c>
      <c r="K335">
        <v>5.3154E-2</v>
      </c>
      <c r="L335">
        <f t="shared" si="20"/>
        <v>1114.1848976711362</v>
      </c>
      <c r="M335">
        <v>2.2408999999999998E-2</v>
      </c>
      <c r="N335">
        <v>870.81349999999998</v>
      </c>
      <c r="O335">
        <f t="shared" si="21"/>
        <v>1196.3314627549378</v>
      </c>
      <c r="P335">
        <v>4.8630000000000001E-3</v>
      </c>
      <c r="Q335">
        <v>641.10730000000001</v>
      </c>
      <c r="R335">
        <f t="shared" si="22"/>
        <v>750.61303464324806</v>
      </c>
      <c r="S335">
        <v>2.4880000000000002E-3</v>
      </c>
      <c r="T335">
        <v>379.3</v>
      </c>
      <c r="U335">
        <f t="shared" si="23"/>
        <v>426.65916760404946</v>
      </c>
    </row>
    <row r="336" spans="1:21" x14ac:dyDescent="0.3">
      <c r="A336" s="1" t="s">
        <v>225</v>
      </c>
      <c r="B336">
        <v>-3.2605000000000002E-2</v>
      </c>
      <c r="C336">
        <v>-3.3730000000000003E-2</v>
      </c>
      <c r="D336">
        <v>-4.3194000000000003E-2</v>
      </c>
      <c r="E336">
        <v>-4.4241000000000003E-2</v>
      </c>
      <c r="F336">
        <v>6991514030</v>
      </c>
      <c r="G336">
        <v>500</v>
      </c>
      <c r="H336">
        <v>7243597230</v>
      </c>
      <c r="I336">
        <v>500</v>
      </c>
      <c r="J336">
        <v>914.62</v>
      </c>
      <c r="K336">
        <v>-3.4478000000000002E-2</v>
      </c>
      <c r="L336">
        <f t="shared" si="20"/>
        <v>1075.7704069630674</v>
      </c>
      <c r="M336">
        <v>2.4771000000000001E-2</v>
      </c>
      <c r="N336">
        <v>892.38440000000003</v>
      </c>
      <c r="O336">
        <f t="shared" si="21"/>
        <v>1225.9657602824113</v>
      </c>
      <c r="P336">
        <v>4.169E-3</v>
      </c>
      <c r="Q336">
        <v>643.78009999999995</v>
      </c>
      <c r="R336">
        <f t="shared" si="22"/>
        <v>753.7423680933498</v>
      </c>
      <c r="S336">
        <v>2.4810000000000001E-3</v>
      </c>
      <c r="T336">
        <v>380.2</v>
      </c>
      <c r="U336">
        <f t="shared" si="23"/>
        <v>427.67154105736773</v>
      </c>
    </row>
    <row r="337" spans="1:21" x14ac:dyDescent="0.3">
      <c r="A337" s="1" t="s">
        <v>570</v>
      </c>
      <c r="B337">
        <v>4.6321000000000001E-2</v>
      </c>
      <c r="C337">
        <v>4.4624999999999998E-2</v>
      </c>
      <c r="D337">
        <v>3.1342000000000002E-2</v>
      </c>
      <c r="E337">
        <v>2.9479000000000002E-2</v>
      </c>
      <c r="F337">
        <v>7308394530</v>
      </c>
      <c r="G337">
        <v>500</v>
      </c>
      <c r="H337">
        <v>6986980100</v>
      </c>
      <c r="I337">
        <v>500</v>
      </c>
      <c r="J337">
        <v>955.4</v>
      </c>
      <c r="K337">
        <v>4.4587000000000002E-2</v>
      </c>
      <c r="L337">
        <f t="shared" si="20"/>
        <v>1123.7355916255001</v>
      </c>
      <c r="M337">
        <v>1.1820000000000001E-3</v>
      </c>
      <c r="N337">
        <v>893.43920000000003</v>
      </c>
      <c r="O337">
        <f t="shared" si="21"/>
        <v>1227.4148540630129</v>
      </c>
      <c r="P337">
        <v>3.986E-3</v>
      </c>
      <c r="Q337">
        <v>646.34619999999995</v>
      </c>
      <c r="R337">
        <f t="shared" si="22"/>
        <v>756.74677641657138</v>
      </c>
      <c r="S337">
        <v>-6.1899999999999998E-4</v>
      </c>
      <c r="T337">
        <v>380</v>
      </c>
      <c r="U337">
        <f t="shared" si="23"/>
        <v>427.4465691788526</v>
      </c>
    </row>
    <row r="338" spans="1:21" x14ac:dyDescent="0.3">
      <c r="A338" s="1" t="s">
        <v>226</v>
      </c>
      <c r="B338">
        <v>1.7146999999999999E-2</v>
      </c>
      <c r="C338">
        <v>1.5699999999999999E-2</v>
      </c>
      <c r="D338">
        <v>1.5318999999999999E-2</v>
      </c>
      <c r="E338">
        <v>1.3788E-2</v>
      </c>
      <c r="F338">
        <v>7440534250</v>
      </c>
      <c r="G338">
        <v>500</v>
      </c>
      <c r="H338">
        <v>7313955340</v>
      </c>
      <c r="I338">
        <v>500</v>
      </c>
      <c r="J338">
        <v>970.43</v>
      </c>
      <c r="K338">
        <v>1.5731999999999999E-2</v>
      </c>
      <c r="L338">
        <f t="shared" si="20"/>
        <v>1141.4137849917668</v>
      </c>
      <c r="M338">
        <v>1.4808999999999999E-2</v>
      </c>
      <c r="N338">
        <v>906.67010000000005</v>
      </c>
      <c r="O338">
        <f t="shared" si="21"/>
        <v>1245.5915841556957</v>
      </c>
      <c r="P338">
        <v>5.1120000000000002E-3</v>
      </c>
      <c r="Q338">
        <v>649.65030000000002</v>
      </c>
      <c r="R338">
        <f t="shared" si="22"/>
        <v>760.6152404439888</v>
      </c>
      <c r="S338">
        <v>-1.238E-3</v>
      </c>
      <c r="T338">
        <v>379.5</v>
      </c>
      <c r="U338">
        <f t="shared" si="23"/>
        <v>426.88413948256471</v>
      </c>
    </row>
    <row r="339" spans="1:21" x14ac:dyDescent="0.3">
      <c r="A339" s="1" t="s">
        <v>571</v>
      </c>
      <c r="B339">
        <v>1.1993999999999999E-2</v>
      </c>
      <c r="C339">
        <v>1.108E-2</v>
      </c>
      <c r="D339">
        <v>-2.3259999999999999E-3</v>
      </c>
      <c r="E339">
        <v>-3.1519999999999999E-3</v>
      </c>
      <c r="F339">
        <v>7545938650</v>
      </c>
      <c r="G339">
        <v>500</v>
      </c>
      <c r="H339">
        <v>7448593110</v>
      </c>
      <c r="I339">
        <v>500</v>
      </c>
      <c r="J339">
        <v>980.28</v>
      </c>
      <c r="K339">
        <v>1.0149999999999999E-2</v>
      </c>
      <c r="L339">
        <f t="shared" si="20"/>
        <v>1152.999294283698</v>
      </c>
      <c r="M339">
        <v>2.1106E-2</v>
      </c>
      <c r="N339">
        <v>925.80629999999996</v>
      </c>
      <c r="O339">
        <f t="shared" si="21"/>
        <v>1271.881068801456</v>
      </c>
      <c r="P339">
        <v>4.6769999999999997E-3</v>
      </c>
      <c r="Q339">
        <v>652.68870000000004</v>
      </c>
      <c r="R339">
        <f t="shared" si="22"/>
        <v>764.17262100175208</v>
      </c>
      <c r="S339">
        <v>1.8600000000000001E-3</v>
      </c>
      <c r="T339">
        <v>380.2</v>
      </c>
      <c r="U339">
        <f t="shared" si="23"/>
        <v>427.67154105736773</v>
      </c>
    </row>
    <row r="340" spans="1:21" x14ac:dyDescent="0.3">
      <c r="A340" s="1" t="s">
        <v>572</v>
      </c>
      <c r="B340">
        <v>7.1956000000000006E-2</v>
      </c>
      <c r="C340">
        <v>7.0303000000000004E-2</v>
      </c>
      <c r="D340">
        <v>7.8865000000000005E-2</v>
      </c>
      <c r="E340">
        <v>7.7035999999999993E-2</v>
      </c>
      <c r="F340">
        <v>8078896740</v>
      </c>
      <c r="G340">
        <v>500</v>
      </c>
      <c r="H340">
        <v>7543147370</v>
      </c>
      <c r="I340">
        <v>500</v>
      </c>
      <c r="J340">
        <v>1049.3399999999999</v>
      </c>
      <c r="K340">
        <v>7.0448999999999998E-2</v>
      </c>
      <c r="L340">
        <f t="shared" si="20"/>
        <v>1234.2272406492591</v>
      </c>
      <c r="M340">
        <v>-7.7479999999999997E-3</v>
      </c>
      <c r="N340">
        <v>918.63319999999999</v>
      </c>
      <c r="O340">
        <f t="shared" si="21"/>
        <v>1262.0265991412045</v>
      </c>
      <c r="P340">
        <v>3.6930000000000001E-3</v>
      </c>
      <c r="Q340">
        <v>655.09910000000002</v>
      </c>
      <c r="R340">
        <f t="shared" si="22"/>
        <v>766.99473464591756</v>
      </c>
      <c r="S340">
        <v>1.856E-3</v>
      </c>
      <c r="T340">
        <v>380.9</v>
      </c>
      <c r="U340">
        <f t="shared" si="23"/>
        <v>428.45894263217087</v>
      </c>
    </row>
    <row r="341" spans="1:21" x14ac:dyDescent="0.3">
      <c r="A341" s="1" t="s">
        <v>227</v>
      </c>
      <c r="B341">
        <v>5.1336E-2</v>
      </c>
      <c r="C341">
        <v>5.0104000000000003E-2</v>
      </c>
      <c r="D341">
        <v>5.0179000000000001E-2</v>
      </c>
      <c r="E341">
        <v>4.8835000000000003E-2</v>
      </c>
      <c r="F341">
        <v>8498184000</v>
      </c>
      <c r="G341">
        <v>500</v>
      </c>
      <c r="H341">
        <v>8078896740</v>
      </c>
      <c r="I341">
        <v>500</v>
      </c>
      <c r="J341">
        <v>1101.75</v>
      </c>
      <c r="K341">
        <v>4.9945999999999997E-2</v>
      </c>
      <c r="L341">
        <f t="shared" si="20"/>
        <v>1295.8715596330276</v>
      </c>
      <c r="M341">
        <v>2.5370000000000002E-3</v>
      </c>
      <c r="N341">
        <v>920.96370000000002</v>
      </c>
      <c r="O341">
        <f t="shared" si="21"/>
        <v>1265.2282611204348</v>
      </c>
      <c r="P341">
        <v>4.8780000000000004E-3</v>
      </c>
      <c r="Q341">
        <v>658.29470000000003</v>
      </c>
      <c r="R341">
        <f t="shared" si="22"/>
        <v>770.73616609351757</v>
      </c>
      <c r="S341">
        <v>1.853E-3</v>
      </c>
      <c r="T341">
        <v>381.6</v>
      </c>
      <c r="U341">
        <f t="shared" si="23"/>
        <v>429.24634420697413</v>
      </c>
    </row>
    <row r="342" spans="1:21" x14ac:dyDescent="0.3">
      <c r="A342" s="1" t="s">
        <v>228</v>
      </c>
      <c r="B342">
        <v>1.1275E-2</v>
      </c>
      <c r="C342">
        <v>1.0232E-2</v>
      </c>
      <c r="D342">
        <v>4.2090000000000001E-3</v>
      </c>
      <c r="E342">
        <v>3.2269999999999998E-3</v>
      </c>
      <c r="F342">
        <v>8580996930</v>
      </c>
      <c r="G342">
        <v>500</v>
      </c>
      <c r="H342">
        <v>8512492460</v>
      </c>
      <c r="I342">
        <v>500</v>
      </c>
      <c r="J342">
        <v>1111.75</v>
      </c>
      <c r="K342">
        <v>9.0760000000000007E-3</v>
      </c>
      <c r="L342">
        <f t="shared" si="20"/>
        <v>1307.6334980004706</v>
      </c>
      <c r="M342">
        <v>3.3240000000000001E-3</v>
      </c>
      <c r="N342">
        <v>924.02499999999998</v>
      </c>
      <c r="O342">
        <f t="shared" si="21"/>
        <v>1269.4339027497062</v>
      </c>
      <c r="P342">
        <v>4.6259999999999999E-3</v>
      </c>
      <c r="Q342">
        <v>661.34</v>
      </c>
      <c r="R342">
        <f t="shared" si="22"/>
        <v>774.30162522087289</v>
      </c>
      <c r="S342">
        <v>1.8500000000000001E-3</v>
      </c>
      <c r="T342">
        <v>382.4</v>
      </c>
      <c r="U342">
        <f t="shared" si="23"/>
        <v>430.14623172103484</v>
      </c>
    </row>
    <row r="343" spans="1:21" x14ac:dyDescent="0.3">
      <c r="A343" s="1" t="s">
        <v>573</v>
      </c>
      <c r="B343">
        <v>-1.7673999999999999E-2</v>
      </c>
      <c r="C343">
        <v>-1.9206000000000001E-2</v>
      </c>
      <c r="D343">
        <v>-2.4931999999999999E-2</v>
      </c>
      <c r="E343">
        <v>-2.6546E-2</v>
      </c>
      <c r="F343">
        <v>8433892020</v>
      </c>
      <c r="G343">
        <v>500</v>
      </c>
      <c r="H343">
        <v>8580869300</v>
      </c>
      <c r="I343">
        <v>500</v>
      </c>
      <c r="J343">
        <v>1090.82</v>
      </c>
      <c r="K343">
        <v>-1.8825999999999999E-2</v>
      </c>
      <c r="L343">
        <f t="shared" si="20"/>
        <v>1283.0157609974124</v>
      </c>
      <c r="M343">
        <v>1.0085999999999999E-2</v>
      </c>
      <c r="N343">
        <v>933.34479999999996</v>
      </c>
      <c r="O343">
        <f t="shared" si="21"/>
        <v>1282.2375282867283</v>
      </c>
      <c r="P343">
        <v>4.2170000000000003E-3</v>
      </c>
      <c r="Q343">
        <v>664.12879999999996</v>
      </c>
      <c r="R343">
        <f t="shared" si="22"/>
        <v>777.56677230469654</v>
      </c>
      <c r="S343">
        <v>1.846E-3</v>
      </c>
      <c r="T343">
        <v>383.1</v>
      </c>
      <c r="U343">
        <f t="shared" si="23"/>
        <v>430.93363329583798</v>
      </c>
    </row>
    <row r="344" spans="1:21" x14ac:dyDescent="0.3">
      <c r="A344" s="1" t="s">
        <v>229</v>
      </c>
      <c r="B344">
        <v>4.0969999999999999E-2</v>
      </c>
      <c r="C344">
        <v>3.9800000000000002E-2</v>
      </c>
      <c r="D344">
        <v>1.0836E-2</v>
      </c>
      <c r="E344">
        <v>9.4560000000000009E-3</v>
      </c>
      <c r="F344">
        <v>8831046660</v>
      </c>
      <c r="G344">
        <v>500</v>
      </c>
      <c r="H344">
        <v>8408346170</v>
      </c>
      <c r="I344">
        <v>498</v>
      </c>
      <c r="J344">
        <v>1133.8399999999999</v>
      </c>
      <c r="K344">
        <v>3.9438000000000001E-2</v>
      </c>
      <c r="L344">
        <f t="shared" si="20"/>
        <v>1333.6156198541521</v>
      </c>
      <c r="M344">
        <v>1.3545E-2</v>
      </c>
      <c r="N344">
        <v>945.98689999999999</v>
      </c>
      <c r="O344">
        <f t="shared" si="21"/>
        <v>1299.6053596137508</v>
      </c>
      <c r="P344">
        <v>4.3810000000000003E-3</v>
      </c>
      <c r="Q344">
        <v>667.03840000000002</v>
      </c>
      <c r="R344">
        <f t="shared" si="22"/>
        <v>780.97335289674095</v>
      </c>
      <c r="S344">
        <v>1.2290000000000001E-3</v>
      </c>
      <c r="T344">
        <v>383.5</v>
      </c>
      <c r="U344">
        <f t="shared" si="23"/>
        <v>431.38357705286836</v>
      </c>
    </row>
    <row r="345" spans="1:21" x14ac:dyDescent="0.3">
      <c r="A345" s="1" t="s">
        <v>230</v>
      </c>
      <c r="B345">
        <v>-1.0109E-2</v>
      </c>
      <c r="C345">
        <v>-1.1112E-2</v>
      </c>
      <c r="D345">
        <v>-4.4450000000000003E-2</v>
      </c>
      <c r="E345">
        <v>-4.5310999999999997E-2</v>
      </c>
      <c r="F345">
        <v>8797989770</v>
      </c>
      <c r="G345">
        <v>500</v>
      </c>
      <c r="H345">
        <v>8840223600</v>
      </c>
      <c r="I345">
        <v>500</v>
      </c>
      <c r="J345">
        <v>1120.67</v>
      </c>
      <c r="K345">
        <v>-1.1615E-2</v>
      </c>
      <c r="L345">
        <f t="shared" si="20"/>
        <v>1318.1251470242298</v>
      </c>
      <c r="M345">
        <v>3.5599999999999998E-4</v>
      </c>
      <c r="N345">
        <v>946.32370000000003</v>
      </c>
      <c r="O345">
        <f t="shared" si="21"/>
        <v>1300.0680585000864</v>
      </c>
      <c r="P345">
        <v>4.372E-3</v>
      </c>
      <c r="Q345">
        <v>669.9547</v>
      </c>
      <c r="R345">
        <f t="shared" si="22"/>
        <v>784.38777789693995</v>
      </c>
      <c r="S345">
        <v>1.227E-3</v>
      </c>
      <c r="T345">
        <v>384</v>
      </c>
      <c r="U345">
        <f t="shared" si="23"/>
        <v>431.94600674915631</v>
      </c>
    </row>
    <row r="346" spans="1:21" x14ac:dyDescent="0.3">
      <c r="A346" s="1" t="s">
        <v>231</v>
      </c>
      <c r="B346">
        <v>-0.143124</v>
      </c>
      <c r="C346">
        <v>-0.14450399999999999</v>
      </c>
      <c r="D346">
        <v>-0.148456</v>
      </c>
      <c r="E346">
        <v>-0.15028</v>
      </c>
      <c r="F346">
        <v>7558790250</v>
      </c>
      <c r="G346">
        <v>500</v>
      </c>
      <c r="H346">
        <v>8818868100</v>
      </c>
      <c r="I346">
        <v>500</v>
      </c>
      <c r="J346">
        <v>957.28</v>
      </c>
      <c r="K346">
        <v>-0.14579700000000001</v>
      </c>
      <c r="L346">
        <f t="shared" si="20"/>
        <v>1125.9468360385792</v>
      </c>
      <c r="M346">
        <v>3.6926E-2</v>
      </c>
      <c r="N346">
        <v>981.26760000000002</v>
      </c>
      <c r="O346">
        <f t="shared" si="21"/>
        <v>1348.0743043855282</v>
      </c>
      <c r="P346">
        <v>4.5100000000000001E-3</v>
      </c>
      <c r="Q346">
        <v>672.97619999999995</v>
      </c>
      <c r="R346">
        <f t="shared" si="22"/>
        <v>787.92537181323837</v>
      </c>
      <c r="S346">
        <v>1.225E-3</v>
      </c>
      <c r="T346">
        <v>384.5</v>
      </c>
      <c r="U346">
        <f t="shared" si="23"/>
        <v>432.50843644544432</v>
      </c>
    </row>
    <row r="347" spans="1:21" x14ac:dyDescent="0.3">
      <c r="A347" s="1" t="s">
        <v>232</v>
      </c>
      <c r="B347">
        <v>6.3175999999999996E-2</v>
      </c>
      <c r="C347">
        <v>6.1612E-2</v>
      </c>
      <c r="D347">
        <v>6.0340999999999999E-2</v>
      </c>
      <c r="E347">
        <v>5.8597000000000003E-2</v>
      </c>
      <c r="F347">
        <v>8041223980</v>
      </c>
      <c r="G347">
        <v>500</v>
      </c>
      <c r="H347">
        <v>7530956760</v>
      </c>
      <c r="I347">
        <v>499</v>
      </c>
      <c r="J347">
        <v>1017.01</v>
      </c>
      <c r="K347">
        <v>6.2396E-2</v>
      </c>
      <c r="L347">
        <f t="shared" si="20"/>
        <v>1196.200893907316</v>
      </c>
      <c r="M347">
        <v>5.2732000000000001E-2</v>
      </c>
      <c r="N347">
        <v>1033.0119999999999</v>
      </c>
      <c r="O347">
        <f t="shared" si="21"/>
        <v>1419.1612291304668</v>
      </c>
      <c r="P347">
        <v>5.1019999999999998E-3</v>
      </c>
      <c r="Q347">
        <v>676.40970000000004</v>
      </c>
      <c r="R347">
        <f t="shared" si="22"/>
        <v>791.94533829068712</v>
      </c>
      <c r="S347">
        <v>1.224E-3</v>
      </c>
      <c r="T347">
        <v>384.9</v>
      </c>
      <c r="U347">
        <f t="shared" si="23"/>
        <v>432.95838020247464</v>
      </c>
    </row>
    <row r="348" spans="1:21" x14ac:dyDescent="0.3">
      <c r="A348" s="1" t="s">
        <v>574</v>
      </c>
      <c r="B348">
        <v>8.0111000000000002E-2</v>
      </c>
      <c r="C348">
        <v>7.9144000000000006E-2</v>
      </c>
      <c r="D348">
        <v>8.8840000000000002E-2</v>
      </c>
      <c r="E348">
        <v>8.7859999999999994E-2</v>
      </c>
      <c r="F348">
        <v>8749887020</v>
      </c>
      <c r="G348">
        <v>500</v>
      </c>
      <c r="H348">
        <v>7987891620</v>
      </c>
      <c r="I348">
        <v>500</v>
      </c>
      <c r="J348">
        <v>1098.67</v>
      </c>
      <c r="K348">
        <v>8.0294000000000004E-2</v>
      </c>
      <c r="L348">
        <f t="shared" si="20"/>
        <v>1292.2488826158553</v>
      </c>
      <c r="M348">
        <v>-1.0324E-2</v>
      </c>
      <c r="N348">
        <v>1022.347</v>
      </c>
      <c r="O348">
        <f t="shared" si="21"/>
        <v>1404.5095556661931</v>
      </c>
      <c r="P348">
        <v>3.8089999999999999E-3</v>
      </c>
      <c r="Q348">
        <v>678.98609999999996</v>
      </c>
      <c r="R348">
        <f t="shared" si="22"/>
        <v>794.96180592793723</v>
      </c>
      <c r="S348">
        <v>2.4450000000000001E-3</v>
      </c>
      <c r="T348">
        <v>385.9</v>
      </c>
      <c r="U348">
        <f t="shared" si="23"/>
        <v>434.0832395950506</v>
      </c>
    </row>
    <row r="349" spans="1:21" x14ac:dyDescent="0.3">
      <c r="A349" s="1" t="s">
        <v>233</v>
      </c>
      <c r="B349">
        <v>6.2163999999999997E-2</v>
      </c>
      <c r="C349">
        <v>6.0685000000000003E-2</v>
      </c>
      <c r="D349">
        <v>5.0709999999999998E-2</v>
      </c>
      <c r="E349">
        <v>4.8847000000000002E-2</v>
      </c>
      <c r="F349">
        <v>9258095600</v>
      </c>
      <c r="G349">
        <v>500</v>
      </c>
      <c r="H349">
        <v>8719797590</v>
      </c>
      <c r="I349">
        <v>499</v>
      </c>
      <c r="J349">
        <v>1163.6300000000001</v>
      </c>
      <c r="K349">
        <v>5.9125999999999998E-2</v>
      </c>
      <c r="L349">
        <f t="shared" si="20"/>
        <v>1368.6544342507648</v>
      </c>
      <c r="M349">
        <v>-6.6119999999999998E-3</v>
      </c>
      <c r="N349">
        <v>1015.587</v>
      </c>
      <c r="O349">
        <f t="shared" si="21"/>
        <v>1395.2226065224058</v>
      </c>
      <c r="P349">
        <v>3.565E-3</v>
      </c>
      <c r="Q349">
        <v>681.4067</v>
      </c>
      <c r="R349">
        <f t="shared" si="22"/>
        <v>797.79586180541276</v>
      </c>
      <c r="S349">
        <v>0</v>
      </c>
      <c r="T349">
        <v>385.9</v>
      </c>
      <c r="U349">
        <f t="shared" si="23"/>
        <v>434.0832395950506</v>
      </c>
    </row>
    <row r="350" spans="1:21" x14ac:dyDescent="0.3">
      <c r="A350" s="1" t="s">
        <v>234</v>
      </c>
      <c r="B350">
        <v>5.9672999999999997E-2</v>
      </c>
      <c r="C350">
        <v>5.8453999999999999E-2</v>
      </c>
      <c r="D350">
        <v>2.9082E-2</v>
      </c>
      <c r="E350">
        <v>2.7529000000000001E-2</v>
      </c>
      <c r="F350">
        <v>9806834360</v>
      </c>
      <c r="G350">
        <v>500</v>
      </c>
      <c r="H350">
        <v>9267061590</v>
      </c>
      <c r="I350">
        <v>500</v>
      </c>
      <c r="J350">
        <v>1229.23</v>
      </c>
      <c r="K350">
        <v>5.6375000000000001E-2</v>
      </c>
      <c r="L350">
        <f t="shared" si="20"/>
        <v>1445.8127499411903</v>
      </c>
      <c r="M350">
        <v>9.6509999999999999E-3</v>
      </c>
      <c r="N350">
        <v>1025.3889999999999</v>
      </c>
      <c r="O350">
        <f t="shared" si="21"/>
        <v>1408.6886827808971</v>
      </c>
      <c r="P350">
        <v>3.9509999999999997E-3</v>
      </c>
      <c r="Q350">
        <v>684.09900000000005</v>
      </c>
      <c r="R350">
        <f t="shared" si="22"/>
        <v>800.94802599566628</v>
      </c>
      <c r="S350">
        <v>-6.0999999999999997E-4</v>
      </c>
      <c r="T350">
        <v>385.6</v>
      </c>
      <c r="U350">
        <f t="shared" si="23"/>
        <v>433.74578177727778</v>
      </c>
    </row>
    <row r="351" spans="1:21" x14ac:dyDescent="0.3">
      <c r="A351" s="1" t="s">
        <v>575</v>
      </c>
      <c r="B351">
        <v>4.2799999999999998E-2</v>
      </c>
      <c r="C351">
        <v>4.2000000000000003E-2</v>
      </c>
      <c r="D351">
        <v>1.0847000000000001E-2</v>
      </c>
      <c r="E351">
        <v>1.0044000000000001E-2</v>
      </c>
      <c r="F351">
        <v>10304050000</v>
      </c>
      <c r="G351">
        <v>500</v>
      </c>
      <c r="H351">
        <v>9834164300</v>
      </c>
      <c r="I351">
        <v>500</v>
      </c>
      <c r="J351">
        <v>1279.6400000000001</v>
      </c>
      <c r="K351">
        <v>4.1008999999999997E-2</v>
      </c>
      <c r="L351">
        <f t="shared" si="20"/>
        <v>1505.1046812514703</v>
      </c>
      <c r="M351">
        <v>3.29E-3</v>
      </c>
      <c r="N351">
        <v>1028.7619999999999</v>
      </c>
      <c r="O351">
        <f t="shared" si="21"/>
        <v>1413.3225406894762</v>
      </c>
      <c r="P351">
        <v>3.5720000000000001E-3</v>
      </c>
      <c r="Q351">
        <v>686.54259999999999</v>
      </c>
      <c r="R351">
        <f t="shared" si="22"/>
        <v>803.80901043844858</v>
      </c>
      <c r="S351">
        <v>2.441E-3</v>
      </c>
      <c r="T351">
        <v>386.6</v>
      </c>
      <c r="U351">
        <f t="shared" si="23"/>
        <v>434.87064116985374</v>
      </c>
    </row>
    <row r="352" spans="1:21" x14ac:dyDescent="0.3">
      <c r="A352" s="1" t="s">
        <v>576</v>
      </c>
      <c r="B352">
        <v>-3.1934999999999998E-2</v>
      </c>
      <c r="C352">
        <v>-3.3155999999999998E-2</v>
      </c>
      <c r="D352">
        <v>-1.9370999999999999E-2</v>
      </c>
      <c r="E352">
        <v>-2.1184000000000001E-2</v>
      </c>
      <c r="F352">
        <v>9970562320</v>
      </c>
      <c r="G352">
        <v>500</v>
      </c>
      <c r="H352">
        <v>10304050000</v>
      </c>
      <c r="I352">
        <v>500</v>
      </c>
      <c r="J352">
        <v>1238.33</v>
      </c>
      <c r="K352">
        <v>-3.2282999999999999E-2</v>
      </c>
      <c r="L352">
        <f t="shared" si="20"/>
        <v>1456.5161138555634</v>
      </c>
      <c r="M352">
        <v>-4.3999999999999997E-2</v>
      </c>
      <c r="N352">
        <v>983.49670000000003</v>
      </c>
      <c r="O352">
        <f t="shared" si="21"/>
        <v>1351.1366621276018</v>
      </c>
      <c r="P352">
        <v>3.042E-3</v>
      </c>
      <c r="Q352">
        <v>688.63099999999997</v>
      </c>
      <c r="R352">
        <f t="shared" si="22"/>
        <v>806.25412416831705</v>
      </c>
      <c r="S352">
        <v>1.217E-3</v>
      </c>
      <c r="T352">
        <v>387.1</v>
      </c>
      <c r="U352">
        <f t="shared" si="23"/>
        <v>435.43307086614175</v>
      </c>
    </row>
    <row r="353" spans="1:21" x14ac:dyDescent="0.3">
      <c r="A353" s="1" t="s">
        <v>235</v>
      </c>
      <c r="B353">
        <v>3.8979E-2</v>
      </c>
      <c r="C353">
        <v>3.7774000000000002E-2</v>
      </c>
      <c r="D353">
        <v>2.1854999999999999E-2</v>
      </c>
      <c r="E353">
        <v>2.0209000000000001E-2</v>
      </c>
      <c r="F353">
        <v>10346675700</v>
      </c>
      <c r="G353">
        <v>500</v>
      </c>
      <c r="H353">
        <v>9952725170</v>
      </c>
      <c r="I353">
        <v>500</v>
      </c>
      <c r="J353">
        <v>1286.3699999999999</v>
      </c>
      <c r="K353">
        <v>3.8794000000000002E-2</v>
      </c>
      <c r="L353">
        <f t="shared" si="20"/>
        <v>1513.0204657727593</v>
      </c>
      <c r="M353">
        <v>8.6289999999999995E-3</v>
      </c>
      <c r="N353">
        <v>991.98329999999999</v>
      </c>
      <c r="O353">
        <f t="shared" si="21"/>
        <v>1362.7956299683804</v>
      </c>
      <c r="P353">
        <v>4.3309999999999998E-3</v>
      </c>
      <c r="Q353">
        <v>691.61350000000004</v>
      </c>
      <c r="R353">
        <f t="shared" si="22"/>
        <v>809.74605660431268</v>
      </c>
      <c r="S353">
        <v>3.0400000000000002E-3</v>
      </c>
      <c r="T353">
        <v>388.2</v>
      </c>
      <c r="U353">
        <f t="shared" si="23"/>
        <v>436.67041619797516</v>
      </c>
    </row>
    <row r="354" spans="1:21" x14ac:dyDescent="0.3">
      <c r="A354" s="1" t="s">
        <v>236</v>
      </c>
      <c r="B354">
        <v>3.7559000000000002E-2</v>
      </c>
      <c r="C354">
        <v>3.6770999999999998E-2</v>
      </c>
      <c r="D354">
        <v>9.6934000000000006E-2</v>
      </c>
      <c r="E354">
        <v>9.5960000000000004E-2</v>
      </c>
      <c r="F354">
        <v>10775531900</v>
      </c>
      <c r="G354">
        <v>500</v>
      </c>
      <c r="H354">
        <v>10343821800</v>
      </c>
      <c r="I354">
        <v>500</v>
      </c>
      <c r="J354">
        <v>1335.18</v>
      </c>
      <c r="K354">
        <v>3.7943999999999999E-2</v>
      </c>
      <c r="L354">
        <f t="shared" si="20"/>
        <v>1570.4304869442487</v>
      </c>
      <c r="M354">
        <v>-3.473E-3</v>
      </c>
      <c r="N354">
        <v>988.53809999999999</v>
      </c>
      <c r="O354">
        <f t="shared" si="21"/>
        <v>1358.0625830467568</v>
      </c>
      <c r="P354">
        <v>3.5569999999999998E-3</v>
      </c>
      <c r="Q354">
        <v>694.07349999999997</v>
      </c>
      <c r="R354">
        <f t="shared" si="22"/>
        <v>812.626242284966</v>
      </c>
      <c r="S354">
        <v>7.273E-3</v>
      </c>
      <c r="T354">
        <v>391.1</v>
      </c>
      <c r="U354">
        <f t="shared" si="23"/>
        <v>439.9325084364454</v>
      </c>
    </row>
    <row r="355" spans="1:21" x14ac:dyDescent="0.3">
      <c r="A355" s="1" t="s">
        <v>237</v>
      </c>
      <c r="B355">
        <v>-2.3158999999999999E-2</v>
      </c>
      <c r="C355">
        <v>-2.4833000000000001E-2</v>
      </c>
      <c r="D355">
        <v>-1.1119999999999999E-3</v>
      </c>
      <c r="E355">
        <v>-3.032E-3</v>
      </c>
      <c r="F355">
        <v>10532289500</v>
      </c>
      <c r="G355">
        <v>500</v>
      </c>
      <c r="H355">
        <v>10790858200</v>
      </c>
      <c r="I355">
        <v>500</v>
      </c>
      <c r="J355">
        <v>1301.8399999999999</v>
      </c>
      <c r="K355">
        <v>-2.4969999999999999E-2</v>
      </c>
      <c r="L355">
        <f t="shared" si="20"/>
        <v>1531.2161844271936</v>
      </c>
      <c r="M355">
        <v>-2.2523000000000001E-2</v>
      </c>
      <c r="N355">
        <v>966.27329999999995</v>
      </c>
      <c r="O355">
        <f t="shared" si="21"/>
        <v>1327.4749994230003</v>
      </c>
      <c r="P355">
        <v>3.5040000000000002E-3</v>
      </c>
      <c r="Q355">
        <v>696.50559999999996</v>
      </c>
      <c r="R355">
        <f t="shared" si="22"/>
        <v>815.47376244509508</v>
      </c>
      <c r="S355">
        <v>0</v>
      </c>
      <c r="T355">
        <v>391.1</v>
      </c>
      <c r="U355">
        <f t="shared" si="23"/>
        <v>439.9325084364454</v>
      </c>
    </row>
    <row r="356" spans="1:21" x14ac:dyDescent="0.3">
      <c r="A356" s="1" t="s">
        <v>238</v>
      </c>
      <c r="B356">
        <v>5.4431E-2</v>
      </c>
      <c r="C356">
        <v>5.3398000000000001E-2</v>
      </c>
      <c r="D356">
        <v>4.1249000000000001E-2</v>
      </c>
      <c r="E356">
        <v>3.9867E-2</v>
      </c>
      <c r="F356">
        <v>11072717000</v>
      </c>
      <c r="G356">
        <v>500</v>
      </c>
      <c r="H356">
        <v>10467814800</v>
      </c>
      <c r="I356">
        <v>500</v>
      </c>
      <c r="J356">
        <v>1372.71</v>
      </c>
      <c r="K356">
        <v>5.4438E-2</v>
      </c>
      <c r="L356">
        <f t="shared" si="20"/>
        <v>1614.5730416372619</v>
      </c>
      <c r="M356">
        <v>-7.1500000000000001E-3</v>
      </c>
      <c r="N356">
        <v>959.36440000000005</v>
      </c>
      <c r="O356">
        <f t="shared" si="21"/>
        <v>1317.9834901124216</v>
      </c>
      <c r="P356">
        <v>4.4749999999999998E-3</v>
      </c>
      <c r="Q356">
        <v>699.62239999999997</v>
      </c>
      <c r="R356">
        <f t="shared" si="22"/>
        <v>819.12293428633905</v>
      </c>
      <c r="S356">
        <v>0</v>
      </c>
      <c r="T356">
        <v>391.1</v>
      </c>
      <c r="U356">
        <f t="shared" si="23"/>
        <v>439.9325084364454</v>
      </c>
    </row>
    <row r="357" spans="1:21" x14ac:dyDescent="0.3">
      <c r="A357" s="1" t="s">
        <v>577</v>
      </c>
      <c r="B357">
        <v>-3.022E-2</v>
      </c>
      <c r="C357">
        <v>-3.1084000000000001E-2</v>
      </c>
      <c r="D357">
        <v>-3.4555000000000002E-2</v>
      </c>
      <c r="E357">
        <v>-3.5453999999999999E-2</v>
      </c>
      <c r="F357">
        <v>10754251100</v>
      </c>
      <c r="G357">
        <v>500</v>
      </c>
      <c r="H357">
        <v>11083313300</v>
      </c>
      <c r="I357">
        <v>500</v>
      </c>
      <c r="J357">
        <v>1328.72</v>
      </c>
      <c r="K357">
        <v>-3.2045999999999998E-2</v>
      </c>
      <c r="L357">
        <f t="shared" si="20"/>
        <v>1562.8322747588804</v>
      </c>
      <c r="M357">
        <v>-4.169E-3</v>
      </c>
      <c r="N357">
        <v>955.36479999999995</v>
      </c>
      <c r="O357">
        <f t="shared" si="21"/>
        <v>1312.4888034562839</v>
      </c>
      <c r="P357">
        <v>4.1419999999999998E-3</v>
      </c>
      <c r="Q357">
        <v>702.52030000000002</v>
      </c>
      <c r="R357">
        <f t="shared" si="22"/>
        <v>822.51581643429267</v>
      </c>
      <c r="S357">
        <v>3.0079999999999998E-3</v>
      </c>
      <c r="T357">
        <v>392.2</v>
      </c>
      <c r="U357">
        <f t="shared" si="23"/>
        <v>441.16985376827893</v>
      </c>
    </row>
    <row r="358" spans="1:21" x14ac:dyDescent="0.3">
      <c r="A358" s="1" t="s">
        <v>239</v>
      </c>
      <c r="B358">
        <v>-5.0039999999999998E-3</v>
      </c>
      <c r="C358">
        <v>-6.2509999999999996E-3</v>
      </c>
      <c r="D358">
        <v>-2.2232999999999999E-2</v>
      </c>
      <c r="E358">
        <v>-2.3947E-2</v>
      </c>
      <c r="F358">
        <v>10701731700</v>
      </c>
      <c r="G358">
        <v>500</v>
      </c>
      <c r="H358">
        <v>10769612900</v>
      </c>
      <c r="I358">
        <v>500</v>
      </c>
      <c r="J358">
        <v>1320.41</v>
      </c>
      <c r="K358">
        <v>-6.254E-3</v>
      </c>
      <c r="L358">
        <f t="shared" si="20"/>
        <v>1553.0581039755352</v>
      </c>
      <c r="M358">
        <v>-4.5189999999999996E-3</v>
      </c>
      <c r="N358">
        <v>951.04759999999999</v>
      </c>
      <c r="O358">
        <f t="shared" si="21"/>
        <v>1306.5577950474735</v>
      </c>
      <c r="P358">
        <v>4.1700000000000001E-3</v>
      </c>
      <c r="Q358">
        <v>705.44979999999998</v>
      </c>
      <c r="R358">
        <f t="shared" si="22"/>
        <v>825.94569608936354</v>
      </c>
      <c r="S358">
        <v>2.3999999999999998E-3</v>
      </c>
      <c r="T358">
        <v>393.2</v>
      </c>
      <c r="U358">
        <f t="shared" si="23"/>
        <v>442.29471316085488</v>
      </c>
    </row>
    <row r="359" spans="1:21" x14ac:dyDescent="0.3">
      <c r="A359" s="1" t="s">
        <v>240</v>
      </c>
      <c r="B359">
        <v>-2.8079E-2</v>
      </c>
      <c r="C359">
        <v>-2.9256999999999998E-2</v>
      </c>
      <c r="D359">
        <v>-3.9403000000000001E-2</v>
      </c>
      <c r="E359">
        <v>-4.0890999999999997E-2</v>
      </c>
      <c r="F359">
        <v>10405598100</v>
      </c>
      <c r="G359">
        <v>500</v>
      </c>
      <c r="H359">
        <v>10700821900</v>
      </c>
      <c r="I359">
        <v>500</v>
      </c>
      <c r="J359">
        <v>1282.71</v>
      </c>
      <c r="K359">
        <v>-2.8552000000000001E-2</v>
      </c>
      <c r="L359">
        <f t="shared" si="20"/>
        <v>1508.7155963302755</v>
      </c>
      <c r="M359">
        <v>1.2024999999999999E-2</v>
      </c>
      <c r="N359">
        <v>962.48389999999995</v>
      </c>
      <c r="O359">
        <f t="shared" si="21"/>
        <v>1322.2690874281086</v>
      </c>
      <c r="P359">
        <v>4.5649999999999996E-3</v>
      </c>
      <c r="Q359">
        <v>708.67020000000002</v>
      </c>
      <c r="R359">
        <f t="shared" si="22"/>
        <v>829.71616355520757</v>
      </c>
      <c r="S359">
        <v>4.7879999999999997E-3</v>
      </c>
      <c r="T359">
        <v>395.1</v>
      </c>
      <c r="U359">
        <f t="shared" si="23"/>
        <v>444.43194600674917</v>
      </c>
    </row>
    <row r="360" spans="1:21" x14ac:dyDescent="0.3">
      <c r="A360" s="1" t="s">
        <v>578</v>
      </c>
      <c r="B360">
        <v>6.4238000000000003E-2</v>
      </c>
      <c r="C360">
        <v>6.3511999999999999E-2</v>
      </c>
      <c r="D360">
        <v>3.0970000000000001E-2</v>
      </c>
      <c r="E360">
        <v>2.9995000000000001E-2</v>
      </c>
      <c r="F360">
        <v>11122321200</v>
      </c>
      <c r="G360">
        <v>500</v>
      </c>
      <c r="H360">
        <v>10342437500</v>
      </c>
      <c r="I360">
        <v>500</v>
      </c>
      <c r="J360">
        <v>1362.93</v>
      </c>
      <c r="K360">
        <v>6.2538999999999997E-2</v>
      </c>
      <c r="L360">
        <f t="shared" si="20"/>
        <v>1603.0698659139027</v>
      </c>
      <c r="M360">
        <v>-6.1079999999999997E-3</v>
      </c>
      <c r="N360">
        <v>956.60500000000002</v>
      </c>
      <c r="O360">
        <f t="shared" si="21"/>
        <v>1314.1926014338171</v>
      </c>
      <c r="P360">
        <v>3.9399999999999999E-3</v>
      </c>
      <c r="Q360">
        <v>711.46230000000003</v>
      </c>
      <c r="R360">
        <f t="shared" si="22"/>
        <v>832.98517430274933</v>
      </c>
      <c r="S360">
        <v>1.787E-3</v>
      </c>
      <c r="T360">
        <v>395.8</v>
      </c>
      <c r="U360">
        <f t="shared" si="23"/>
        <v>445.21934758155231</v>
      </c>
    </row>
    <row r="361" spans="1:21" x14ac:dyDescent="0.3">
      <c r="A361" s="1" t="s">
        <v>241</v>
      </c>
      <c r="B361">
        <v>2.0822E-2</v>
      </c>
      <c r="C361">
        <v>1.9546999999999998E-2</v>
      </c>
      <c r="D361">
        <v>-1.732E-3</v>
      </c>
      <c r="E361">
        <v>-3.6410000000000001E-3</v>
      </c>
      <c r="F361">
        <v>11374474100</v>
      </c>
      <c r="G361">
        <v>499</v>
      </c>
      <c r="H361">
        <v>11128328000</v>
      </c>
      <c r="I361">
        <v>499</v>
      </c>
      <c r="J361">
        <v>1388.91</v>
      </c>
      <c r="K361">
        <v>1.9061999999999999E-2</v>
      </c>
      <c r="L361">
        <f t="shared" si="20"/>
        <v>1633.6273817925196</v>
      </c>
      <c r="M361">
        <v>-6.5890000000000002E-3</v>
      </c>
      <c r="N361">
        <v>950.30200000000002</v>
      </c>
      <c r="O361">
        <f t="shared" si="21"/>
        <v>1305.533483023567</v>
      </c>
      <c r="P361">
        <v>4.3020000000000003E-3</v>
      </c>
      <c r="Q361">
        <v>714.52300000000002</v>
      </c>
      <c r="R361">
        <f t="shared" si="22"/>
        <v>836.56866386078832</v>
      </c>
      <c r="S361">
        <v>5.9500000000000004E-4</v>
      </c>
      <c r="T361">
        <v>396</v>
      </c>
      <c r="U361">
        <f t="shared" si="23"/>
        <v>445.44431946006745</v>
      </c>
    </row>
    <row r="362" spans="1:21" x14ac:dyDescent="0.3">
      <c r="A362" s="1" t="s">
        <v>242</v>
      </c>
      <c r="B362">
        <v>6.2578999999999996E-2</v>
      </c>
      <c r="C362">
        <v>6.1549E-2</v>
      </c>
      <c r="D362">
        <v>4.4205000000000001E-2</v>
      </c>
      <c r="E362">
        <v>4.2537999999999999E-2</v>
      </c>
      <c r="F362">
        <v>12162564200</v>
      </c>
      <c r="G362">
        <v>500</v>
      </c>
      <c r="H362">
        <v>11351964300</v>
      </c>
      <c r="I362">
        <v>500</v>
      </c>
      <c r="J362">
        <v>1469.25</v>
      </c>
      <c r="K362">
        <v>5.7844E-2</v>
      </c>
      <c r="L362">
        <f t="shared" si="20"/>
        <v>1728.1227946365561</v>
      </c>
      <c r="M362">
        <v>-1.24E-2</v>
      </c>
      <c r="N362">
        <v>938.51819999999998</v>
      </c>
      <c r="O362">
        <f t="shared" si="21"/>
        <v>1289.3447919998155</v>
      </c>
      <c r="P362">
        <v>4.5510000000000004E-3</v>
      </c>
      <c r="Q362">
        <v>717.77480000000003</v>
      </c>
      <c r="R362">
        <f t="shared" si="22"/>
        <v>840.37589467231226</v>
      </c>
      <c r="S362">
        <v>0</v>
      </c>
      <c r="T362">
        <v>396</v>
      </c>
      <c r="U362">
        <f t="shared" si="23"/>
        <v>445.44431946006745</v>
      </c>
    </row>
    <row r="363" spans="1:21" x14ac:dyDescent="0.3">
      <c r="A363" s="1" t="s">
        <v>243</v>
      </c>
      <c r="B363">
        <v>-4.9630000000000001E-2</v>
      </c>
      <c r="C363">
        <v>-5.0296E-2</v>
      </c>
      <c r="D363">
        <v>-5.7249000000000001E-2</v>
      </c>
      <c r="E363">
        <v>-5.8164E-2</v>
      </c>
      <c r="F363">
        <v>11585858300</v>
      </c>
      <c r="G363">
        <v>500</v>
      </c>
      <c r="H363">
        <v>12176897300</v>
      </c>
      <c r="I363">
        <v>500</v>
      </c>
      <c r="J363">
        <v>1394.46</v>
      </c>
      <c r="K363">
        <v>-5.0903999999999998E-2</v>
      </c>
      <c r="L363">
        <f t="shared" si="20"/>
        <v>1640.1552575864503</v>
      </c>
      <c r="M363">
        <v>-9.7970000000000002E-3</v>
      </c>
      <c r="N363">
        <v>929.32360000000006</v>
      </c>
      <c r="O363">
        <f t="shared" si="21"/>
        <v>1276.7131673552199</v>
      </c>
      <c r="P363">
        <v>4.339E-3</v>
      </c>
      <c r="Q363">
        <v>720.88930000000005</v>
      </c>
      <c r="R363">
        <f t="shared" si="22"/>
        <v>844.0223736570257</v>
      </c>
      <c r="S363">
        <v>2.9710000000000001E-3</v>
      </c>
      <c r="T363">
        <v>397.2</v>
      </c>
      <c r="U363">
        <f t="shared" si="23"/>
        <v>446.79415073115854</v>
      </c>
    </row>
    <row r="364" spans="1:21" x14ac:dyDescent="0.3">
      <c r="A364" s="1" t="s">
        <v>244</v>
      </c>
      <c r="B364">
        <v>-1.7458000000000001E-2</v>
      </c>
      <c r="C364">
        <v>-1.8665999999999999E-2</v>
      </c>
      <c r="D364">
        <v>-4.5099E-2</v>
      </c>
      <c r="E364">
        <v>-4.7119000000000001E-2</v>
      </c>
      <c r="F364">
        <v>11378141900</v>
      </c>
      <c r="G364">
        <v>500</v>
      </c>
      <c r="H364">
        <v>11585858300</v>
      </c>
      <c r="I364">
        <v>500</v>
      </c>
      <c r="J364">
        <v>1366.42</v>
      </c>
      <c r="K364">
        <v>-2.0108000000000001E-2</v>
      </c>
      <c r="L364">
        <f t="shared" si="20"/>
        <v>1607.1747824041402</v>
      </c>
      <c r="M364">
        <v>1.3598000000000001E-2</v>
      </c>
      <c r="N364">
        <v>941.96050000000002</v>
      </c>
      <c r="O364">
        <f t="shared" si="21"/>
        <v>1294.0738548752088</v>
      </c>
      <c r="P364">
        <v>4.2620000000000002E-3</v>
      </c>
      <c r="Q364">
        <v>723.96169999999995</v>
      </c>
      <c r="R364">
        <f t="shared" si="22"/>
        <v>847.61956165915558</v>
      </c>
      <c r="S364">
        <v>5.9239999999999996E-3</v>
      </c>
      <c r="T364">
        <v>399.5</v>
      </c>
      <c r="U364">
        <f t="shared" si="23"/>
        <v>449.38132733408321</v>
      </c>
    </row>
    <row r="365" spans="1:21" x14ac:dyDescent="0.3">
      <c r="A365" s="1" t="s">
        <v>245</v>
      </c>
      <c r="B365">
        <v>9.8488000000000006E-2</v>
      </c>
      <c r="C365">
        <v>9.7431000000000004E-2</v>
      </c>
      <c r="D365">
        <v>0.109941</v>
      </c>
      <c r="E365">
        <v>0.10799599999999999</v>
      </c>
      <c r="F365">
        <v>12528639600</v>
      </c>
      <c r="G365">
        <v>500</v>
      </c>
      <c r="H365">
        <v>11378025700</v>
      </c>
      <c r="I365">
        <v>500</v>
      </c>
      <c r="J365">
        <v>1498.58</v>
      </c>
      <c r="K365">
        <v>9.672E-2</v>
      </c>
      <c r="L365">
        <f t="shared" si="20"/>
        <v>1762.6205598682664</v>
      </c>
      <c r="M365">
        <v>3.4751999999999998E-2</v>
      </c>
      <c r="N365">
        <v>974.69550000000004</v>
      </c>
      <c r="O365">
        <f t="shared" si="21"/>
        <v>1339.045493961285</v>
      </c>
      <c r="P365">
        <v>4.7930000000000004E-3</v>
      </c>
      <c r="Q365">
        <v>727.4316</v>
      </c>
      <c r="R365">
        <f t="shared" si="22"/>
        <v>851.6821455182203</v>
      </c>
      <c r="S365">
        <v>8.2450000000000006E-3</v>
      </c>
      <c r="T365">
        <v>402.8</v>
      </c>
      <c r="U365">
        <f t="shared" si="23"/>
        <v>453.09336332958378</v>
      </c>
    </row>
    <row r="366" spans="1:21" x14ac:dyDescent="0.3">
      <c r="A366" s="1" t="s">
        <v>579</v>
      </c>
      <c r="B366">
        <v>-3.1583E-2</v>
      </c>
      <c r="C366">
        <v>-3.2308000000000003E-2</v>
      </c>
      <c r="D366">
        <v>8.0739999999999996E-3</v>
      </c>
      <c r="E366">
        <v>7.0289999999999997E-3</v>
      </c>
      <c r="F366">
        <v>12220357700</v>
      </c>
      <c r="G366">
        <v>500</v>
      </c>
      <c r="H366">
        <v>12557131400</v>
      </c>
      <c r="I366">
        <v>500</v>
      </c>
      <c r="J366">
        <v>1452.43</v>
      </c>
      <c r="K366">
        <v>-3.0796E-2</v>
      </c>
      <c r="L366">
        <f t="shared" si="20"/>
        <v>1708.3392143025171</v>
      </c>
      <c r="M366">
        <v>-1.0026E-2</v>
      </c>
      <c r="N366">
        <v>964.92319999999995</v>
      </c>
      <c r="O366">
        <f t="shared" si="21"/>
        <v>1325.6202198314281</v>
      </c>
      <c r="P366">
        <v>4.9410000000000001E-3</v>
      </c>
      <c r="Q366">
        <v>731.02589999999998</v>
      </c>
      <c r="R366">
        <f t="shared" si="22"/>
        <v>855.89037779138005</v>
      </c>
      <c r="S366">
        <v>5.8399999999999999E-4</v>
      </c>
      <c r="T366">
        <v>403.1</v>
      </c>
      <c r="U366">
        <f t="shared" si="23"/>
        <v>453.4308211473566</v>
      </c>
    </row>
    <row r="367" spans="1:21" x14ac:dyDescent="0.3">
      <c r="A367" s="1" t="s">
        <v>246</v>
      </c>
      <c r="B367">
        <v>-2.2304000000000001E-2</v>
      </c>
      <c r="C367">
        <v>-2.3616999999999999E-2</v>
      </c>
      <c r="D367">
        <v>1.6657000000000002E-2</v>
      </c>
      <c r="E367">
        <v>1.4376E-2</v>
      </c>
      <c r="F367">
        <v>11981203300</v>
      </c>
      <c r="G367">
        <v>500</v>
      </c>
      <c r="H367">
        <v>12217573100</v>
      </c>
      <c r="I367">
        <v>500</v>
      </c>
      <c r="J367">
        <v>1420.6</v>
      </c>
      <c r="K367">
        <v>-2.1915E-2</v>
      </c>
      <c r="L367">
        <f t="shared" si="20"/>
        <v>1670.9009644789462</v>
      </c>
      <c r="M367">
        <v>1.771E-3</v>
      </c>
      <c r="N367">
        <v>966.63210000000004</v>
      </c>
      <c r="O367">
        <f t="shared" si="21"/>
        <v>1327.9679221083245</v>
      </c>
      <c r="P367">
        <v>6.1640000000000002E-3</v>
      </c>
      <c r="Q367">
        <v>735.53189999999995</v>
      </c>
      <c r="R367">
        <f t="shared" si="22"/>
        <v>861.16603497716221</v>
      </c>
      <c r="S367">
        <v>1.168E-3</v>
      </c>
      <c r="T367">
        <v>403.5</v>
      </c>
      <c r="U367">
        <f t="shared" si="23"/>
        <v>453.88076490438698</v>
      </c>
    </row>
    <row r="368" spans="1:21" x14ac:dyDescent="0.3">
      <c r="A368" s="1" t="s">
        <v>247</v>
      </c>
      <c r="B368">
        <v>2.6218999999999999E-2</v>
      </c>
      <c r="C368">
        <v>2.5496999999999999E-2</v>
      </c>
      <c r="D368">
        <v>-1.9605000000000001E-2</v>
      </c>
      <c r="E368">
        <v>-2.1009E-2</v>
      </c>
      <c r="F368">
        <v>12344652100</v>
      </c>
      <c r="G368">
        <v>500</v>
      </c>
      <c r="H368">
        <v>11900471600</v>
      </c>
      <c r="I368">
        <v>499</v>
      </c>
      <c r="J368">
        <v>1454.6</v>
      </c>
      <c r="K368">
        <v>2.3934E-2</v>
      </c>
      <c r="L368">
        <f t="shared" si="20"/>
        <v>1710.8915549282522</v>
      </c>
      <c r="M368">
        <v>2.2074E-2</v>
      </c>
      <c r="N368">
        <v>987.96950000000004</v>
      </c>
      <c r="O368">
        <f t="shared" si="21"/>
        <v>1357.2814352238047</v>
      </c>
      <c r="P368">
        <v>4.3480000000000003E-3</v>
      </c>
      <c r="Q368">
        <v>738.73</v>
      </c>
      <c r="R368">
        <f t="shared" si="22"/>
        <v>864.91039344273054</v>
      </c>
      <c r="S368">
        <v>5.2480000000000001E-3</v>
      </c>
      <c r="T368">
        <v>405.6</v>
      </c>
      <c r="U368">
        <f t="shared" si="23"/>
        <v>456.2429696287964</v>
      </c>
    </row>
    <row r="369" spans="1:21" x14ac:dyDescent="0.3">
      <c r="A369" s="1" t="s">
        <v>248</v>
      </c>
      <c r="B369">
        <v>-1.2795000000000001E-2</v>
      </c>
      <c r="C369">
        <v>-1.3559E-2</v>
      </c>
      <c r="D369">
        <v>3.8660000000000001E-3</v>
      </c>
      <c r="E369">
        <v>2.8180000000000002E-3</v>
      </c>
      <c r="F369">
        <v>12315569400</v>
      </c>
      <c r="G369">
        <v>500</v>
      </c>
      <c r="H369">
        <v>12373685300</v>
      </c>
      <c r="I369">
        <v>500</v>
      </c>
      <c r="J369">
        <v>1430.83</v>
      </c>
      <c r="K369">
        <v>-1.6341000000000001E-2</v>
      </c>
      <c r="L369">
        <f t="shared" si="20"/>
        <v>1682.9334274288403</v>
      </c>
      <c r="M369">
        <v>4.64E-3</v>
      </c>
      <c r="N369">
        <v>992.55370000000005</v>
      </c>
      <c r="O369">
        <f t="shared" si="21"/>
        <v>1363.5792506476139</v>
      </c>
      <c r="P369">
        <v>4.4679999999999997E-3</v>
      </c>
      <c r="Q369">
        <v>742.03070000000002</v>
      </c>
      <c r="R369">
        <f t="shared" si="22"/>
        <v>868.77487672571135</v>
      </c>
      <c r="S369">
        <v>2.32E-3</v>
      </c>
      <c r="T369">
        <v>406.6</v>
      </c>
      <c r="U369">
        <f t="shared" si="23"/>
        <v>457.36782902137236</v>
      </c>
    </row>
    <row r="370" spans="1:21" x14ac:dyDescent="0.3">
      <c r="A370" s="1" t="s">
        <v>249</v>
      </c>
      <c r="B370">
        <v>6.2593999999999997E-2</v>
      </c>
      <c r="C370">
        <v>6.1275000000000003E-2</v>
      </c>
      <c r="D370">
        <v>7.4144000000000002E-2</v>
      </c>
      <c r="E370">
        <v>7.1748000000000006E-2</v>
      </c>
      <c r="F370">
        <v>13106687900</v>
      </c>
      <c r="G370">
        <v>500</v>
      </c>
      <c r="H370">
        <v>12319267000</v>
      </c>
      <c r="I370">
        <v>500</v>
      </c>
      <c r="J370">
        <v>1517.68</v>
      </c>
      <c r="K370">
        <v>6.0699000000000003E-2</v>
      </c>
      <c r="L370">
        <f t="shared" si="20"/>
        <v>1785.0858621500827</v>
      </c>
      <c r="M370">
        <v>1.6603E-2</v>
      </c>
      <c r="N370">
        <v>1009.033</v>
      </c>
      <c r="O370">
        <f t="shared" si="21"/>
        <v>1386.2186620418761</v>
      </c>
      <c r="P370">
        <v>5.156E-3</v>
      </c>
      <c r="Q370">
        <v>745.85659999999996</v>
      </c>
      <c r="R370">
        <f t="shared" si="22"/>
        <v>873.25426794343969</v>
      </c>
      <c r="S370">
        <v>0</v>
      </c>
      <c r="T370">
        <v>406.6</v>
      </c>
      <c r="U370">
        <f t="shared" si="23"/>
        <v>457.36782902137236</v>
      </c>
    </row>
    <row r="371" spans="1:21" x14ac:dyDescent="0.3">
      <c r="A371" s="1" t="s">
        <v>580</v>
      </c>
      <c r="B371">
        <v>-5.2088000000000002E-2</v>
      </c>
      <c r="C371">
        <v>-5.2795000000000002E-2</v>
      </c>
      <c r="D371">
        <v>-1.3813000000000001E-2</v>
      </c>
      <c r="E371">
        <v>-1.5103E-2</v>
      </c>
      <c r="F371">
        <v>12457313900</v>
      </c>
      <c r="G371">
        <v>500</v>
      </c>
      <c r="H371">
        <v>13106687900</v>
      </c>
      <c r="I371">
        <v>500</v>
      </c>
      <c r="J371">
        <v>1436.51</v>
      </c>
      <c r="K371">
        <v>-5.3483000000000003E-2</v>
      </c>
      <c r="L371">
        <f t="shared" si="20"/>
        <v>1689.614208421548</v>
      </c>
      <c r="M371">
        <v>-1.323E-3</v>
      </c>
      <c r="N371">
        <v>1007.698</v>
      </c>
      <c r="O371">
        <f t="shared" si="21"/>
        <v>1384.3846269668825</v>
      </c>
      <c r="P371">
        <v>5.2810000000000001E-3</v>
      </c>
      <c r="Q371">
        <v>749.79539999999997</v>
      </c>
      <c r="R371">
        <f t="shared" si="22"/>
        <v>877.8658432926095</v>
      </c>
      <c r="S371">
        <v>5.208E-3</v>
      </c>
      <c r="T371">
        <v>408.7</v>
      </c>
      <c r="U371">
        <f t="shared" si="23"/>
        <v>459.73003374578172</v>
      </c>
    </row>
    <row r="372" spans="1:21" x14ac:dyDescent="0.3">
      <c r="A372" s="1" t="s">
        <v>250</v>
      </c>
      <c r="B372">
        <v>-4.1200000000000004E-3</v>
      </c>
      <c r="C372">
        <v>-4.829E-3</v>
      </c>
      <c r="D372">
        <v>2.1097000000000001E-2</v>
      </c>
      <c r="E372">
        <v>2.0159E-2</v>
      </c>
      <c r="F372">
        <v>12421438000</v>
      </c>
      <c r="G372">
        <v>500</v>
      </c>
      <c r="H372">
        <v>12457081100</v>
      </c>
      <c r="I372">
        <v>500</v>
      </c>
      <c r="J372">
        <v>1429.4</v>
      </c>
      <c r="K372">
        <v>-4.9490000000000003E-3</v>
      </c>
      <c r="L372">
        <f t="shared" si="20"/>
        <v>1681.2514702422964</v>
      </c>
      <c r="M372">
        <v>8.6470000000000002E-3</v>
      </c>
      <c r="N372">
        <v>1016.412</v>
      </c>
      <c r="O372">
        <f t="shared" si="21"/>
        <v>1396.3559989844805</v>
      </c>
      <c r="P372">
        <v>5.1529999999999996E-3</v>
      </c>
      <c r="Q372">
        <v>753.65909999999997</v>
      </c>
      <c r="R372">
        <f t="shared" si="22"/>
        <v>882.38949102201639</v>
      </c>
      <c r="S372">
        <v>1.727E-3</v>
      </c>
      <c r="T372">
        <v>409.4</v>
      </c>
      <c r="U372">
        <f t="shared" si="23"/>
        <v>460.51743532058487</v>
      </c>
    </row>
    <row r="373" spans="1:21" x14ac:dyDescent="0.3">
      <c r="A373" s="1" t="s">
        <v>251</v>
      </c>
      <c r="B373">
        <v>-7.8268000000000004E-2</v>
      </c>
      <c r="C373">
        <v>-7.9557000000000003E-2</v>
      </c>
      <c r="D373">
        <v>-4.5453E-2</v>
      </c>
      <c r="E373">
        <v>-4.7622999999999999E-2</v>
      </c>
      <c r="F373">
        <v>11451279300</v>
      </c>
      <c r="G373">
        <v>500</v>
      </c>
      <c r="H373">
        <v>12421762700</v>
      </c>
      <c r="I373">
        <v>500</v>
      </c>
      <c r="J373">
        <v>1314.95</v>
      </c>
      <c r="K373">
        <v>-8.0069000000000001E-2</v>
      </c>
      <c r="L373">
        <f t="shared" si="20"/>
        <v>1546.6360856269114</v>
      </c>
      <c r="M373">
        <v>2.5641000000000001E-2</v>
      </c>
      <c r="N373">
        <v>1042.4739999999999</v>
      </c>
      <c r="O373">
        <f t="shared" si="21"/>
        <v>1432.160210313679</v>
      </c>
      <c r="P373">
        <v>5.437E-3</v>
      </c>
      <c r="Q373">
        <v>757.7568</v>
      </c>
      <c r="R373">
        <f t="shared" si="22"/>
        <v>887.18710763324145</v>
      </c>
      <c r="S373">
        <v>5.7499999999999999E-4</v>
      </c>
      <c r="T373">
        <v>409.6</v>
      </c>
      <c r="U373">
        <f t="shared" si="23"/>
        <v>460.74240719910006</v>
      </c>
    </row>
    <row r="374" spans="1:21" x14ac:dyDescent="0.3">
      <c r="A374" s="1" t="s">
        <v>581</v>
      </c>
      <c r="B374">
        <v>5.7200000000000003E-3</v>
      </c>
      <c r="C374">
        <v>4.8609999999999999E-3</v>
      </c>
      <c r="D374">
        <v>6.6751000000000005E-2</v>
      </c>
      <c r="E374">
        <v>6.5495999999999999E-2</v>
      </c>
      <c r="F374">
        <v>11565398900</v>
      </c>
      <c r="G374">
        <v>500</v>
      </c>
      <c r="H374">
        <v>11467658300</v>
      </c>
      <c r="I374">
        <v>498</v>
      </c>
      <c r="J374">
        <v>1320.28</v>
      </c>
      <c r="K374">
        <v>4.0530000000000002E-3</v>
      </c>
      <c r="L374">
        <f t="shared" si="20"/>
        <v>1552.9051987767584</v>
      </c>
      <c r="M374">
        <v>3.0723E-2</v>
      </c>
      <c r="N374">
        <v>1074.501</v>
      </c>
      <c r="O374">
        <f t="shared" si="21"/>
        <v>1476.1591925959387</v>
      </c>
      <c r="P374">
        <v>5.5120000000000004E-3</v>
      </c>
      <c r="Q374">
        <v>761.93349999999998</v>
      </c>
      <c r="R374">
        <f t="shared" si="22"/>
        <v>892.07721801225966</v>
      </c>
      <c r="S374">
        <v>-5.7399999999999997E-4</v>
      </c>
      <c r="T374">
        <v>409.4</v>
      </c>
      <c r="U374">
        <f t="shared" si="23"/>
        <v>460.51743532058487</v>
      </c>
    </row>
    <row r="375" spans="1:21" x14ac:dyDescent="0.3">
      <c r="A375" s="1" t="s">
        <v>252</v>
      </c>
      <c r="B375">
        <v>3.2371999999999998E-2</v>
      </c>
      <c r="C375">
        <v>3.1555E-2</v>
      </c>
      <c r="D375">
        <v>5.3413000000000002E-2</v>
      </c>
      <c r="E375">
        <v>5.2623000000000003E-2</v>
      </c>
      <c r="F375">
        <v>12014544500</v>
      </c>
      <c r="G375">
        <v>500</v>
      </c>
      <c r="H375">
        <v>11489392100</v>
      </c>
      <c r="I375">
        <v>500</v>
      </c>
      <c r="J375">
        <v>1366.01</v>
      </c>
      <c r="K375">
        <v>3.4637000000000001E-2</v>
      </c>
      <c r="L375">
        <f t="shared" si="20"/>
        <v>1606.692542931075</v>
      </c>
      <c r="M375">
        <v>4.1640000000000002E-3</v>
      </c>
      <c r="N375">
        <v>1078.9760000000001</v>
      </c>
      <c r="O375">
        <f t="shared" si="21"/>
        <v>1482.3069880720407</v>
      </c>
      <c r="P375">
        <v>6.8999999999999999E-3</v>
      </c>
      <c r="Q375">
        <v>767.19090000000006</v>
      </c>
      <c r="R375">
        <f t="shared" si="22"/>
        <v>898.23261971854743</v>
      </c>
      <c r="S375">
        <v>6.3220000000000004E-3</v>
      </c>
      <c r="T375">
        <v>412</v>
      </c>
      <c r="U375">
        <f t="shared" si="23"/>
        <v>463.4420697412823</v>
      </c>
    </row>
    <row r="376" spans="1:21" x14ac:dyDescent="0.3">
      <c r="A376" s="1" t="s">
        <v>253</v>
      </c>
      <c r="B376">
        <v>-9.0952000000000005E-2</v>
      </c>
      <c r="C376">
        <v>-9.2131000000000005E-2</v>
      </c>
      <c r="D376">
        <v>-4.4748999999999997E-2</v>
      </c>
      <c r="E376">
        <v>-4.6467000000000001E-2</v>
      </c>
      <c r="F376">
        <v>10939528400</v>
      </c>
      <c r="G376">
        <v>500</v>
      </c>
      <c r="H376">
        <v>11994547400</v>
      </c>
      <c r="I376">
        <v>500</v>
      </c>
      <c r="J376">
        <v>1239.94</v>
      </c>
      <c r="K376">
        <v>-9.2290999999999998E-2</v>
      </c>
      <c r="L376">
        <f t="shared" si="20"/>
        <v>1458.4097859327219</v>
      </c>
      <c r="M376">
        <v>1.1636000000000001E-2</v>
      </c>
      <c r="N376">
        <v>1091.5309999999999</v>
      </c>
      <c r="O376">
        <f t="shared" si="21"/>
        <v>1499.5551606312488</v>
      </c>
      <c r="P376">
        <v>3.967E-3</v>
      </c>
      <c r="Q376">
        <v>770.23429999999996</v>
      </c>
      <c r="R376">
        <f t="shared" si="22"/>
        <v>901.79585431224677</v>
      </c>
      <c r="S376">
        <v>3.9979999999999998E-3</v>
      </c>
      <c r="T376">
        <v>413.6</v>
      </c>
      <c r="U376">
        <f t="shared" si="23"/>
        <v>465.24184476940383</v>
      </c>
    </row>
    <row r="377" spans="1:21" x14ac:dyDescent="0.3">
      <c r="A377" s="1" t="s">
        <v>582</v>
      </c>
      <c r="B377">
        <v>-6.3705999999999999E-2</v>
      </c>
      <c r="C377">
        <v>-6.4587000000000006E-2</v>
      </c>
      <c r="D377">
        <v>-4.9835999999999998E-2</v>
      </c>
      <c r="E377">
        <v>-5.1024E-2</v>
      </c>
      <c r="F377">
        <v>10251553800</v>
      </c>
      <c r="G377">
        <v>500</v>
      </c>
      <c r="H377">
        <v>10938234300</v>
      </c>
      <c r="I377">
        <v>500</v>
      </c>
      <c r="J377">
        <v>1160.33</v>
      </c>
      <c r="K377">
        <v>-6.4204999999999998E-2</v>
      </c>
      <c r="L377">
        <f t="shared" si="20"/>
        <v>1364.7729945895082</v>
      </c>
      <c r="M377">
        <v>2.7499999999999998E-3</v>
      </c>
      <c r="N377">
        <v>1094.5319999999999</v>
      </c>
      <c r="O377">
        <f t="shared" si="21"/>
        <v>1503.6779615751107</v>
      </c>
      <c r="P377">
        <v>4.6779999999999999E-3</v>
      </c>
      <c r="Q377">
        <v>773.83749999999998</v>
      </c>
      <c r="R377">
        <f t="shared" si="22"/>
        <v>906.01450676937304</v>
      </c>
      <c r="S377">
        <v>2.2750000000000001E-3</v>
      </c>
      <c r="T377">
        <v>414.6</v>
      </c>
      <c r="U377">
        <f t="shared" si="23"/>
        <v>466.36670416197978</v>
      </c>
    </row>
    <row r="378" spans="1:21" x14ac:dyDescent="0.3">
      <c r="A378" s="1" t="s">
        <v>254</v>
      </c>
      <c r="B378">
        <v>7.7824000000000004E-2</v>
      </c>
      <c r="C378">
        <v>7.6980999999999994E-2</v>
      </c>
      <c r="D378">
        <v>8.4713999999999998E-2</v>
      </c>
      <c r="E378">
        <v>8.4000000000000005E-2</v>
      </c>
      <c r="F378">
        <v>11089346400</v>
      </c>
      <c r="G378">
        <v>500</v>
      </c>
      <c r="H378">
        <v>10270154200</v>
      </c>
      <c r="I378">
        <v>500</v>
      </c>
      <c r="J378">
        <v>1249.46</v>
      </c>
      <c r="K378">
        <v>7.6813999999999993E-2</v>
      </c>
      <c r="L378">
        <f t="shared" si="20"/>
        <v>1469.6071512585274</v>
      </c>
      <c r="M378">
        <v>-2.7449000000000001E-2</v>
      </c>
      <c r="N378">
        <v>1064.4880000000001</v>
      </c>
      <c r="O378">
        <f t="shared" si="21"/>
        <v>1462.4032426289652</v>
      </c>
      <c r="P378">
        <v>4.47E-3</v>
      </c>
      <c r="Q378">
        <v>777.29650000000004</v>
      </c>
      <c r="R378">
        <f t="shared" si="22"/>
        <v>910.06432883009666</v>
      </c>
      <c r="S378">
        <v>3.973E-3</v>
      </c>
      <c r="T378">
        <v>416.2</v>
      </c>
      <c r="U378">
        <f t="shared" si="23"/>
        <v>468.1664791901012</v>
      </c>
    </row>
    <row r="379" spans="1:21" x14ac:dyDescent="0.3">
      <c r="A379" s="1" t="s">
        <v>255</v>
      </c>
      <c r="B379">
        <v>6.8589999999999996E-3</v>
      </c>
      <c r="C379">
        <v>5.3299999999999997E-3</v>
      </c>
      <c r="D379">
        <v>1.7676000000000001E-2</v>
      </c>
      <c r="E379">
        <v>1.5861E-2</v>
      </c>
      <c r="F379">
        <v>11160443700</v>
      </c>
      <c r="G379">
        <v>500</v>
      </c>
      <c r="H379">
        <v>11093996200</v>
      </c>
      <c r="I379">
        <v>500</v>
      </c>
      <c r="J379">
        <v>1255.82</v>
      </c>
      <c r="K379">
        <v>5.0899999999999999E-3</v>
      </c>
      <c r="L379">
        <f t="shared" si="20"/>
        <v>1477.0877440602212</v>
      </c>
      <c r="M379">
        <v>1.3730000000000001E-3</v>
      </c>
      <c r="N379">
        <v>1065.95</v>
      </c>
      <c r="O379">
        <f t="shared" si="21"/>
        <v>1464.4117514526658</v>
      </c>
      <c r="P379">
        <v>3.8530000000000001E-3</v>
      </c>
      <c r="Q379">
        <v>780.29150000000004</v>
      </c>
      <c r="R379">
        <f t="shared" si="22"/>
        <v>913.57089635593297</v>
      </c>
      <c r="S379">
        <v>4.522E-3</v>
      </c>
      <c r="T379">
        <v>418.1</v>
      </c>
      <c r="U379">
        <f t="shared" si="23"/>
        <v>470.30371203599549</v>
      </c>
    </row>
    <row r="380" spans="1:21" x14ac:dyDescent="0.3">
      <c r="A380" s="1" t="s">
        <v>583</v>
      </c>
      <c r="B380">
        <v>-2.4504999999999999E-2</v>
      </c>
      <c r="C380">
        <v>-2.5183000000000001E-2</v>
      </c>
      <c r="D380">
        <v>-1.5803000000000001E-2</v>
      </c>
      <c r="E380">
        <v>-1.6825E-2</v>
      </c>
      <c r="F380">
        <v>10894556800</v>
      </c>
      <c r="G380">
        <v>500</v>
      </c>
      <c r="H380">
        <v>11158663100</v>
      </c>
      <c r="I380">
        <v>500</v>
      </c>
      <c r="J380">
        <v>1224.42</v>
      </c>
      <c r="K380">
        <v>-2.5003999999999998E-2</v>
      </c>
      <c r="L380">
        <f t="shared" si="20"/>
        <v>1440.1552575864503</v>
      </c>
      <c r="M380">
        <v>2.1610000000000002E-3</v>
      </c>
      <c r="N380">
        <v>1068.2539999999999</v>
      </c>
      <c r="O380">
        <f t="shared" si="21"/>
        <v>1467.577007492205</v>
      </c>
      <c r="P380">
        <v>3.0010000000000002E-3</v>
      </c>
      <c r="Q380">
        <v>782.63310000000001</v>
      </c>
      <c r="R380">
        <f t="shared" si="22"/>
        <v>916.31245846561512</v>
      </c>
      <c r="S380">
        <v>1.688E-3</v>
      </c>
      <c r="T380">
        <v>418.8</v>
      </c>
      <c r="U380">
        <f t="shared" si="23"/>
        <v>471.09111361079863</v>
      </c>
    </row>
    <row r="381" spans="1:21" x14ac:dyDescent="0.3">
      <c r="A381" s="1" t="s">
        <v>256</v>
      </c>
      <c r="B381">
        <v>-9.3170000000000006E-3</v>
      </c>
      <c r="C381">
        <v>-1.0248E-2</v>
      </c>
      <c r="D381">
        <v>-9.1800000000000007E-3</v>
      </c>
      <c r="E381">
        <v>-9.9150000000000002E-3</v>
      </c>
      <c r="F381">
        <v>10796170700</v>
      </c>
      <c r="G381">
        <v>500</v>
      </c>
      <c r="H381">
        <v>10938990500</v>
      </c>
      <c r="I381">
        <v>500</v>
      </c>
      <c r="J381">
        <v>1211.23</v>
      </c>
      <c r="K381">
        <v>-1.0772E-2</v>
      </c>
      <c r="L381">
        <f t="shared" si="20"/>
        <v>1424.641260879793</v>
      </c>
      <c r="M381">
        <v>3.0526000000000001E-2</v>
      </c>
      <c r="N381">
        <v>1100.8630000000001</v>
      </c>
      <c r="O381">
        <f t="shared" si="21"/>
        <v>1512.3755466386192</v>
      </c>
      <c r="P381">
        <v>3.3050000000000002E-3</v>
      </c>
      <c r="Q381">
        <v>785.21969999999999</v>
      </c>
      <c r="R381">
        <f t="shared" si="22"/>
        <v>919.34086833617528</v>
      </c>
      <c r="S381">
        <v>-2.8089999999999999E-3</v>
      </c>
      <c r="T381">
        <v>417.6</v>
      </c>
      <c r="U381">
        <f t="shared" si="23"/>
        <v>469.74128233970748</v>
      </c>
    </row>
    <row r="382" spans="1:21" x14ac:dyDescent="0.3">
      <c r="A382" s="1" t="s">
        <v>257</v>
      </c>
      <c r="B382">
        <v>-6.3435000000000005E-2</v>
      </c>
      <c r="C382">
        <v>-6.4933000000000005E-2</v>
      </c>
      <c r="D382">
        <v>-4.3659000000000003E-2</v>
      </c>
      <c r="E382">
        <v>-4.5377000000000001E-2</v>
      </c>
      <c r="F382">
        <v>10134138100</v>
      </c>
      <c r="G382">
        <v>500</v>
      </c>
      <c r="H382">
        <v>10785394600</v>
      </c>
      <c r="I382">
        <v>500</v>
      </c>
      <c r="J382">
        <v>1133.58</v>
      </c>
      <c r="K382">
        <v>-6.4107999999999998E-2</v>
      </c>
      <c r="L382">
        <f t="shared" si="20"/>
        <v>1333.3098094565985</v>
      </c>
      <c r="M382">
        <v>1.5065E-2</v>
      </c>
      <c r="N382">
        <v>1117.4480000000001</v>
      </c>
      <c r="O382">
        <f t="shared" si="21"/>
        <v>1535.1601696489317</v>
      </c>
      <c r="P382">
        <v>3.284E-3</v>
      </c>
      <c r="Q382">
        <v>787.79840000000002</v>
      </c>
      <c r="R382">
        <f t="shared" si="22"/>
        <v>922.36002882995626</v>
      </c>
      <c r="S382">
        <v>0</v>
      </c>
      <c r="T382">
        <v>417.6</v>
      </c>
      <c r="U382">
        <f t="shared" si="23"/>
        <v>469.74128233970748</v>
      </c>
    </row>
    <row r="383" spans="1:21" x14ac:dyDescent="0.3">
      <c r="A383" s="1" t="s">
        <v>584</v>
      </c>
      <c r="B383">
        <v>-8.0361000000000002E-2</v>
      </c>
      <c r="C383">
        <v>-8.1351999999999994E-2</v>
      </c>
      <c r="D383">
        <v>-0.124472</v>
      </c>
      <c r="E383">
        <v>-0.125526</v>
      </c>
      <c r="F383">
        <v>9316520260</v>
      </c>
      <c r="G383">
        <v>500</v>
      </c>
      <c r="H383">
        <v>10136156000</v>
      </c>
      <c r="I383">
        <v>500</v>
      </c>
      <c r="J383">
        <v>1040.94</v>
      </c>
      <c r="K383">
        <v>-8.1723000000000004E-2</v>
      </c>
      <c r="L383">
        <f t="shared" si="20"/>
        <v>1224.3472124206071</v>
      </c>
      <c r="M383">
        <v>2.2599000000000001E-2</v>
      </c>
      <c r="N383">
        <v>1142.701</v>
      </c>
      <c r="O383">
        <f t="shared" si="21"/>
        <v>1569.8529694607746</v>
      </c>
      <c r="P383">
        <v>4.2240000000000003E-3</v>
      </c>
      <c r="Q383">
        <v>791.12599999999998</v>
      </c>
      <c r="R383">
        <f t="shared" si="22"/>
        <v>926.25600682627419</v>
      </c>
      <c r="S383">
        <v>4.5069999999999997E-3</v>
      </c>
      <c r="T383">
        <v>419.5</v>
      </c>
      <c r="U383">
        <f t="shared" si="23"/>
        <v>471.87851518560183</v>
      </c>
    </row>
    <row r="384" spans="1:21" x14ac:dyDescent="0.3">
      <c r="A384" s="1" t="s">
        <v>258</v>
      </c>
      <c r="B384">
        <v>1.9539999999999998E-2</v>
      </c>
      <c r="C384">
        <v>1.8546E-2</v>
      </c>
      <c r="D384">
        <v>4.2117000000000002E-2</v>
      </c>
      <c r="E384">
        <v>4.1314999999999998E-2</v>
      </c>
      <c r="F384">
        <v>9520542380</v>
      </c>
      <c r="G384">
        <v>500</v>
      </c>
      <c r="H384">
        <v>9295930430</v>
      </c>
      <c r="I384">
        <v>500</v>
      </c>
      <c r="J384">
        <v>1059.78</v>
      </c>
      <c r="K384">
        <v>1.8099000000000001E-2</v>
      </c>
      <c r="L384">
        <f t="shared" si="20"/>
        <v>1246.5067043048696</v>
      </c>
      <c r="M384">
        <v>3.1821000000000002E-2</v>
      </c>
      <c r="N384">
        <v>1179.0630000000001</v>
      </c>
      <c r="O384">
        <f t="shared" si="21"/>
        <v>1619.8074139528444</v>
      </c>
      <c r="P384">
        <v>2.545E-3</v>
      </c>
      <c r="Q384">
        <v>793.1395</v>
      </c>
      <c r="R384">
        <f t="shared" si="22"/>
        <v>928.61342709781718</v>
      </c>
      <c r="S384">
        <v>-3.3649999999999999E-3</v>
      </c>
      <c r="T384">
        <v>418.1</v>
      </c>
      <c r="U384">
        <f t="shared" si="23"/>
        <v>470.30371203599549</v>
      </c>
    </row>
    <row r="385" spans="1:21" x14ac:dyDescent="0.3">
      <c r="A385" s="1" t="s">
        <v>259</v>
      </c>
      <c r="B385">
        <v>7.8786999999999996E-2</v>
      </c>
      <c r="C385">
        <v>7.7258999999999994E-2</v>
      </c>
      <c r="D385">
        <v>0.102273</v>
      </c>
      <c r="E385">
        <v>0.10057099999999999</v>
      </c>
      <c r="F385">
        <v>10243197700</v>
      </c>
      <c r="G385">
        <v>500</v>
      </c>
      <c r="H385">
        <v>9516354630</v>
      </c>
      <c r="I385">
        <v>500</v>
      </c>
      <c r="J385">
        <v>1139.45</v>
      </c>
      <c r="K385">
        <v>7.5176000000000007E-2</v>
      </c>
      <c r="L385">
        <f t="shared" si="20"/>
        <v>1340.2140672782875</v>
      </c>
      <c r="M385">
        <v>-3.5210999999999999E-2</v>
      </c>
      <c r="N385">
        <v>1137.547</v>
      </c>
      <c r="O385">
        <f t="shared" si="21"/>
        <v>1562.7723576431595</v>
      </c>
      <c r="P385">
        <v>2.1059999999999998E-3</v>
      </c>
      <c r="Q385">
        <v>794.8098</v>
      </c>
      <c r="R385">
        <f t="shared" si="22"/>
        <v>930.56902634269341</v>
      </c>
      <c r="S385">
        <v>-1.688E-3</v>
      </c>
      <c r="T385">
        <v>417.4</v>
      </c>
      <c r="U385">
        <f t="shared" si="23"/>
        <v>469.51631046119229</v>
      </c>
    </row>
    <row r="386" spans="1:21" x14ac:dyDescent="0.3">
      <c r="A386" s="1" t="s">
        <v>260</v>
      </c>
      <c r="B386">
        <v>9.051E-3</v>
      </c>
      <c r="C386">
        <v>7.8490000000000001E-3</v>
      </c>
      <c r="D386">
        <v>3.0571999999999998E-2</v>
      </c>
      <c r="E386">
        <v>2.9262E-2</v>
      </c>
      <c r="F386">
        <v>10348785900</v>
      </c>
      <c r="G386">
        <v>500</v>
      </c>
      <c r="H386">
        <v>10253509400</v>
      </c>
      <c r="I386">
        <v>500</v>
      </c>
      <c r="J386">
        <v>1148.08</v>
      </c>
      <c r="K386">
        <v>7.574E-3</v>
      </c>
      <c r="L386">
        <f t="shared" si="20"/>
        <v>1350.3646200893907</v>
      </c>
      <c r="M386">
        <v>-1.7354000000000001E-2</v>
      </c>
      <c r="N386">
        <v>1117.806</v>
      </c>
      <c r="O386">
        <f t="shared" si="21"/>
        <v>1535.6519932870196</v>
      </c>
      <c r="P386">
        <v>1.5920000000000001E-3</v>
      </c>
      <c r="Q386">
        <v>796.07510000000002</v>
      </c>
      <c r="R386">
        <f t="shared" si="22"/>
        <v>932.0504486767303</v>
      </c>
      <c r="S386">
        <v>-3.9459999999999999E-3</v>
      </c>
      <c r="T386">
        <v>415.8</v>
      </c>
      <c r="U386">
        <f t="shared" si="23"/>
        <v>467.71653543307082</v>
      </c>
    </row>
    <row r="387" spans="1:21" x14ac:dyDescent="0.3">
      <c r="A387" s="1" t="s">
        <v>261</v>
      </c>
      <c r="B387">
        <v>-1.4324E-2</v>
      </c>
      <c r="C387">
        <v>-1.532E-2</v>
      </c>
      <c r="D387">
        <v>-2.5270000000000002E-3</v>
      </c>
      <c r="E387">
        <v>-3.2889999999999998E-3</v>
      </c>
      <c r="F387">
        <v>10210368200</v>
      </c>
      <c r="G387">
        <v>500</v>
      </c>
      <c r="H387">
        <v>10361815900</v>
      </c>
      <c r="I387">
        <v>500</v>
      </c>
      <c r="J387">
        <v>1130.2</v>
      </c>
      <c r="K387">
        <v>-1.5573999999999999E-2</v>
      </c>
      <c r="L387">
        <f t="shared" si="20"/>
        <v>1329.3342742884029</v>
      </c>
      <c r="M387">
        <v>4.6090000000000002E-3</v>
      </c>
      <c r="N387">
        <v>1122.9580000000001</v>
      </c>
      <c r="O387">
        <f t="shared" si="21"/>
        <v>1542.7298574865451</v>
      </c>
      <c r="P387">
        <v>1.488E-3</v>
      </c>
      <c r="Q387">
        <v>797.25969999999995</v>
      </c>
      <c r="R387">
        <f t="shared" si="22"/>
        <v>933.43738687075552</v>
      </c>
      <c r="S387">
        <v>2.264E-3</v>
      </c>
      <c r="T387">
        <v>416.7</v>
      </c>
      <c r="U387">
        <f t="shared" si="23"/>
        <v>468.72890888638909</v>
      </c>
    </row>
    <row r="388" spans="1:21" x14ac:dyDescent="0.3">
      <c r="A388" s="1" t="s">
        <v>262</v>
      </c>
      <c r="B388">
        <v>-1.9480999999999998E-2</v>
      </c>
      <c r="C388">
        <v>-2.0972999999999999E-2</v>
      </c>
      <c r="D388">
        <v>-1.1292999999999999E-2</v>
      </c>
      <c r="E388">
        <v>-1.2721E-2</v>
      </c>
      <c r="F388">
        <v>10004219400</v>
      </c>
      <c r="G388">
        <v>500</v>
      </c>
      <c r="H388">
        <v>10212163900</v>
      </c>
      <c r="I388">
        <v>500</v>
      </c>
      <c r="J388">
        <v>1106.73</v>
      </c>
      <c r="K388">
        <v>-2.0766E-2</v>
      </c>
      <c r="L388">
        <f t="shared" ref="L388:L451" si="24">J388/$J$3*100</f>
        <v>1301.7290049400142</v>
      </c>
      <c r="M388">
        <v>1.2026999999999999E-2</v>
      </c>
      <c r="N388">
        <v>1136.463</v>
      </c>
      <c r="O388">
        <f t="shared" ref="O388:O451" si="25">N388/$N$3*100</f>
        <v>1561.2831486384455</v>
      </c>
      <c r="P388">
        <v>1.3730000000000001E-3</v>
      </c>
      <c r="Q388">
        <v>798.35429999999997</v>
      </c>
      <c r="R388">
        <f t="shared" ref="R388:R451" si="26">Q388/$Q$3*100</f>
        <v>934.71895241792765</v>
      </c>
      <c r="S388">
        <v>3.9529999999999999E-3</v>
      </c>
      <c r="T388">
        <v>418.4</v>
      </c>
      <c r="U388">
        <f t="shared" ref="U388:U451" si="27">T388/$T$3*100</f>
        <v>470.64116985376819</v>
      </c>
    </row>
    <row r="389" spans="1:21" x14ac:dyDescent="0.3">
      <c r="A389" s="1" t="s">
        <v>585</v>
      </c>
      <c r="B389">
        <v>3.7572000000000001E-2</v>
      </c>
      <c r="C389">
        <v>3.669E-2</v>
      </c>
      <c r="D389">
        <v>6.7364999999999994E-2</v>
      </c>
      <c r="E389">
        <v>6.6227999999999995E-2</v>
      </c>
      <c r="F389">
        <v>10377892700</v>
      </c>
      <c r="G389">
        <v>500</v>
      </c>
      <c r="H389">
        <v>10004219400</v>
      </c>
      <c r="I389">
        <v>500</v>
      </c>
      <c r="J389">
        <v>1147.3900000000001</v>
      </c>
      <c r="K389">
        <v>3.6739000000000001E-2</v>
      </c>
      <c r="L389">
        <f t="shared" si="24"/>
        <v>1349.5530463420373</v>
      </c>
      <c r="M389">
        <v>-3.6790000000000003E-2</v>
      </c>
      <c r="N389">
        <v>1094.653</v>
      </c>
      <c r="O389">
        <f t="shared" si="25"/>
        <v>1503.8441924695483</v>
      </c>
      <c r="P389">
        <v>1.3760000000000001E-3</v>
      </c>
      <c r="Q389">
        <v>799.4529</v>
      </c>
      <c r="R389">
        <f t="shared" si="26"/>
        <v>936.00520119384873</v>
      </c>
      <c r="S389">
        <v>5.6239999999999997E-3</v>
      </c>
      <c r="T389">
        <v>420.7</v>
      </c>
      <c r="U389">
        <f t="shared" si="27"/>
        <v>473.22834645669286</v>
      </c>
    </row>
    <row r="390" spans="1:21" x14ac:dyDescent="0.3">
      <c r="A390" s="1" t="s">
        <v>263</v>
      </c>
      <c r="B390">
        <v>-6.1001E-2</v>
      </c>
      <c r="C390">
        <v>-6.1825999999999999E-2</v>
      </c>
      <c r="D390">
        <v>-3.6341999999999999E-2</v>
      </c>
      <c r="E390">
        <v>-3.6988E-2</v>
      </c>
      <c r="F390">
        <v>9741287380</v>
      </c>
      <c r="G390">
        <v>500</v>
      </c>
      <c r="H390">
        <v>10377892700</v>
      </c>
      <c r="I390">
        <v>500</v>
      </c>
      <c r="J390">
        <v>1076.92</v>
      </c>
      <c r="K390">
        <v>-6.1418E-2</v>
      </c>
      <c r="L390">
        <f t="shared" si="24"/>
        <v>1266.6666666666667</v>
      </c>
      <c r="M390">
        <v>2.9381999999999998E-2</v>
      </c>
      <c r="N390">
        <v>1126.816</v>
      </c>
      <c r="O390">
        <f t="shared" si="25"/>
        <v>1548.0300127819196</v>
      </c>
      <c r="P390">
        <v>1.6689999999999999E-3</v>
      </c>
      <c r="Q390">
        <v>800.78710000000001</v>
      </c>
      <c r="R390">
        <f t="shared" si="26"/>
        <v>937.56729214308757</v>
      </c>
      <c r="S390">
        <v>5.5929999999999999E-3</v>
      </c>
      <c r="T390">
        <v>423.1</v>
      </c>
      <c r="U390">
        <f t="shared" si="27"/>
        <v>475.9280089988751</v>
      </c>
    </row>
    <row r="391" spans="1:21" x14ac:dyDescent="0.3">
      <c r="A391" s="1" t="s">
        <v>264</v>
      </c>
      <c r="B391">
        <v>-7.7999999999999996E-3</v>
      </c>
      <c r="C391">
        <v>-9.4380000000000002E-3</v>
      </c>
      <c r="D391">
        <v>-1.2256E-2</v>
      </c>
      <c r="E391">
        <v>-1.3828E-2</v>
      </c>
      <c r="F391">
        <v>9668888310</v>
      </c>
      <c r="G391">
        <v>500</v>
      </c>
      <c r="H391">
        <v>9738328740</v>
      </c>
      <c r="I391">
        <v>500</v>
      </c>
      <c r="J391">
        <v>1067.1400000000001</v>
      </c>
      <c r="K391">
        <v>-9.0810000000000005E-3</v>
      </c>
      <c r="L391">
        <f t="shared" si="24"/>
        <v>1255.1634909433076</v>
      </c>
      <c r="M391">
        <v>8.1359999999999991E-3</v>
      </c>
      <c r="N391">
        <v>1135.9839999999999</v>
      </c>
      <c r="O391">
        <f t="shared" si="25"/>
        <v>1560.6250941059195</v>
      </c>
      <c r="P391">
        <v>1.6069999999999999E-3</v>
      </c>
      <c r="Q391">
        <v>802.07399999999996</v>
      </c>
      <c r="R391">
        <f t="shared" si="26"/>
        <v>939.07400391236934</v>
      </c>
      <c r="S391">
        <v>0</v>
      </c>
      <c r="T391">
        <v>423.1</v>
      </c>
      <c r="U391">
        <f t="shared" si="27"/>
        <v>475.9280089988751</v>
      </c>
    </row>
    <row r="392" spans="1:21" x14ac:dyDescent="0.3">
      <c r="A392" s="1" t="s">
        <v>586</v>
      </c>
      <c r="B392">
        <v>-7.1348999999999996E-2</v>
      </c>
      <c r="C392">
        <v>-7.2610999999999995E-2</v>
      </c>
      <c r="D392">
        <v>-8.0674999999999997E-2</v>
      </c>
      <c r="E392">
        <v>-8.1861000000000003E-2</v>
      </c>
      <c r="F392">
        <v>8971928120</v>
      </c>
      <c r="G392">
        <v>500</v>
      </c>
      <c r="H392">
        <v>9672869220</v>
      </c>
      <c r="I392">
        <v>500</v>
      </c>
      <c r="J392">
        <v>989.81</v>
      </c>
      <c r="K392">
        <v>-7.2465000000000002E-2</v>
      </c>
      <c r="L392">
        <f t="shared" si="24"/>
        <v>1164.208421547871</v>
      </c>
      <c r="M392">
        <v>2.1555000000000001E-2</v>
      </c>
      <c r="N392">
        <v>1160.47</v>
      </c>
      <c r="O392">
        <f t="shared" si="25"/>
        <v>1594.2641823802949</v>
      </c>
      <c r="P392">
        <v>1.4319999999999999E-3</v>
      </c>
      <c r="Q392">
        <v>803.22260000000006</v>
      </c>
      <c r="R392">
        <f t="shared" si="26"/>
        <v>940.41879304765337</v>
      </c>
      <c r="S392">
        <v>5.5599999999999996E-4</v>
      </c>
      <c r="T392">
        <v>423.3</v>
      </c>
      <c r="U392">
        <f t="shared" si="27"/>
        <v>476.15298087739035</v>
      </c>
    </row>
    <row r="393" spans="1:21" x14ac:dyDescent="0.3">
      <c r="A393" s="1" t="s">
        <v>265</v>
      </c>
      <c r="B393">
        <v>-7.3986999999999997E-2</v>
      </c>
      <c r="C393">
        <v>-7.5074000000000002E-2</v>
      </c>
      <c r="D393">
        <v>-0.105229</v>
      </c>
      <c r="E393">
        <v>-0.10610600000000001</v>
      </c>
      <c r="F393">
        <v>8318980140</v>
      </c>
      <c r="G393">
        <v>500</v>
      </c>
      <c r="H393">
        <v>8980694430</v>
      </c>
      <c r="I393">
        <v>500</v>
      </c>
      <c r="J393">
        <v>911.62</v>
      </c>
      <c r="K393">
        <v>-7.8994999999999996E-2</v>
      </c>
      <c r="L393">
        <f t="shared" si="24"/>
        <v>1072.2418254528345</v>
      </c>
      <c r="M393">
        <v>3.0769999999999999E-2</v>
      </c>
      <c r="N393">
        <v>1196.1780000000001</v>
      </c>
      <c r="O393">
        <f t="shared" si="25"/>
        <v>1643.3201557569746</v>
      </c>
      <c r="P393">
        <v>1.5560000000000001E-3</v>
      </c>
      <c r="Q393">
        <v>804.47239999999999</v>
      </c>
      <c r="R393">
        <f t="shared" si="26"/>
        <v>941.88206787028776</v>
      </c>
      <c r="S393">
        <v>1.1119999999999999E-3</v>
      </c>
      <c r="T393">
        <v>423.8</v>
      </c>
      <c r="U393">
        <f t="shared" si="27"/>
        <v>476.71541057367824</v>
      </c>
    </row>
    <row r="394" spans="1:21" x14ac:dyDescent="0.3">
      <c r="A394" s="1" t="s">
        <v>587</v>
      </c>
      <c r="B394">
        <v>7.0609999999999996E-3</v>
      </c>
      <c r="C394">
        <v>5.4010000000000004E-3</v>
      </c>
      <c r="D394">
        <v>1.2241E-2</v>
      </c>
      <c r="E394">
        <v>1.0652E-2</v>
      </c>
      <c r="F394">
        <v>8351792090</v>
      </c>
      <c r="G394">
        <v>500</v>
      </c>
      <c r="H394">
        <v>8321829090</v>
      </c>
      <c r="I394">
        <v>499</v>
      </c>
      <c r="J394">
        <v>916.07</v>
      </c>
      <c r="K394">
        <v>4.8809999999999999E-3</v>
      </c>
      <c r="L394">
        <f t="shared" si="24"/>
        <v>1077.4758880263469</v>
      </c>
      <c r="M394">
        <v>3.0178E-2</v>
      </c>
      <c r="N394">
        <v>1232.2760000000001</v>
      </c>
      <c r="O394">
        <f t="shared" si="25"/>
        <v>1692.9119146611804</v>
      </c>
      <c r="P394">
        <v>1.467E-3</v>
      </c>
      <c r="Q394">
        <v>805.65260000000001</v>
      </c>
      <c r="R394">
        <f t="shared" si="26"/>
        <v>943.26385451268902</v>
      </c>
      <c r="S394">
        <v>3.3310000000000002E-3</v>
      </c>
      <c r="T394">
        <v>425.2</v>
      </c>
      <c r="U394">
        <f t="shared" si="27"/>
        <v>478.29021372328452</v>
      </c>
    </row>
    <row r="395" spans="1:21" x14ac:dyDescent="0.3">
      <c r="A395" s="1" t="s">
        <v>266</v>
      </c>
      <c r="B395">
        <v>-0.10896500000000001</v>
      </c>
      <c r="C395">
        <v>-0.11042100000000001</v>
      </c>
      <c r="D395">
        <v>-0.11530899999999999</v>
      </c>
      <c r="E395">
        <v>-0.116645</v>
      </c>
      <c r="F395">
        <v>7430543820</v>
      </c>
      <c r="G395">
        <v>500</v>
      </c>
      <c r="H395">
        <v>8341666370</v>
      </c>
      <c r="I395">
        <v>500</v>
      </c>
      <c r="J395">
        <v>815.29</v>
      </c>
      <c r="K395">
        <v>-0.110013</v>
      </c>
      <c r="L395">
        <f t="shared" si="24"/>
        <v>958.93907315925662</v>
      </c>
      <c r="M395">
        <v>4.6890000000000001E-2</v>
      </c>
      <c r="N395">
        <v>1290.057</v>
      </c>
      <c r="O395">
        <f t="shared" si="25"/>
        <v>1772.2919750867973</v>
      </c>
      <c r="P395">
        <v>1.606E-3</v>
      </c>
      <c r="Q395">
        <v>806.94640000000004</v>
      </c>
      <c r="R395">
        <f t="shared" si="26"/>
        <v>944.77864485156283</v>
      </c>
      <c r="S395">
        <v>1.66E-3</v>
      </c>
      <c r="T395">
        <v>425.9</v>
      </c>
      <c r="U395">
        <f t="shared" si="27"/>
        <v>479.07761529808772</v>
      </c>
    </row>
    <row r="396" spans="1:21" x14ac:dyDescent="0.3">
      <c r="A396" s="1" t="s">
        <v>267</v>
      </c>
      <c r="B396">
        <v>8.8598999999999997E-2</v>
      </c>
      <c r="C396">
        <v>8.7103E-2</v>
      </c>
      <c r="D396">
        <v>7.3063000000000003E-2</v>
      </c>
      <c r="E396">
        <v>7.1850999999999998E-2</v>
      </c>
      <c r="F396">
        <v>8075998860</v>
      </c>
      <c r="G396">
        <v>500</v>
      </c>
      <c r="H396">
        <v>7430543820</v>
      </c>
      <c r="I396">
        <v>500</v>
      </c>
      <c r="J396">
        <v>885.76</v>
      </c>
      <c r="K396">
        <v>8.6435999999999999E-2</v>
      </c>
      <c r="L396">
        <f t="shared" si="24"/>
        <v>1041.8254528346272</v>
      </c>
      <c r="M396">
        <v>-2.0220999999999999E-2</v>
      </c>
      <c r="N396">
        <v>1263.971</v>
      </c>
      <c r="O396">
        <f t="shared" si="25"/>
        <v>1736.45479234052</v>
      </c>
      <c r="P396">
        <v>1.475E-3</v>
      </c>
      <c r="Q396">
        <v>808.13670000000002</v>
      </c>
      <c r="R396">
        <f t="shared" si="26"/>
        <v>946.1722566465553</v>
      </c>
      <c r="S396">
        <v>1.6570000000000001E-3</v>
      </c>
      <c r="T396">
        <v>426.6</v>
      </c>
      <c r="U396">
        <f t="shared" si="27"/>
        <v>479.86501687289086</v>
      </c>
    </row>
    <row r="397" spans="1:21" x14ac:dyDescent="0.3">
      <c r="A397" s="1" t="s">
        <v>588</v>
      </c>
      <c r="B397">
        <v>5.9019000000000002E-2</v>
      </c>
      <c r="C397">
        <v>5.7287999999999999E-2</v>
      </c>
      <c r="D397">
        <v>0.110251</v>
      </c>
      <c r="E397">
        <v>0.108353</v>
      </c>
      <c r="F397">
        <v>8512867790</v>
      </c>
      <c r="G397">
        <v>500</v>
      </c>
      <c r="H397">
        <v>8086805950</v>
      </c>
      <c r="I397">
        <v>500</v>
      </c>
      <c r="J397">
        <v>936.31</v>
      </c>
      <c r="K397">
        <v>5.7070000000000003E-2</v>
      </c>
      <c r="L397">
        <f t="shared" si="24"/>
        <v>1101.2820512820513</v>
      </c>
      <c r="M397">
        <v>-2.1163000000000001E-2</v>
      </c>
      <c r="N397">
        <v>1237.222</v>
      </c>
      <c r="O397">
        <f t="shared" si="25"/>
        <v>1699.7067741974483</v>
      </c>
      <c r="P397">
        <v>1.557E-3</v>
      </c>
      <c r="Q397">
        <v>809.39499999999998</v>
      </c>
      <c r="R397">
        <f t="shared" si="26"/>
        <v>947.64548333028142</v>
      </c>
      <c r="S397">
        <v>0</v>
      </c>
      <c r="T397">
        <v>426.6</v>
      </c>
      <c r="U397">
        <f t="shared" si="27"/>
        <v>479.86501687289086</v>
      </c>
    </row>
    <row r="398" spans="1:21" x14ac:dyDescent="0.3">
      <c r="A398" s="1" t="s">
        <v>268</v>
      </c>
      <c r="B398">
        <v>-5.8833999999999997E-2</v>
      </c>
      <c r="C398">
        <v>-6.0463999999999997E-2</v>
      </c>
      <c r="D398">
        <v>-5.1344000000000001E-2</v>
      </c>
      <c r="E398">
        <v>-5.2995E-2</v>
      </c>
      <c r="F398">
        <v>8002801760</v>
      </c>
      <c r="G398">
        <v>500</v>
      </c>
      <c r="H398">
        <v>8511627860</v>
      </c>
      <c r="I398">
        <v>500</v>
      </c>
      <c r="J398">
        <v>879.82</v>
      </c>
      <c r="K398">
        <v>-6.0332999999999998E-2</v>
      </c>
      <c r="L398">
        <f t="shared" si="24"/>
        <v>1034.8388614443661</v>
      </c>
      <c r="M398">
        <v>3.5968E-2</v>
      </c>
      <c r="N398">
        <v>1281.722</v>
      </c>
      <c r="O398">
        <f t="shared" si="25"/>
        <v>1760.8412766972315</v>
      </c>
      <c r="P398">
        <v>1.199E-3</v>
      </c>
      <c r="Q398">
        <v>810.36540000000002</v>
      </c>
      <c r="R398">
        <f t="shared" si="26"/>
        <v>948.7816346247962</v>
      </c>
      <c r="S398">
        <v>-2.2060000000000001E-3</v>
      </c>
      <c r="T398">
        <v>425.6</v>
      </c>
      <c r="U398">
        <f t="shared" si="27"/>
        <v>478.74015748031502</v>
      </c>
    </row>
    <row r="399" spans="1:21" x14ac:dyDescent="0.3">
      <c r="A399" s="1" t="s">
        <v>269</v>
      </c>
      <c r="B399">
        <v>-2.6578999999999998E-2</v>
      </c>
      <c r="C399">
        <v>-2.7859999999999999E-2</v>
      </c>
      <c r="D399">
        <v>-2.5524999999999999E-2</v>
      </c>
      <c r="E399">
        <v>-2.6377000000000001E-2</v>
      </c>
      <c r="F399">
        <v>7782234040</v>
      </c>
      <c r="G399">
        <v>500</v>
      </c>
      <c r="H399">
        <v>8002801760</v>
      </c>
      <c r="I399">
        <v>500</v>
      </c>
      <c r="J399">
        <v>855.7</v>
      </c>
      <c r="K399">
        <v>-2.7414999999999998E-2</v>
      </c>
      <c r="L399">
        <f t="shared" si="24"/>
        <v>1006.4690661020938</v>
      </c>
      <c r="M399">
        <v>-8.2850000000000007E-3</v>
      </c>
      <c r="N399">
        <v>1271.1030000000001</v>
      </c>
      <c r="O399">
        <f t="shared" si="25"/>
        <v>1746.2527984490248</v>
      </c>
      <c r="P399">
        <v>1.0839999999999999E-3</v>
      </c>
      <c r="Q399">
        <v>811.24390000000005</v>
      </c>
      <c r="R399">
        <f t="shared" si="26"/>
        <v>949.81018873880191</v>
      </c>
      <c r="S399">
        <v>4.4219999999999997E-3</v>
      </c>
      <c r="T399">
        <v>427.5</v>
      </c>
      <c r="U399">
        <f t="shared" si="27"/>
        <v>480.87739032620919</v>
      </c>
    </row>
    <row r="400" spans="1:21" x14ac:dyDescent="0.3">
      <c r="A400" s="1" t="s">
        <v>270</v>
      </c>
      <c r="B400">
        <v>-1.5245999999999999E-2</v>
      </c>
      <c r="C400">
        <v>-1.7225000000000001E-2</v>
      </c>
      <c r="D400">
        <v>-2.2303E-2</v>
      </c>
      <c r="E400">
        <v>-2.4039000000000001E-2</v>
      </c>
      <c r="F400">
        <v>7648226810</v>
      </c>
      <c r="G400">
        <v>500</v>
      </c>
      <c r="H400">
        <v>7783920260</v>
      </c>
      <c r="I400">
        <v>500</v>
      </c>
      <c r="J400">
        <v>841.15</v>
      </c>
      <c r="K400">
        <v>-1.7003999999999998E-2</v>
      </c>
      <c r="L400">
        <f t="shared" si="24"/>
        <v>989.35544577746418</v>
      </c>
      <c r="M400">
        <v>2.623E-2</v>
      </c>
      <c r="N400">
        <v>1304.444</v>
      </c>
      <c r="O400">
        <f t="shared" si="25"/>
        <v>1792.0569658163338</v>
      </c>
      <c r="P400">
        <v>8.4999999999999995E-4</v>
      </c>
      <c r="Q400">
        <v>811.93340000000001</v>
      </c>
      <c r="R400">
        <f t="shared" si="26"/>
        <v>950.61746029441599</v>
      </c>
      <c r="S400">
        <v>7.705E-3</v>
      </c>
      <c r="T400">
        <v>430.8</v>
      </c>
      <c r="U400">
        <f t="shared" si="27"/>
        <v>484.58942632170977</v>
      </c>
    </row>
    <row r="401" spans="1:21" x14ac:dyDescent="0.3">
      <c r="A401" s="1" t="s">
        <v>271</v>
      </c>
      <c r="B401">
        <v>1.0307999999999999E-2</v>
      </c>
      <c r="C401">
        <v>8.9669999999999993E-3</v>
      </c>
      <c r="D401">
        <v>5.0850000000000001E-3</v>
      </c>
      <c r="E401">
        <v>3.5850000000000001E-3</v>
      </c>
      <c r="F401">
        <v>7724580080</v>
      </c>
      <c r="G401">
        <v>500</v>
      </c>
      <c r="H401">
        <v>7645512550</v>
      </c>
      <c r="I401">
        <v>500</v>
      </c>
      <c r="J401">
        <v>848.18</v>
      </c>
      <c r="K401">
        <v>8.3580000000000008E-3</v>
      </c>
      <c r="L401">
        <f t="shared" si="24"/>
        <v>997.62408844977642</v>
      </c>
      <c r="M401">
        <v>-5.6509999999999998E-3</v>
      </c>
      <c r="N401">
        <v>1297.0730000000001</v>
      </c>
      <c r="O401">
        <f t="shared" si="25"/>
        <v>1781.9306193460893</v>
      </c>
      <c r="P401">
        <v>1.1980000000000001E-3</v>
      </c>
      <c r="Q401">
        <v>812.90610000000004</v>
      </c>
      <c r="R401">
        <f t="shared" si="26"/>
        <v>951.7563044454613</v>
      </c>
      <c r="S401">
        <v>6.0080000000000003E-3</v>
      </c>
      <c r="T401">
        <v>433.4</v>
      </c>
      <c r="U401">
        <f t="shared" si="27"/>
        <v>487.51406074240708</v>
      </c>
    </row>
    <row r="402" spans="1:21" x14ac:dyDescent="0.3">
      <c r="A402" s="1" t="s">
        <v>272</v>
      </c>
      <c r="B402">
        <v>8.2774E-2</v>
      </c>
      <c r="C402">
        <v>8.1462000000000007E-2</v>
      </c>
      <c r="D402">
        <v>0.103509</v>
      </c>
      <c r="E402">
        <v>0.102385</v>
      </c>
      <c r="F402">
        <v>8357157480</v>
      </c>
      <c r="G402">
        <v>500</v>
      </c>
      <c r="H402">
        <v>7671277410</v>
      </c>
      <c r="I402">
        <v>500</v>
      </c>
      <c r="J402">
        <v>916.92</v>
      </c>
      <c r="K402">
        <v>8.1044000000000005E-2</v>
      </c>
      <c r="L402">
        <f t="shared" si="24"/>
        <v>1078.4756527875795</v>
      </c>
      <c r="M402">
        <v>-6.8999999999999997E-5</v>
      </c>
      <c r="N402">
        <v>1296.9829999999999</v>
      </c>
      <c r="O402">
        <f t="shared" si="25"/>
        <v>1781.8069765320445</v>
      </c>
      <c r="P402">
        <v>9.3000000000000005E-4</v>
      </c>
      <c r="Q402">
        <v>813.66210000000001</v>
      </c>
      <c r="R402">
        <f t="shared" si="26"/>
        <v>952.64143467902795</v>
      </c>
      <c r="S402">
        <v>-2.1719999999999999E-3</v>
      </c>
      <c r="T402">
        <v>432.5</v>
      </c>
      <c r="U402">
        <f t="shared" si="27"/>
        <v>486.50168728908881</v>
      </c>
    </row>
    <row r="403" spans="1:21" x14ac:dyDescent="0.3">
      <c r="A403" s="1" t="s">
        <v>589</v>
      </c>
      <c r="B403">
        <v>5.3251E-2</v>
      </c>
      <c r="C403">
        <v>5.1507999999999998E-2</v>
      </c>
      <c r="D403">
        <v>9.6073000000000006E-2</v>
      </c>
      <c r="E403">
        <v>9.4440999999999997E-2</v>
      </c>
      <c r="F403">
        <v>8774327730</v>
      </c>
      <c r="G403">
        <v>500</v>
      </c>
      <c r="H403">
        <v>8357157480</v>
      </c>
      <c r="I403">
        <v>500</v>
      </c>
      <c r="J403">
        <v>963.59</v>
      </c>
      <c r="K403">
        <v>5.0899E-2</v>
      </c>
      <c r="L403">
        <f t="shared" si="24"/>
        <v>1133.3686191484358</v>
      </c>
      <c r="M403">
        <v>4.2443000000000002E-2</v>
      </c>
      <c r="N403">
        <v>1352.0309999999999</v>
      </c>
      <c r="O403">
        <f t="shared" si="25"/>
        <v>1857.4324168378432</v>
      </c>
      <c r="P403">
        <v>9.5799999999999998E-4</v>
      </c>
      <c r="Q403">
        <v>814.44159999999999</v>
      </c>
      <c r="R403">
        <f t="shared" si="26"/>
        <v>953.55407888149523</v>
      </c>
      <c r="S403">
        <v>-1.632E-3</v>
      </c>
      <c r="T403">
        <v>431.8</v>
      </c>
      <c r="U403">
        <f t="shared" si="27"/>
        <v>485.71428571428567</v>
      </c>
    </row>
    <row r="404" spans="1:21" x14ac:dyDescent="0.3">
      <c r="A404" s="1" t="s">
        <v>273</v>
      </c>
      <c r="B404">
        <v>1.2815999999999999E-2</v>
      </c>
      <c r="C404">
        <v>1.1351E-2</v>
      </c>
      <c r="D404">
        <v>7.6490000000000004E-3</v>
      </c>
      <c r="E404">
        <v>6.2129999999999998E-3</v>
      </c>
      <c r="F404">
        <v>8877396860</v>
      </c>
      <c r="G404">
        <v>500</v>
      </c>
      <c r="H404">
        <v>8774327730</v>
      </c>
      <c r="I404">
        <v>500</v>
      </c>
      <c r="J404">
        <v>974.5</v>
      </c>
      <c r="K404">
        <v>1.1322E-2</v>
      </c>
      <c r="L404">
        <f t="shared" si="24"/>
        <v>1146.200893907316</v>
      </c>
      <c r="M404">
        <v>-9.0819999999999998E-3</v>
      </c>
      <c r="N404">
        <v>1339.752</v>
      </c>
      <c r="O404">
        <f t="shared" si="25"/>
        <v>1840.5634155750381</v>
      </c>
      <c r="P404">
        <v>1.439E-3</v>
      </c>
      <c r="Q404">
        <v>815.61360000000002</v>
      </c>
      <c r="R404">
        <f t="shared" si="26"/>
        <v>954.92626490496093</v>
      </c>
      <c r="S404">
        <v>1.09E-3</v>
      </c>
      <c r="T404">
        <v>432.2</v>
      </c>
      <c r="U404">
        <f t="shared" si="27"/>
        <v>486.16422947131605</v>
      </c>
    </row>
    <row r="405" spans="1:21" x14ac:dyDescent="0.3">
      <c r="A405" s="1" t="s">
        <v>274</v>
      </c>
      <c r="B405">
        <v>1.7932E-2</v>
      </c>
      <c r="C405">
        <v>1.6504999999999999E-2</v>
      </c>
      <c r="D405">
        <v>2.8369999999999999E-2</v>
      </c>
      <c r="E405">
        <v>2.7302E-2</v>
      </c>
      <c r="F405">
        <v>9032998370</v>
      </c>
      <c r="G405">
        <v>500</v>
      </c>
      <c r="H405">
        <v>8881111720</v>
      </c>
      <c r="I405">
        <v>500</v>
      </c>
      <c r="J405">
        <v>990.31</v>
      </c>
      <c r="K405">
        <v>1.6223999999999999E-2</v>
      </c>
      <c r="L405">
        <f t="shared" si="24"/>
        <v>1164.7965184662432</v>
      </c>
      <c r="M405">
        <v>-6.6819000000000003E-2</v>
      </c>
      <c r="N405">
        <v>1250.231</v>
      </c>
      <c r="O405">
        <f t="shared" si="25"/>
        <v>1717.578656063059</v>
      </c>
      <c r="P405">
        <v>7.4600000000000003E-4</v>
      </c>
      <c r="Q405">
        <v>816.22199999999998</v>
      </c>
      <c r="R405">
        <f t="shared" si="26"/>
        <v>955.63858399768833</v>
      </c>
      <c r="S405">
        <v>1.0889999999999999E-3</v>
      </c>
      <c r="T405">
        <v>432.7</v>
      </c>
      <c r="U405">
        <f t="shared" si="27"/>
        <v>486.72665916760405</v>
      </c>
    </row>
    <row r="406" spans="1:21" x14ac:dyDescent="0.3">
      <c r="A406" s="1" t="s">
        <v>590</v>
      </c>
      <c r="B406">
        <v>1.9597E-2</v>
      </c>
      <c r="C406">
        <v>1.8013999999999999E-2</v>
      </c>
      <c r="D406">
        <v>4.4603999999999998E-2</v>
      </c>
      <c r="E406">
        <v>4.3043999999999999E-2</v>
      </c>
      <c r="F406">
        <v>9202045440</v>
      </c>
      <c r="G406">
        <v>500</v>
      </c>
      <c r="H406">
        <v>9032611750</v>
      </c>
      <c r="I406">
        <v>499</v>
      </c>
      <c r="J406">
        <v>1008.01</v>
      </c>
      <c r="K406">
        <v>1.7873E-2</v>
      </c>
      <c r="L406">
        <f t="shared" si="24"/>
        <v>1185.6151493766174</v>
      </c>
      <c r="M406">
        <v>4.6719999999999999E-3</v>
      </c>
      <c r="N406">
        <v>1256.0719999999999</v>
      </c>
      <c r="O406">
        <f t="shared" si="25"/>
        <v>1725.6030746945473</v>
      </c>
      <c r="P406">
        <v>7.1699999999999997E-4</v>
      </c>
      <c r="Q406">
        <v>816.80730000000005</v>
      </c>
      <c r="R406">
        <f t="shared" si="26"/>
        <v>956.32385744439023</v>
      </c>
      <c r="S406">
        <v>3.8059999999999999E-3</v>
      </c>
      <c r="T406">
        <v>434.4</v>
      </c>
      <c r="U406">
        <f t="shared" si="27"/>
        <v>488.63892013498304</v>
      </c>
    </row>
    <row r="407" spans="1:21" x14ac:dyDescent="0.3">
      <c r="A407" s="1" t="s">
        <v>275</v>
      </c>
      <c r="B407">
        <v>-1.0737E-2</v>
      </c>
      <c r="C407">
        <v>-1.2107E-2</v>
      </c>
      <c r="D407">
        <v>-1.6560999999999999E-2</v>
      </c>
      <c r="E407">
        <v>-1.7897E-2</v>
      </c>
      <c r="F407">
        <v>9132049160</v>
      </c>
      <c r="G407">
        <v>500</v>
      </c>
      <c r="H407">
        <v>9205450680</v>
      </c>
      <c r="I407">
        <v>500</v>
      </c>
      <c r="J407">
        <v>995.97</v>
      </c>
      <c r="K407">
        <v>-1.1944E-2</v>
      </c>
      <c r="L407">
        <f t="shared" si="24"/>
        <v>1171.4537755822159</v>
      </c>
      <c r="M407">
        <v>4.6767999999999997E-2</v>
      </c>
      <c r="N407">
        <v>1314.816</v>
      </c>
      <c r="O407">
        <f t="shared" si="25"/>
        <v>1806.3061132304408</v>
      </c>
      <c r="P407">
        <v>1.072E-3</v>
      </c>
      <c r="Q407">
        <v>817.68290000000002</v>
      </c>
      <c r="R407">
        <f t="shared" si="26"/>
        <v>957.34901621755296</v>
      </c>
      <c r="S407">
        <v>3.2499999999999999E-3</v>
      </c>
      <c r="T407">
        <v>435.8</v>
      </c>
      <c r="U407">
        <f t="shared" si="27"/>
        <v>490.21372328458943</v>
      </c>
    </row>
    <row r="408" spans="1:21" x14ac:dyDescent="0.3">
      <c r="A408" s="1" t="s">
        <v>276</v>
      </c>
      <c r="B408">
        <v>5.5559999999999998E-2</v>
      </c>
      <c r="C408">
        <v>5.3969999999999997E-2</v>
      </c>
      <c r="D408">
        <v>7.0987999999999996E-2</v>
      </c>
      <c r="E408">
        <v>6.9986000000000007E-2</v>
      </c>
      <c r="F408">
        <v>9627940830</v>
      </c>
      <c r="G408">
        <v>500</v>
      </c>
      <c r="H408">
        <v>9132049160</v>
      </c>
      <c r="I408">
        <v>500</v>
      </c>
      <c r="J408">
        <v>1050.71</v>
      </c>
      <c r="K408">
        <v>5.4961999999999997E-2</v>
      </c>
      <c r="L408">
        <f t="shared" si="24"/>
        <v>1235.8386262055988</v>
      </c>
      <c r="M408">
        <v>-2.4426E-2</v>
      </c>
      <c r="N408">
        <v>1282.7</v>
      </c>
      <c r="O408">
        <f t="shared" si="25"/>
        <v>1762.1848619431817</v>
      </c>
      <c r="P408">
        <v>7.7399999999999995E-4</v>
      </c>
      <c r="Q408">
        <v>818.31579999999997</v>
      </c>
      <c r="R408">
        <f t="shared" si="26"/>
        <v>958.0900200863681</v>
      </c>
      <c r="S408">
        <v>-1.08E-3</v>
      </c>
      <c r="T408">
        <v>435.3</v>
      </c>
      <c r="U408">
        <f t="shared" si="27"/>
        <v>489.65129358830143</v>
      </c>
    </row>
    <row r="409" spans="1:21" x14ac:dyDescent="0.3">
      <c r="A409" s="1" t="s">
        <v>591</v>
      </c>
      <c r="B409">
        <v>9.2589999999999999E-3</v>
      </c>
      <c r="C409">
        <v>7.6059999999999999E-3</v>
      </c>
      <c r="D409">
        <v>2.1267000000000001E-2</v>
      </c>
      <c r="E409">
        <v>1.9609999999999999E-2</v>
      </c>
      <c r="F409">
        <v>9705385380</v>
      </c>
      <c r="G409">
        <v>500</v>
      </c>
      <c r="H409">
        <v>9627368510</v>
      </c>
      <c r="I409">
        <v>500</v>
      </c>
      <c r="J409">
        <v>1058.2</v>
      </c>
      <c r="K409">
        <v>7.1289999999999999E-3</v>
      </c>
      <c r="L409">
        <f t="shared" si="24"/>
        <v>1244.6483180428136</v>
      </c>
      <c r="M409">
        <v>1.6620000000000001E-3</v>
      </c>
      <c r="N409">
        <v>1284.8320000000001</v>
      </c>
      <c r="O409">
        <f t="shared" si="25"/>
        <v>1765.1138228269915</v>
      </c>
      <c r="P409">
        <v>8.0400000000000003E-4</v>
      </c>
      <c r="Q409">
        <v>818.97370000000001</v>
      </c>
      <c r="R409">
        <f t="shared" si="26"/>
        <v>958.86029413486483</v>
      </c>
      <c r="S409">
        <v>-2.7030000000000001E-3</v>
      </c>
      <c r="T409">
        <v>434.1</v>
      </c>
      <c r="U409">
        <f t="shared" si="27"/>
        <v>488.30146231721034</v>
      </c>
    </row>
    <row r="410" spans="1:21" x14ac:dyDescent="0.3">
      <c r="A410" s="1" t="s">
        <v>277</v>
      </c>
      <c r="B410">
        <v>5.178E-2</v>
      </c>
      <c r="C410">
        <v>5.0106999999999999E-2</v>
      </c>
      <c r="D410">
        <v>5.3165999999999998E-2</v>
      </c>
      <c r="E410">
        <v>5.1498000000000002E-2</v>
      </c>
      <c r="F410">
        <v>10156561300</v>
      </c>
      <c r="G410">
        <v>500</v>
      </c>
      <c r="H410">
        <v>9705385380</v>
      </c>
      <c r="I410">
        <v>500</v>
      </c>
      <c r="J410">
        <v>1111.92</v>
      </c>
      <c r="K410">
        <v>5.0764999999999998E-2</v>
      </c>
      <c r="L410">
        <f t="shared" si="24"/>
        <v>1307.8334509527172</v>
      </c>
      <c r="M410">
        <v>1.0311000000000001E-2</v>
      </c>
      <c r="N410">
        <v>1298.08</v>
      </c>
      <c r="O410">
        <f t="shared" si="25"/>
        <v>1783.3140450543424</v>
      </c>
      <c r="P410">
        <v>9.7099999999999997E-4</v>
      </c>
      <c r="Q410">
        <v>819.76890000000003</v>
      </c>
      <c r="R410">
        <f t="shared" si="26"/>
        <v>959.79132001017206</v>
      </c>
      <c r="S410">
        <v>-1.0839999999999999E-3</v>
      </c>
      <c r="T410">
        <v>433.6</v>
      </c>
      <c r="U410">
        <f t="shared" si="27"/>
        <v>487.73903262092244</v>
      </c>
    </row>
    <row r="411" spans="1:21" x14ac:dyDescent="0.3">
      <c r="A411" s="1" t="s">
        <v>592</v>
      </c>
      <c r="B411">
        <v>1.9078000000000001E-2</v>
      </c>
      <c r="C411">
        <v>1.7991E-2</v>
      </c>
      <c r="D411">
        <v>2.4211E-2</v>
      </c>
      <c r="E411">
        <v>2.3439000000000002E-2</v>
      </c>
      <c r="F411">
        <v>10338496000</v>
      </c>
      <c r="G411">
        <v>500</v>
      </c>
      <c r="H411">
        <v>10156561300</v>
      </c>
      <c r="I411">
        <v>500</v>
      </c>
      <c r="J411">
        <v>1131.1300000000001</v>
      </c>
      <c r="K411">
        <v>1.7276E-2</v>
      </c>
      <c r="L411">
        <f t="shared" si="24"/>
        <v>1330.4281345565751</v>
      </c>
      <c r="M411">
        <v>1.2966E-2</v>
      </c>
      <c r="N411">
        <v>1314.9110000000001</v>
      </c>
      <c r="O411">
        <f t="shared" si="25"/>
        <v>1806.4366250897099</v>
      </c>
      <c r="P411">
        <v>8.6799999999999996E-4</v>
      </c>
      <c r="Q411">
        <v>820.48050000000001</v>
      </c>
      <c r="R411">
        <f t="shared" si="26"/>
        <v>960.6244664046244</v>
      </c>
      <c r="S411">
        <v>4.8830000000000002E-3</v>
      </c>
      <c r="T411">
        <v>435.8</v>
      </c>
      <c r="U411">
        <f t="shared" si="27"/>
        <v>490.21372328458943</v>
      </c>
    </row>
    <row r="412" spans="1:21" x14ac:dyDescent="0.3">
      <c r="A412" s="1" t="s">
        <v>593</v>
      </c>
      <c r="B412">
        <v>1.4402999999999999E-2</v>
      </c>
      <c r="C412">
        <v>1.2716E-2</v>
      </c>
      <c r="D412">
        <v>2.0902E-2</v>
      </c>
      <c r="E412">
        <v>1.9432999999999999E-2</v>
      </c>
      <c r="F412">
        <v>10494719800</v>
      </c>
      <c r="G412">
        <v>500</v>
      </c>
      <c r="H412">
        <v>10342745500</v>
      </c>
      <c r="I412">
        <v>500</v>
      </c>
      <c r="J412">
        <v>1144.94</v>
      </c>
      <c r="K412">
        <v>1.2208999999999999E-2</v>
      </c>
      <c r="L412">
        <f t="shared" si="24"/>
        <v>1346.6713714420139</v>
      </c>
      <c r="M412">
        <v>1.7481E-2</v>
      </c>
      <c r="N412">
        <v>1337.8969999999999</v>
      </c>
      <c r="O412">
        <f t="shared" si="25"/>
        <v>1838.0149997966764</v>
      </c>
      <c r="P412">
        <v>6.6299999999999996E-4</v>
      </c>
      <c r="Q412">
        <v>821.02449999999999</v>
      </c>
      <c r="R412">
        <f t="shared" si="26"/>
        <v>961.26138551449253</v>
      </c>
      <c r="S412">
        <v>5.4000000000000003E-3</v>
      </c>
      <c r="T412">
        <v>438.1</v>
      </c>
      <c r="U412">
        <f t="shared" si="27"/>
        <v>492.80089988751411</v>
      </c>
    </row>
    <row r="413" spans="1:21" x14ac:dyDescent="0.3">
      <c r="A413" s="1" t="s">
        <v>278</v>
      </c>
      <c r="B413">
        <v>-1.4982000000000001E-2</v>
      </c>
      <c r="C413">
        <v>-1.6267E-2</v>
      </c>
      <c r="D413">
        <v>-5.8100000000000001E-3</v>
      </c>
      <c r="E413">
        <v>-7.1739999999999998E-3</v>
      </c>
      <c r="F413">
        <v>10352709700</v>
      </c>
      <c r="G413">
        <v>500</v>
      </c>
      <c r="H413">
        <v>10502212900</v>
      </c>
      <c r="I413">
        <v>500</v>
      </c>
      <c r="J413">
        <v>1126.21</v>
      </c>
      <c r="K413">
        <v>-1.6358999999999999E-2</v>
      </c>
      <c r="L413">
        <f t="shared" si="24"/>
        <v>1324.641260879793</v>
      </c>
      <c r="M413">
        <v>1.4352999999999999E-2</v>
      </c>
      <c r="N413">
        <v>1357.1</v>
      </c>
      <c r="O413">
        <f t="shared" si="25"/>
        <v>1864.3962548866386</v>
      </c>
      <c r="P413">
        <v>9.1799999999999998E-4</v>
      </c>
      <c r="Q413">
        <v>821.77819999999997</v>
      </c>
      <c r="R413">
        <f t="shared" si="26"/>
        <v>962.14382289152843</v>
      </c>
      <c r="S413">
        <v>6.4450000000000002E-3</v>
      </c>
      <c r="T413">
        <v>440.9</v>
      </c>
      <c r="U413">
        <f t="shared" si="27"/>
        <v>495.95050618672661</v>
      </c>
    </row>
    <row r="414" spans="1:21" x14ac:dyDescent="0.3">
      <c r="A414" s="1" t="s">
        <v>279</v>
      </c>
      <c r="B414">
        <v>-1.5584000000000001E-2</v>
      </c>
      <c r="C414">
        <v>-1.6719000000000001E-2</v>
      </c>
      <c r="D414">
        <v>-2.4545999999999998E-2</v>
      </c>
      <c r="E414">
        <v>-2.5387E-2</v>
      </c>
      <c r="F414">
        <v>10225312000</v>
      </c>
      <c r="G414">
        <v>500</v>
      </c>
      <c r="H414">
        <v>10300637700</v>
      </c>
      <c r="I414">
        <v>500</v>
      </c>
      <c r="J414">
        <v>1107.3</v>
      </c>
      <c r="K414">
        <v>-1.6791E-2</v>
      </c>
      <c r="L414">
        <f t="shared" si="24"/>
        <v>1302.3994354269585</v>
      </c>
      <c r="M414">
        <v>-4.9090000000000002E-2</v>
      </c>
      <c r="N414">
        <v>1290.48</v>
      </c>
      <c r="O414">
        <f t="shared" si="25"/>
        <v>1772.8730963128064</v>
      </c>
      <c r="P414">
        <v>8.1599999999999999E-4</v>
      </c>
      <c r="Q414">
        <v>822.44870000000003</v>
      </c>
      <c r="R414">
        <f t="shared" si="26"/>
        <v>962.92884911058468</v>
      </c>
      <c r="S414">
        <v>3.202E-3</v>
      </c>
      <c r="T414">
        <v>442.4</v>
      </c>
      <c r="U414">
        <f t="shared" si="27"/>
        <v>497.63779527559046</v>
      </c>
    </row>
    <row r="415" spans="1:21" x14ac:dyDescent="0.3">
      <c r="A415" s="1" t="s">
        <v>280</v>
      </c>
      <c r="B415">
        <v>1.3629E-2</v>
      </c>
      <c r="C415">
        <v>1.2024E-2</v>
      </c>
      <c r="D415">
        <v>1.9373999999999999E-2</v>
      </c>
      <c r="E415">
        <v>1.7895000000000001E-2</v>
      </c>
      <c r="F415">
        <v>10345264300</v>
      </c>
      <c r="G415">
        <v>500</v>
      </c>
      <c r="H415">
        <v>10228484600</v>
      </c>
      <c r="I415">
        <v>500</v>
      </c>
      <c r="J415">
        <v>1120.68</v>
      </c>
      <c r="K415">
        <v>1.2083E-2</v>
      </c>
      <c r="L415">
        <f t="shared" si="24"/>
        <v>1318.1369089625973</v>
      </c>
      <c r="M415">
        <v>-6.6660000000000001E-3</v>
      </c>
      <c r="N415">
        <v>1281.877</v>
      </c>
      <c r="O415">
        <f t="shared" si="25"/>
        <v>1761.0542170991966</v>
      </c>
      <c r="P415">
        <v>7.4899999999999999E-4</v>
      </c>
      <c r="Q415">
        <v>823.06470000000002</v>
      </c>
      <c r="R415">
        <f t="shared" si="26"/>
        <v>963.6500663379353</v>
      </c>
      <c r="S415">
        <v>5.8510000000000003E-3</v>
      </c>
      <c r="T415">
        <v>444.9</v>
      </c>
      <c r="U415">
        <f t="shared" si="27"/>
        <v>500.44994375703038</v>
      </c>
    </row>
    <row r="416" spans="1:21" x14ac:dyDescent="0.3">
      <c r="A416" s="1" t="s">
        <v>281</v>
      </c>
      <c r="B416">
        <v>1.9487999999999998E-2</v>
      </c>
      <c r="C416">
        <v>1.8019E-2</v>
      </c>
      <c r="D416">
        <v>3.032E-2</v>
      </c>
      <c r="E416">
        <v>2.8934000000000001E-2</v>
      </c>
      <c r="F416">
        <v>10514279400</v>
      </c>
      <c r="G416">
        <v>500</v>
      </c>
      <c r="H416">
        <v>10345264300</v>
      </c>
      <c r="I416">
        <v>500</v>
      </c>
      <c r="J416">
        <v>1140.8399999999999</v>
      </c>
      <c r="K416">
        <v>1.7989000000000002E-2</v>
      </c>
      <c r="L416">
        <f t="shared" si="24"/>
        <v>1341.848976711362</v>
      </c>
      <c r="M416">
        <v>1.0107E-2</v>
      </c>
      <c r="N416">
        <v>1294.8330000000001</v>
      </c>
      <c r="O416">
        <f t="shared" si="25"/>
        <v>1778.8532870854258</v>
      </c>
      <c r="P416">
        <v>8.1899999999999996E-4</v>
      </c>
      <c r="Q416">
        <v>823.73879999999997</v>
      </c>
      <c r="R416">
        <f t="shared" si="26"/>
        <v>964.4393074628656</v>
      </c>
      <c r="S416">
        <v>3.173E-3</v>
      </c>
      <c r="T416">
        <v>446.4</v>
      </c>
      <c r="U416">
        <f t="shared" si="27"/>
        <v>502.13723284589423</v>
      </c>
    </row>
    <row r="417" spans="1:21" x14ac:dyDescent="0.3">
      <c r="A417" s="1" t="s">
        <v>594</v>
      </c>
      <c r="B417">
        <v>-3.2953999999999997E-2</v>
      </c>
      <c r="C417">
        <v>-3.4111000000000002E-2</v>
      </c>
      <c r="D417">
        <v>-4.3144000000000002E-2</v>
      </c>
      <c r="E417">
        <v>-4.4004000000000001E-2</v>
      </c>
      <c r="F417">
        <v>10175588400</v>
      </c>
      <c r="G417">
        <v>500</v>
      </c>
      <c r="H417">
        <v>10472590300</v>
      </c>
      <c r="I417">
        <v>500</v>
      </c>
      <c r="J417">
        <v>1101.72</v>
      </c>
      <c r="K417">
        <v>-3.4291000000000002E-2</v>
      </c>
      <c r="L417">
        <f t="shared" si="24"/>
        <v>1295.8362738179253</v>
      </c>
      <c r="M417">
        <v>1.208E-2</v>
      </c>
      <c r="N417">
        <v>1310.4749999999999</v>
      </c>
      <c r="O417">
        <f t="shared" si="25"/>
        <v>1800.3424081663607</v>
      </c>
      <c r="P417">
        <v>8.9599999999999999E-4</v>
      </c>
      <c r="Q417">
        <v>824.4769</v>
      </c>
      <c r="R417">
        <f t="shared" si="26"/>
        <v>965.30348024778027</v>
      </c>
      <c r="S417">
        <v>-1.5809999999999999E-3</v>
      </c>
      <c r="T417">
        <v>445.6</v>
      </c>
      <c r="U417">
        <f t="shared" si="27"/>
        <v>501.23734533183352</v>
      </c>
    </row>
    <row r="418" spans="1:21" x14ac:dyDescent="0.3">
      <c r="A418" s="1" t="s">
        <v>282</v>
      </c>
      <c r="B418">
        <v>3.8070000000000001E-3</v>
      </c>
      <c r="C418">
        <v>2.019E-3</v>
      </c>
      <c r="D418">
        <v>-2.9480000000000001E-3</v>
      </c>
      <c r="E418">
        <v>-4.7710000000000001E-3</v>
      </c>
      <c r="F418">
        <v>10202644100</v>
      </c>
      <c r="G418">
        <v>500</v>
      </c>
      <c r="H418">
        <v>10177769000</v>
      </c>
      <c r="I418">
        <v>500</v>
      </c>
      <c r="J418">
        <v>1104.24</v>
      </c>
      <c r="K418">
        <v>2.287E-3</v>
      </c>
      <c r="L418">
        <f t="shared" si="24"/>
        <v>1298.8002822865208</v>
      </c>
      <c r="M418">
        <v>3.2183000000000003E-2</v>
      </c>
      <c r="N418">
        <v>1352.65</v>
      </c>
      <c r="O418">
        <f t="shared" si="25"/>
        <v>1858.2828046366608</v>
      </c>
      <c r="P418">
        <v>1.258E-3</v>
      </c>
      <c r="Q418">
        <v>825.51409999999998</v>
      </c>
      <c r="R418">
        <f t="shared" si="26"/>
        <v>966.51784146240379</v>
      </c>
      <c r="S418">
        <v>5.2800000000000004E-4</v>
      </c>
      <c r="T418">
        <v>445.9</v>
      </c>
      <c r="U418">
        <f t="shared" si="27"/>
        <v>501.57480314960623</v>
      </c>
    </row>
    <row r="419" spans="1:21" x14ac:dyDescent="0.3">
      <c r="A419" s="1" t="s">
        <v>283</v>
      </c>
      <c r="B419">
        <v>1.0817E-2</v>
      </c>
      <c r="C419">
        <v>9.3469999999999994E-3</v>
      </c>
      <c r="D419">
        <v>2.7570000000000001E-2</v>
      </c>
      <c r="E419">
        <v>2.6265E-2</v>
      </c>
      <c r="F419">
        <v>10285563700</v>
      </c>
      <c r="G419">
        <v>500</v>
      </c>
      <c r="H419">
        <v>10200534100</v>
      </c>
      <c r="I419">
        <v>500</v>
      </c>
      <c r="J419">
        <v>1114.58</v>
      </c>
      <c r="K419">
        <v>9.3640000000000008E-3</v>
      </c>
      <c r="L419">
        <f t="shared" si="24"/>
        <v>1310.9621265584569</v>
      </c>
      <c r="M419">
        <v>2.8040000000000001E-3</v>
      </c>
      <c r="N419">
        <v>1356.443</v>
      </c>
      <c r="O419">
        <f t="shared" si="25"/>
        <v>1863.4936623441138</v>
      </c>
      <c r="P419">
        <v>1.3270000000000001E-3</v>
      </c>
      <c r="Q419">
        <v>826.6096</v>
      </c>
      <c r="R419">
        <f t="shared" si="26"/>
        <v>967.80046073604444</v>
      </c>
      <c r="S419">
        <v>2.111E-3</v>
      </c>
      <c r="T419">
        <v>446.8</v>
      </c>
      <c r="U419">
        <f t="shared" si="27"/>
        <v>502.58717660292456</v>
      </c>
    </row>
    <row r="420" spans="1:21" x14ac:dyDescent="0.3">
      <c r="A420" s="1" t="s">
        <v>595</v>
      </c>
      <c r="B420">
        <v>1.4973E-2</v>
      </c>
      <c r="C420">
        <v>1.3698999999999999E-2</v>
      </c>
      <c r="D420">
        <v>2.4507000000000001E-2</v>
      </c>
      <c r="E420">
        <v>2.3588999999999999E-2</v>
      </c>
      <c r="F420">
        <v>10400365400</v>
      </c>
      <c r="G420">
        <v>500</v>
      </c>
      <c r="H420">
        <v>10253103200</v>
      </c>
      <c r="I420">
        <v>500</v>
      </c>
      <c r="J420">
        <v>1130.2</v>
      </c>
      <c r="K420">
        <v>1.4014E-2</v>
      </c>
      <c r="L420">
        <f t="shared" si="24"/>
        <v>1329.3342742884029</v>
      </c>
      <c r="M420">
        <v>1.1143999999999999E-2</v>
      </c>
      <c r="N420">
        <v>1371.559</v>
      </c>
      <c r="O420">
        <f t="shared" si="25"/>
        <v>1884.2601598674112</v>
      </c>
      <c r="P420">
        <v>1.111E-3</v>
      </c>
      <c r="Q420">
        <v>827.52790000000005</v>
      </c>
      <c r="R420">
        <f t="shared" si="26"/>
        <v>968.87561297610296</v>
      </c>
      <c r="S420">
        <v>5.2659999999999998E-3</v>
      </c>
      <c r="T420">
        <v>449.2</v>
      </c>
      <c r="U420">
        <f t="shared" si="27"/>
        <v>505.2868391451068</v>
      </c>
    </row>
    <row r="421" spans="1:21" x14ac:dyDescent="0.3">
      <c r="A421" s="1" t="s">
        <v>284</v>
      </c>
      <c r="B421">
        <v>4.0558999999999998E-2</v>
      </c>
      <c r="C421">
        <v>3.5571999999999999E-2</v>
      </c>
      <c r="D421">
        <v>5.8716999999999998E-2</v>
      </c>
      <c r="E421">
        <v>5.6860000000000001E-2</v>
      </c>
      <c r="F421">
        <v>10775860400</v>
      </c>
      <c r="G421">
        <v>500</v>
      </c>
      <c r="H421">
        <v>10392258900</v>
      </c>
      <c r="I421">
        <v>500</v>
      </c>
      <c r="J421">
        <v>1173.82</v>
      </c>
      <c r="K421">
        <v>3.8594999999999997E-2</v>
      </c>
      <c r="L421">
        <f t="shared" si="24"/>
        <v>1380.6398494471889</v>
      </c>
      <c r="M421">
        <v>-1.7663000000000002E-2</v>
      </c>
      <c r="N421">
        <v>1347.3330000000001</v>
      </c>
      <c r="O421">
        <f t="shared" si="25"/>
        <v>1850.9782619447203</v>
      </c>
      <c r="P421">
        <v>1.474E-3</v>
      </c>
      <c r="Q421">
        <v>828.74770000000001</v>
      </c>
      <c r="R421">
        <f t="shared" si="26"/>
        <v>970.30376358311958</v>
      </c>
      <c r="S421">
        <v>5.2400000000000005E-4</v>
      </c>
      <c r="T421">
        <v>449.4</v>
      </c>
      <c r="U421">
        <f t="shared" si="27"/>
        <v>505.51181102362193</v>
      </c>
    </row>
    <row r="422" spans="1:21" x14ac:dyDescent="0.3">
      <c r="A422" s="1" t="s">
        <v>285</v>
      </c>
      <c r="B422">
        <v>3.3734E-2</v>
      </c>
      <c r="C422">
        <v>3.2086000000000003E-2</v>
      </c>
      <c r="D422">
        <v>3.7578E-2</v>
      </c>
      <c r="E422">
        <v>3.5933E-2</v>
      </c>
      <c r="F422">
        <v>11174847000</v>
      </c>
      <c r="G422">
        <v>500</v>
      </c>
      <c r="H422">
        <v>10810662000</v>
      </c>
      <c r="I422">
        <v>500</v>
      </c>
      <c r="J422">
        <v>1211.92</v>
      </c>
      <c r="K422">
        <v>3.2458000000000001E-2</v>
      </c>
      <c r="L422">
        <f t="shared" si="24"/>
        <v>1425.4528346271468</v>
      </c>
      <c r="M422">
        <v>1.3398E-2</v>
      </c>
      <c r="N422">
        <v>1365.385</v>
      </c>
      <c r="O422">
        <f t="shared" si="25"/>
        <v>1875.7782628239581</v>
      </c>
      <c r="P422">
        <v>2.104E-3</v>
      </c>
      <c r="Q422">
        <v>830.4914</v>
      </c>
      <c r="R422">
        <f t="shared" si="26"/>
        <v>972.34530007554054</v>
      </c>
      <c r="S422">
        <v>-3.6649999999999999E-3</v>
      </c>
      <c r="T422">
        <v>447.8</v>
      </c>
      <c r="U422">
        <f t="shared" si="27"/>
        <v>503.71203599550051</v>
      </c>
    </row>
    <row r="423" spans="1:21" x14ac:dyDescent="0.3">
      <c r="A423" s="1" t="s">
        <v>286</v>
      </c>
      <c r="B423">
        <v>-2.3824000000000001E-2</v>
      </c>
      <c r="C423">
        <v>-2.4749E-2</v>
      </c>
      <c r="D423">
        <v>-2.9472999999999999E-2</v>
      </c>
      <c r="E423">
        <v>-3.0169000000000001E-2</v>
      </c>
      <c r="F423">
        <v>10893939400</v>
      </c>
      <c r="G423">
        <v>500</v>
      </c>
      <c r="H423">
        <v>11174847000</v>
      </c>
      <c r="I423">
        <v>500</v>
      </c>
      <c r="J423">
        <v>1181.27</v>
      </c>
      <c r="K423">
        <v>-2.529E-2</v>
      </c>
      <c r="L423">
        <f t="shared" si="24"/>
        <v>1389.402493530934</v>
      </c>
      <c r="M423">
        <v>9.3509999999999999E-3</v>
      </c>
      <c r="N423">
        <v>1378.152</v>
      </c>
      <c r="O423">
        <f t="shared" si="25"/>
        <v>1893.3176829006936</v>
      </c>
      <c r="P423">
        <v>1.6900000000000001E-3</v>
      </c>
      <c r="Q423">
        <v>831.89490000000001</v>
      </c>
      <c r="R423">
        <f t="shared" si="26"/>
        <v>973.98852796285644</v>
      </c>
      <c r="S423">
        <v>2.1020000000000001E-3</v>
      </c>
      <c r="T423">
        <v>448.7</v>
      </c>
      <c r="U423">
        <f t="shared" si="27"/>
        <v>504.7244094488189</v>
      </c>
    </row>
    <row r="424" spans="1:21" x14ac:dyDescent="0.3">
      <c r="A424" s="1" t="s">
        <v>287</v>
      </c>
      <c r="B424">
        <v>2.1152000000000001E-2</v>
      </c>
      <c r="C424">
        <v>1.9015000000000001E-2</v>
      </c>
      <c r="D424">
        <v>2.0327000000000001E-2</v>
      </c>
      <c r="E424">
        <v>1.8755999999999998E-2</v>
      </c>
      <c r="F424">
        <v>11090951900</v>
      </c>
      <c r="G424">
        <v>500</v>
      </c>
      <c r="H424">
        <v>10893939400</v>
      </c>
      <c r="I424">
        <v>500</v>
      </c>
      <c r="J424">
        <v>1203.5999999999999</v>
      </c>
      <c r="K424">
        <v>1.8903E-2</v>
      </c>
      <c r="L424">
        <f t="shared" si="24"/>
        <v>1415.6669019054339</v>
      </c>
      <c r="M424">
        <v>-1.3112E-2</v>
      </c>
      <c r="N424">
        <v>1360.0820000000001</v>
      </c>
      <c r="O424">
        <f t="shared" si="25"/>
        <v>1868.492953458647</v>
      </c>
      <c r="P424">
        <v>1.6130000000000001E-3</v>
      </c>
      <c r="Q424">
        <v>833.23680000000002</v>
      </c>
      <c r="R424">
        <f t="shared" si="26"/>
        <v>975.55963412743733</v>
      </c>
      <c r="S424">
        <v>5.7679999999999997E-3</v>
      </c>
      <c r="T424">
        <v>451.3</v>
      </c>
      <c r="U424">
        <f t="shared" si="27"/>
        <v>507.64904386951628</v>
      </c>
    </row>
    <row r="425" spans="1:21" x14ac:dyDescent="0.3">
      <c r="A425" s="1" t="s">
        <v>288</v>
      </c>
      <c r="B425">
        <v>-1.7239999999999998E-2</v>
      </c>
      <c r="C425">
        <v>-1.8728999999999999E-2</v>
      </c>
      <c r="D425">
        <v>-1.2796999999999999E-2</v>
      </c>
      <c r="E425">
        <v>-1.4308E-2</v>
      </c>
      <c r="F425">
        <v>10900580800</v>
      </c>
      <c r="G425">
        <v>500</v>
      </c>
      <c r="H425">
        <v>11092798500</v>
      </c>
      <c r="I425">
        <v>500</v>
      </c>
      <c r="J425">
        <v>1180.5899999999999</v>
      </c>
      <c r="K425">
        <v>-1.9118E-2</v>
      </c>
      <c r="L425">
        <f t="shared" si="24"/>
        <v>1388.6026817219476</v>
      </c>
      <c r="M425">
        <v>-4.5180000000000003E-3</v>
      </c>
      <c r="N425">
        <v>1353.9369999999999</v>
      </c>
      <c r="O425">
        <f t="shared" si="25"/>
        <v>1860.0508968774968</v>
      </c>
      <c r="P425">
        <v>2.385E-3</v>
      </c>
      <c r="Q425">
        <v>835.22400000000005</v>
      </c>
      <c r="R425">
        <f t="shared" si="26"/>
        <v>977.88626216995544</v>
      </c>
      <c r="S425">
        <v>7.8209999999999998E-3</v>
      </c>
      <c r="T425">
        <v>454.8</v>
      </c>
      <c r="U425">
        <f t="shared" si="27"/>
        <v>511.58605174353198</v>
      </c>
    </row>
    <row r="426" spans="1:21" x14ac:dyDescent="0.3">
      <c r="A426" s="1" t="s">
        <v>596</v>
      </c>
      <c r="B426">
        <v>-1.8925999999999998E-2</v>
      </c>
      <c r="C426">
        <v>-2.0076E-2</v>
      </c>
      <c r="D426">
        <v>-3.0960999999999999E-2</v>
      </c>
      <c r="E426">
        <v>-3.1763E-2</v>
      </c>
      <c r="F426">
        <v>10683198400</v>
      </c>
      <c r="G426">
        <v>500</v>
      </c>
      <c r="H426">
        <v>10900580800</v>
      </c>
      <c r="I426">
        <v>500</v>
      </c>
      <c r="J426">
        <v>1156.8499999999999</v>
      </c>
      <c r="K426">
        <v>-2.0108999999999998E-2</v>
      </c>
      <c r="L426">
        <f t="shared" si="24"/>
        <v>1360.6798400376383</v>
      </c>
      <c r="M426">
        <v>2.6103999999999999E-2</v>
      </c>
      <c r="N426">
        <v>1389.28</v>
      </c>
      <c r="O426">
        <f t="shared" si="25"/>
        <v>1908.6054299527741</v>
      </c>
      <c r="P426">
        <v>2.189E-3</v>
      </c>
      <c r="Q426">
        <v>837.05229999999995</v>
      </c>
      <c r="R426">
        <f t="shared" si="26"/>
        <v>980.02684895041818</v>
      </c>
      <c r="S426">
        <v>6.7250000000000001E-3</v>
      </c>
      <c r="T426">
        <v>457.9</v>
      </c>
      <c r="U426">
        <f t="shared" si="27"/>
        <v>515.07311586051742</v>
      </c>
    </row>
    <row r="427" spans="1:21" x14ac:dyDescent="0.3">
      <c r="A427" s="1" t="s">
        <v>289</v>
      </c>
      <c r="B427">
        <v>3.1994000000000002E-2</v>
      </c>
      <c r="C427">
        <v>3.0155999999999999E-2</v>
      </c>
      <c r="D427">
        <v>4.8563000000000002E-2</v>
      </c>
      <c r="E427">
        <v>4.7029000000000001E-2</v>
      </c>
      <c r="F427">
        <v>10972857600</v>
      </c>
      <c r="G427">
        <v>500</v>
      </c>
      <c r="H427">
        <v>10683198400</v>
      </c>
      <c r="I427">
        <v>500</v>
      </c>
      <c r="J427">
        <v>1191.5</v>
      </c>
      <c r="K427">
        <v>2.9951999999999999E-2</v>
      </c>
      <c r="L427">
        <f t="shared" si="24"/>
        <v>1401.4349564808281</v>
      </c>
      <c r="M427">
        <v>1.8363000000000001E-2</v>
      </c>
      <c r="N427">
        <v>1414.7919999999999</v>
      </c>
      <c r="O427">
        <f t="shared" si="25"/>
        <v>1943.6540463072565</v>
      </c>
      <c r="P427">
        <v>2.6719999999999999E-3</v>
      </c>
      <c r="Q427">
        <v>839.28890000000001</v>
      </c>
      <c r="R427">
        <f t="shared" si="26"/>
        <v>982.64547630543836</v>
      </c>
      <c r="S427">
        <v>-1.0280000000000001E-3</v>
      </c>
      <c r="T427">
        <v>457.4</v>
      </c>
      <c r="U427">
        <f t="shared" si="27"/>
        <v>514.51068616422936</v>
      </c>
    </row>
    <row r="428" spans="1:21" x14ac:dyDescent="0.3">
      <c r="A428" s="1" t="s">
        <v>290</v>
      </c>
      <c r="B428">
        <v>1.717E-3</v>
      </c>
      <c r="C428">
        <v>1.3899999999999999E-4</v>
      </c>
      <c r="D428">
        <v>1.4499E-2</v>
      </c>
      <c r="E428">
        <v>1.3112E-2</v>
      </c>
      <c r="F428">
        <v>10968272300</v>
      </c>
      <c r="G428">
        <v>500</v>
      </c>
      <c r="H428">
        <v>10972857600</v>
      </c>
      <c r="I428">
        <v>500</v>
      </c>
      <c r="J428">
        <v>1191.33</v>
      </c>
      <c r="K428">
        <v>-1.4300000000000001E-4</v>
      </c>
      <c r="L428">
        <f t="shared" si="24"/>
        <v>1401.2350035285815</v>
      </c>
      <c r="M428">
        <v>9.0460000000000002E-3</v>
      </c>
      <c r="N428">
        <v>1427.59</v>
      </c>
      <c r="O428">
        <f t="shared" si="25"/>
        <v>1961.2360544643848</v>
      </c>
      <c r="P428">
        <v>2.2560000000000002E-3</v>
      </c>
      <c r="Q428">
        <v>841.18240000000003</v>
      </c>
      <c r="R428">
        <f t="shared" si="26"/>
        <v>984.86239971451039</v>
      </c>
      <c r="S428">
        <v>5.1400000000000003E-4</v>
      </c>
      <c r="T428">
        <v>457.6</v>
      </c>
      <c r="U428">
        <f t="shared" si="27"/>
        <v>514.73565804274472</v>
      </c>
    </row>
    <row r="429" spans="1:21" x14ac:dyDescent="0.3">
      <c r="A429" s="1" t="s">
        <v>597</v>
      </c>
      <c r="B429">
        <v>3.7364000000000001E-2</v>
      </c>
      <c r="C429">
        <v>3.6163000000000001E-2</v>
      </c>
      <c r="D429">
        <v>5.1382999999999998E-2</v>
      </c>
      <c r="E429">
        <v>5.0538E-2</v>
      </c>
      <c r="F429">
        <v>11375061100</v>
      </c>
      <c r="G429">
        <v>500</v>
      </c>
      <c r="H429">
        <v>10975888600</v>
      </c>
      <c r="I429">
        <v>500</v>
      </c>
      <c r="J429">
        <v>1234.18</v>
      </c>
      <c r="K429">
        <v>3.5968E-2</v>
      </c>
      <c r="L429">
        <f t="shared" si="24"/>
        <v>1451.6349094330747</v>
      </c>
      <c r="M429">
        <v>-2.1346E-2</v>
      </c>
      <c r="N429">
        <v>1397.117</v>
      </c>
      <c r="O429">
        <f t="shared" si="25"/>
        <v>1919.3719714379604</v>
      </c>
      <c r="P429">
        <v>2.114E-3</v>
      </c>
      <c r="Q429">
        <v>842.9606</v>
      </c>
      <c r="R429">
        <f t="shared" si="26"/>
        <v>986.94432905489168</v>
      </c>
      <c r="S429">
        <v>4.627E-3</v>
      </c>
      <c r="T429">
        <v>459.8</v>
      </c>
      <c r="U429">
        <f t="shared" si="27"/>
        <v>517.21034870641165</v>
      </c>
    </row>
    <row r="430" spans="1:21" x14ac:dyDescent="0.3">
      <c r="A430" s="1" t="s">
        <v>291</v>
      </c>
      <c r="B430">
        <v>-9.1590000000000005E-3</v>
      </c>
      <c r="C430">
        <v>-1.1265000000000001E-2</v>
      </c>
      <c r="D430">
        <v>-9.7890000000000008E-3</v>
      </c>
      <c r="E430">
        <v>-1.1389E-2</v>
      </c>
      <c r="F430">
        <v>11254185300</v>
      </c>
      <c r="G430">
        <v>500</v>
      </c>
      <c r="H430">
        <v>11338390800</v>
      </c>
      <c r="I430">
        <v>500</v>
      </c>
      <c r="J430">
        <v>1220.33</v>
      </c>
      <c r="K430">
        <v>-1.1221999999999999E-2</v>
      </c>
      <c r="L430">
        <f t="shared" si="24"/>
        <v>1435.3446247941661</v>
      </c>
      <c r="M430">
        <v>2.0806000000000002E-2</v>
      </c>
      <c r="N430">
        <v>1426.1849999999999</v>
      </c>
      <c r="O430">
        <f t="shared" si="25"/>
        <v>1959.3058527562459</v>
      </c>
      <c r="P430">
        <v>3.081E-3</v>
      </c>
      <c r="Q430">
        <v>845.55780000000004</v>
      </c>
      <c r="R430">
        <f t="shared" si="26"/>
        <v>989.98514948163688</v>
      </c>
      <c r="S430">
        <v>5.1180000000000002E-3</v>
      </c>
      <c r="T430">
        <v>462.1</v>
      </c>
      <c r="U430">
        <f t="shared" si="27"/>
        <v>519.79752530933638</v>
      </c>
    </row>
    <row r="431" spans="1:21" x14ac:dyDescent="0.3">
      <c r="A431" s="1" t="s">
        <v>292</v>
      </c>
      <c r="B431">
        <v>8.0669999999999995E-3</v>
      </c>
      <c r="C431">
        <v>6.9160000000000003E-3</v>
      </c>
      <c r="D431">
        <v>8.2810000000000002E-3</v>
      </c>
      <c r="E431">
        <v>7.0619999999999997E-3</v>
      </c>
      <c r="F431">
        <v>11328229800</v>
      </c>
      <c r="G431">
        <v>500</v>
      </c>
      <c r="H431">
        <v>11254185300</v>
      </c>
      <c r="I431">
        <v>500</v>
      </c>
      <c r="J431">
        <v>1228.81</v>
      </c>
      <c r="K431">
        <v>6.9490000000000003E-3</v>
      </c>
      <c r="L431">
        <f t="shared" si="24"/>
        <v>1445.3187485297578</v>
      </c>
      <c r="M431">
        <v>-1.8280999999999999E-2</v>
      </c>
      <c r="N431">
        <v>1400.1130000000001</v>
      </c>
      <c r="O431">
        <f t="shared" si="25"/>
        <v>1923.4879033365978</v>
      </c>
      <c r="P431">
        <v>3.1359999999999999E-3</v>
      </c>
      <c r="Q431">
        <v>848.20950000000005</v>
      </c>
      <c r="R431">
        <f t="shared" si="26"/>
        <v>993.08977890008771</v>
      </c>
      <c r="S431">
        <v>1.222E-2</v>
      </c>
      <c r="T431">
        <v>467.8</v>
      </c>
      <c r="U431">
        <f t="shared" si="27"/>
        <v>526.20922384701908</v>
      </c>
    </row>
    <row r="432" spans="1:21" x14ac:dyDescent="0.3">
      <c r="A432" s="1" t="s">
        <v>293</v>
      </c>
      <c r="B432">
        <v>-1.5671999999999998E-2</v>
      </c>
      <c r="C432">
        <v>-1.6697E-2</v>
      </c>
      <c r="D432">
        <v>-2.3466999999999998E-2</v>
      </c>
      <c r="E432">
        <v>-2.4333E-2</v>
      </c>
      <c r="F432">
        <v>11126639300</v>
      </c>
      <c r="G432">
        <v>500</v>
      </c>
      <c r="H432">
        <v>11284963000</v>
      </c>
      <c r="I432">
        <v>500</v>
      </c>
      <c r="J432">
        <v>1207.01</v>
      </c>
      <c r="K432">
        <v>-1.7741E-2</v>
      </c>
      <c r="L432">
        <f t="shared" si="24"/>
        <v>1419.677722888732</v>
      </c>
      <c r="M432">
        <v>-1.1898000000000001E-2</v>
      </c>
      <c r="N432">
        <v>1383.454</v>
      </c>
      <c r="O432">
        <f t="shared" si="25"/>
        <v>1900.6016184569596</v>
      </c>
      <c r="P432">
        <v>2.6670000000000001E-3</v>
      </c>
      <c r="Q432">
        <v>850.47159999999997</v>
      </c>
      <c r="R432">
        <f t="shared" si="26"/>
        <v>995.73826183838264</v>
      </c>
      <c r="S432">
        <v>2.0119999999999999E-3</v>
      </c>
      <c r="T432">
        <v>468.7</v>
      </c>
      <c r="U432">
        <f t="shared" si="27"/>
        <v>527.22159730033741</v>
      </c>
    </row>
    <row r="433" spans="1:21" x14ac:dyDescent="0.3">
      <c r="A433" s="1" t="s">
        <v>294</v>
      </c>
      <c r="B433">
        <v>3.8288999999999997E-2</v>
      </c>
      <c r="C433">
        <v>3.5674999999999998E-2</v>
      </c>
      <c r="D433">
        <v>4.3743999999999998E-2</v>
      </c>
      <c r="E433">
        <v>4.1690999999999999E-2</v>
      </c>
      <c r="F433">
        <v>11545923500</v>
      </c>
      <c r="G433">
        <v>500</v>
      </c>
      <c r="H433">
        <v>11127276600</v>
      </c>
      <c r="I433">
        <v>500</v>
      </c>
      <c r="J433">
        <v>1249.48</v>
      </c>
      <c r="K433">
        <v>3.5186000000000002E-2</v>
      </c>
      <c r="L433">
        <f t="shared" si="24"/>
        <v>1469.6306751352624</v>
      </c>
      <c r="M433">
        <v>6.2950000000000002E-3</v>
      </c>
      <c r="N433">
        <v>1392.163</v>
      </c>
      <c r="O433">
        <f t="shared" si="25"/>
        <v>1912.5661214293332</v>
      </c>
      <c r="P433">
        <v>3.3930000000000002E-3</v>
      </c>
      <c r="Q433">
        <v>853.35730000000001</v>
      </c>
      <c r="R433">
        <f t="shared" si="26"/>
        <v>999.11686013865176</v>
      </c>
      <c r="S433">
        <v>-8.0319999999999992E-3</v>
      </c>
      <c r="T433">
        <v>464.9</v>
      </c>
      <c r="U433">
        <f t="shared" si="27"/>
        <v>522.94713160854883</v>
      </c>
    </row>
    <row r="434" spans="1:21" x14ac:dyDescent="0.3">
      <c r="A434" s="1" t="s">
        <v>598</v>
      </c>
      <c r="B434">
        <v>-6.0000000000000002E-5</v>
      </c>
      <c r="C434">
        <v>-1.3960000000000001E-3</v>
      </c>
      <c r="D434">
        <v>8.0219999999999996E-3</v>
      </c>
      <c r="E434">
        <v>6.5700000000000003E-3</v>
      </c>
      <c r="F434">
        <v>11534265500</v>
      </c>
      <c r="G434">
        <v>500</v>
      </c>
      <c r="H434">
        <v>11551045800</v>
      </c>
      <c r="I434">
        <v>500</v>
      </c>
      <c r="J434">
        <v>1248.29</v>
      </c>
      <c r="K434">
        <v>-9.5200000000000005E-4</v>
      </c>
      <c r="L434">
        <f t="shared" si="24"/>
        <v>1468.2310044695366</v>
      </c>
      <c r="M434">
        <v>1.1198E-2</v>
      </c>
      <c r="N434">
        <v>1407.7529999999999</v>
      </c>
      <c r="O434">
        <f t="shared" si="25"/>
        <v>1933.9838044399312</v>
      </c>
      <c r="P434">
        <v>3.1700000000000001E-3</v>
      </c>
      <c r="Q434">
        <v>856.06240000000003</v>
      </c>
      <c r="R434">
        <f t="shared" si="26"/>
        <v>1002.284010660902</v>
      </c>
      <c r="S434">
        <v>-4.0489999999999996E-3</v>
      </c>
      <c r="T434">
        <v>463.1</v>
      </c>
      <c r="U434">
        <f t="shared" si="27"/>
        <v>520.92238470191216</v>
      </c>
    </row>
    <row r="435" spans="1:21" x14ac:dyDescent="0.3">
      <c r="A435" s="1" t="s">
        <v>295</v>
      </c>
      <c r="B435">
        <v>2.6442E-2</v>
      </c>
      <c r="C435">
        <v>2.5423999999999999E-2</v>
      </c>
      <c r="D435">
        <v>4.1377999999999998E-2</v>
      </c>
      <c r="E435">
        <v>4.0514000000000001E-2</v>
      </c>
      <c r="F435">
        <v>11786499400</v>
      </c>
      <c r="G435">
        <v>500</v>
      </c>
      <c r="H435">
        <v>11542456400</v>
      </c>
      <c r="I435">
        <v>500</v>
      </c>
      <c r="J435">
        <v>1280.08</v>
      </c>
      <c r="K435">
        <v>2.5467E-2</v>
      </c>
      <c r="L435">
        <f t="shared" si="24"/>
        <v>1505.6222065396375</v>
      </c>
      <c r="M435">
        <v>-4.5630000000000002E-3</v>
      </c>
      <c r="N435">
        <v>1401.329</v>
      </c>
      <c r="O435">
        <f t="shared" si="25"/>
        <v>1925.1584551352432</v>
      </c>
      <c r="P435">
        <v>3.212E-3</v>
      </c>
      <c r="Q435">
        <v>858.81209999999999</v>
      </c>
      <c r="R435">
        <f t="shared" si="26"/>
        <v>1005.5033791837038</v>
      </c>
      <c r="S435">
        <v>7.6220000000000003E-3</v>
      </c>
      <c r="T435">
        <v>466.6</v>
      </c>
      <c r="U435">
        <f t="shared" si="27"/>
        <v>524.85939257592804</v>
      </c>
    </row>
    <row r="436" spans="1:21" x14ac:dyDescent="0.3">
      <c r="A436" s="1" t="s">
        <v>296</v>
      </c>
      <c r="B436">
        <v>2.4250000000000001E-3</v>
      </c>
      <c r="C436">
        <v>1.6699999999999999E-4</v>
      </c>
      <c r="D436">
        <v>2.9510000000000001E-3</v>
      </c>
      <c r="E436">
        <v>1.3730000000000001E-3</v>
      </c>
      <c r="F436">
        <v>11816345400</v>
      </c>
      <c r="G436">
        <v>500</v>
      </c>
      <c r="H436">
        <v>11790889900</v>
      </c>
      <c r="I436">
        <v>500</v>
      </c>
      <c r="J436">
        <v>1280.6600000000001</v>
      </c>
      <c r="K436">
        <v>4.5300000000000001E-4</v>
      </c>
      <c r="L436">
        <f t="shared" si="24"/>
        <v>1506.3043989649495</v>
      </c>
      <c r="M436">
        <v>1.5300000000000001E-4</v>
      </c>
      <c r="N436">
        <v>1401.5429999999999</v>
      </c>
      <c r="O436">
        <f t="shared" si="25"/>
        <v>1925.4524502708603</v>
      </c>
      <c r="P436">
        <v>3.2699999999999999E-3</v>
      </c>
      <c r="Q436">
        <v>861.62040000000002</v>
      </c>
      <c r="R436">
        <f t="shared" si="26"/>
        <v>1008.7913570076792</v>
      </c>
      <c r="S436">
        <v>2.0170000000000001E-3</v>
      </c>
      <c r="T436">
        <v>467.5</v>
      </c>
      <c r="U436">
        <f t="shared" si="27"/>
        <v>525.87176602924637</v>
      </c>
    </row>
    <row r="437" spans="1:21" x14ac:dyDescent="0.3">
      <c r="A437" s="1" t="s">
        <v>297</v>
      </c>
      <c r="B437">
        <v>1.2909E-2</v>
      </c>
      <c r="C437">
        <v>1.1511E-2</v>
      </c>
      <c r="D437">
        <v>1.7915E-2</v>
      </c>
      <c r="E437">
        <v>1.6503E-2</v>
      </c>
      <c r="F437">
        <v>11949724700</v>
      </c>
      <c r="G437">
        <v>500</v>
      </c>
      <c r="H437">
        <v>11827169200</v>
      </c>
      <c r="I437">
        <v>500</v>
      </c>
      <c r="J437">
        <v>1294.83</v>
      </c>
      <c r="K437">
        <v>1.1065E-2</v>
      </c>
      <c r="L437">
        <f t="shared" si="24"/>
        <v>1522.9710656316161</v>
      </c>
      <c r="M437">
        <v>-1.9782000000000001E-2</v>
      </c>
      <c r="N437">
        <v>1373.818</v>
      </c>
      <c r="O437">
        <f t="shared" si="25"/>
        <v>1887.3635944999282</v>
      </c>
      <c r="P437">
        <v>3.9230000000000003E-3</v>
      </c>
      <c r="Q437">
        <v>865.00059999999996</v>
      </c>
      <c r="R437">
        <f t="shared" si="26"/>
        <v>1012.748919462047</v>
      </c>
      <c r="S437">
        <v>5.5360000000000001E-3</v>
      </c>
      <c r="T437">
        <v>470.1</v>
      </c>
      <c r="U437">
        <f t="shared" si="27"/>
        <v>528.7964004499438</v>
      </c>
    </row>
    <row r="438" spans="1:21" x14ac:dyDescent="0.3">
      <c r="A438" s="1" t="s">
        <v>599</v>
      </c>
      <c r="B438">
        <v>1.2064E-2</v>
      </c>
      <c r="C438">
        <v>1.085E-2</v>
      </c>
      <c r="D438">
        <v>1.0538E-2</v>
      </c>
      <c r="E438">
        <v>9.691E-3</v>
      </c>
      <c r="F438">
        <v>12120838900</v>
      </c>
      <c r="G438">
        <v>500</v>
      </c>
      <c r="H438">
        <v>11982279900</v>
      </c>
      <c r="I438">
        <v>499</v>
      </c>
      <c r="J438">
        <v>1310.6099999999999</v>
      </c>
      <c r="K438">
        <v>1.2187E-2</v>
      </c>
      <c r="L438">
        <f t="shared" si="24"/>
        <v>1541.5314043754411</v>
      </c>
      <c r="M438">
        <v>-8.7950000000000007E-3</v>
      </c>
      <c r="N438">
        <v>1361.7349999999999</v>
      </c>
      <c r="O438">
        <f t="shared" si="25"/>
        <v>1870.7638598099309</v>
      </c>
      <c r="P438">
        <v>3.3400000000000001E-3</v>
      </c>
      <c r="Q438">
        <v>867.88969999999995</v>
      </c>
      <c r="R438">
        <f t="shared" si="26"/>
        <v>1016.1314985067526</v>
      </c>
      <c r="S438">
        <v>8.5089999999999992E-3</v>
      </c>
      <c r="T438">
        <v>474.1</v>
      </c>
      <c r="U438">
        <f t="shared" si="27"/>
        <v>533.2958380202474</v>
      </c>
    </row>
    <row r="439" spans="1:21" x14ac:dyDescent="0.3">
      <c r="A439" s="1" t="s">
        <v>298</v>
      </c>
      <c r="B439">
        <v>-2.8319E-2</v>
      </c>
      <c r="C439">
        <v>-3.0519000000000001E-2</v>
      </c>
      <c r="D439">
        <v>-2.8303999999999999E-2</v>
      </c>
      <c r="E439">
        <v>-2.9964000000000001E-2</v>
      </c>
      <c r="F439">
        <v>11766925100</v>
      </c>
      <c r="G439">
        <v>500</v>
      </c>
      <c r="H439">
        <v>12119754700</v>
      </c>
      <c r="I439">
        <v>499</v>
      </c>
      <c r="J439">
        <v>1270.0899999999999</v>
      </c>
      <c r="K439">
        <v>-3.0917E-2</v>
      </c>
      <c r="L439">
        <f t="shared" si="24"/>
        <v>1493.8720301105623</v>
      </c>
      <c r="M439">
        <v>-1.047E-3</v>
      </c>
      <c r="N439">
        <v>1360.31</v>
      </c>
      <c r="O439">
        <f t="shared" si="25"/>
        <v>1868.8061819208929</v>
      </c>
      <c r="P439">
        <v>4.2940000000000001E-3</v>
      </c>
      <c r="Q439">
        <v>871.6164</v>
      </c>
      <c r="R439">
        <f t="shared" si="26"/>
        <v>1020.494745651505</v>
      </c>
      <c r="S439">
        <v>4.9630000000000004E-3</v>
      </c>
      <c r="T439">
        <v>476.5</v>
      </c>
      <c r="U439">
        <f t="shared" si="27"/>
        <v>535.9955005624297</v>
      </c>
    </row>
    <row r="440" spans="1:21" x14ac:dyDescent="0.3">
      <c r="A440" s="1" t="s">
        <v>299</v>
      </c>
      <c r="B440">
        <v>1.5870000000000001E-3</v>
      </c>
      <c r="C440">
        <v>3.48E-4</v>
      </c>
      <c r="D440">
        <v>-1.9599999999999999E-3</v>
      </c>
      <c r="E440">
        <v>-3.2699999999999999E-3</v>
      </c>
      <c r="F440">
        <v>11764522000</v>
      </c>
      <c r="G440">
        <v>500</v>
      </c>
      <c r="H440">
        <v>11772698800</v>
      </c>
      <c r="I440">
        <v>500</v>
      </c>
      <c r="J440">
        <v>1270.2</v>
      </c>
      <c r="K440">
        <v>8.7000000000000001E-5</v>
      </c>
      <c r="L440">
        <f t="shared" si="24"/>
        <v>1494.0014114326041</v>
      </c>
      <c r="M440">
        <v>3.0769999999999999E-3</v>
      </c>
      <c r="N440">
        <v>1364.4949999999999</v>
      </c>
      <c r="O440">
        <f t="shared" si="25"/>
        <v>1874.555572773962</v>
      </c>
      <c r="P440">
        <v>3.8419999999999999E-3</v>
      </c>
      <c r="Q440">
        <v>874.96510000000001</v>
      </c>
      <c r="R440">
        <f t="shared" si="26"/>
        <v>1024.4154276794743</v>
      </c>
      <c r="S440">
        <v>1.9750000000000002E-3</v>
      </c>
      <c r="T440">
        <v>477.4</v>
      </c>
      <c r="U440">
        <f t="shared" si="27"/>
        <v>537.00787401574792</v>
      </c>
    </row>
    <row r="441" spans="1:21" x14ac:dyDescent="0.3">
      <c r="A441" s="1" t="s">
        <v>300</v>
      </c>
      <c r="B441">
        <v>5.5710000000000004E-3</v>
      </c>
      <c r="C441">
        <v>4.5100000000000001E-3</v>
      </c>
      <c r="D441">
        <v>-1.4293999999999999E-2</v>
      </c>
      <c r="E441">
        <v>-1.5115E-2</v>
      </c>
      <c r="F441">
        <v>11792742300</v>
      </c>
      <c r="G441">
        <v>500</v>
      </c>
      <c r="H441">
        <v>11763838700</v>
      </c>
      <c r="I441">
        <v>499</v>
      </c>
      <c r="J441">
        <v>1276.6600000000001</v>
      </c>
      <c r="K441">
        <v>5.0860000000000002E-3</v>
      </c>
      <c r="L441">
        <f t="shared" si="24"/>
        <v>1501.5996236179724</v>
      </c>
      <c r="M441">
        <v>1.6417999999999999E-2</v>
      </c>
      <c r="N441">
        <v>1386.8979999999999</v>
      </c>
      <c r="O441">
        <f t="shared" si="25"/>
        <v>1905.3330168077296</v>
      </c>
      <c r="P441">
        <v>4.2069999999999998E-3</v>
      </c>
      <c r="Q441">
        <v>878.64610000000005</v>
      </c>
      <c r="R441">
        <f t="shared" si="26"/>
        <v>1028.7251689357693</v>
      </c>
      <c r="S441">
        <v>2.957E-3</v>
      </c>
      <c r="T441">
        <v>478.8</v>
      </c>
      <c r="U441">
        <f t="shared" si="27"/>
        <v>538.58267716535431</v>
      </c>
    </row>
    <row r="442" spans="1:21" x14ac:dyDescent="0.3">
      <c r="A442" s="1" t="s">
        <v>301</v>
      </c>
      <c r="B442">
        <v>2.4150000000000001E-2</v>
      </c>
      <c r="C442">
        <v>2.1679E-2</v>
      </c>
      <c r="D442">
        <v>3.0419999999999999E-2</v>
      </c>
      <c r="E442">
        <v>2.8694999999999998E-2</v>
      </c>
      <c r="F442">
        <v>12005081900</v>
      </c>
      <c r="G442">
        <v>500</v>
      </c>
      <c r="H442">
        <v>11790165100</v>
      </c>
      <c r="I442">
        <v>500</v>
      </c>
      <c r="J442">
        <v>1303.82</v>
      </c>
      <c r="K442">
        <v>2.1274000000000001E-2</v>
      </c>
      <c r="L442">
        <f t="shared" si="24"/>
        <v>1533.5450482239473</v>
      </c>
      <c r="M442">
        <v>2.1575E-2</v>
      </c>
      <c r="N442">
        <v>1416.82</v>
      </c>
      <c r="O442">
        <f t="shared" si="25"/>
        <v>1946.4401310503924</v>
      </c>
      <c r="P442">
        <v>4.4770000000000001E-3</v>
      </c>
      <c r="Q442">
        <v>882.57979999999998</v>
      </c>
      <c r="R442">
        <f t="shared" si="26"/>
        <v>1033.3307731682839</v>
      </c>
      <c r="S442">
        <v>1.9659999999999999E-3</v>
      </c>
      <c r="T442">
        <v>479.8</v>
      </c>
      <c r="U442">
        <f t="shared" si="27"/>
        <v>539.70753655793021</v>
      </c>
    </row>
    <row r="443" spans="1:21" x14ac:dyDescent="0.3">
      <c r="A443" s="1" t="s">
        <v>600</v>
      </c>
      <c r="B443">
        <v>2.6487E-2</v>
      </c>
      <c r="C443">
        <v>2.5295999999999999E-2</v>
      </c>
      <c r="D443">
        <v>2.6353999999999999E-2</v>
      </c>
      <c r="E443">
        <v>2.5107000000000001E-2</v>
      </c>
      <c r="F443">
        <v>12287172200</v>
      </c>
      <c r="G443">
        <v>500</v>
      </c>
      <c r="H443">
        <v>12005081900</v>
      </c>
      <c r="I443">
        <v>500</v>
      </c>
      <c r="J443">
        <v>1335.85</v>
      </c>
      <c r="K443">
        <v>2.4566000000000001E-2</v>
      </c>
      <c r="L443">
        <f t="shared" si="24"/>
        <v>1571.2185368148671</v>
      </c>
      <c r="M443">
        <v>1.1343000000000001E-2</v>
      </c>
      <c r="N443">
        <v>1432.8910000000001</v>
      </c>
      <c r="O443">
        <f t="shared" si="25"/>
        <v>1968.5186162116065</v>
      </c>
      <c r="P443">
        <v>4.4180000000000001E-3</v>
      </c>
      <c r="Q443">
        <v>886.47900000000004</v>
      </c>
      <c r="R443">
        <f t="shared" si="26"/>
        <v>1037.8959845528384</v>
      </c>
      <c r="S443">
        <v>-4.9040000000000004E-3</v>
      </c>
      <c r="T443">
        <v>477.4</v>
      </c>
      <c r="U443">
        <f t="shared" si="27"/>
        <v>537.00787401574792</v>
      </c>
    </row>
    <row r="444" spans="1:21" x14ac:dyDescent="0.3">
      <c r="A444" s="1" t="s">
        <v>302</v>
      </c>
      <c r="B444">
        <v>3.2527E-2</v>
      </c>
      <c r="C444">
        <v>3.1419999999999997E-2</v>
      </c>
      <c r="D444">
        <v>3.6768000000000002E-2</v>
      </c>
      <c r="E444">
        <v>3.5604999999999998E-2</v>
      </c>
      <c r="F444">
        <v>12650036400</v>
      </c>
      <c r="G444">
        <v>500</v>
      </c>
      <c r="H444">
        <v>12284784200</v>
      </c>
      <c r="I444">
        <v>500</v>
      </c>
      <c r="J444">
        <v>1377.94</v>
      </c>
      <c r="K444">
        <v>3.1508000000000001E-2</v>
      </c>
      <c r="L444">
        <f t="shared" si="24"/>
        <v>1620.7245354034346</v>
      </c>
      <c r="M444">
        <v>7.0740000000000004E-3</v>
      </c>
      <c r="N444">
        <v>1443.027</v>
      </c>
      <c r="O444">
        <f t="shared" si="25"/>
        <v>1982.4435446911075</v>
      </c>
      <c r="P444">
        <v>3.9319999999999997E-3</v>
      </c>
      <c r="Q444">
        <v>889.96469999999999</v>
      </c>
      <c r="R444">
        <f t="shared" si="26"/>
        <v>1041.9770671654619</v>
      </c>
      <c r="S444">
        <v>-5.4209999999999996E-3</v>
      </c>
      <c r="T444">
        <v>474.8</v>
      </c>
      <c r="U444">
        <f t="shared" si="27"/>
        <v>534.0832395950506</v>
      </c>
    </row>
    <row r="445" spans="1:21" x14ac:dyDescent="0.3">
      <c r="A445" s="1" t="s">
        <v>303</v>
      </c>
      <c r="B445">
        <v>1.8384999999999999E-2</v>
      </c>
      <c r="C445">
        <v>1.5886999999999998E-2</v>
      </c>
      <c r="D445">
        <v>2.5339E-2</v>
      </c>
      <c r="E445">
        <v>2.3503E-2</v>
      </c>
      <c r="F445">
        <v>12854566800</v>
      </c>
      <c r="G445">
        <v>500</v>
      </c>
      <c r="H445">
        <v>12657754400</v>
      </c>
      <c r="I445">
        <v>500</v>
      </c>
      <c r="J445">
        <v>1400.63</v>
      </c>
      <c r="K445">
        <v>1.6466999999999999E-2</v>
      </c>
      <c r="L445">
        <f t="shared" si="24"/>
        <v>1647.4123735591629</v>
      </c>
      <c r="M445">
        <v>1.3674E-2</v>
      </c>
      <c r="N445">
        <v>1462.759</v>
      </c>
      <c r="O445">
        <f t="shared" si="25"/>
        <v>2009.5515447658429</v>
      </c>
      <c r="P445">
        <v>4.3119999999999999E-3</v>
      </c>
      <c r="Q445">
        <v>893.80219999999997</v>
      </c>
      <c r="R445">
        <f t="shared" si="26"/>
        <v>1046.4700397465624</v>
      </c>
      <c r="S445">
        <v>-1.487E-3</v>
      </c>
      <c r="T445">
        <v>474.1</v>
      </c>
      <c r="U445">
        <f t="shared" si="27"/>
        <v>533.2958380202474</v>
      </c>
    </row>
    <row r="446" spans="1:21" x14ac:dyDescent="0.3">
      <c r="A446" s="1" t="s">
        <v>601</v>
      </c>
      <c r="B446">
        <v>1.3768000000000001E-2</v>
      </c>
      <c r="C446">
        <v>1.2293999999999999E-2</v>
      </c>
      <c r="D446">
        <v>8.267E-3</v>
      </c>
      <c r="E446">
        <v>6.7089999999999997E-3</v>
      </c>
      <c r="F446">
        <v>13029473900</v>
      </c>
      <c r="G446">
        <v>500</v>
      </c>
      <c r="H446">
        <v>12867573700</v>
      </c>
      <c r="I446">
        <v>500</v>
      </c>
      <c r="J446">
        <v>1418.3</v>
      </c>
      <c r="K446">
        <v>1.2616E-2</v>
      </c>
      <c r="L446">
        <f t="shared" si="24"/>
        <v>1668.1957186544341</v>
      </c>
      <c r="M446">
        <v>-1.5746E-2</v>
      </c>
      <c r="N446">
        <v>1439.7270000000001</v>
      </c>
      <c r="O446">
        <f t="shared" si="25"/>
        <v>1977.9099748428091</v>
      </c>
      <c r="P446">
        <v>4.0879999999999996E-3</v>
      </c>
      <c r="Q446">
        <v>897.45609999999999</v>
      </c>
      <c r="R446">
        <f t="shared" si="26"/>
        <v>1050.7480521280827</v>
      </c>
      <c r="S446">
        <v>1.4890000000000001E-3</v>
      </c>
      <c r="T446">
        <v>474.8</v>
      </c>
      <c r="U446">
        <f t="shared" si="27"/>
        <v>534.0832395950506</v>
      </c>
    </row>
    <row r="447" spans="1:21" x14ac:dyDescent="0.3">
      <c r="A447" s="1" t="s">
        <v>304</v>
      </c>
      <c r="B447">
        <v>1.5313E-2</v>
      </c>
      <c r="C447">
        <v>1.4345E-2</v>
      </c>
      <c r="D447">
        <v>2.3824999999999999E-2</v>
      </c>
      <c r="E447">
        <v>2.3078000000000001E-2</v>
      </c>
      <c r="F447">
        <v>13216988300</v>
      </c>
      <c r="G447">
        <v>500</v>
      </c>
      <c r="H447">
        <v>12972393100</v>
      </c>
      <c r="I447">
        <v>500</v>
      </c>
      <c r="J447">
        <v>1438.24</v>
      </c>
      <c r="K447">
        <v>1.4059E-2</v>
      </c>
      <c r="L447">
        <f t="shared" si="24"/>
        <v>1691.6490237591156</v>
      </c>
      <c r="M447">
        <v>-3.5999999999999999E-3</v>
      </c>
      <c r="N447">
        <v>1434.5440000000001</v>
      </c>
      <c r="O447">
        <f t="shared" si="25"/>
        <v>1970.7895225628906</v>
      </c>
      <c r="P447">
        <v>4.4099999999999999E-3</v>
      </c>
      <c r="Q447">
        <v>901.41390000000001</v>
      </c>
      <c r="R447">
        <f t="shared" si="26"/>
        <v>1055.3818728138103</v>
      </c>
      <c r="S447">
        <v>3.0530000000000002E-3</v>
      </c>
      <c r="T447">
        <v>476.3</v>
      </c>
      <c r="U447">
        <f t="shared" si="27"/>
        <v>535.77052868391445</v>
      </c>
    </row>
    <row r="448" spans="1:21" x14ac:dyDescent="0.3">
      <c r="A448" s="1" t="s">
        <v>305</v>
      </c>
      <c r="B448">
        <v>-1.9288E-2</v>
      </c>
      <c r="C448">
        <v>-2.1597999999999999E-2</v>
      </c>
      <c r="D448">
        <v>-3.0430000000000001E-3</v>
      </c>
      <c r="E448">
        <v>-4.5040000000000002E-3</v>
      </c>
      <c r="F448">
        <v>12895749800</v>
      </c>
      <c r="G448">
        <v>500</v>
      </c>
      <c r="H448">
        <v>13206465300</v>
      </c>
      <c r="I448">
        <v>500</v>
      </c>
      <c r="J448">
        <v>1406.82</v>
      </c>
      <c r="K448">
        <v>-2.1846000000000001E-2</v>
      </c>
      <c r="L448">
        <f t="shared" si="24"/>
        <v>1654.6930134086097</v>
      </c>
      <c r="M448">
        <v>1.9998999999999999E-2</v>
      </c>
      <c r="N448">
        <v>1463.2329999999999</v>
      </c>
      <c r="O448">
        <f t="shared" si="25"/>
        <v>2010.2027302531435</v>
      </c>
      <c r="P448">
        <v>3.8070000000000001E-3</v>
      </c>
      <c r="Q448">
        <v>904.84550000000002</v>
      </c>
      <c r="R448">
        <f t="shared" si="26"/>
        <v>1059.3996147576031</v>
      </c>
      <c r="S448">
        <v>5.3499999999999997E-3</v>
      </c>
      <c r="T448">
        <v>478.8</v>
      </c>
      <c r="U448">
        <f t="shared" si="27"/>
        <v>538.58267716535431</v>
      </c>
    </row>
    <row r="449" spans="1:21" x14ac:dyDescent="0.3">
      <c r="A449" s="1" t="s">
        <v>602</v>
      </c>
      <c r="B449">
        <v>1.0893999999999999E-2</v>
      </c>
      <c r="C449">
        <v>9.6790000000000001E-3</v>
      </c>
      <c r="D449">
        <v>7.339E-3</v>
      </c>
      <c r="E449">
        <v>5.9829999999999996E-3</v>
      </c>
      <c r="F449">
        <v>13005460000</v>
      </c>
      <c r="G449">
        <v>500</v>
      </c>
      <c r="H449">
        <v>12867485600</v>
      </c>
      <c r="I449">
        <v>500</v>
      </c>
      <c r="J449">
        <v>1420.86</v>
      </c>
      <c r="K449">
        <v>9.9799999999999993E-3</v>
      </c>
      <c r="L449">
        <f t="shared" si="24"/>
        <v>1671.2067748764998</v>
      </c>
      <c r="M449">
        <v>-2.2469999999999999E-3</v>
      </c>
      <c r="N449">
        <v>1459.9449999999999</v>
      </c>
      <c r="O449">
        <f t="shared" si="25"/>
        <v>2005.6856461133843</v>
      </c>
      <c r="P449">
        <v>4.365E-3</v>
      </c>
      <c r="Q449">
        <v>908.79520000000002</v>
      </c>
      <c r="R449">
        <f t="shared" si="26"/>
        <v>1064.023951905114</v>
      </c>
      <c r="S449">
        <v>9.1059999999999995E-3</v>
      </c>
      <c r="T449">
        <v>483.2</v>
      </c>
      <c r="U449">
        <f t="shared" si="27"/>
        <v>543.53205849268841</v>
      </c>
    </row>
    <row r="450" spans="1:21" x14ac:dyDescent="0.3">
      <c r="A450" s="1" t="s">
        <v>306</v>
      </c>
      <c r="B450">
        <v>4.3991000000000002E-2</v>
      </c>
      <c r="C450">
        <v>4.2856999999999999E-2</v>
      </c>
      <c r="D450">
        <v>4.3293999999999999E-2</v>
      </c>
      <c r="E450">
        <v>4.1862000000000003E-2</v>
      </c>
      <c r="F450">
        <v>13537491500</v>
      </c>
      <c r="G450">
        <v>500</v>
      </c>
      <c r="H450">
        <v>13015747100</v>
      </c>
      <c r="I450">
        <v>500</v>
      </c>
      <c r="J450">
        <v>1482.37</v>
      </c>
      <c r="K450">
        <v>4.3291000000000003E-2</v>
      </c>
      <c r="L450">
        <f t="shared" si="24"/>
        <v>1743.5544577746414</v>
      </c>
      <c r="M450">
        <v>6.7990000000000004E-3</v>
      </c>
      <c r="N450">
        <v>1469.8710000000001</v>
      </c>
      <c r="O450">
        <f t="shared" si="25"/>
        <v>2019.3220746934485</v>
      </c>
      <c r="P450">
        <v>4.529E-3</v>
      </c>
      <c r="Q450">
        <v>912.91110000000003</v>
      </c>
      <c r="R450">
        <f t="shared" si="26"/>
        <v>1068.8428772071472</v>
      </c>
      <c r="S450">
        <v>6.496E-3</v>
      </c>
      <c r="T450">
        <v>486.3</v>
      </c>
      <c r="U450">
        <f t="shared" si="27"/>
        <v>547.01912260967379</v>
      </c>
    </row>
    <row r="451" spans="1:21" x14ac:dyDescent="0.3">
      <c r="A451" s="1" t="s">
        <v>307</v>
      </c>
      <c r="B451">
        <v>3.4458999999999997E-2</v>
      </c>
      <c r="C451">
        <v>3.2154000000000002E-2</v>
      </c>
      <c r="D451">
        <v>3.2550000000000003E-2</v>
      </c>
      <c r="E451">
        <v>3.0964999999999999E-2</v>
      </c>
      <c r="F451">
        <v>13933484500</v>
      </c>
      <c r="G451">
        <v>500</v>
      </c>
      <c r="H451">
        <v>13535501400</v>
      </c>
      <c r="I451">
        <v>500</v>
      </c>
      <c r="J451">
        <v>1530.62</v>
      </c>
      <c r="K451">
        <v>3.2549000000000002E-2</v>
      </c>
      <c r="L451">
        <f t="shared" si="24"/>
        <v>1800.3058103975534</v>
      </c>
      <c r="M451">
        <v>-1.4482999999999999E-2</v>
      </c>
      <c r="N451">
        <v>1448.5830000000001</v>
      </c>
      <c r="O451">
        <f t="shared" si="25"/>
        <v>1990.0764277447884</v>
      </c>
      <c r="P451">
        <v>4.4869999999999997E-3</v>
      </c>
      <c r="Q451">
        <v>917.00739999999996</v>
      </c>
      <c r="R451">
        <f t="shared" si="26"/>
        <v>1073.6388546883099</v>
      </c>
      <c r="S451">
        <v>6.1110000000000001E-3</v>
      </c>
      <c r="T451">
        <v>489.3</v>
      </c>
      <c r="U451">
        <f t="shared" si="27"/>
        <v>550.3937007874016</v>
      </c>
    </row>
    <row r="452" spans="1:21" x14ac:dyDescent="0.3">
      <c r="A452" s="1" t="s">
        <v>603</v>
      </c>
      <c r="B452">
        <v>-1.6619999999999999E-2</v>
      </c>
      <c r="C452">
        <v>-1.7829000000000001E-2</v>
      </c>
      <c r="D452">
        <v>-1.8467999999999998E-2</v>
      </c>
      <c r="E452">
        <v>-1.9701E-2</v>
      </c>
      <c r="F452">
        <v>13663735800</v>
      </c>
      <c r="G452">
        <v>500</v>
      </c>
      <c r="H452">
        <v>13936166800</v>
      </c>
      <c r="I452">
        <v>500</v>
      </c>
      <c r="J452">
        <v>1503.35</v>
      </c>
      <c r="K452">
        <v>-1.7815999999999999E-2</v>
      </c>
      <c r="L452">
        <f t="shared" ref="L452:L515" si="28">J452/$J$3*100</f>
        <v>1768.2310044695366</v>
      </c>
      <c r="M452">
        <v>-6.8040000000000002E-3</v>
      </c>
      <c r="N452">
        <v>1438.7270000000001</v>
      </c>
      <c r="O452">
        <f t="shared" ref="O452:O515" si="29">N452/$N$3*100</f>
        <v>1976.5361657978701</v>
      </c>
      <c r="P452">
        <v>3.8010000000000001E-3</v>
      </c>
      <c r="Q452">
        <v>920.49289999999996</v>
      </c>
      <c r="R452">
        <f t="shared" ref="R452:R515" si="30">Q452/$Q$3*100</f>
        <v>1077.719703139496</v>
      </c>
      <c r="S452">
        <v>1.9380000000000001E-3</v>
      </c>
      <c r="T452">
        <v>490.2</v>
      </c>
      <c r="U452">
        <f t="shared" ref="U452:U515" si="31">T452/$T$3*100</f>
        <v>551.40607424071982</v>
      </c>
    </row>
    <row r="453" spans="1:21" x14ac:dyDescent="0.3">
      <c r="A453" s="1" t="s">
        <v>308</v>
      </c>
      <c r="B453">
        <v>-3.1196999999999999E-2</v>
      </c>
      <c r="C453">
        <v>-3.2282999999999999E-2</v>
      </c>
      <c r="D453">
        <v>-4.5079000000000001E-2</v>
      </c>
      <c r="E453">
        <v>-4.5902999999999999E-2</v>
      </c>
      <c r="F453">
        <v>13193201500</v>
      </c>
      <c r="G453">
        <v>500</v>
      </c>
      <c r="H453">
        <v>13704900700</v>
      </c>
      <c r="I453">
        <v>500</v>
      </c>
      <c r="J453">
        <v>1455.27</v>
      </c>
      <c r="K453">
        <v>-3.1981999999999997E-2</v>
      </c>
      <c r="L453">
        <f t="shared" si="28"/>
        <v>1711.679604798871</v>
      </c>
      <c r="M453">
        <v>2.3883999999999999E-2</v>
      </c>
      <c r="N453">
        <v>1473.0889999999999</v>
      </c>
      <c r="O453">
        <f t="shared" si="29"/>
        <v>2023.742992200062</v>
      </c>
      <c r="P453">
        <v>4.0369999999999998E-3</v>
      </c>
      <c r="Q453">
        <v>924.20889999999997</v>
      </c>
      <c r="R453">
        <f t="shared" si="30"/>
        <v>1082.0704226473449</v>
      </c>
      <c r="S453">
        <v>-2.5399999999999999E-4</v>
      </c>
      <c r="T453">
        <v>490.1</v>
      </c>
      <c r="U453">
        <f t="shared" si="31"/>
        <v>551.29358830146225</v>
      </c>
    </row>
    <row r="454" spans="1:21" x14ac:dyDescent="0.3">
      <c r="A454" s="1" t="s">
        <v>309</v>
      </c>
      <c r="B454">
        <v>1.5094E-2</v>
      </c>
      <c r="C454">
        <v>1.2859000000000001E-2</v>
      </c>
      <c r="D454">
        <v>8.9499999999999996E-4</v>
      </c>
      <c r="E454">
        <v>-9.8499999999999998E-4</v>
      </c>
      <c r="F454">
        <v>13330873000</v>
      </c>
      <c r="G454">
        <v>500</v>
      </c>
      <c r="H454">
        <v>13194042000</v>
      </c>
      <c r="I454">
        <v>500</v>
      </c>
      <c r="J454">
        <v>1473.99</v>
      </c>
      <c r="K454">
        <v>1.2864E-2</v>
      </c>
      <c r="L454">
        <f t="shared" si="28"/>
        <v>1733.6979534227244</v>
      </c>
      <c r="M454">
        <v>1.7129999999999999E-2</v>
      </c>
      <c r="N454">
        <v>1498.3230000000001</v>
      </c>
      <c r="O454">
        <f t="shared" si="29"/>
        <v>2058.4096896400515</v>
      </c>
      <c r="P454">
        <v>5.6940000000000003E-3</v>
      </c>
      <c r="Q454">
        <v>929.47130000000004</v>
      </c>
      <c r="R454">
        <f t="shared" si="30"/>
        <v>1088.231678389569</v>
      </c>
      <c r="S454">
        <v>-1.8339999999999999E-3</v>
      </c>
      <c r="T454">
        <v>489.2</v>
      </c>
      <c r="U454">
        <f t="shared" si="31"/>
        <v>550.28121484814392</v>
      </c>
    </row>
    <row r="455" spans="1:21" x14ac:dyDescent="0.3">
      <c r="A455" s="1" t="s">
        <v>604</v>
      </c>
      <c r="B455">
        <v>3.7468000000000001E-2</v>
      </c>
      <c r="C455">
        <v>3.5922999999999997E-2</v>
      </c>
      <c r="D455">
        <v>2.4308E-2</v>
      </c>
      <c r="E455">
        <v>2.2877000000000002E-2</v>
      </c>
      <c r="F455">
        <v>13769329400</v>
      </c>
      <c r="G455">
        <v>500</v>
      </c>
      <c r="H455">
        <v>13312796200</v>
      </c>
      <c r="I455">
        <v>500</v>
      </c>
      <c r="J455">
        <v>1526.75</v>
      </c>
      <c r="K455">
        <v>3.5793999999999999E-2</v>
      </c>
      <c r="L455">
        <f t="shared" si="28"/>
        <v>1795.753940249353</v>
      </c>
      <c r="M455">
        <v>-4.4000000000000002E-4</v>
      </c>
      <c r="N455">
        <v>1497.664</v>
      </c>
      <c r="O455">
        <f t="shared" si="29"/>
        <v>2057.5043494794363</v>
      </c>
      <c r="P455">
        <v>3.9050000000000001E-3</v>
      </c>
      <c r="Q455">
        <v>933.10090000000002</v>
      </c>
      <c r="R455">
        <f t="shared" si="30"/>
        <v>1092.4812401564386</v>
      </c>
      <c r="S455">
        <v>2.7560000000000002E-3</v>
      </c>
      <c r="T455">
        <v>490.6</v>
      </c>
      <c r="U455">
        <f t="shared" si="31"/>
        <v>551.85601799775031</v>
      </c>
    </row>
    <row r="456" spans="1:21" x14ac:dyDescent="0.3">
      <c r="A456" s="1" t="s">
        <v>310</v>
      </c>
      <c r="B456">
        <v>1.736E-2</v>
      </c>
      <c r="C456">
        <v>1.6292000000000001E-2</v>
      </c>
      <c r="D456">
        <v>1.3447000000000001E-2</v>
      </c>
      <c r="E456">
        <v>1.2614999999999999E-2</v>
      </c>
      <c r="F456">
        <v>13950967000</v>
      </c>
      <c r="G456">
        <v>500</v>
      </c>
      <c r="H456">
        <v>13752503800</v>
      </c>
      <c r="I456">
        <v>500</v>
      </c>
      <c r="J456">
        <v>1549.38</v>
      </c>
      <c r="K456">
        <v>1.4822E-2</v>
      </c>
      <c r="L456">
        <f t="shared" si="28"/>
        <v>1822.3712067748768</v>
      </c>
      <c r="M456">
        <v>1.3082E-2</v>
      </c>
      <c r="N456">
        <v>1517.2570000000001</v>
      </c>
      <c r="O456">
        <f t="shared" si="29"/>
        <v>2084.4213900969253</v>
      </c>
      <c r="P456">
        <v>3.1449999999999998E-3</v>
      </c>
      <c r="Q456">
        <v>936.03560000000004</v>
      </c>
      <c r="R456">
        <f t="shared" si="30"/>
        <v>1095.9172080088831</v>
      </c>
      <c r="S456">
        <v>2.1389999999999998E-3</v>
      </c>
      <c r="T456">
        <v>491.6</v>
      </c>
      <c r="U456">
        <f t="shared" si="31"/>
        <v>552.98087739032621</v>
      </c>
    </row>
    <row r="457" spans="1:21" x14ac:dyDescent="0.3">
      <c r="A457" s="1" t="s">
        <v>311</v>
      </c>
      <c r="B457">
        <v>-4.1382000000000002E-2</v>
      </c>
      <c r="C457">
        <v>-4.3581000000000002E-2</v>
      </c>
      <c r="D457">
        <v>-4.9792999999999997E-2</v>
      </c>
      <c r="E457">
        <v>-5.1698000000000001E-2</v>
      </c>
      <c r="F457">
        <v>13292003200</v>
      </c>
      <c r="G457">
        <v>500</v>
      </c>
      <c r="H457">
        <v>13948578900</v>
      </c>
      <c r="I457">
        <v>500</v>
      </c>
      <c r="J457">
        <v>1481.14</v>
      </c>
      <c r="K457">
        <v>-4.4042999999999999E-2</v>
      </c>
      <c r="L457">
        <f t="shared" si="28"/>
        <v>1742.1077393554458</v>
      </c>
      <c r="M457">
        <v>4.4192000000000002E-2</v>
      </c>
      <c r="N457">
        <v>1584.307</v>
      </c>
      <c r="O457">
        <f t="shared" si="29"/>
        <v>2176.5352865600812</v>
      </c>
      <c r="P457">
        <v>4.6579999999999998E-3</v>
      </c>
      <c r="Q457">
        <v>940.39559999999994</v>
      </c>
      <c r="R457">
        <f t="shared" si="30"/>
        <v>1101.0219273453258</v>
      </c>
      <c r="S457">
        <v>5.94E-3</v>
      </c>
      <c r="T457">
        <v>494.5</v>
      </c>
      <c r="U457">
        <f t="shared" si="31"/>
        <v>556.24296962879635</v>
      </c>
    </row>
    <row r="458" spans="1:21" x14ac:dyDescent="0.3">
      <c r="A458" s="1" t="s">
        <v>312</v>
      </c>
      <c r="B458">
        <v>-6.1159999999999999E-3</v>
      </c>
      <c r="C458">
        <v>-7.9030000000000003E-3</v>
      </c>
      <c r="D458">
        <v>-1.6719000000000001E-2</v>
      </c>
      <c r="E458">
        <v>-1.8747E-2</v>
      </c>
      <c r="F458">
        <v>13192721100</v>
      </c>
      <c r="G458">
        <v>500</v>
      </c>
      <c r="H458">
        <v>13301362400</v>
      </c>
      <c r="I458">
        <v>500</v>
      </c>
      <c r="J458">
        <v>1468.36</v>
      </c>
      <c r="K458">
        <v>-8.6280000000000003E-3</v>
      </c>
      <c r="L458">
        <f t="shared" si="28"/>
        <v>1727.0759821218537</v>
      </c>
      <c r="M458">
        <v>-3.627E-3</v>
      </c>
      <c r="N458">
        <v>1578.5609999999999</v>
      </c>
      <c r="O458">
        <f t="shared" si="29"/>
        <v>2168.6413797878618</v>
      </c>
      <c r="P458">
        <v>2.879E-3</v>
      </c>
      <c r="Q458">
        <v>943.10299999999995</v>
      </c>
      <c r="R458">
        <f t="shared" si="30"/>
        <v>1104.1917707241066</v>
      </c>
      <c r="S458">
        <v>-6.7100000000000005E-4</v>
      </c>
      <c r="T458">
        <v>494.2</v>
      </c>
      <c r="U458">
        <f t="shared" si="31"/>
        <v>555.90551181102364</v>
      </c>
    </row>
    <row r="459" spans="1:21" x14ac:dyDescent="0.3">
      <c r="A459" s="1" t="s">
        <v>313</v>
      </c>
      <c r="B459">
        <v>-6.1165999999999998E-2</v>
      </c>
      <c r="C459">
        <v>-6.2331999999999999E-2</v>
      </c>
      <c r="D459">
        <v>-4.5038000000000002E-2</v>
      </c>
      <c r="E459">
        <v>-4.5904E-2</v>
      </c>
      <c r="F459">
        <v>12349759000</v>
      </c>
      <c r="G459">
        <v>500</v>
      </c>
      <c r="H459">
        <v>13184199300</v>
      </c>
      <c r="I459">
        <v>500</v>
      </c>
      <c r="J459">
        <v>1378.55</v>
      </c>
      <c r="K459">
        <v>-6.1163000000000002E-2</v>
      </c>
      <c r="L459">
        <f t="shared" si="28"/>
        <v>1621.4420136438484</v>
      </c>
      <c r="M459">
        <v>3.8355E-2</v>
      </c>
      <c r="N459">
        <v>1639.107</v>
      </c>
      <c r="O459">
        <f t="shared" si="29"/>
        <v>2251.8200222227351</v>
      </c>
      <c r="P459">
        <v>5.0080000000000003E-3</v>
      </c>
      <c r="Q459">
        <v>947.8261</v>
      </c>
      <c r="R459">
        <f t="shared" si="30"/>
        <v>1109.7216101502427</v>
      </c>
      <c r="S459">
        <v>4.9709999999999997E-3</v>
      </c>
      <c r="T459">
        <v>496.7</v>
      </c>
      <c r="U459">
        <f t="shared" si="31"/>
        <v>558.71766029246339</v>
      </c>
    </row>
    <row r="460" spans="1:21" x14ac:dyDescent="0.3">
      <c r="A460" s="1" t="s">
        <v>314</v>
      </c>
      <c r="B460">
        <v>-3.1419000000000002E-2</v>
      </c>
      <c r="C460">
        <v>-3.3693000000000001E-2</v>
      </c>
      <c r="D460">
        <v>-2.9500999999999999E-2</v>
      </c>
      <c r="E460">
        <v>-3.1274000000000003E-2</v>
      </c>
      <c r="F460">
        <v>11878113100</v>
      </c>
      <c r="G460">
        <v>500</v>
      </c>
      <c r="H460">
        <v>12349759000</v>
      </c>
      <c r="I460">
        <v>500</v>
      </c>
      <c r="J460">
        <v>1330.63</v>
      </c>
      <c r="K460">
        <v>-3.4761E-2</v>
      </c>
      <c r="L460">
        <f t="shared" si="28"/>
        <v>1565.0788049870621</v>
      </c>
      <c r="M460">
        <v>9.2650000000000007E-3</v>
      </c>
      <c r="N460">
        <v>1654.2929999999999</v>
      </c>
      <c r="O460">
        <f t="shared" si="29"/>
        <v>2272.682686379178</v>
      </c>
      <c r="P460">
        <v>1.676E-3</v>
      </c>
      <c r="Q460">
        <v>949.41459999999995</v>
      </c>
      <c r="R460">
        <f t="shared" si="30"/>
        <v>1111.5814373672013</v>
      </c>
      <c r="S460">
        <v>2.9039999999999999E-3</v>
      </c>
      <c r="T460">
        <v>498.1</v>
      </c>
      <c r="U460">
        <f t="shared" si="31"/>
        <v>560.29246344206967</v>
      </c>
    </row>
    <row r="461" spans="1:21" x14ac:dyDescent="0.3">
      <c r="A461" s="1" t="s">
        <v>315</v>
      </c>
      <c r="B461">
        <v>-3.3999999999999998E-3</v>
      </c>
      <c r="C461">
        <v>-5.0540000000000003E-3</v>
      </c>
      <c r="D461">
        <v>-1.2729000000000001E-2</v>
      </c>
      <c r="E461">
        <v>-1.4527999999999999E-2</v>
      </c>
      <c r="F461">
        <v>11811627200</v>
      </c>
      <c r="G461">
        <v>500</v>
      </c>
      <c r="H461">
        <v>11876323400</v>
      </c>
      <c r="I461">
        <v>499</v>
      </c>
      <c r="J461">
        <v>1322.7</v>
      </c>
      <c r="K461">
        <v>-5.96E-3</v>
      </c>
      <c r="L461">
        <f t="shared" si="28"/>
        <v>1555.7515878616798</v>
      </c>
      <c r="M461">
        <v>1.1256E-2</v>
      </c>
      <c r="N461">
        <v>1672.914</v>
      </c>
      <c r="O461">
        <f t="shared" si="29"/>
        <v>2298.2643846049859</v>
      </c>
      <c r="P461">
        <v>2.4299999999999999E-3</v>
      </c>
      <c r="Q461">
        <v>951.72170000000006</v>
      </c>
      <c r="R461">
        <f t="shared" si="30"/>
        <v>1114.2826066289231</v>
      </c>
      <c r="S461">
        <v>8.6680000000000004E-3</v>
      </c>
      <c r="T461">
        <v>502.4</v>
      </c>
      <c r="U461">
        <f t="shared" si="31"/>
        <v>565.1293588301462</v>
      </c>
    </row>
    <row r="462" spans="1:21" x14ac:dyDescent="0.3">
      <c r="A462" s="1" t="s">
        <v>316</v>
      </c>
      <c r="B462">
        <v>4.8628999999999999E-2</v>
      </c>
      <c r="C462">
        <v>4.7489999999999997E-2</v>
      </c>
      <c r="D462">
        <v>5.2408999999999997E-2</v>
      </c>
      <c r="E462">
        <v>5.1515999999999999E-2</v>
      </c>
      <c r="F462">
        <v>12355628500</v>
      </c>
      <c r="G462">
        <v>500</v>
      </c>
      <c r="H462">
        <v>11811627200</v>
      </c>
      <c r="I462">
        <v>500</v>
      </c>
      <c r="J462">
        <v>1385.59</v>
      </c>
      <c r="K462">
        <v>4.7546999999999999E-2</v>
      </c>
      <c r="L462">
        <f t="shared" si="28"/>
        <v>1629.7224182545283</v>
      </c>
      <c r="M462">
        <v>-1.6441999999999998E-2</v>
      </c>
      <c r="N462">
        <v>1645.4079999999999</v>
      </c>
      <c r="O462">
        <f t="shared" si="29"/>
        <v>2260.4763930148956</v>
      </c>
      <c r="P462">
        <v>1.126E-3</v>
      </c>
      <c r="Q462">
        <v>952.79330000000004</v>
      </c>
      <c r="R462">
        <f t="shared" si="30"/>
        <v>1115.5372436107882</v>
      </c>
      <c r="S462">
        <v>6.0650000000000001E-3</v>
      </c>
      <c r="T462">
        <v>505.5</v>
      </c>
      <c r="U462">
        <f t="shared" si="31"/>
        <v>568.61642294713158</v>
      </c>
    </row>
    <row r="463" spans="1:21" x14ac:dyDescent="0.3">
      <c r="A463" s="1" t="s">
        <v>605</v>
      </c>
      <c r="B463">
        <v>1.2985999999999999E-2</v>
      </c>
      <c r="C463">
        <v>1.0708000000000001E-2</v>
      </c>
      <c r="D463">
        <v>2.5676999999999998E-2</v>
      </c>
      <c r="E463">
        <v>2.3675000000000002E-2</v>
      </c>
      <c r="F463">
        <v>12480087000</v>
      </c>
      <c r="G463">
        <v>500</v>
      </c>
      <c r="H463">
        <v>12355628500</v>
      </c>
      <c r="I463">
        <v>500</v>
      </c>
      <c r="J463">
        <v>1400.38</v>
      </c>
      <c r="K463">
        <v>1.0673999999999999E-2</v>
      </c>
      <c r="L463">
        <f t="shared" si="28"/>
        <v>1647.1183250999768</v>
      </c>
      <c r="M463">
        <v>-1.8755999999999998E-2</v>
      </c>
      <c r="N463">
        <v>1614.546</v>
      </c>
      <c r="O463">
        <f t="shared" si="29"/>
        <v>2218.0778982699899</v>
      </c>
      <c r="P463">
        <v>2.2100000000000001E-4</v>
      </c>
      <c r="Q463">
        <v>953.00390000000004</v>
      </c>
      <c r="R463">
        <f t="shared" si="30"/>
        <v>1115.7838156044245</v>
      </c>
      <c r="S463">
        <v>8.4209999999999997E-3</v>
      </c>
      <c r="T463">
        <v>509.7</v>
      </c>
      <c r="U463">
        <f t="shared" si="31"/>
        <v>573.34083239595043</v>
      </c>
    </row>
    <row r="464" spans="1:21" x14ac:dyDescent="0.3">
      <c r="A464" s="1" t="s">
        <v>317</v>
      </c>
      <c r="B464">
        <v>-8.2841999999999999E-2</v>
      </c>
      <c r="C464">
        <v>-8.4569000000000005E-2</v>
      </c>
      <c r="D464">
        <v>-9.8363000000000006E-2</v>
      </c>
      <c r="E464">
        <v>-0.100078</v>
      </c>
      <c r="F464">
        <v>11454626800</v>
      </c>
      <c r="G464">
        <v>500</v>
      </c>
      <c r="H464">
        <v>12502599700</v>
      </c>
      <c r="I464">
        <v>499</v>
      </c>
      <c r="J464">
        <v>1280</v>
      </c>
      <c r="K464">
        <v>-8.5961999999999997E-2</v>
      </c>
      <c r="L464">
        <f t="shared" si="28"/>
        <v>1505.5281110326982</v>
      </c>
      <c r="M464">
        <v>1.0754E-2</v>
      </c>
      <c r="N464">
        <v>1631.9090000000001</v>
      </c>
      <c r="O464">
        <f t="shared" si="29"/>
        <v>2241.9313447172649</v>
      </c>
      <c r="P464">
        <v>1.8309999999999999E-3</v>
      </c>
      <c r="Q464">
        <v>954.74879999999996</v>
      </c>
      <c r="R464">
        <f t="shared" si="30"/>
        <v>1117.8267570654702</v>
      </c>
      <c r="S464">
        <v>1.0076999999999999E-2</v>
      </c>
      <c r="T464">
        <v>514.9</v>
      </c>
      <c r="U464">
        <f t="shared" si="31"/>
        <v>579.19010123734529</v>
      </c>
    </row>
    <row r="465" spans="1:21" x14ac:dyDescent="0.3">
      <c r="A465" s="1" t="s">
        <v>318</v>
      </c>
      <c r="B465">
        <v>-7.306E-3</v>
      </c>
      <c r="C465">
        <v>-8.7379999999999992E-3</v>
      </c>
      <c r="D465">
        <v>-3.6410000000000001E-3</v>
      </c>
      <c r="E465">
        <v>-4.8939999999999999E-3</v>
      </c>
      <c r="F465">
        <v>11345697700</v>
      </c>
      <c r="G465">
        <v>500</v>
      </c>
      <c r="H465">
        <v>11452024700</v>
      </c>
      <c r="I465">
        <v>500</v>
      </c>
      <c r="J465">
        <v>1267.3800000000001</v>
      </c>
      <c r="K465">
        <v>-9.8589999999999997E-3</v>
      </c>
      <c r="L465">
        <f t="shared" si="28"/>
        <v>1490.6845448129855</v>
      </c>
      <c r="M465">
        <v>5.1549999999999999E-3</v>
      </c>
      <c r="N465">
        <v>1640.3219999999999</v>
      </c>
      <c r="O465">
        <f t="shared" si="29"/>
        <v>2253.4892002123361</v>
      </c>
      <c r="P465">
        <v>1.72E-3</v>
      </c>
      <c r="Q465">
        <v>956.39099999999996</v>
      </c>
      <c r="R465">
        <f t="shared" si="30"/>
        <v>1119.7494566283845</v>
      </c>
      <c r="S465">
        <v>5.2509999999999996E-3</v>
      </c>
      <c r="T465">
        <v>517.6</v>
      </c>
      <c r="U465">
        <f t="shared" si="31"/>
        <v>582.22722159730029</v>
      </c>
    </row>
    <row r="466" spans="1:21" x14ac:dyDescent="0.3">
      <c r="A466" s="1" t="s">
        <v>606</v>
      </c>
      <c r="B466">
        <v>1.4955E-2</v>
      </c>
      <c r="C466">
        <v>1.2682000000000001E-2</v>
      </c>
      <c r="D466">
        <v>2.8358999999999999E-2</v>
      </c>
      <c r="E466">
        <v>2.6311999999999999E-2</v>
      </c>
      <c r="F466">
        <v>11492578600</v>
      </c>
      <c r="G466">
        <v>500</v>
      </c>
      <c r="H466">
        <v>11346985200</v>
      </c>
      <c r="I466">
        <v>500</v>
      </c>
      <c r="J466">
        <v>1282.83</v>
      </c>
      <c r="K466">
        <v>1.2191E-2</v>
      </c>
      <c r="L466">
        <f t="shared" si="28"/>
        <v>1508.8567395906844</v>
      </c>
      <c r="M466">
        <v>1.5313E-2</v>
      </c>
      <c r="N466">
        <v>1665.44</v>
      </c>
      <c r="O466">
        <f t="shared" si="29"/>
        <v>2287.9965358031127</v>
      </c>
      <c r="P466">
        <v>1.413E-3</v>
      </c>
      <c r="Q466">
        <v>957.74239999999998</v>
      </c>
      <c r="R466">
        <f t="shared" si="30"/>
        <v>1121.3316854612442</v>
      </c>
      <c r="S466">
        <v>-3.9919999999999999E-3</v>
      </c>
      <c r="T466">
        <v>515.5</v>
      </c>
      <c r="U466">
        <f t="shared" si="31"/>
        <v>579.86501687289081</v>
      </c>
    </row>
    <row r="467" spans="1:21" x14ac:dyDescent="0.3">
      <c r="A467" s="1" t="s">
        <v>319</v>
      </c>
      <c r="B467">
        <v>-8.5467000000000001E-2</v>
      </c>
      <c r="C467">
        <v>-8.7287000000000003E-2</v>
      </c>
      <c r="D467">
        <v>-0.10338799999999999</v>
      </c>
      <c r="E467">
        <v>-0.105272</v>
      </c>
      <c r="F467">
        <v>10506424200</v>
      </c>
      <c r="G467">
        <v>499</v>
      </c>
      <c r="H467">
        <v>11493547800</v>
      </c>
      <c r="I467">
        <v>499</v>
      </c>
      <c r="J467">
        <v>1166.3599999999999</v>
      </c>
      <c r="K467">
        <v>-9.0790999999999997E-2</v>
      </c>
      <c r="L467">
        <f t="shared" si="28"/>
        <v>1371.8654434250764</v>
      </c>
      <c r="M467">
        <v>8.7500000000000002E-4</v>
      </c>
      <c r="N467">
        <v>1666.8969999999999</v>
      </c>
      <c r="O467">
        <f t="shared" si="29"/>
        <v>2289.9981755815884</v>
      </c>
      <c r="P467">
        <v>2.5460000000000001E-3</v>
      </c>
      <c r="Q467">
        <v>960.18079999999998</v>
      </c>
      <c r="R467">
        <f t="shared" si="30"/>
        <v>1124.186581706653</v>
      </c>
      <c r="S467">
        <v>-1.3829999999999999E-3</v>
      </c>
      <c r="T467">
        <v>514.79999999999995</v>
      </c>
      <c r="U467">
        <f t="shared" si="31"/>
        <v>579.07761529808761</v>
      </c>
    </row>
    <row r="468" spans="1:21" x14ac:dyDescent="0.3">
      <c r="A468" s="1" t="s">
        <v>320</v>
      </c>
      <c r="B468">
        <v>-0.16697999999999999</v>
      </c>
      <c r="C468">
        <v>-0.16845499999999999</v>
      </c>
      <c r="D468">
        <v>-0.207562</v>
      </c>
      <c r="E468">
        <v>-0.208677</v>
      </c>
      <c r="F468">
        <v>8721274810</v>
      </c>
      <c r="G468">
        <v>500</v>
      </c>
      <c r="H468">
        <v>10510542900</v>
      </c>
      <c r="I468">
        <v>500</v>
      </c>
      <c r="J468">
        <v>968.75</v>
      </c>
      <c r="K468">
        <v>-0.16942499999999999</v>
      </c>
      <c r="L468">
        <f t="shared" si="28"/>
        <v>1139.4377793460362</v>
      </c>
      <c r="M468">
        <v>-2.8591999999999999E-2</v>
      </c>
      <c r="N468">
        <v>1619.2370000000001</v>
      </c>
      <c r="O468">
        <f t="shared" si="29"/>
        <v>2224.5224364997989</v>
      </c>
      <c r="P468">
        <v>1.2080000000000001E-3</v>
      </c>
      <c r="Q468">
        <v>961.34069999999997</v>
      </c>
      <c r="R468">
        <f t="shared" si="30"/>
        <v>1125.5446009631528</v>
      </c>
      <c r="S468">
        <v>-1.0101000000000001E-2</v>
      </c>
      <c r="T468">
        <v>509.6</v>
      </c>
      <c r="U468">
        <f t="shared" si="31"/>
        <v>573.22834645669286</v>
      </c>
    </row>
    <row r="469" spans="1:21" x14ac:dyDescent="0.3">
      <c r="A469" s="1" t="s">
        <v>607</v>
      </c>
      <c r="B469">
        <v>-7.3511999999999994E-2</v>
      </c>
      <c r="C469">
        <v>-7.6513999999999999E-2</v>
      </c>
      <c r="D469">
        <v>-0.103635</v>
      </c>
      <c r="E469">
        <v>-0.10657899999999999</v>
      </c>
      <c r="F469">
        <v>8037282260</v>
      </c>
      <c r="G469">
        <v>500</v>
      </c>
      <c r="H469">
        <v>8696505310</v>
      </c>
      <c r="I469">
        <v>500</v>
      </c>
      <c r="J469">
        <v>896.24</v>
      </c>
      <c r="K469">
        <v>-7.4848999999999999E-2</v>
      </c>
      <c r="L469">
        <f t="shared" si="28"/>
        <v>1054.1519642437074</v>
      </c>
      <c r="M469">
        <v>8.5377999999999996E-2</v>
      </c>
      <c r="N469">
        <v>1757.4849999999999</v>
      </c>
      <c r="O469">
        <f t="shared" si="29"/>
        <v>2414.4487893445175</v>
      </c>
      <c r="P469">
        <v>1.024E-3</v>
      </c>
      <c r="Q469">
        <v>962.32510000000002</v>
      </c>
      <c r="R469">
        <f t="shared" si="30"/>
        <v>1126.6971435582893</v>
      </c>
      <c r="S469">
        <v>-1.9153E-2</v>
      </c>
      <c r="T469">
        <v>499.8</v>
      </c>
      <c r="U469">
        <f t="shared" si="31"/>
        <v>562.20472440944877</v>
      </c>
    </row>
    <row r="470" spans="1:21" x14ac:dyDescent="0.3">
      <c r="A470" s="1" t="s">
        <v>321</v>
      </c>
      <c r="B470">
        <v>1.1995E-2</v>
      </c>
      <c r="C470">
        <v>9.2289999999999994E-3</v>
      </c>
      <c r="D470">
        <v>4.4006999999999998E-2</v>
      </c>
      <c r="E470">
        <v>4.0641999999999998E-2</v>
      </c>
      <c r="F470">
        <v>8109042730</v>
      </c>
      <c r="G470">
        <v>500</v>
      </c>
      <c r="H470">
        <v>8021519600</v>
      </c>
      <c r="I470">
        <v>500</v>
      </c>
      <c r="J470">
        <v>903.25</v>
      </c>
      <c r="K470">
        <v>7.8220000000000008E-3</v>
      </c>
      <c r="L470">
        <f t="shared" si="28"/>
        <v>1062.397083039285</v>
      </c>
      <c r="M470">
        <v>5.6871999999999999E-2</v>
      </c>
      <c r="N470">
        <v>1857.4359999999999</v>
      </c>
      <c r="O470">
        <f t="shared" si="29"/>
        <v>2551.7623771952094</v>
      </c>
      <c r="P470">
        <v>6.3E-5</v>
      </c>
      <c r="Q470">
        <v>962.38580000000002</v>
      </c>
      <c r="R470">
        <f t="shared" si="30"/>
        <v>1126.7682115545558</v>
      </c>
      <c r="S470">
        <v>-1.0342E-2</v>
      </c>
      <c r="T470">
        <v>494.7</v>
      </c>
      <c r="U470">
        <f t="shared" si="31"/>
        <v>556.46794150731148</v>
      </c>
    </row>
    <row r="471" spans="1:21" x14ac:dyDescent="0.3">
      <c r="A471" s="1" t="s">
        <v>608</v>
      </c>
      <c r="B471">
        <v>-8.2614999999999994E-2</v>
      </c>
      <c r="C471">
        <v>-8.4039000000000003E-2</v>
      </c>
      <c r="D471">
        <v>-7.8401999999999999E-2</v>
      </c>
      <c r="E471">
        <v>-7.9269999999999993E-2</v>
      </c>
      <c r="F471">
        <v>7435705930</v>
      </c>
      <c r="G471">
        <v>500</v>
      </c>
      <c r="H471">
        <v>8084926970</v>
      </c>
      <c r="I471">
        <v>500</v>
      </c>
      <c r="J471">
        <v>825.88</v>
      </c>
      <c r="K471">
        <v>-8.5656999999999997E-2</v>
      </c>
      <c r="L471">
        <f t="shared" si="28"/>
        <v>971.39496589037878</v>
      </c>
      <c r="M471">
        <v>-4.4454E-2</v>
      </c>
      <c r="N471">
        <v>1774.866</v>
      </c>
      <c r="O471">
        <f t="shared" si="29"/>
        <v>2438.3269643546009</v>
      </c>
      <c r="P471">
        <v>-3.8000000000000002E-5</v>
      </c>
      <c r="Q471">
        <v>962.3492</v>
      </c>
      <c r="R471">
        <f t="shared" si="30"/>
        <v>1126.7253600115021</v>
      </c>
      <c r="S471">
        <v>4.352E-3</v>
      </c>
      <c r="T471">
        <v>496.8</v>
      </c>
      <c r="U471">
        <f t="shared" si="31"/>
        <v>558.83014623172096</v>
      </c>
    </row>
    <row r="472" spans="1:21" x14ac:dyDescent="0.3">
      <c r="A472" s="1" t="s">
        <v>609</v>
      </c>
      <c r="B472">
        <v>-0.103588</v>
      </c>
      <c r="C472">
        <v>-0.107402</v>
      </c>
      <c r="D472">
        <v>-0.116939</v>
      </c>
      <c r="E472">
        <v>-0.119918</v>
      </c>
      <c r="F472">
        <v>6617839300</v>
      </c>
      <c r="G472">
        <v>500</v>
      </c>
      <c r="H472">
        <v>7436841000</v>
      </c>
      <c r="I472">
        <v>500</v>
      </c>
      <c r="J472">
        <v>735.09</v>
      </c>
      <c r="K472">
        <v>-0.109931</v>
      </c>
      <c r="L472">
        <f t="shared" si="28"/>
        <v>864.60832745236416</v>
      </c>
      <c r="M472">
        <v>-1.92E-3</v>
      </c>
      <c r="N472">
        <v>1771.4580000000001</v>
      </c>
      <c r="O472">
        <f t="shared" si="29"/>
        <v>2433.6450231294493</v>
      </c>
      <c r="P472">
        <v>2.7999999999999998E-4</v>
      </c>
      <c r="Q472">
        <v>962.61869999999999</v>
      </c>
      <c r="R472">
        <f t="shared" si="30"/>
        <v>1127.0408925484678</v>
      </c>
      <c r="S472">
        <v>4.973E-3</v>
      </c>
      <c r="T472">
        <v>499.3</v>
      </c>
      <c r="U472">
        <f t="shared" si="31"/>
        <v>561.64229471316082</v>
      </c>
    </row>
    <row r="473" spans="1:21" x14ac:dyDescent="0.3">
      <c r="A473" s="1" t="s">
        <v>322</v>
      </c>
      <c r="B473">
        <v>8.7634000000000004E-2</v>
      </c>
      <c r="C473">
        <v>8.4154000000000007E-2</v>
      </c>
      <c r="D473">
        <v>0.10943799999999999</v>
      </c>
      <c r="E473">
        <v>0.105672</v>
      </c>
      <c r="F473">
        <v>7189263380</v>
      </c>
      <c r="G473">
        <v>500</v>
      </c>
      <c r="H473">
        <v>6632775060</v>
      </c>
      <c r="I473">
        <v>500</v>
      </c>
      <c r="J473">
        <v>797.87</v>
      </c>
      <c r="K473">
        <v>8.5404999999999995E-2</v>
      </c>
      <c r="L473">
        <f t="shared" si="28"/>
        <v>938.44977652317107</v>
      </c>
      <c r="M473">
        <v>3.2910000000000002E-2</v>
      </c>
      <c r="N473">
        <v>1829.7570000000001</v>
      </c>
      <c r="O473">
        <f t="shared" si="29"/>
        <v>2513.7367166403446</v>
      </c>
      <c r="P473">
        <v>3.5100000000000002E-4</v>
      </c>
      <c r="Q473">
        <v>962.95650000000001</v>
      </c>
      <c r="R473">
        <f t="shared" si="30"/>
        <v>1127.4363912163235</v>
      </c>
      <c r="S473">
        <v>2.4320000000000001E-3</v>
      </c>
      <c r="T473">
        <v>500.5</v>
      </c>
      <c r="U473">
        <f t="shared" si="31"/>
        <v>562.99212598425197</v>
      </c>
    </row>
    <row r="474" spans="1:21" x14ac:dyDescent="0.3">
      <c r="A474" s="1" t="s">
        <v>323</v>
      </c>
      <c r="B474">
        <v>9.4229999999999994E-2</v>
      </c>
      <c r="C474">
        <v>9.2549999999999993E-2</v>
      </c>
      <c r="D474">
        <v>0.18485699999999999</v>
      </c>
      <c r="E474">
        <v>0.18356800000000001</v>
      </c>
      <c r="F474">
        <v>7852224940</v>
      </c>
      <c r="G474">
        <v>500</v>
      </c>
      <c r="H474">
        <v>7177559840</v>
      </c>
      <c r="I474">
        <v>500</v>
      </c>
      <c r="J474">
        <v>872.81</v>
      </c>
      <c r="K474">
        <v>9.3924999999999995E-2</v>
      </c>
      <c r="L474">
        <f t="shared" si="28"/>
        <v>1026.5937426487885</v>
      </c>
      <c r="M474">
        <v>-3.5782000000000001E-2</v>
      </c>
      <c r="N474">
        <v>1764.2840000000001</v>
      </c>
      <c r="O474">
        <f t="shared" si="29"/>
        <v>2423.7893170410575</v>
      </c>
      <c r="P474">
        <v>3.59E-4</v>
      </c>
      <c r="Q474">
        <v>963.30219999999997</v>
      </c>
      <c r="R474">
        <f t="shared" si="30"/>
        <v>1127.8411392609585</v>
      </c>
      <c r="S474">
        <v>2.496E-3</v>
      </c>
      <c r="T474">
        <v>501.7</v>
      </c>
      <c r="U474">
        <f t="shared" si="31"/>
        <v>564.341957255343</v>
      </c>
    </row>
    <row r="475" spans="1:21" x14ac:dyDescent="0.3">
      <c r="A475" s="1" t="s">
        <v>610</v>
      </c>
      <c r="B475">
        <v>5.4640000000000001E-2</v>
      </c>
      <c r="C475">
        <v>5.1847999999999998E-2</v>
      </c>
      <c r="D475">
        <v>6.2487000000000001E-2</v>
      </c>
      <c r="E475">
        <v>6.0109000000000003E-2</v>
      </c>
      <c r="F475">
        <v>8290729500</v>
      </c>
      <c r="G475">
        <v>500</v>
      </c>
      <c r="H475">
        <v>7852224940</v>
      </c>
      <c r="I475">
        <v>500</v>
      </c>
      <c r="J475">
        <v>919.14</v>
      </c>
      <c r="K475">
        <v>5.3081000000000003E-2</v>
      </c>
      <c r="L475">
        <f t="shared" si="28"/>
        <v>1081.0868031051518</v>
      </c>
      <c r="M475">
        <v>-1.6441999999999998E-2</v>
      </c>
      <c r="N475">
        <v>1735.2760000000001</v>
      </c>
      <c r="O475">
        <f t="shared" si="29"/>
        <v>2383.9378642654688</v>
      </c>
      <c r="P475">
        <v>1.18E-4</v>
      </c>
      <c r="Q475">
        <v>963.41589999999997</v>
      </c>
      <c r="R475">
        <f t="shared" si="30"/>
        <v>1127.9742600381496</v>
      </c>
      <c r="S475">
        <v>2.8890000000000001E-3</v>
      </c>
      <c r="T475">
        <v>503.2</v>
      </c>
      <c r="U475">
        <f t="shared" si="31"/>
        <v>566.02924634420685</v>
      </c>
    </row>
    <row r="476" spans="1:21" x14ac:dyDescent="0.3">
      <c r="A476" s="1" t="s">
        <v>324</v>
      </c>
      <c r="B476">
        <v>2.4759999999999999E-3</v>
      </c>
      <c r="C476">
        <v>6.8000000000000005E-4</v>
      </c>
      <c r="D476">
        <v>-4.6509999999999998E-3</v>
      </c>
      <c r="E476">
        <v>-6.6309999999999997E-3</v>
      </c>
      <c r="F476">
        <v>8329679160</v>
      </c>
      <c r="G476">
        <v>500</v>
      </c>
      <c r="H476">
        <v>8278594410</v>
      </c>
      <c r="I476">
        <v>500</v>
      </c>
      <c r="J476">
        <v>919.32</v>
      </c>
      <c r="K476">
        <v>1.9599999999999999E-4</v>
      </c>
      <c r="L476">
        <f t="shared" si="28"/>
        <v>1081.2985179957659</v>
      </c>
      <c r="M476">
        <v>2.8509999999999998E-3</v>
      </c>
      <c r="N476">
        <v>1740.223</v>
      </c>
      <c r="O476">
        <f t="shared" si="29"/>
        <v>2390.7340976107816</v>
      </c>
      <c r="P476">
        <v>1.08E-4</v>
      </c>
      <c r="Q476">
        <v>963.52</v>
      </c>
      <c r="R476">
        <f t="shared" si="30"/>
        <v>1128.0961410663431</v>
      </c>
      <c r="S476">
        <v>8.5900000000000004E-3</v>
      </c>
      <c r="T476">
        <v>507.5</v>
      </c>
      <c r="U476">
        <f t="shared" si="31"/>
        <v>570.86614173228338</v>
      </c>
    </row>
    <row r="477" spans="1:21" x14ac:dyDescent="0.3">
      <c r="A477" s="1" t="s">
        <v>325</v>
      </c>
      <c r="B477">
        <v>7.4482000000000007E-2</v>
      </c>
      <c r="C477">
        <v>7.3100999999999999E-2</v>
      </c>
      <c r="D477">
        <v>9.3927999999999998E-2</v>
      </c>
      <c r="E477">
        <v>9.3046000000000004E-2</v>
      </c>
      <c r="F477">
        <v>8959336070</v>
      </c>
      <c r="G477">
        <v>500</v>
      </c>
      <c r="H477">
        <v>8330426710</v>
      </c>
      <c r="I477">
        <v>500</v>
      </c>
      <c r="J477">
        <v>987.48</v>
      </c>
      <c r="K477">
        <v>7.4142E-2</v>
      </c>
      <c r="L477">
        <f t="shared" si="28"/>
        <v>1161.4678899082569</v>
      </c>
      <c r="M477">
        <v>8.2629999999999995E-3</v>
      </c>
      <c r="N477">
        <v>1754.6030000000001</v>
      </c>
      <c r="O477">
        <f t="shared" si="29"/>
        <v>2410.4894716770032</v>
      </c>
      <c r="P477">
        <v>1.9599999999999999E-4</v>
      </c>
      <c r="Q477">
        <v>963.7088</v>
      </c>
      <c r="R477">
        <f t="shared" si="30"/>
        <v>1128.3171894632974</v>
      </c>
      <c r="S477">
        <v>-1.586E-3</v>
      </c>
      <c r="T477">
        <v>506.7</v>
      </c>
      <c r="U477">
        <f t="shared" si="31"/>
        <v>569.96625421822273</v>
      </c>
    </row>
    <row r="478" spans="1:21" x14ac:dyDescent="0.3">
      <c r="A478" s="1" t="s">
        <v>326</v>
      </c>
      <c r="B478">
        <v>3.4750999999999997E-2</v>
      </c>
      <c r="C478">
        <v>3.2254999999999999E-2</v>
      </c>
      <c r="D478">
        <v>5.7828999999999998E-2</v>
      </c>
      <c r="E478">
        <v>5.5676999999999997E-2</v>
      </c>
      <c r="F478">
        <v>9286963800</v>
      </c>
      <c r="G478">
        <v>500</v>
      </c>
      <c r="H478">
        <v>8961503740</v>
      </c>
      <c r="I478">
        <v>500</v>
      </c>
      <c r="J478">
        <v>1020.62</v>
      </c>
      <c r="K478">
        <v>3.356E-2</v>
      </c>
      <c r="L478">
        <f t="shared" si="28"/>
        <v>1200.4469536579629</v>
      </c>
      <c r="M478">
        <v>1.0147E-2</v>
      </c>
      <c r="N478">
        <v>1772.4069999999999</v>
      </c>
      <c r="O478">
        <f t="shared" si="29"/>
        <v>2434.9487679130962</v>
      </c>
      <c r="P478">
        <v>2.41E-4</v>
      </c>
      <c r="Q478">
        <v>963.94100000000003</v>
      </c>
      <c r="R478">
        <f t="shared" si="30"/>
        <v>1128.5890508921786</v>
      </c>
      <c r="S478">
        <v>2.2430000000000002E-3</v>
      </c>
      <c r="T478">
        <v>507.8</v>
      </c>
      <c r="U478">
        <f t="shared" si="31"/>
        <v>571.2035995500562</v>
      </c>
    </row>
    <row r="479" spans="1:21" x14ac:dyDescent="0.3">
      <c r="A479" s="1" t="s">
        <v>327</v>
      </c>
      <c r="B479">
        <v>3.6533999999999997E-2</v>
      </c>
      <c r="C479">
        <v>3.4978000000000002E-2</v>
      </c>
      <c r="D479">
        <v>5.2526999999999997E-2</v>
      </c>
      <c r="E479">
        <v>5.0786999999999999E-2</v>
      </c>
      <c r="F479">
        <v>9666276590</v>
      </c>
      <c r="G479">
        <v>500</v>
      </c>
      <c r="H479">
        <v>9288931500</v>
      </c>
      <c r="I479">
        <v>500</v>
      </c>
      <c r="J479">
        <v>1057.08</v>
      </c>
      <c r="K479">
        <v>3.5722999999999998E-2</v>
      </c>
      <c r="L479">
        <f t="shared" si="28"/>
        <v>1243.3309809456598</v>
      </c>
      <c r="M479">
        <v>1.0322E-2</v>
      </c>
      <c r="N479">
        <v>1790.701</v>
      </c>
      <c r="O479">
        <f t="shared" si="29"/>
        <v>2460.0812305812096</v>
      </c>
      <c r="P479">
        <v>2.5000000000000001E-4</v>
      </c>
      <c r="Q479">
        <v>964.18200000000002</v>
      </c>
      <c r="R479">
        <f t="shared" si="30"/>
        <v>1128.8712154243076</v>
      </c>
      <c r="S479">
        <v>6.2500000000000001E-4</v>
      </c>
      <c r="T479">
        <v>508.2</v>
      </c>
      <c r="U479">
        <f t="shared" si="31"/>
        <v>571.65354330708658</v>
      </c>
    </row>
    <row r="480" spans="1:21" x14ac:dyDescent="0.3">
      <c r="A480" s="1" t="s">
        <v>611</v>
      </c>
      <c r="B480">
        <v>-1.8259000000000001E-2</v>
      </c>
      <c r="C480">
        <v>-1.9458E-2</v>
      </c>
      <c r="D480">
        <v>-3.4447999999999999E-2</v>
      </c>
      <c r="E480">
        <v>-3.5198E-2</v>
      </c>
      <c r="F480">
        <v>9451783530</v>
      </c>
      <c r="G480">
        <v>500</v>
      </c>
      <c r="H480">
        <v>9614423480</v>
      </c>
      <c r="I480">
        <v>500</v>
      </c>
      <c r="J480">
        <v>1036.19</v>
      </c>
      <c r="K480">
        <v>-1.9761999999999998E-2</v>
      </c>
      <c r="L480">
        <f t="shared" si="28"/>
        <v>1218.7602916960718</v>
      </c>
      <c r="M480">
        <v>-3.5750000000000001E-3</v>
      </c>
      <c r="N480">
        <v>1784.3</v>
      </c>
      <c r="O480">
        <f t="shared" si="29"/>
        <v>2451.2874788845552</v>
      </c>
      <c r="P480">
        <v>1.95E-4</v>
      </c>
      <c r="Q480">
        <v>964.37</v>
      </c>
      <c r="R480">
        <f t="shared" si="30"/>
        <v>1129.0913271755119</v>
      </c>
      <c r="S480">
        <v>9.6299999999999999E-4</v>
      </c>
      <c r="T480">
        <v>508.7</v>
      </c>
      <c r="U480">
        <f t="shared" si="31"/>
        <v>572.21597300337453</v>
      </c>
    </row>
    <row r="481" spans="1:21" x14ac:dyDescent="0.3">
      <c r="A481" s="1" t="s">
        <v>328</v>
      </c>
      <c r="B481">
        <v>6.0256999999999998E-2</v>
      </c>
      <c r="C481">
        <v>5.7606999999999998E-2</v>
      </c>
      <c r="D481">
        <v>5.4502000000000002E-2</v>
      </c>
      <c r="E481">
        <v>5.1917999999999999E-2</v>
      </c>
      <c r="F481">
        <v>9992814410</v>
      </c>
      <c r="G481">
        <v>500</v>
      </c>
      <c r="H481">
        <v>9412471930</v>
      </c>
      <c r="I481">
        <v>500</v>
      </c>
      <c r="J481">
        <v>1095.6300000000001</v>
      </c>
      <c r="K481">
        <v>5.7363999999999998E-2</v>
      </c>
      <c r="L481">
        <f t="shared" si="28"/>
        <v>1288.6732533521526</v>
      </c>
      <c r="M481">
        <v>1.8977000000000001E-2</v>
      </c>
      <c r="N481">
        <v>1818.16</v>
      </c>
      <c r="O481">
        <f t="shared" si="29"/>
        <v>2497.8046531461878</v>
      </c>
      <c r="P481">
        <v>1.0399999999999999E-4</v>
      </c>
      <c r="Q481">
        <v>964.47029999999995</v>
      </c>
      <c r="R481">
        <f t="shared" si="30"/>
        <v>1129.2087591363941</v>
      </c>
      <c r="S481">
        <v>7.0799999999999997E-4</v>
      </c>
      <c r="T481">
        <v>509</v>
      </c>
      <c r="U481">
        <f t="shared" si="31"/>
        <v>572.55343082114734</v>
      </c>
    </row>
    <row r="482" spans="1:21" x14ac:dyDescent="0.3">
      <c r="A482" s="1" t="s">
        <v>329</v>
      </c>
      <c r="B482">
        <v>1.8983E-2</v>
      </c>
      <c r="C482">
        <v>1.7346E-2</v>
      </c>
      <c r="D482">
        <v>4.8224000000000003E-2</v>
      </c>
      <c r="E482">
        <v>4.6469000000000003E-2</v>
      </c>
      <c r="F482">
        <v>10238880300</v>
      </c>
      <c r="G482">
        <v>500</v>
      </c>
      <c r="H482">
        <v>10042395500</v>
      </c>
      <c r="I482">
        <v>500</v>
      </c>
      <c r="J482">
        <v>1115.0999999999999</v>
      </c>
      <c r="K482">
        <v>1.7770999999999999E-2</v>
      </c>
      <c r="L482">
        <f t="shared" si="28"/>
        <v>1311.5737473535639</v>
      </c>
      <c r="M482">
        <v>-3.7936999999999999E-2</v>
      </c>
      <c r="N482">
        <v>1749.1849999999999</v>
      </c>
      <c r="O482">
        <f t="shared" si="29"/>
        <v>2403.0461742715243</v>
      </c>
      <c r="P482">
        <v>6.6000000000000005E-5</v>
      </c>
      <c r="Q482">
        <v>964.53399999999999</v>
      </c>
      <c r="R482">
        <f t="shared" si="30"/>
        <v>1129.2833395542223</v>
      </c>
      <c r="S482">
        <v>-1.761E-3</v>
      </c>
      <c r="T482">
        <v>508.1</v>
      </c>
      <c r="U482">
        <f t="shared" si="31"/>
        <v>571.54105736782901</v>
      </c>
    </row>
    <row r="483" spans="1:21" x14ac:dyDescent="0.3">
      <c r="A483" s="1" t="s">
        <v>612</v>
      </c>
      <c r="B483">
        <v>-3.5750999999999998E-2</v>
      </c>
      <c r="C483">
        <v>-3.6781000000000001E-2</v>
      </c>
      <c r="D483">
        <v>-3.0955E-2</v>
      </c>
      <c r="E483">
        <v>-3.1612000000000001E-2</v>
      </c>
      <c r="F483">
        <v>9867600590</v>
      </c>
      <c r="G483">
        <v>500</v>
      </c>
      <c r="H483">
        <v>10237869700</v>
      </c>
      <c r="I483">
        <v>500</v>
      </c>
      <c r="J483">
        <v>1073.8699999999999</v>
      </c>
      <c r="K483">
        <v>-3.6974E-2</v>
      </c>
      <c r="L483">
        <f t="shared" si="28"/>
        <v>1263.0792754645965</v>
      </c>
      <c r="M483">
        <v>2.0794E-2</v>
      </c>
      <c r="N483">
        <v>1785.557</v>
      </c>
      <c r="O483">
        <f t="shared" si="29"/>
        <v>2453.0143568540434</v>
      </c>
      <c r="P483">
        <v>6.2000000000000003E-5</v>
      </c>
      <c r="Q483">
        <v>964.59379999999999</v>
      </c>
      <c r="R483">
        <f t="shared" si="30"/>
        <v>1129.3533538240204</v>
      </c>
      <c r="S483">
        <v>3.4169999999999999E-3</v>
      </c>
      <c r="T483">
        <v>509.9</v>
      </c>
      <c r="U483">
        <f t="shared" si="31"/>
        <v>573.56580427446568</v>
      </c>
    </row>
    <row r="484" spans="1:21" x14ac:dyDescent="0.3">
      <c r="A484" s="1" t="s">
        <v>613</v>
      </c>
      <c r="B484">
        <v>3.0424E-2</v>
      </c>
      <c r="C484">
        <v>2.8014000000000001E-2</v>
      </c>
      <c r="D484">
        <v>4.3365000000000001E-2</v>
      </c>
      <c r="E484">
        <v>4.1277000000000001E-2</v>
      </c>
      <c r="F484">
        <v>10189933300</v>
      </c>
      <c r="G484">
        <v>500</v>
      </c>
      <c r="H484">
        <v>9886204970</v>
      </c>
      <c r="I484">
        <v>499</v>
      </c>
      <c r="J484">
        <v>1104.49</v>
      </c>
      <c r="K484">
        <v>2.8514000000000001E-2</v>
      </c>
      <c r="L484">
        <f t="shared" si="28"/>
        <v>1299.0943307457069</v>
      </c>
      <c r="M484">
        <v>2.013E-3</v>
      </c>
      <c r="N484">
        <v>1789.152</v>
      </c>
      <c r="O484">
        <f t="shared" si="29"/>
        <v>2457.953200370599</v>
      </c>
      <c r="P484">
        <v>1.5E-5</v>
      </c>
      <c r="Q484">
        <v>964.60829999999999</v>
      </c>
      <c r="R484">
        <f t="shared" si="30"/>
        <v>1129.3703305282354</v>
      </c>
      <c r="S484">
        <v>2.4899999999999998E-4</v>
      </c>
      <c r="T484">
        <v>510</v>
      </c>
      <c r="U484">
        <f t="shared" si="31"/>
        <v>573.67829021372324</v>
      </c>
    </row>
    <row r="485" spans="1:21" x14ac:dyDescent="0.3">
      <c r="A485" s="1" t="s">
        <v>330</v>
      </c>
      <c r="B485">
        <v>6.1013999999999999E-2</v>
      </c>
      <c r="C485">
        <v>5.9429999999999997E-2</v>
      </c>
      <c r="D485">
        <v>7.1013999999999994E-2</v>
      </c>
      <c r="E485">
        <v>6.9189000000000001E-2</v>
      </c>
      <c r="F485">
        <v>10842824200</v>
      </c>
      <c r="G485">
        <v>500</v>
      </c>
      <c r="H485">
        <v>10190187000</v>
      </c>
      <c r="I485">
        <v>500</v>
      </c>
      <c r="J485">
        <v>1169.43</v>
      </c>
      <c r="K485">
        <v>5.8796000000000001E-2</v>
      </c>
      <c r="L485">
        <f t="shared" si="28"/>
        <v>1375.4763585038816</v>
      </c>
      <c r="M485">
        <v>-1.4015E-2</v>
      </c>
      <c r="N485">
        <v>1764.077</v>
      </c>
      <c r="O485">
        <f t="shared" si="29"/>
        <v>2423.5049385687548</v>
      </c>
      <c r="P485">
        <v>4.1999999999999998E-5</v>
      </c>
      <c r="Q485">
        <v>964.64880000000005</v>
      </c>
      <c r="R485">
        <f t="shared" si="30"/>
        <v>1129.4177482193195</v>
      </c>
      <c r="S485">
        <v>4.1060000000000003E-3</v>
      </c>
      <c r="T485">
        <v>512.1</v>
      </c>
      <c r="U485">
        <f t="shared" si="31"/>
        <v>576.04049493813272</v>
      </c>
    </row>
    <row r="486" spans="1:21" x14ac:dyDescent="0.3">
      <c r="A486" s="1" t="s">
        <v>331</v>
      </c>
      <c r="B486">
        <v>1.5977000000000002E-2</v>
      </c>
      <c r="C486">
        <v>1.4957E-2</v>
      </c>
      <c r="D486">
        <v>2.8049000000000001E-2</v>
      </c>
      <c r="E486">
        <v>2.7344E-2</v>
      </c>
      <c r="F486">
        <v>11007604400</v>
      </c>
      <c r="G486">
        <v>500</v>
      </c>
      <c r="H486">
        <v>10843493500</v>
      </c>
      <c r="I486">
        <v>500</v>
      </c>
      <c r="J486">
        <v>1186.69</v>
      </c>
      <c r="K486">
        <v>1.4759E-2</v>
      </c>
      <c r="L486">
        <f t="shared" si="28"/>
        <v>1395.777464126088</v>
      </c>
      <c r="M486">
        <v>1.6503E-2</v>
      </c>
      <c r="N486">
        <v>1793.1890000000001</v>
      </c>
      <c r="O486">
        <f t="shared" si="29"/>
        <v>2463.4992674850173</v>
      </c>
      <c r="P486">
        <v>1.2899999999999999E-4</v>
      </c>
      <c r="Q486">
        <v>964.77319999999997</v>
      </c>
      <c r="R486">
        <f t="shared" si="30"/>
        <v>1129.5633966334142</v>
      </c>
      <c r="S486">
        <v>1.737E-3</v>
      </c>
      <c r="T486">
        <v>513</v>
      </c>
      <c r="U486">
        <f t="shared" si="31"/>
        <v>577.05286839145106</v>
      </c>
    </row>
    <row r="487" spans="1:21" x14ac:dyDescent="0.3">
      <c r="A487" s="1" t="s">
        <v>332</v>
      </c>
      <c r="B487">
        <v>-8.0111000000000002E-2</v>
      </c>
      <c r="C487">
        <v>-8.2336999999999994E-2</v>
      </c>
      <c r="D487">
        <v>-7.3485999999999996E-2</v>
      </c>
      <c r="E487">
        <v>-7.5298000000000004E-2</v>
      </c>
      <c r="F487">
        <v>10104365700</v>
      </c>
      <c r="G487">
        <v>500</v>
      </c>
      <c r="H487">
        <v>11007604400</v>
      </c>
      <c r="I487">
        <v>500</v>
      </c>
      <c r="J487">
        <v>1089.4100000000001</v>
      </c>
      <c r="K487">
        <v>-8.1975999999999993E-2</v>
      </c>
      <c r="L487">
        <f t="shared" si="28"/>
        <v>1281.3573276876032</v>
      </c>
      <c r="M487">
        <v>2.5297E-2</v>
      </c>
      <c r="N487">
        <v>1838.5519999999999</v>
      </c>
      <c r="O487">
        <f t="shared" si="29"/>
        <v>2525.8193671905824</v>
      </c>
      <c r="P487">
        <v>1.2899999999999999E-4</v>
      </c>
      <c r="Q487">
        <v>964.89769999999999</v>
      </c>
      <c r="R487">
        <f t="shared" si="30"/>
        <v>1129.7091621282277</v>
      </c>
      <c r="S487">
        <v>7.7499999999999997E-4</v>
      </c>
      <c r="T487">
        <v>513.4</v>
      </c>
      <c r="U487">
        <f t="shared" si="31"/>
        <v>577.50281214848144</v>
      </c>
    </row>
    <row r="488" spans="1:21" x14ac:dyDescent="0.3">
      <c r="A488" s="1" t="s">
        <v>333</v>
      </c>
      <c r="B488">
        <v>-5.3525000000000003E-2</v>
      </c>
      <c r="C488">
        <v>-5.5114999999999997E-2</v>
      </c>
      <c r="D488">
        <v>-6.1838999999999998E-2</v>
      </c>
      <c r="E488">
        <v>-6.3509999999999997E-2</v>
      </c>
      <c r="F488">
        <v>9545850680</v>
      </c>
      <c r="G488">
        <v>500</v>
      </c>
      <c r="H488">
        <v>10084249800</v>
      </c>
      <c r="I488">
        <v>500</v>
      </c>
      <c r="J488">
        <v>1030.71</v>
      </c>
      <c r="K488">
        <v>-5.3881999999999999E-2</v>
      </c>
      <c r="L488">
        <f t="shared" si="28"/>
        <v>1212.3147494707127</v>
      </c>
      <c r="M488">
        <v>3.3850999999999999E-2</v>
      </c>
      <c r="N488">
        <v>1900.788</v>
      </c>
      <c r="O488">
        <f t="shared" si="29"/>
        <v>2611.3197469114029</v>
      </c>
      <c r="P488">
        <v>1.18E-4</v>
      </c>
      <c r="Q488">
        <v>965.01149999999996</v>
      </c>
      <c r="R488">
        <f t="shared" si="30"/>
        <v>1129.8423999861377</v>
      </c>
      <c r="S488">
        <v>-9.7599999999999998E-4</v>
      </c>
      <c r="T488">
        <v>512.9</v>
      </c>
      <c r="U488">
        <f t="shared" si="31"/>
        <v>576.94038245219338</v>
      </c>
    </row>
    <row r="489" spans="1:21" x14ac:dyDescent="0.3">
      <c r="A489" s="1" t="s">
        <v>614</v>
      </c>
      <c r="B489">
        <v>7.0451E-2</v>
      </c>
      <c r="C489">
        <v>6.862E-2</v>
      </c>
      <c r="D489">
        <v>7.3613999999999999E-2</v>
      </c>
      <c r="E489">
        <v>7.1306999999999995E-2</v>
      </c>
      <c r="F489">
        <v>10192118400</v>
      </c>
      <c r="G489">
        <v>500</v>
      </c>
      <c r="H489">
        <v>9554720790</v>
      </c>
      <c r="I489">
        <v>500</v>
      </c>
      <c r="J489">
        <v>1101.5999999999999</v>
      </c>
      <c r="K489">
        <v>6.8778000000000006E-2</v>
      </c>
      <c r="L489">
        <f t="shared" si="28"/>
        <v>1295.6951305575158</v>
      </c>
      <c r="M489">
        <v>7.9349999999999993E-3</v>
      </c>
      <c r="N489">
        <v>1915.8710000000001</v>
      </c>
      <c r="O489">
        <f t="shared" si="29"/>
        <v>2632.0409087362168</v>
      </c>
      <c r="P489">
        <v>1.76E-4</v>
      </c>
      <c r="Q489">
        <v>965.18140000000005</v>
      </c>
      <c r="R489">
        <f t="shared" si="30"/>
        <v>1130.0413201272529</v>
      </c>
      <c r="S489">
        <v>2.1100000000000001E-4</v>
      </c>
      <c r="T489">
        <v>513</v>
      </c>
      <c r="U489">
        <f t="shared" si="31"/>
        <v>577.05286839145106</v>
      </c>
    </row>
    <row r="490" spans="1:21" x14ac:dyDescent="0.3">
      <c r="A490" s="1" t="s">
        <v>334</v>
      </c>
      <c r="B490">
        <v>-4.5434000000000002E-2</v>
      </c>
      <c r="C490">
        <v>-4.7840000000000001E-2</v>
      </c>
      <c r="D490">
        <v>-4.8286999999999997E-2</v>
      </c>
      <c r="E490">
        <v>-5.024E-2</v>
      </c>
      <c r="F490">
        <v>9714331820</v>
      </c>
      <c r="G490">
        <v>500</v>
      </c>
      <c r="H490">
        <v>10200859100</v>
      </c>
      <c r="I490">
        <v>500</v>
      </c>
      <c r="J490">
        <v>1049.33</v>
      </c>
      <c r="K490">
        <v>-4.7448999999999998E-2</v>
      </c>
      <c r="L490">
        <f t="shared" si="28"/>
        <v>1234.2154787108916</v>
      </c>
      <c r="M490">
        <v>3.5527000000000003E-2</v>
      </c>
      <c r="N490">
        <v>1983.9359999999999</v>
      </c>
      <c r="O490">
        <f t="shared" si="29"/>
        <v>2725.5492213799857</v>
      </c>
      <c r="P490">
        <v>1.45E-4</v>
      </c>
      <c r="Q490">
        <v>965.32129999999995</v>
      </c>
      <c r="R490">
        <f t="shared" si="30"/>
        <v>1130.2051160527499</v>
      </c>
      <c r="S490">
        <v>1.3810000000000001E-3</v>
      </c>
      <c r="T490">
        <v>513.70000000000005</v>
      </c>
      <c r="U490">
        <f t="shared" si="31"/>
        <v>577.84026996625414</v>
      </c>
    </row>
    <row r="491" spans="1:21" x14ac:dyDescent="0.3">
      <c r="A491" s="1" t="s">
        <v>335</v>
      </c>
      <c r="B491">
        <v>9.0383000000000005E-2</v>
      </c>
      <c r="C491">
        <v>8.8750999999999997E-2</v>
      </c>
      <c r="D491">
        <v>0.104307</v>
      </c>
      <c r="E491">
        <v>0.10265100000000001</v>
      </c>
      <c r="F491">
        <v>10565213300</v>
      </c>
      <c r="G491">
        <v>500</v>
      </c>
      <c r="H491">
        <v>9714331820</v>
      </c>
      <c r="I491">
        <v>500</v>
      </c>
      <c r="J491">
        <v>1141.2</v>
      </c>
      <c r="K491">
        <v>8.7551000000000004E-2</v>
      </c>
      <c r="L491">
        <f t="shared" si="28"/>
        <v>1342.2724064925901</v>
      </c>
      <c r="M491">
        <v>-1.9710000000000001E-3</v>
      </c>
      <c r="N491">
        <v>1980.0260000000001</v>
      </c>
      <c r="O491">
        <f t="shared" si="29"/>
        <v>2720.1776280142749</v>
      </c>
      <c r="P491">
        <v>4.3999999999999999E-5</v>
      </c>
      <c r="Q491">
        <v>965.36379999999997</v>
      </c>
      <c r="R491">
        <f t="shared" si="30"/>
        <v>1130.2548753582084</v>
      </c>
      <c r="S491">
        <v>5.8200000000000005E-4</v>
      </c>
      <c r="T491">
        <v>514</v>
      </c>
      <c r="U491">
        <f t="shared" si="31"/>
        <v>578.17772778402696</v>
      </c>
    </row>
    <row r="492" spans="1:21" x14ac:dyDescent="0.3">
      <c r="A492" s="1" t="s">
        <v>615</v>
      </c>
      <c r="B492">
        <v>3.8725999999999997E-2</v>
      </c>
      <c r="C492">
        <v>3.7081000000000003E-2</v>
      </c>
      <c r="D492">
        <v>3.5945999999999999E-2</v>
      </c>
      <c r="E492">
        <v>3.4515999999999998E-2</v>
      </c>
      <c r="F492">
        <v>10950115500</v>
      </c>
      <c r="G492">
        <v>500</v>
      </c>
      <c r="H492">
        <v>10565213300</v>
      </c>
      <c r="I492">
        <v>500</v>
      </c>
      <c r="J492">
        <v>1183.26</v>
      </c>
      <c r="K492">
        <v>3.6856E-2</v>
      </c>
      <c r="L492">
        <f t="shared" si="28"/>
        <v>1391.7431192660551</v>
      </c>
      <c r="M492">
        <v>-5.208E-3</v>
      </c>
      <c r="N492">
        <v>1969.7139999999999</v>
      </c>
      <c r="O492">
        <f t="shared" si="29"/>
        <v>2706.0109091428644</v>
      </c>
      <c r="P492">
        <v>1.5899999999999999E-4</v>
      </c>
      <c r="Q492">
        <v>965.51729999999998</v>
      </c>
      <c r="R492">
        <f t="shared" si="30"/>
        <v>1130.4345942614525</v>
      </c>
      <c r="S492">
        <v>1.245E-3</v>
      </c>
      <c r="T492">
        <v>514.6</v>
      </c>
      <c r="U492">
        <f t="shared" si="31"/>
        <v>578.85264341957259</v>
      </c>
    </row>
    <row r="493" spans="1:21" x14ac:dyDescent="0.3">
      <c r="A493" s="1" t="s">
        <v>336</v>
      </c>
      <c r="B493">
        <v>-5.1E-5</v>
      </c>
      <c r="C493">
        <v>-2.5709999999999999E-3</v>
      </c>
      <c r="D493">
        <v>8.2050000000000005E-3</v>
      </c>
      <c r="E493">
        <v>5.9519999999999998E-3</v>
      </c>
      <c r="F493">
        <v>10948613300</v>
      </c>
      <c r="G493">
        <v>500</v>
      </c>
      <c r="H493">
        <v>10958282500</v>
      </c>
      <c r="I493">
        <v>500</v>
      </c>
      <c r="J493">
        <v>1180.55</v>
      </c>
      <c r="K493">
        <v>-2.2899999999999999E-3</v>
      </c>
      <c r="L493">
        <f t="shared" si="28"/>
        <v>1388.5556339684781</v>
      </c>
      <c r="M493">
        <v>-7.2139999999999999E-3</v>
      </c>
      <c r="N493">
        <v>1955.5039999999999</v>
      </c>
      <c r="O493">
        <f t="shared" si="29"/>
        <v>2686.4890826142819</v>
      </c>
      <c r="P493">
        <v>4.6E-5</v>
      </c>
      <c r="Q493">
        <v>965.56169999999997</v>
      </c>
      <c r="R493">
        <f t="shared" si="30"/>
        <v>1130.4865781005667</v>
      </c>
      <c r="S493">
        <v>4.2099999999999999E-4</v>
      </c>
      <c r="T493">
        <v>514.79999999999995</v>
      </c>
      <c r="U493">
        <f t="shared" si="31"/>
        <v>579.07761529808761</v>
      </c>
    </row>
    <row r="494" spans="1:21" x14ac:dyDescent="0.3">
      <c r="A494" s="1" t="s">
        <v>337</v>
      </c>
      <c r="B494">
        <v>6.7054000000000002E-2</v>
      </c>
      <c r="C494">
        <v>6.5249000000000001E-2</v>
      </c>
      <c r="D494">
        <v>7.2134000000000004E-2</v>
      </c>
      <c r="E494">
        <v>6.9927000000000003E-2</v>
      </c>
      <c r="F494">
        <v>11683073300</v>
      </c>
      <c r="G494">
        <v>500</v>
      </c>
      <c r="H494">
        <v>10979450600</v>
      </c>
      <c r="I494">
        <v>500</v>
      </c>
      <c r="J494">
        <v>1257.6400000000001</v>
      </c>
      <c r="K494">
        <v>6.5299999999999997E-2</v>
      </c>
      <c r="L494">
        <f t="shared" si="28"/>
        <v>1479.2284168430958</v>
      </c>
      <c r="M494">
        <v>-3.8908999999999999E-2</v>
      </c>
      <c r="N494">
        <v>1879.4179999999999</v>
      </c>
      <c r="O494">
        <f t="shared" si="29"/>
        <v>2581.9614476210572</v>
      </c>
      <c r="P494">
        <v>2.2000000000000001E-4</v>
      </c>
      <c r="Q494">
        <v>965.77409999999998</v>
      </c>
      <c r="R494">
        <f t="shared" si="30"/>
        <v>1130.7352575471402</v>
      </c>
      <c r="S494">
        <v>1.7179999999999999E-3</v>
      </c>
      <c r="T494">
        <v>515.70000000000005</v>
      </c>
      <c r="U494">
        <f t="shared" si="31"/>
        <v>580.08998875140605</v>
      </c>
    </row>
    <row r="495" spans="1:21" x14ac:dyDescent="0.3">
      <c r="A495" s="1" t="s">
        <v>338</v>
      </c>
      <c r="B495">
        <v>2.3349000000000002E-2</v>
      </c>
      <c r="C495">
        <v>2.2318999999999999E-2</v>
      </c>
      <c r="D495">
        <v>2.1935E-2</v>
      </c>
      <c r="E495">
        <v>2.1193E-2</v>
      </c>
      <c r="F495">
        <v>11992702700</v>
      </c>
      <c r="G495">
        <v>500</v>
      </c>
      <c r="H495">
        <v>11697591800</v>
      </c>
      <c r="I495">
        <v>500</v>
      </c>
      <c r="J495">
        <v>1286.1199999999999</v>
      </c>
      <c r="K495">
        <v>2.2645999999999999E-2</v>
      </c>
      <c r="L495">
        <f t="shared" si="28"/>
        <v>1512.7264173135732</v>
      </c>
      <c r="M495">
        <v>-2.24E-4</v>
      </c>
      <c r="N495">
        <v>1878.9970000000001</v>
      </c>
      <c r="O495">
        <f t="shared" si="29"/>
        <v>2581.3830740131384</v>
      </c>
      <c r="P495">
        <v>5.8E-5</v>
      </c>
      <c r="Q495">
        <v>965.83010000000002</v>
      </c>
      <c r="R495">
        <f t="shared" si="30"/>
        <v>1130.8008227496266</v>
      </c>
      <c r="S495">
        <v>4.7629999999999999E-3</v>
      </c>
      <c r="T495">
        <v>518.20000000000005</v>
      </c>
      <c r="U495">
        <f t="shared" si="31"/>
        <v>582.90213723284592</v>
      </c>
    </row>
    <row r="496" spans="1:21" x14ac:dyDescent="0.3">
      <c r="A496" s="1" t="s">
        <v>339</v>
      </c>
      <c r="B496">
        <v>3.2508000000000002E-2</v>
      </c>
      <c r="C496">
        <v>3.0251E-2</v>
      </c>
      <c r="D496">
        <v>4.1109E-2</v>
      </c>
      <c r="E496">
        <v>3.9253000000000003E-2</v>
      </c>
      <c r="F496">
        <v>12350222100</v>
      </c>
      <c r="G496">
        <v>500</v>
      </c>
      <c r="H496">
        <v>11997457000</v>
      </c>
      <c r="I496">
        <v>500</v>
      </c>
      <c r="J496">
        <v>1327.22</v>
      </c>
      <c r="K496">
        <v>3.1956999999999999E-2</v>
      </c>
      <c r="L496">
        <f t="shared" si="28"/>
        <v>1561.067984003764</v>
      </c>
      <c r="M496">
        <v>-2.03E-4</v>
      </c>
      <c r="N496">
        <v>1878.615</v>
      </c>
      <c r="O496">
        <f t="shared" si="29"/>
        <v>2580.8582789579718</v>
      </c>
      <c r="P496">
        <v>1.4200000000000001E-4</v>
      </c>
      <c r="Q496">
        <v>965.96730000000002</v>
      </c>
      <c r="R496">
        <f t="shared" si="30"/>
        <v>1130.9614574957184</v>
      </c>
      <c r="S496">
        <v>4.9309999999999996E-3</v>
      </c>
      <c r="T496">
        <v>520.70000000000005</v>
      </c>
      <c r="U496">
        <f t="shared" si="31"/>
        <v>585.71428571428578</v>
      </c>
    </row>
    <row r="497" spans="1:21" x14ac:dyDescent="0.3">
      <c r="A497" s="1" t="s">
        <v>340</v>
      </c>
      <c r="B497">
        <v>6.2500000000000001E-4</v>
      </c>
      <c r="C497">
        <v>-8.6700000000000004E-4</v>
      </c>
      <c r="D497">
        <v>9.0069999999999994E-3</v>
      </c>
      <c r="E497">
        <v>7.43E-3</v>
      </c>
      <c r="F497">
        <v>12360935200</v>
      </c>
      <c r="G497">
        <v>500</v>
      </c>
      <c r="H497">
        <v>12368073600</v>
      </c>
      <c r="I497">
        <v>500</v>
      </c>
      <c r="J497">
        <v>1325.83</v>
      </c>
      <c r="K497">
        <v>-1.047E-3</v>
      </c>
      <c r="L497">
        <f t="shared" si="28"/>
        <v>1559.4330745706893</v>
      </c>
      <c r="M497">
        <v>-4.8099999999999998E-4</v>
      </c>
      <c r="N497">
        <v>1877.712</v>
      </c>
      <c r="O497">
        <f t="shared" si="29"/>
        <v>2579.6177293903916</v>
      </c>
      <c r="P497">
        <v>2.3699999999999999E-4</v>
      </c>
      <c r="Q497">
        <v>966.19619999999998</v>
      </c>
      <c r="R497">
        <f t="shared" si="30"/>
        <v>1131.2294552608817</v>
      </c>
      <c r="S497">
        <v>9.7509999999999993E-3</v>
      </c>
      <c r="T497">
        <v>525.79999999999995</v>
      </c>
      <c r="U497">
        <f t="shared" si="31"/>
        <v>591.45106861642284</v>
      </c>
    </row>
    <row r="498" spans="1:21" x14ac:dyDescent="0.3">
      <c r="A498" s="1" t="s">
        <v>616</v>
      </c>
      <c r="B498">
        <v>2.9440999999999998E-2</v>
      </c>
      <c r="C498">
        <v>2.8358000000000001E-2</v>
      </c>
      <c r="D498">
        <v>3.1626000000000001E-2</v>
      </c>
      <c r="E498">
        <v>3.0817000000000001E-2</v>
      </c>
      <c r="F498">
        <v>12721312000</v>
      </c>
      <c r="G498">
        <v>500</v>
      </c>
      <c r="H498">
        <v>12371634400</v>
      </c>
      <c r="I498">
        <v>500</v>
      </c>
      <c r="J498">
        <v>1363.61</v>
      </c>
      <c r="K498">
        <v>2.8494999999999999E-2</v>
      </c>
      <c r="L498">
        <f t="shared" si="28"/>
        <v>1603.8696777228886</v>
      </c>
      <c r="M498">
        <v>1.4546999999999999E-2</v>
      </c>
      <c r="N498">
        <v>1905.027</v>
      </c>
      <c r="O498">
        <f t="shared" si="29"/>
        <v>2617.143323452899</v>
      </c>
      <c r="P498">
        <v>2.0799999999999999E-4</v>
      </c>
      <c r="Q498">
        <v>966.3972</v>
      </c>
      <c r="R498">
        <f t="shared" si="30"/>
        <v>1131.4647875055205</v>
      </c>
      <c r="S498">
        <v>6.4390000000000003E-3</v>
      </c>
      <c r="T498">
        <v>529.20000000000005</v>
      </c>
      <c r="U498">
        <f t="shared" si="31"/>
        <v>595.27559055118115</v>
      </c>
    </row>
    <row r="499" spans="1:21" x14ac:dyDescent="0.3">
      <c r="A499" s="1" t="s">
        <v>341</v>
      </c>
      <c r="B499">
        <v>-1.1313E-2</v>
      </c>
      <c r="C499">
        <v>-1.3572000000000001E-2</v>
      </c>
      <c r="D499">
        <v>-5.5789999999999998E-3</v>
      </c>
      <c r="E499">
        <v>-7.5040000000000003E-3</v>
      </c>
      <c r="F499">
        <v>12546074800</v>
      </c>
      <c r="G499">
        <v>500</v>
      </c>
      <c r="H499">
        <v>12721312000</v>
      </c>
      <c r="I499">
        <v>500</v>
      </c>
      <c r="J499">
        <v>1345.2</v>
      </c>
      <c r="K499">
        <v>-1.3501000000000001E-2</v>
      </c>
      <c r="L499">
        <f t="shared" si="28"/>
        <v>1582.2159491884263</v>
      </c>
      <c r="M499">
        <v>2.4937000000000001E-2</v>
      </c>
      <c r="N499">
        <v>1952.5319999999999</v>
      </c>
      <c r="O499">
        <f t="shared" si="29"/>
        <v>2682.4061221327233</v>
      </c>
      <c r="P499">
        <v>6.3999999999999997E-5</v>
      </c>
      <c r="Q499">
        <v>966.45899999999995</v>
      </c>
      <c r="R499">
        <f t="shared" si="30"/>
        <v>1131.5371433896928</v>
      </c>
      <c r="S499">
        <v>4.7039999999999998E-3</v>
      </c>
      <c r="T499">
        <v>531.70000000000005</v>
      </c>
      <c r="U499">
        <f t="shared" si="31"/>
        <v>598.0877390326209</v>
      </c>
    </row>
    <row r="500" spans="1:21" x14ac:dyDescent="0.3">
      <c r="A500" s="1" t="s">
        <v>342</v>
      </c>
      <c r="B500">
        <v>-1.6545000000000001E-2</v>
      </c>
      <c r="C500">
        <v>-1.8106000000000001E-2</v>
      </c>
      <c r="D500">
        <v>-1.9098E-2</v>
      </c>
      <c r="E500">
        <v>-2.0726000000000001E-2</v>
      </c>
      <c r="F500">
        <v>12311707600</v>
      </c>
      <c r="G500">
        <v>500</v>
      </c>
      <c r="H500">
        <v>12542716700</v>
      </c>
      <c r="I500">
        <v>500</v>
      </c>
      <c r="J500">
        <v>1320.64</v>
      </c>
      <c r="K500">
        <v>-1.8258E-2</v>
      </c>
      <c r="L500">
        <f t="shared" si="28"/>
        <v>1553.3286285579866</v>
      </c>
      <c r="M500">
        <v>-5.9280000000000001E-3</v>
      </c>
      <c r="N500">
        <v>1940.9580000000001</v>
      </c>
      <c r="O500">
        <f t="shared" si="29"/>
        <v>2666.5056562466002</v>
      </c>
      <c r="P500">
        <v>1.03E-4</v>
      </c>
      <c r="Q500">
        <v>966.55859999999996</v>
      </c>
      <c r="R500">
        <f t="shared" si="30"/>
        <v>1131.6537557855436</v>
      </c>
      <c r="S500">
        <v>-1.0709999999999999E-3</v>
      </c>
      <c r="T500">
        <v>531.1</v>
      </c>
      <c r="U500">
        <f t="shared" si="31"/>
        <v>597.41282339707539</v>
      </c>
    </row>
    <row r="501" spans="1:21" x14ac:dyDescent="0.3">
      <c r="A501" s="1" t="s">
        <v>617</v>
      </c>
      <c r="B501">
        <v>-1.9827999999999998E-2</v>
      </c>
      <c r="C501">
        <v>-2.0982000000000001E-2</v>
      </c>
      <c r="D501">
        <v>-3.5333000000000003E-2</v>
      </c>
      <c r="E501">
        <v>-3.6115000000000001E-2</v>
      </c>
      <c r="F501">
        <v>12076888400</v>
      </c>
      <c r="G501">
        <v>500</v>
      </c>
      <c r="H501">
        <v>12359746700</v>
      </c>
      <c r="I501">
        <v>500</v>
      </c>
      <c r="J501">
        <v>1292.28</v>
      </c>
      <c r="K501">
        <v>-2.1474E-2</v>
      </c>
      <c r="L501">
        <f t="shared" si="28"/>
        <v>1519.9717713479181</v>
      </c>
      <c r="M501">
        <v>3.1081999999999999E-2</v>
      </c>
      <c r="N501">
        <v>2001.287</v>
      </c>
      <c r="O501">
        <f t="shared" si="29"/>
        <v>2749.3861821187215</v>
      </c>
      <c r="P501">
        <v>-8.2999999999999998E-5</v>
      </c>
      <c r="Q501">
        <v>966.47839999999997</v>
      </c>
      <c r="R501">
        <f t="shared" si="30"/>
        <v>1131.5598570491256</v>
      </c>
      <c r="S501">
        <v>8.8599999999999996E-4</v>
      </c>
      <c r="T501">
        <v>531.6</v>
      </c>
      <c r="U501">
        <f t="shared" si="31"/>
        <v>597.97525309336334</v>
      </c>
    </row>
    <row r="502" spans="1:21" x14ac:dyDescent="0.3">
      <c r="A502" s="1" t="s">
        <v>343</v>
      </c>
      <c r="B502">
        <v>-5.4323000000000003E-2</v>
      </c>
      <c r="C502">
        <v>-5.6735000000000001E-2</v>
      </c>
      <c r="D502">
        <v>-6.3472000000000001E-2</v>
      </c>
      <c r="E502">
        <v>-6.5472000000000002E-2</v>
      </c>
      <c r="F502">
        <v>11372211800</v>
      </c>
      <c r="G502">
        <v>500</v>
      </c>
      <c r="H502">
        <v>12076888400</v>
      </c>
      <c r="I502">
        <v>500</v>
      </c>
      <c r="J502">
        <v>1218.8900000000001</v>
      </c>
      <c r="K502">
        <v>-5.6791000000000001E-2</v>
      </c>
      <c r="L502">
        <f t="shared" si="28"/>
        <v>1433.6509056692546</v>
      </c>
      <c r="M502">
        <v>4.7502999999999997E-2</v>
      </c>
      <c r="N502">
        <v>2096.3539999999998</v>
      </c>
      <c r="O502">
        <f t="shared" si="29"/>
        <v>2879.9900865939317</v>
      </c>
      <c r="P502">
        <v>2.31E-4</v>
      </c>
      <c r="Q502">
        <v>966.70159999999998</v>
      </c>
      <c r="R502">
        <f t="shared" si="30"/>
        <v>1131.8211812133216</v>
      </c>
      <c r="S502">
        <v>2.758E-3</v>
      </c>
      <c r="T502">
        <v>533</v>
      </c>
      <c r="U502">
        <f t="shared" si="31"/>
        <v>599.5500562429695</v>
      </c>
    </row>
    <row r="503" spans="1:21" x14ac:dyDescent="0.3">
      <c r="A503" s="1" t="s">
        <v>344</v>
      </c>
      <c r="B503">
        <v>-7.0237999999999995E-2</v>
      </c>
      <c r="C503">
        <v>-7.1738999999999997E-2</v>
      </c>
      <c r="D503">
        <v>-9.0693999999999997E-2</v>
      </c>
      <c r="E503">
        <v>-9.2356999999999995E-2</v>
      </c>
      <c r="F503">
        <v>10547216800</v>
      </c>
      <c r="G503">
        <v>500</v>
      </c>
      <c r="H503">
        <v>11385528500</v>
      </c>
      <c r="I503">
        <v>500</v>
      </c>
      <c r="J503">
        <v>1131.42</v>
      </c>
      <c r="K503">
        <v>-7.1762000000000006E-2</v>
      </c>
      <c r="L503">
        <f t="shared" si="28"/>
        <v>1330.7692307692309</v>
      </c>
      <c r="M503">
        <v>2.9468000000000001E-2</v>
      </c>
      <c r="N503">
        <v>2158.1289999999999</v>
      </c>
      <c r="O503">
        <f t="shared" si="29"/>
        <v>2964.8571403450351</v>
      </c>
      <c r="P503">
        <v>7.9999999999999996E-6</v>
      </c>
      <c r="Q503">
        <v>966.70929999999998</v>
      </c>
      <c r="R503">
        <f t="shared" si="30"/>
        <v>1131.8301964286634</v>
      </c>
      <c r="S503">
        <v>1.518E-3</v>
      </c>
      <c r="T503">
        <v>533.9</v>
      </c>
      <c r="U503">
        <f t="shared" si="31"/>
        <v>600.56242969628795</v>
      </c>
    </row>
    <row r="504" spans="1:21" x14ac:dyDescent="0.3">
      <c r="A504" s="1" t="s">
        <v>345</v>
      </c>
      <c r="B504">
        <v>0.109014</v>
      </c>
      <c r="C504">
        <v>0.107554</v>
      </c>
      <c r="D504">
        <v>0.13444999999999999</v>
      </c>
      <c r="E504">
        <v>0.133462</v>
      </c>
      <c r="F504">
        <v>11666326100</v>
      </c>
      <c r="G504">
        <v>500</v>
      </c>
      <c r="H504">
        <v>10553122800</v>
      </c>
      <c r="I504">
        <v>500</v>
      </c>
      <c r="J504">
        <v>1253.3</v>
      </c>
      <c r="K504">
        <v>0.107723</v>
      </c>
      <c r="L504">
        <f t="shared" si="28"/>
        <v>1474.1237355916255</v>
      </c>
      <c r="M504">
        <v>-1.2101000000000001E-2</v>
      </c>
      <c r="N504">
        <v>2132.0140000000001</v>
      </c>
      <c r="O504">
        <f t="shared" si="29"/>
        <v>2928.9801171364547</v>
      </c>
      <c r="P504">
        <v>2.5000000000000001E-5</v>
      </c>
      <c r="Q504">
        <v>966.73350000000005</v>
      </c>
      <c r="R504">
        <f t="shared" si="30"/>
        <v>1131.8585299625952</v>
      </c>
      <c r="S504">
        <v>-2.0630000000000002E-3</v>
      </c>
      <c r="T504">
        <v>532.79999999999995</v>
      </c>
      <c r="U504">
        <f t="shared" si="31"/>
        <v>599.32508436445437</v>
      </c>
    </row>
    <row r="505" spans="1:21" x14ac:dyDescent="0.3">
      <c r="A505" s="1" t="s">
        <v>346</v>
      </c>
      <c r="B505">
        <v>-2.7269999999999998E-3</v>
      </c>
      <c r="C505">
        <v>-5.5519999999999996E-3</v>
      </c>
      <c r="D505">
        <v>-6.5820000000000002E-3</v>
      </c>
      <c r="E505">
        <v>-9.0900000000000009E-3</v>
      </c>
      <c r="F505">
        <v>11550649100</v>
      </c>
      <c r="G505">
        <v>500</v>
      </c>
      <c r="H505">
        <v>11670262200</v>
      </c>
      <c r="I505">
        <v>500</v>
      </c>
      <c r="J505">
        <v>1246.96</v>
      </c>
      <c r="K505">
        <v>-5.0590000000000001E-3</v>
      </c>
      <c r="L505">
        <f t="shared" si="28"/>
        <v>1466.6666666666667</v>
      </c>
      <c r="M505">
        <v>8.685E-3</v>
      </c>
      <c r="N505">
        <v>2150.5300000000002</v>
      </c>
      <c r="O505">
        <f t="shared" si="29"/>
        <v>2954.4175654125443</v>
      </c>
      <c r="P505">
        <v>6.0000000000000002E-6</v>
      </c>
      <c r="Q505">
        <v>966.73929999999996</v>
      </c>
      <c r="R505">
        <f t="shared" si="30"/>
        <v>1131.8653206442812</v>
      </c>
      <c r="S505">
        <v>-8.4400000000000002E-4</v>
      </c>
      <c r="T505">
        <v>532.29999999999995</v>
      </c>
      <c r="U505">
        <f t="shared" si="31"/>
        <v>598.76265466816642</v>
      </c>
    </row>
    <row r="506" spans="1:21" x14ac:dyDescent="0.3">
      <c r="A506" s="1" t="s">
        <v>618</v>
      </c>
      <c r="B506">
        <v>9.4269999999999996E-3</v>
      </c>
      <c r="C506">
        <v>7.613E-3</v>
      </c>
      <c r="D506">
        <v>1.1529999999999999E-3</v>
      </c>
      <c r="E506">
        <v>-8.6899999999999998E-4</v>
      </c>
      <c r="F506">
        <v>11651626700</v>
      </c>
      <c r="G506">
        <v>500</v>
      </c>
      <c r="H506">
        <v>11573102900</v>
      </c>
      <c r="I506">
        <v>499</v>
      </c>
      <c r="J506">
        <v>1257.5999999999999</v>
      </c>
      <c r="K506">
        <v>8.5330000000000007E-3</v>
      </c>
      <c r="L506">
        <f t="shared" si="28"/>
        <v>1479.1813690896258</v>
      </c>
      <c r="M506">
        <v>1.9019000000000001E-2</v>
      </c>
      <c r="N506">
        <v>2191.431</v>
      </c>
      <c r="O506">
        <f t="shared" si="29"/>
        <v>3010.6077291595921</v>
      </c>
      <c r="P506">
        <v>-9.0000000000000002E-6</v>
      </c>
      <c r="Q506">
        <v>966.73059999999998</v>
      </c>
      <c r="R506">
        <f t="shared" si="30"/>
        <v>1131.8551346217521</v>
      </c>
      <c r="S506">
        <v>-2.467E-3</v>
      </c>
      <c r="T506">
        <v>531</v>
      </c>
      <c r="U506">
        <f t="shared" si="31"/>
        <v>597.30033745781782</v>
      </c>
    </row>
    <row r="507" spans="1:21" x14ac:dyDescent="0.3">
      <c r="A507" s="1" t="s">
        <v>347</v>
      </c>
      <c r="B507">
        <v>4.5205000000000002E-2</v>
      </c>
      <c r="C507">
        <v>4.4003E-2</v>
      </c>
      <c r="D507">
        <v>5.6397999999999997E-2</v>
      </c>
      <c r="E507">
        <v>5.5586999999999998E-2</v>
      </c>
      <c r="F507">
        <v>12155929200</v>
      </c>
      <c r="G507">
        <v>500</v>
      </c>
      <c r="H507">
        <v>11653387700</v>
      </c>
      <c r="I507">
        <v>500</v>
      </c>
      <c r="J507">
        <v>1312.41</v>
      </c>
      <c r="K507">
        <v>4.3582999999999997E-2</v>
      </c>
      <c r="L507">
        <f t="shared" si="28"/>
        <v>1543.6485532815811</v>
      </c>
      <c r="M507">
        <v>8.8269999999999998E-3</v>
      </c>
      <c r="N507">
        <v>2210.7750000000001</v>
      </c>
      <c r="O507">
        <f t="shared" si="29"/>
        <v>3037.182691324891</v>
      </c>
      <c r="P507">
        <v>-4.8000000000000001E-5</v>
      </c>
      <c r="Q507">
        <v>966.68420000000003</v>
      </c>
      <c r="R507">
        <f t="shared" si="30"/>
        <v>1131.8008091682634</v>
      </c>
      <c r="S507">
        <v>4.4000000000000003E-3</v>
      </c>
      <c r="T507">
        <v>533.29999999999995</v>
      </c>
      <c r="U507">
        <f t="shared" si="31"/>
        <v>599.88751406074232</v>
      </c>
    </row>
    <row r="508" spans="1:21" x14ac:dyDescent="0.3">
      <c r="A508" s="1" t="s">
        <v>348</v>
      </c>
      <c r="B508">
        <v>4.3340999999999998E-2</v>
      </c>
      <c r="C508">
        <v>4.0744000000000002E-2</v>
      </c>
      <c r="D508">
        <v>4.1965000000000002E-2</v>
      </c>
      <c r="E508">
        <v>3.9870999999999997E-2</v>
      </c>
      <c r="F508">
        <v>12624202000</v>
      </c>
      <c r="G508">
        <v>500</v>
      </c>
      <c r="H508">
        <v>12155929200</v>
      </c>
      <c r="I508">
        <v>500</v>
      </c>
      <c r="J508">
        <v>1365.68</v>
      </c>
      <c r="K508">
        <v>4.0589E-2</v>
      </c>
      <c r="L508">
        <f t="shared" si="28"/>
        <v>1606.3043989649498</v>
      </c>
      <c r="M508">
        <v>-1.0592000000000001E-2</v>
      </c>
      <c r="N508">
        <v>2187.3580000000002</v>
      </c>
      <c r="O508">
        <f t="shared" si="29"/>
        <v>3005.0122049195556</v>
      </c>
      <c r="P508">
        <v>1.8E-5</v>
      </c>
      <c r="Q508">
        <v>966.70159999999998</v>
      </c>
      <c r="R508">
        <f t="shared" si="30"/>
        <v>1131.8211812133216</v>
      </c>
      <c r="S508">
        <v>4.4029999999999998E-3</v>
      </c>
      <c r="T508">
        <v>535.70000000000005</v>
      </c>
      <c r="U508">
        <f t="shared" si="31"/>
        <v>602.58717660292461</v>
      </c>
    </row>
    <row r="509" spans="1:21" x14ac:dyDescent="0.3">
      <c r="A509" s="1" t="s">
        <v>619</v>
      </c>
      <c r="B509">
        <v>3.2865999999999999E-2</v>
      </c>
      <c r="C509">
        <v>3.1281999999999997E-2</v>
      </c>
      <c r="D509">
        <v>2.3130999999999999E-2</v>
      </c>
      <c r="E509">
        <v>2.1270000000000001E-2</v>
      </c>
      <c r="F509">
        <v>13039494000</v>
      </c>
      <c r="G509">
        <v>500</v>
      </c>
      <c r="H509">
        <v>12631620300</v>
      </c>
      <c r="I509">
        <v>500</v>
      </c>
      <c r="J509">
        <v>1408.47</v>
      </c>
      <c r="K509">
        <v>3.1331999999999999E-2</v>
      </c>
      <c r="L509">
        <f t="shared" si="28"/>
        <v>1656.6337332392379</v>
      </c>
      <c r="M509">
        <v>-1.9458E-2</v>
      </c>
      <c r="N509">
        <v>2144.797</v>
      </c>
      <c r="O509">
        <f t="shared" si="29"/>
        <v>2946.5415181579092</v>
      </c>
      <c r="P509">
        <v>8.7999999999999998E-5</v>
      </c>
      <c r="Q509">
        <v>966.7867</v>
      </c>
      <c r="R509">
        <f t="shared" si="30"/>
        <v>1131.9208169049573</v>
      </c>
      <c r="S509">
        <v>7.5950000000000002E-3</v>
      </c>
      <c r="T509">
        <v>539.70000000000005</v>
      </c>
      <c r="U509">
        <f t="shared" si="31"/>
        <v>607.08661417322833</v>
      </c>
    </row>
    <row r="510" spans="1:21" x14ac:dyDescent="0.3">
      <c r="A510" s="1" t="s">
        <v>349</v>
      </c>
      <c r="B510">
        <v>-6.0340000000000003E-3</v>
      </c>
      <c r="C510">
        <v>-7.2370000000000004E-3</v>
      </c>
      <c r="D510">
        <v>-7.8040000000000002E-3</v>
      </c>
      <c r="E510">
        <v>-8.6859999999999993E-3</v>
      </c>
      <c r="F510">
        <v>12936189900</v>
      </c>
      <c r="G510">
        <v>500</v>
      </c>
      <c r="H510">
        <v>13020364700</v>
      </c>
      <c r="I510">
        <v>500</v>
      </c>
      <c r="J510">
        <v>1397.91</v>
      </c>
      <c r="K510">
        <v>-7.4970000000000002E-3</v>
      </c>
      <c r="L510">
        <f t="shared" si="28"/>
        <v>1644.2131263232181</v>
      </c>
      <c r="M510">
        <v>2.8413000000000001E-2</v>
      </c>
      <c r="N510">
        <v>2205.7370000000001</v>
      </c>
      <c r="O510">
        <f t="shared" si="29"/>
        <v>3030.2614413564884</v>
      </c>
      <c r="P510">
        <v>3.6000000000000001E-5</v>
      </c>
      <c r="Q510">
        <v>966.82150000000001</v>
      </c>
      <c r="R510">
        <f t="shared" si="30"/>
        <v>1131.9615609950738</v>
      </c>
      <c r="S510">
        <v>3.0209999999999998E-3</v>
      </c>
      <c r="T510">
        <v>541.4</v>
      </c>
      <c r="U510">
        <f t="shared" si="31"/>
        <v>608.99887514060731</v>
      </c>
    </row>
    <row r="511" spans="1:21" x14ac:dyDescent="0.3">
      <c r="A511" s="1" t="s">
        <v>350</v>
      </c>
      <c r="B511">
        <v>-5.9790000000000003E-2</v>
      </c>
      <c r="C511">
        <v>-6.2433000000000002E-2</v>
      </c>
      <c r="D511">
        <v>-7.0751999999999995E-2</v>
      </c>
      <c r="E511">
        <v>-7.2967000000000004E-2</v>
      </c>
      <c r="F511">
        <v>12122975400</v>
      </c>
      <c r="G511">
        <v>500</v>
      </c>
      <c r="H511">
        <v>12960956700</v>
      </c>
      <c r="I511">
        <v>500</v>
      </c>
      <c r="J511">
        <v>1310.33</v>
      </c>
      <c r="K511">
        <v>-6.2650999999999998E-2</v>
      </c>
      <c r="L511">
        <f t="shared" si="28"/>
        <v>1541.2020701011527</v>
      </c>
      <c r="M511">
        <v>3.1440000000000003E-2</v>
      </c>
      <c r="N511">
        <v>2275.085</v>
      </c>
      <c r="O511">
        <f t="shared" si="29"/>
        <v>3125.5323510049143</v>
      </c>
      <c r="P511">
        <v>1.75E-4</v>
      </c>
      <c r="Q511">
        <v>966.99069999999995</v>
      </c>
      <c r="R511">
        <f t="shared" si="30"/>
        <v>1132.1596615711578</v>
      </c>
      <c r="S511">
        <v>-1.173E-3</v>
      </c>
      <c r="T511">
        <v>540.70000000000005</v>
      </c>
      <c r="U511">
        <f t="shared" si="31"/>
        <v>608.21147356580423</v>
      </c>
    </row>
    <row r="512" spans="1:21" x14ac:dyDescent="0.3">
      <c r="A512" s="1" t="s">
        <v>620</v>
      </c>
      <c r="B512">
        <v>4.1465000000000002E-2</v>
      </c>
      <c r="C512">
        <v>3.9888E-2</v>
      </c>
      <c r="D512">
        <v>3.8296999999999998E-2</v>
      </c>
      <c r="E512">
        <v>3.6476000000000001E-2</v>
      </c>
      <c r="F512">
        <v>12600286300</v>
      </c>
      <c r="G512">
        <v>500</v>
      </c>
      <c r="H512">
        <v>12124832300</v>
      </c>
      <c r="I512">
        <v>500</v>
      </c>
      <c r="J512">
        <v>1362.16</v>
      </c>
      <c r="K512">
        <v>3.9555E-2</v>
      </c>
      <c r="L512">
        <f t="shared" si="28"/>
        <v>1602.1641966596096</v>
      </c>
      <c r="M512">
        <v>-6.6249999999999998E-3</v>
      </c>
      <c r="N512">
        <v>2260.0129999999999</v>
      </c>
      <c r="O512">
        <f t="shared" si="29"/>
        <v>3104.826301079594</v>
      </c>
      <c r="P512">
        <v>9.5000000000000005E-5</v>
      </c>
      <c r="Q512">
        <v>967.08249999999998</v>
      </c>
      <c r="R512">
        <f t="shared" si="30"/>
        <v>1132.2671416709479</v>
      </c>
      <c r="S512">
        <v>-1.4660000000000001E-3</v>
      </c>
      <c r="T512">
        <v>539.9</v>
      </c>
      <c r="U512">
        <f t="shared" si="31"/>
        <v>607.31158605174346</v>
      </c>
    </row>
    <row r="513" spans="1:21" x14ac:dyDescent="0.3">
      <c r="A513" s="1" t="s">
        <v>351</v>
      </c>
      <c r="B513">
        <v>1.4363000000000001E-2</v>
      </c>
      <c r="C513">
        <v>1.3096E-2</v>
      </c>
      <c r="D513">
        <v>2.8660000000000001E-3</v>
      </c>
      <c r="E513">
        <v>1.957E-3</v>
      </c>
      <c r="F513">
        <v>12762979000</v>
      </c>
      <c r="G513">
        <v>500</v>
      </c>
      <c r="H513">
        <v>12587155100</v>
      </c>
      <c r="I513">
        <v>500</v>
      </c>
      <c r="J513">
        <v>1379.32</v>
      </c>
      <c r="K513">
        <v>1.2598E-2</v>
      </c>
      <c r="L513">
        <f t="shared" si="28"/>
        <v>1622.3476828981416</v>
      </c>
      <c r="M513">
        <v>1.5792E-2</v>
      </c>
      <c r="N513">
        <v>2295.703</v>
      </c>
      <c r="O513">
        <f t="shared" si="29"/>
        <v>3153.8575458934652</v>
      </c>
      <c r="P513">
        <v>1.02E-4</v>
      </c>
      <c r="Q513">
        <v>967.18119999999999</v>
      </c>
      <c r="R513">
        <f t="shared" si="30"/>
        <v>1132.3827003403303</v>
      </c>
      <c r="S513">
        <v>-1.6299999999999999E-3</v>
      </c>
      <c r="T513">
        <v>539.1</v>
      </c>
      <c r="U513">
        <f t="shared" si="31"/>
        <v>606.4116985376827</v>
      </c>
    </row>
    <row r="514" spans="1:21" x14ac:dyDescent="0.3">
      <c r="A514" s="1" t="s">
        <v>352</v>
      </c>
      <c r="B514">
        <v>2.2744E-2</v>
      </c>
      <c r="C514">
        <v>1.9938000000000001E-2</v>
      </c>
      <c r="D514">
        <v>3.0790000000000001E-2</v>
      </c>
      <c r="E514">
        <v>2.8391E-2</v>
      </c>
      <c r="F514">
        <v>12981524900</v>
      </c>
      <c r="G514">
        <v>500</v>
      </c>
      <c r="H514">
        <v>12762979000</v>
      </c>
      <c r="I514">
        <v>500</v>
      </c>
      <c r="J514">
        <v>1406.58</v>
      </c>
      <c r="K514">
        <v>1.9762999999999999E-2</v>
      </c>
      <c r="L514">
        <f t="shared" si="28"/>
        <v>1654.4107268877913</v>
      </c>
      <c r="M514">
        <v>-2.4420000000000002E-3</v>
      </c>
      <c r="N514">
        <v>2290.0970000000002</v>
      </c>
      <c r="O514">
        <f t="shared" si="29"/>
        <v>3146.155972387538</v>
      </c>
      <c r="P514">
        <v>1.2300000000000001E-4</v>
      </c>
      <c r="Q514">
        <v>967.30010000000004</v>
      </c>
      <c r="R514">
        <f t="shared" si="30"/>
        <v>1132.5219093148953</v>
      </c>
      <c r="S514">
        <v>5.5649999999999996E-3</v>
      </c>
      <c r="T514">
        <v>542.1</v>
      </c>
      <c r="U514">
        <f t="shared" si="31"/>
        <v>609.78627671541062</v>
      </c>
    </row>
    <row r="515" spans="1:21" x14ac:dyDescent="0.3">
      <c r="A515" s="1" t="s">
        <v>621</v>
      </c>
      <c r="B515">
        <v>2.512E-2</v>
      </c>
      <c r="C515">
        <v>2.3546999999999998E-2</v>
      </c>
      <c r="D515">
        <v>2.4008999999999999E-2</v>
      </c>
      <c r="E515">
        <v>2.2221999999999999E-2</v>
      </c>
      <c r="F515">
        <v>13307014100</v>
      </c>
      <c r="G515">
        <v>500</v>
      </c>
      <c r="H515">
        <v>13003990200</v>
      </c>
      <c r="I515">
        <v>500</v>
      </c>
      <c r="J515">
        <v>1440.67</v>
      </c>
      <c r="K515">
        <v>2.4236000000000001E-2</v>
      </c>
      <c r="L515">
        <f t="shared" si="28"/>
        <v>1694.507174782404</v>
      </c>
      <c r="M515">
        <v>-6.3720000000000001E-3</v>
      </c>
      <c r="N515">
        <v>2275.5039999999999</v>
      </c>
      <c r="O515">
        <f t="shared" si="29"/>
        <v>3126.1079769947432</v>
      </c>
      <c r="P515">
        <v>1.0900000000000001E-4</v>
      </c>
      <c r="Q515">
        <v>967.40560000000005</v>
      </c>
      <c r="R515">
        <f t="shared" si="30"/>
        <v>1132.6454294731509</v>
      </c>
      <c r="S515">
        <v>4.4619999999999998E-3</v>
      </c>
      <c r="T515">
        <v>544.5</v>
      </c>
      <c r="U515">
        <f t="shared" si="31"/>
        <v>612.4859392575928</v>
      </c>
    </row>
    <row r="516" spans="1:21" x14ac:dyDescent="0.3">
      <c r="A516" s="1" t="s">
        <v>353</v>
      </c>
      <c r="B516">
        <v>-1.7836999999999999E-2</v>
      </c>
      <c r="C516">
        <v>-1.9227000000000001E-2</v>
      </c>
      <c r="D516">
        <v>-7.5770000000000004E-3</v>
      </c>
      <c r="E516">
        <v>-8.8210000000000007E-3</v>
      </c>
      <c r="F516">
        <v>13042326200</v>
      </c>
      <c r="G516">
        <v>500</v>
      </c>
      <c r="H516">
        <v>13349129300</v>
      </c>
      <c r="I516">
        <v>500</v>
      </c>
      <c r="J516">
        <v>1412.16</v>
      </c>
      <c r="K516">
        <v>-1.9789000000000001E-2</v>
      </c>
      <c r="L516">
        <f t="shared" ref="L516:L579" si="32">J516/$J$3*100</f>
        <v>1660.9738884968244</v>
      </c>
      <c r="M516">
        <v>-2.9090000000000001E-3</v>
      </c>
      <c r="N516">
        <v>2268.8850000000002</v>
      </c>
      <c r="O516">
        <f t="shared" ref="O516:O579" si="33">N516/$N$3*100</f>
        <v>3117.0147349262929</v>
      </c>
      <c r="P516">
        <v>6.7000000000000002E-5</v>
      </c>
      <c r="Q516">
        <v>967.47040000000004</v>
      </c>
      <c r="R516">
        <f t="shared" ref="R516:R579" si="34">Q516/$Q$3*100</f>
        <v>1132.7212977788852</v>
      </c>
      <c r="S516">
        <v>-3.8900000000000002E-4</v>
      </c>
      <c r="T516">
        <v>544.29999999999995</v>
      </c>
      <c r="U516">
        <f t="shared" ref="U516:U579" si="35">T516/$T$3*100</f>
        <v>612.26096737907744</v>
      </c>
    </row>
    <row r="517" spans="1:21" x14ac:dyDescent="0.3">
      <c r="A517" s="1" t="s">
        <v>354</v>
      </c>
      <c r="B517">
        <v>5.326E-3</v>
      </c>
      <c r="C517">
        <v>2.1540000000000001E-3</v>
      </c>
      <c r="D517">
        <v>1.3639999999999999E-2</v>
      </c>
      <c r="E517">
        <v>1.0684000000000001E-2</v>
      </c>
      <c r="F517">
        <v>13053457900</v>
      </c>
      <c r="G517">
        <v>500</v>
      </c>
      <c r="H517">
        <v>13042326200</v>
      </c>
      <c r="I517">
        <v>500</v>
      </c>
      <c r="J517">
        <v>1416.18</v>
      </c>
      <c r="K517">
        <v>2.8470000000000001E-3</v>
      </c>
      <c r="L517">
        <f t="shared" si="32"/>
        <v>1665.7021877205366</v>
      </c>
      <c r="M517">
        <v>9.3799999999999994E-3</v>
      </c>
      <c r="N517">
        <v>2290.1669999999999</v>
      </c>
      <c r="O517">
        <f t="shared" si="33"/>
        <v>3146.252139020683</v>
      </c>
      <c r="P517">
        <v>1.95E-4</v>
      </c>
      <c r="Q517">
        <v>967.65909999999997</v>
      </c>
      <c r="R517">
        <f t="shared" si="34"/>
        <v>1132.9422290951206</v>
      </c>
      <c r="S517">
        <v>-4.738E-3</v>
      </c>
      <c r="T517">
        <v>541.70000000000005</v>
      </c>
      <c r="U517">
        <f t="shared" si="35"/>
        <v>609.33633295838024</v>
      </c>
    </row>
    <row r="518" spans="1:21" x14ac:dyDescent="0.3">
      <c r="A518" s="1" t="s">
        <v>355</v>
      </c>
      <c r="B518">
        <v>8.5079999999999999E-3</v>
      </c>
      <c r="C518">
        <v>5.9020000000000001E-3</v>
      </c>
      <c r="D518">
        <v>2.4486000000000001E-2</v>
      </c>
      <c r="E518">
        <v>2.1415E-2</v>
      </c>
      <c r="F518">
        <v>13142271500</v>
      </c>
      <c r="G518">
        <v>500</v>
      </c>
      <c r="H518">
        <v>13072103700</v>
      </c>
      <c r="I518">
        <v>500</v>
      </c>
      <c r="J518">
        <v>1426.19</v>
      </c>
      <c r="K518">
        <v>7.0679999999999996E-3</v>
      </c>
      <c r="L518">
        <f t="shared" si="32"/>
        <v>1677.4758880263469</v>
      </c>
      <c r="M518">
        <v>-8.7969999999999993E-3</v>
      </c>
      <c r="N518">
        <v>2270.02</v>
      </c>
      <c r="O518">
        <f t="shared" si="33"/>
        <v>3118.5740081922982</v>
      </c>
      <c r="P518">
        <v>1.18E-4</v>
      </c>
      <c r="Q518">
        <v>967.77329999999995</v>
      </c>
      <c r="R518">
        <f t="shared" si="34"/>
        <v>1133.0759352759055</v>
      </c>
      <c r="S518">
        <v>-2.6930000000000001E-3</v>
      </c>
      <c r="T518">
        <v>540.20000000000005</v>
      </c>
      <c r="U518">
        <f t="shared" si="35"/>
        <v>607.64904386951639</v>
      </c>
    </row>
    <row r="519" spans="1:21" x14ac:dyDescent="0.3">
      <c r="A519" s="1" t="s">
        <v>356</v>
      </c>
      <c r="B519">
        <v>5.2360999999999998E-2</v>
      </c>
      <c r="C519">
        <v>5.1024E-2</v>
      </c>
      <c r="D519">
        <v>6.5471000000000001E-2</v>
      </c>
      <c r="E519">
        <v>6.4659999999999995E-2</v>
      </c>
      <c r="F519">
        <v>13808364900</v>
      </c>
      <c r="G519">
        <v>500</v>
      </c>
      <c r="H519">
        <v>13194165100</v>
      </c>
      <c r="I519">
        <v>500</v>
      </c>
      <c r="J519">
        <v>1498.11</v>
      </c>
      <c r="K519">
        <v>5.0428000000000001E-2</v>
      </c>
      <c r="L519">
        <f t="shared" si="32"/>
        <v>1762.0677487649964</v>
      </c>
      <c r="M519">
        <v>-1.4938999999999999E-2</v>
      </c>
      <c r="N519">
        <v>2236.1089999999999</v>
      </c>
      <c r="O519">
        <f t="shared" si="33"/>
        <v>3071.9867696693736</v>
      </c>
      <c r="P519">
        <v>1.9000000000000001E-5</v>
      </c>
      <c r="Q519">
        <v>967.79160000000002</v>
      </c>
      <c r="R519">
        <f t="shared" si="34"/>
        <v>1133.0973610474323</v>
      </c>
      <c r="S519">
        <v>2.957E-3</v>
      </c>
      <c r="T519">
        <v>541.79999999999995</v>
      </c>
      <c r="U519">
        <f t="shared" si="35"/>
        <v>609.44881889763769</v>
      </c>
    </row>
    <row r="520" spans="1:21" x14ac:dyDescent="0.3">
      <c r="A520" s="1" t="s">
        <v>357</v>
      </c>
      <c r="B520">
        <v>1.3013E-2</v>
      </c>
      <c r="C520">
        <v>1.0511E-2</v>
      </c>
      <c r="D520">
        <v>1.1986E-2</v>
      </c>
      <c r="E520">
        <v>1.0007E-2</v>
      </c>
      <c r="F520">
        <v>13922280600</v>
      </c>
      <c r="G520">
        <v>500</v>
      </c>
      <c r="H520">
        <v>13815166500</v>
      </c>
      <c r="I520">
        <v>500</v>
      </c>
      <c r="J520">
        <v>1514.68</v>
      </c>
      <c r="K520">
        <v>1.1061E-2</v>
      </c>
      <c r="L520">
        <f t="shared" si="32"/>
        <v>1781.5572806398495</v>
      </c>
      <c r="M520">
        <v>1.1635E-2</v>
      </c>
      <c r="N520">
        <v>2262.1260000000002</v>
      </c>
      <c r="O520">
        <f t="shared" si="33"/>
        <v>3107.7291595915508</v>
      </c>
      <c r="P520">
        <v>1.7E-5</v>
      </c>
      <c r="Q520">
        <v>967.80809999999997</v>
      </c>
      <c r="R520">
        <f t="shared" si="34"/>
        <v>1133.116679366022</v>
      </c>
      <c r="S520">
        <v>8.1899999999999994E-3</v>
      </c>
      <c r="T520">
        <v>546.29999999999995</v>
      </c>
      <c r="U520">
        <f t="shared" si="35"/>
        <v>614.51068616422936</v>
      </c>
    </row>
    <row r="521" spans="1:21" x14ac:dyDescent="0.3">
      <c r="A521" s="1" t="s">
        <v>622</v>
      </c>
      <c r="B521">
        <v>3.7583999999999999E-2</v>
      </c>
      <c r="C521">
        <v>3.6025000000000001E-2</v>
      </c>
      <c r="D521">
        <v>4.2924999999999998E-2</v>
      </c>
      <c r="E521">
        <v>4.0986000000000002E-2</v>
      </c>
      <c r="F521">
        <v>14436687900</v>
      </c>
      <c r="G521">
        <v>500</v>
      </c>
      <c r="H521">
        <v>13922280600</v>
      </c>
      <c r="I521">
        <v>500</v>
      </c>
      <c r="J521">
        <v>1569.19</v>
      </c>
      <c r="K521">
        <v>3.5987999999999999E-2</v>
      </c>
      <c r="L521">
        <f t="shared" si="32"/>
        <v>1845.671606680781</v>
      </c>
      <c r="M521">
        <v>3.7680000000000001E-3</v>
      </c>
      <c r="N521">
        <v>2270.6489999999999</v>
      </c>
      <c r="O521">
        <f t="shared" si="33"/>
        <v>3119.4381340815648</v>
      </c>
      <c r="P521">
        <v>1.4300000000000001E-4</v>
      </c>
      <c r="Q521">
        <v>967.94650000000001</v>
      </c>
      <c r="R521">
        <f t="shared" si="34"/>
        <v>1133.2787190807385</v>
      </c>
      <c r="S521">
        <v>2.6150000000000001E-3</v>
      </c>
      <c r="T521">
        <v>547.70000000000005</v>
      </c>
      <c r="U521">
        <f t="shared" si="35"/>
        <v>616.08548931383575</v>
      </c>
    </row>
    <row r="522" spans="1:21" x14ac:dyDescent="0.3">
      <c r="A522" s="1" t="s">
        <v>358</v>
      </c>
      <c r="B522">
        <v>1.9621E-2</v>
      </c>
      <c r="C522">
        <v>1.8481999999999998E-2</v>
      </c>
      <c r="D522">
        <v>1.5737000000000001E-2</v>
      </c>
      <c r="E522">
        <v>1.4959999999999999E-2</v>
      </c>
      <c r="F522">
        <v>14691831600</v>
      </c>
      <c r="G522">
        <v>500</v>
      </c>
      <c r="H522">
        <v>14436687900</v>
      </c>
      <c r="I522">
        <v>500</v>
      </c>
      <c r="J522">
        <v>1597.57</v>
      </c>
      <c r="K522">
        <v>1.8086000000000001E-2</v>
      </c>
      <c r="L522">
        <f t="shared" si="32"/>
        <v>1879.051987767584</v>
      </c>
      <c r="M522">
        <v>1.7562999999999999E-2</v>
      </c>
      <c r="N522">
        <v>2310.529</v>
      </c>
      <c r="O522">
        <f t="shared" si="33"/>
        <v>3174.22563879373</v>
      </c>
      <c r="P522">
        <v>1.65E-4</v>
      </c>
      <c r="Q522">
        <v>968.10619999999994</v>
      </c>
      <c r="R522">
        <f t="shared" si="34"/>
        <v>1133.4656969885434</v>
      </c>
      <c r="S522">
        <v>-1.0399999999999999E-3</v>
      </c>
      <c r="T522">
        <v>547.1</v>
      </c>
      <c r="U522">
        <f t="shared" si="35"/>
        <v>615.41057367829012</v>
      </c>
    </row>
    <row r="523" spans="1:21" x14ac:dyDescent="0.3">
      <c r="A523" s="1" t="s">
        <v>359</v>
      </c>
      <c r="B523">
        <v>2.3120000000000002E-2</v>
      </c>
      <c r="C523">
        <v>2.0441000000000001E-2</v>
      </c>
      <c r="D523">
        <v>2.8393999999999999E-2</v>
      </c>
      <c r="E523">
        <v>2.6277999999999999E-2</v>
      </c>
      <c r="F523">
        <v>15008107900</v>
      </c>
      <c r="G523">
        <v>500</v>
      </c>
      <c r="H523">
        <v>14719481600</v>
      </c>
      <c r="I523">
        <v>500</v>
      </c>
      <c r="J523">
        <v>1630.74</v>
      </c>
      <c r="K523">
        <v>2.0763E-2</v>
      </c>
      <c r="L523">
        <f t="shared" si="32"/>
        <v>1918.0663373323923</v>
      </c>
      <c r="M523">
        <v>-3.1220999999999999E-2</v>
      </c>
      <c r="N523">
        <v>2238.3919999999998</v>
      </c>
      <c r="O523">
        <f t="shared" si="33"/>
        <v>3075.1231757189694</v>
      </c>
      <c r="P523">
        <v>9.2999999999999997E-5</v>
      </c>
      <c r="Q523">
        <v>968.19619999999998</v>
      </c>
      <c r="R523">
        <f t="shared" si="34"/>
        <v>1133.5710696353967</v>
      </c>
      <c r="S523">
        <v>1.7799999999999999E-3</v>
      </c>
      <c r="T523">
        <v>548.1</v>
      </c>
      <c r="U523">
        <f t="shared" si="35"/>
        <v>616.53543307086613</v>
      </c>
    </row>
    <row r="524" spans="1:21" x14ac:dyDescent="0.3">
      <c r="A524" s="1" t="s">
        <v>623</v>
      </c>
      <c r="B524">
        <v>-1.3601E-2</v>
      </c>
      <c r="C524">
        <v>-1.5262E-2</v>
      </c>
      <c r="D524">
        <v>-1.0495000000000001E-2</v>
      </c>
      <c r="E524">
        <v>-1.2486000000000001E-2</v>
      </c>
      <c r="F524">
        <v>14791521300</v>
      </c>
      <c r="G524">
        <v>500</v>
      </c>
      <c r="H524">
        <v>15031852600</v>
      </c>
      <c r="I524">
        <v>500</v>
      </c>
      <c r="J524">
        <v>1606.28</v>
      </c>
      <c r="K524">
        <v>-1.4999E-2</v>
      </c>
      <c r="L524">
        <f t="shared" si="32"/>
        <v>1889.2966360856271</v>
      </c>
      <c r="M524">
        <v>-2.9891000000000001E-2</v>
      </c>
      <c r="N524">
        <v>2171.4839999999999</v>
      </c>
      <c r="O524">
        <f t="shared" si="33"/>
        <v>2983.2043601401947</v>
      </c>
      <c r="P524">
        <v>5.3000000000000001E-5</v>
      </c>
      <c r="Q524">
        <v>968.24749999999995</v>
      </c>
      <c r="R524">
        <f t="shared" si="34"/>
        <v>1133.631132044103</v>
      </c>
      <c r="S524">
        <v>2.3999999999999998E-3</v>
      </c>
      <c r="T524">
        <v>549.4</v>
      </c>
      <c r="U524">
        <f t="shared" si="35"/>
        <v>617.99775028121473</v>
      </c>
    </row>
    <row r="525" spans="1:21" x14ac:dyDescent="0.3">
      <c r="A525" s="1" t="s">
        <v>360</v>
      </c>
      <c r="B525">
        <v>5.0672000000000002E-2</v>
      </c>
      <c r="C525">
        <v>4.9286999999999997E-2</v>
      </c>
      <c r="D525">
        <v>5.5143999999999999E-2</v>
      </c>
      <c r="E525">
        <v>5.4233999999999997E-2</v>
      </c>
      <c r="F525">
        <v>15481333300</v>
      </c>
      <c r="G525">
        <v>500</v>
      </c>
      <c r="H525">
        <v>14786715400</v>
      </c>
      <c r="I525">
        <v>500</v>
      </c>
      <c r="J525">
        <v>1685.73</v>
      </c>
      <c r="K525">
        <v>4.9461999999999999E-2</v>
      </c>
      <c r="L525">
        <f t="shared" si="32"/>
        <v>1982.7452364149615</v>
      </c>
      <c r="M525">
        <v>-4.5269999999999998E-3</v>
      </c>
      <c r="N525">
        <v>2161.654</v>
      </c>
      <c r="O525">
        <f t="shared" si="33"/>
        <v>2969.6998172284448</v>
      </c>
      <c r="P525">
        <v>4.8000000000000001E-5</v>
      </c>
      <c r="Q525">
        <v>968.29399999999998</v>
      </c>
      <c r="R525">
        <f t="shared" si="34"/>
        <v>1133.6855745783105</v>
      </c>
      <c r="S525">
        <v>3.9399999999999998E-4</v>
      </c>
      <c r="T525">
        <v>549.6</v>
      </c>
      <c r="U525">
        <f t="shared" si="35"/>
        <v>618.22272215972998</v>
      </c>
    </row>
    <row r="526" spans="1:21" x14ac:dyDescent="0.3">
      <c r="A526" s="1" t="s">
        <v>624</v>
      </c>
      <c r="B526">
        <v>-2.9207E-2</v>
      </c>
      <c r="C526">
        <v>-3.1637999999999999E-2</v>
      </c>
      <c r="D526">
        <v>-2.7829E-2</v>
      </c>
      <c r="E526">
        <v>-2.9855E-2</v>
      </c>
      <c r="F526">
        <v>14967939700</v>
      </c>
      <c r="G526">
        <v>500</v>
      </c>
      <c r="H526">
        <v>15481333300</v>
      </c>
      <c r="I526">
        <v>500</v>
      </c>
      <c r="J526">
        <v>1632.97</v>
      </c>
      <c r="K526">
        <v>-3.1297999999999999E-2</v>
      </c>
      <c r="L526">
        <f t="shared" si="32"/>
        <v>1920.6892495883324</v>
      </c>
      <c r="M526">
        <v>-1.2869E-2</v>
      </c>
      <c r="N526">
        <v>2133.835</v>
      </c>
      <c r="O526">
        <f t="shared" si="33"/>
        <v>2931.4818234072886</v>
      </c>
      <c r="P526">
        <v>7.2000000000000002E-5</v>
      </c>
      <c r="Q526">
        <v>968.36369999999999</v>
      </c>
      <c r="R526">
        <f t="shared" si="34"/>
        <v>1133.7671798392623</v>
      </c>
      <c r="S526">
        <v>1.2030000000000001E-3</v>
      </c>
      <c r="T526">
        <v>550.29999999999995</v>
      </c>
      <c r="U526">
        <f t="shared" si="35"/>
        <v>619.01012373453318</v>
      </c>
    </row>
    <row r="527" spans="1:21" x14ac:dyDescent="0.3">
      <c r="A527" s="1" t="s">
        <v>361</v>
      </c>
      <c r="B527">
        <v>3.1660000000000001E-2</v>
      </c>
      <c r="C527">
        <v>3.0064E-2</v>
      </c>
      <c r="D527">
        <v>4.0402E-2</v>
      </c>
      <c r="E527">
        <v>3.8552000000000003E-2</v>
      </c>
      <c r="F527">
        <v>15425476800</v>
      </c>
      <c r="G527">
        <v>500</v>
      </c>
      <c r="H527">
        <v>14998800000</v>
      </c>
      <c r="I527">
        <v>500</v>
      </c>
      <c r="J527">
        <v>1681.55</v>
      </c>
      <c r="K527">
        <v>2.9749000000000001E-2</v>
      </c>
      <c r="L527">
        <f t="shared" si="32"/>
        <v>1977.82874617737</v>
      </c>
      <c r="M527">
        <v>1.7923999999999999E-2</v>
      </c>
      <c r="N527">
        <v>2172.0819999999999</v>
      </c>
      <c r="O527">
        <f t="shared" si="33"/>
        <v>2984.0258979490682</v>
      </c>
      <c r="P527">
        <v>4.0000000000000003E-5</v>
      </c>
      <c r="Q527">
        <v>968.40250000000003</v>
      </c>
      <c r="R527">
        <f t="shared" si="34"/>
        <v>1133.8126071581278</v>
      </c>
      <c r="S527">
        <v>1.163E-3</v>
      </c>
      <c r="T527">
        <v>550.9</v>
      </c>
      <c r="U527">
        <f t="shared" si="35"/>
        <v>619.6850393700787</v>
      </c>
    </row>
    <row r="528" spans="1:21" x14ac:dyDescent="0.3">
      <c r="A528" s="1" t="s">
        <v>362</v>
      </c>
      <c r="B528">
        <v>4.6267999999999997E-2</v>
      </c>
      <c r="C528">
        <v>4.4953E-2</v>
      </c>
      <c r="D528">
        <v>4.2827999999999998E-2</v>
      </c>
      <c r="E528">
        <v>4.1839000000000001E-2</v>
      </c>
      <c r="F528">
        <v>16084261800</v>
      </c>
      <c r="G528">
        <v>500</v>
      </c>
      <c r="H528">
        <v>15417335700</v>
      </c>
      <c r="I528">
        <v>500</v>
      </c>
      <c r="J528">
        <v>1756.54</v>
      </c>
      <c r="K528">
        <v>4.4595999999999997E-2</v>
      </c>
      <c r="L528">
        <f t="shared" si="32"/>
        <v>2066.0315219948247</v>
      </c>
      <c r="M528">
        <v>6.9150000000000001E-3</v>
      </c>
      <c r="N528">
        <v>2187.1019999999999</v>
      </c>
      <c r="O528">
        <f t="shared" si="33"/>
        <v>3004.6605098040509</v>
      </c>
      <c r="P528">
        <v>-1.8E-5</v>
      </c>
      <c r="Q528">
        <v>968.38499999999999</v>
      </c>
      <c r="R528">
        <f t="shared" si="34"/>
        <v>1133.7921180323508</v>
      </c>
      <c r="S528">
        <v>-2.575E-3</v>
      </c>
      <c r="T528">
        <v>549.5</v>
      </c>
      <c r="U528">
        <f t="shared" si="35"/>
        <v>618.11023622047242</v>
      </c>
    </row>
    <row r="529" spans="1:21" x14ac:dyDescent="0.3">
      <c r="A529" s="1" t="s">
        <v>625</v>
      </c>
      <c r="B529">
        <v>3.0817000000000001E-2</v>
      </c>
      <c r="C529">
        <v>2.8398E-2</v>
      </c>
      <c r="D529">
        <v>2.3739E-2</v>
      </c>
      <c r="E529">
        <v>2.1742999999999998E-2</v>
      </c>
      <c r="F529">
        <v>16530422500</v>
      </c>
      <c r="G529">
        <v>500</v>
      </c>
      <c r="H529">
        <v>16089180200</v>
      </c>
      <c r="I529">
        <v>500</v>
      </c>
      <c r="J529">
        <v>1805.81</v>
      </c>
      <c r="K529">
        <v>2.8049000000000001E-2</v>
      </c>
      <c r="L529">
        <f t="shared" si="32"/>
        <v>2123.982592331216</v>
      </c>
      <c r="M529">
        <v>-1.2241999999999999E-2</v>
      </c>
      <c r="N529">
        <v>2160.328</v>
      </c>
      <c r="O529">
        <f t="shared" si="33"/>
        <v>2967.8781464348558</v>
      </c>
      <c r="P529">
        <v>6.3E-5</v>
      </c>
      <c r="Q529">
        <v>968.44600000000003</v>
      </c>
      <c r="R529">
        <f t="shared" si="34"/>
        <v>1133.8635372707736</v>
      </c>
      <c r="S529">
        <v>-2.042E-3</v>
      </c>
      <c r="T529">
        <v>548.4</v>
      </c>
      <c r="U529">
        <f t="shared" si="35"/>
        <v>616.87289088863884</v>
      </c>
    </row>
    <row r="530" spans="1:21" x14ac:dyDescent="0.3">
      <c r="A530" s="1" t="s">
        <v>363</v>
      </c>
      <c r="B530">
        <v>2.5950000000000001E-2</v>
      </c>
      <c r="C530">
        <v>2.4195999999999999E-2</v>
      </c>
      <c r="D530">
        <v>2.9739000000000002E-2</v>
      </c>
      <c r="E530">
        <v>2.7709999999999999E-2</v>
      </c>
      <c r="F530">
        <v>17040676100</v>
      </c>
      <c r="G530">
        <v>500</v>
      </c>
      <c r="H530">
        <v>16648053400</v>
      </c>
      <c r="I530">
        <v>500</v>
      </c>
      <c r="J530">
        <v>1848.36</v>
      </c>
      <c r="K530">
        <v>2.3563000000000001E-2</v>
      </c>
      <c r="L530">
        <f t="shared" si="32"/>
        <v>2174.029640084686</v>
      </c>
      <c r="M530">
        <v>-2.1753999999999999E-2</v>
      </c>
      <c r="N530">
        <v>2113.3319999999999</v>
      </c>
      <c r="O530">
        <f t="shared" si="33"/>
        <v>2903.3146165589051</v>
      </c>
      <c r="P530">
        <v>1.22E-4</v>
      </c>
      <c r="Q530">
        <v>968.56420000000003</v>
      </c>
      <c r="R530">
        <f t="shared" si="34"/>
        <v>1134.0019266803074</v>
      </c>
      <c r="S530">
        <v>-8.6000000000000003E-5</v>
      </c>
      <c r="T530">
        <v>548.4</v>
      </c>
      <c r="U530">
        <f t="shared" si="35"/>
        <v>616.87289088863884</v>
      </c>
    </row>
    <row r="531" spans="1:21" x14ac:dyDescent="0.3">
      <c r="A531" s="1" t="s">
        <v>364</v>
      </c>
      <c r="B531">
        <v>-3.4666000000000002E-2</v>
      </c>
      <c r="C531">
        <v>-3.5730999999999999E-2</v>
      </c>
      <c r="D531">
        <v>-2.9735000000000001E-2</v>
      </c>
      <c r="E531">
        <v>-3.057E-2</v>
      </c>
      <c r="F531">
        <v>16410535500</v>
      </c>
      <c r="G531">
        <v>500</v>
      </c>
      <c r="H531">
        <v>17038410100</v>
      </c>
      <c r="I531">
        <v>500</v>
      </c>
      <c r="J531">
        <v>1782.59</v>
      </c>
      <c r="K531">
        <v>-3.5582999999999997E-2</v>
      </c>
      <c r="L531">
        <f t="shared" si="32"/>
        <v>2096.6713714420139</v>
      </c>
      <c r="M531">
        <v>3.5654999999999999E-2</v>
      </c>
      <c r="N531">
        <v>2188.683</v>
      </c>
      <c r="O531">
        <f t="shared" si="33"/>
        <v>3006.8325019040994</v>
      </c>
      <c r="P531">
        <v>1.4899999999999999E-4</v>
      </c>
      <c r="Q531">
        <v>968.70849999999996</v>
      </c>
      <c r="R531">
        <f t="shared" si="34"/>
        <v>1134.1708741574287</v>
      </c>
      <c r="S531">
        <v>3.7200000000000002E-3</v>
      </c>
      <c r="T531">
        <v>550.4</v>
      </c>
      <c r="U531">
        <f t="shared" si="35"/>
        <v>619.12260967379075</v>
      </c>
    </row>
    <row r="532" spans="1:21" x14ac:dyDescent="0.3">
      <c r="A532" s="1" t="s">
        <v>365</v>
      </c>
      <c r="B532">
        <v>4.5756999999999999E-2</v>
      </c>
      <c r="C532">
        <v>4.3194000000000003E-2</v>
      </c>
      <c r="D532">
        <v>5.3918000000000001E-2</v>
      </c>
      <c r="E532">
        <v>5.1783000000000003E-2</v>
      </c>
      <c r="F532">
        <v>17141525900</v>
      </c>
      <c r="G532">
        <v>500</v>
      </c>
      <c r="H532">
        <v>16410535500</v>
      </c>
      <c r="I532">
        <v>500</v>
      </c>
      <c r="J532">
        <v>1859.45</v>
      </c>
      <c r="K532">
        <v>4.3117000000000003E-2</v>
      </c>
      <c r="L532">
        <f t="shared" si="32"/>
        <v>2187.0736297341805</v>
      </c>
      <c r="M532">
        <v>4.4060000000000002E-3</v>
      </c>
      <c r="N532">
        <v>2198.326</v>
      </c>
      <c r="O532">
        <f t="shared" si="33"/>
        <v>3020.0801425244458</v>
      </c>
      <c r="P532">
        <v>-2.3E-5</v>
      </c>
      <c r="Q532">
        <v>968.68619999999999</v>
      </c>
      <c r="R532">
        <f t="shared" si="34"/>
        <v>1134.1447651571527</v>
      </c>
      <c r="S532">
        <v>3.6979999999999999E-3</v>
      </c>
      <c r="T532">
        <v>552.4</v>
      </c>
      <c r="U532">
        <f t="shared" si="35"/>
        <v>621.37232845894255</v>
      </c>
    </row>
    <row r="533" spans="1:21" x14ac:dyDescent="0.3">
      <c r="A533" s="1" t="s">
        <v>366</v>
      </c>
      <c r="B533">
        <v>8.0560000000000007E-3</v>
      </c>
      <c r="C533">
        <v>6.5370000000000003E-3</v>
      </c>
      <c r="D533">
        <v>7.2459999999999998E-3</v>
      </c>
      <c r="E533">
        <v>5.3680000000000004E-3</v>
      </c>
      <c r="F533">
        <v>17232591700</v>
      </c>
      <c r="G533">
        <v>500</v>
      </c>
      <c r="H533">
        <v>17156265600</v>
      </c>
      <c r="I533">
        <v>500</v>
      </c>
      <c r="J533">
        <v>1872.34</v>
      </c>
      <c r="K533">
        <v>6.9319999999999998E-3</v>
      </c>
      <c r="L533">
        <f t="shared" si="32"/>
        <v>2202.2347682898144</v>
      </c>
      <c r="M533">
        <v>-3.934E-3</v>
      </c>
      <c r="N533">
        <v>2189.6779999999999</v>
      </c>
      <c r="O533">
        <f t="shared" si="33"/>
        <v>3008.1994419038137</v>
      </c>
      <c r="P533">
        <v>9.6000000000000002E-5</v>
      </c>
      <c r="Q533">
        <v>968.77919999999995</v>
      </c>
      <c r="R533">
        <f t="shared" si="34"/>
        <v>1134.2536502255678</v>
      </c>
      <c r="S533">
        <v>6.4400000000000004E-3</v>
      </c>
      <c r="T533">
        <v>556</v>
      </c>
      <c r="U533">
        <f t="shared" si="35"/>
        <v>625.42182227221599</v>
      </c>
    </row>
    <row r="534" spans="1:21" x14ac:dyDescent="0.3">
      <c r="A534" s="1" t="s">
        <v>367</v>
      </c>
      <c r="B534">
        <v>6.5550000000000001E-3</v>
      </c>
      <c r="C534">
        <v>5.3880000000000004E-3</v>
      </c>
      <c r="D534">
        <v>3.3579999999999999E-3</v>
      </c>
      <c r="E534">
        <v>2.4940000000000001E-3</v>
      </c>
      <c r="F534">
        <v>17338111900</v>
      </c>
      <c r="G534">
        <v>501</v>
      </c>
      <c r="H534">
        <v>17423852200</v>
      </c>
      <c r="I534">
        <v>501</v>
      </c>
      <c r="J534">
        <v>1883.95</v>
      </c>
      <c r="K534">
        <v>6.2009999999999999E-3</v>
      </c>
      <c r="L534">
        <f t="shared" si="32"/>
        <v>2215.8903787344157</v>
      </c>
      <c r="M534">
        <v>8.4010000000000005E-3</v>
      </c>
      <c r="N534">
        <v>2208.0729999999999</v>
      </c>
      <c r="O534">
        <f t="shared" si="33"/>
        <v>3033.4706592854654</v>
      </c>
      <c r="P534">
        <v>5.3000000000000001E-5</v>
      </c>
      <c r="Q534">
        <v>968.8306</v>
      </c>
      <c r="R534">
        <f t="shared" si="34"/>
        <v>1134.3138297149928</v>
      </c>
      <c r="S534">
        <v>3.297E-3</v>
      </c>
      <c r="T534">
        <v>557.79999999999995</v>
      </c>
      <c r="U534">
        <f t="shared" si="35"/>
        <v>627.44656917885254</v>
      </c>
    </row>
    <row r="535" spans="1:21" x14ac:dyDescent="0.3">
      <c r="A535" s="1" t="s">
        <v>626</v>
      </c>
      <c r="B535">
        <v>2.3309E-2</v>
      </c>
      <c r="C535">
        <v>2.0895E-2</v>
      </c>
      <c r="D535">
        <v>2.3074999999999998E-2</v>
      </c>
      <c r="E535">
        <v>2.1072E-2</v>
      </c>
      <c r="F535">
        <v>17675521400</v>
      </c>
      <c r="G535">
        <v>501</v>
      </c>
      <c r="H535">
        <v>17338451200</v>
      </c>
      <c r="I535">
        <v>501</v>
      </c>
      <c r="J535">
        <v>1923.57</v>
      </c>
      <c r="K535">
        <v>2.103E-2</v>
      </c>
      <c r="L535">
        <f t="shared" si="32"/>
        <v>2262.4911785462245</v>
      </c>
      <c r="M535">
        <v>1.9113999999999999E-2</v>
      </c>
      <c r="N535">
        <v>2250.2779999999998</v>
      </c>
      <c r="O535">
        <f t="shared" si="33"/>
        <v>3091.4522700271136</v>
      </c>
      <c r="P535">
        <v>2.9E-5</v>
      </c>
      <c r="Q535">
        <v>968.8587</v>
      </c>
      <c r="R535">
        <f t="shared" si="34"/>
        <v>1134.3467293969547</v>
      </c>
      <c r="S535">
        <v>3.493E-3</v>
      </c>
      <c r="T535">
        <v>559.79999999999995</v>
      </c>
      <c r="U535">
        <f t="shared" si="35"/>
        <v>629.69628796400445</v>
      </c>
    </row>
    <row r="536" spans="1:21" x14ac:dyDescent="0.3">
      <c r="A536" s="1" t="s">
        <v>368</v>
      </c>
      <c r="B536">
        <v>2.0635000000000001E-2</v>
      </c>
      <c r="C536">
        <v>1.9047999999999999E-2</v>
      </c>
      <c r="D536">
        <v>2.8313000000000001E-2</v>
      </c>
      <c r="E536">
        <v>2.6464999999999999E-2</v>
      </c>
      <c r="F536">
        <v>17997792100</v>
      </c>
      <c r="G536">
        <v>501</v>
      </c>
      <c r="H536">
        <v>17683660200</v>
      </c>
      <c r="I536">
        <v>501</v>
      </c>
      <c r="J536">
        <v>1960.23</v>
      </c>
      <c r="K536">
        <v>1.9057999999999999E-2</v>
      </c>
      <c r="L536">
        <f t="shared" si="32"/>
        <v>2305.6104446012705</v>
      </c>
      <c r="M536">
        <v>-2.418E-3</v>
      </c>
      <c r="N536">
        <v>2244.837</v>
      </c>
      <c r="O536">
        <f t="shared" si="33"/>
        <v>3083.977375013601</v>
      </c>
      <c r="P536">
        <v>4.1999999999999998E-5</v>
      </c>
      <c r="Q536">
        <v>968.89940000000001</v>
      </c>
      <c r="R536">
        <f t="shared" si="34"/>
        <v>1134.3943812494761</v>
      </c>
      <c r="S536">
        <v>1.8619999999999999E-3</v>
      </c>
      <c r="T536">
        <v>560.79999999999995</v>
      </c>
      <c r="U536">
        <f t="shared" si="35"/>
        <v>630.82114735658035</v>
      </c>
    </row>
    <row r="537" spans="1:21" x14ac:dyDescent="0.3">
      <c r="A537" s="1" t="s">
        <v>369</v>
      </c>
      <c r="B537">
        <v>-1.3974E-2</v>
      </c>
      <c r="C537">
        <v>-1.5278E-2</v>
      </c>
      <c r="D537">
        <v>-2.2523999999999999E-2</v>
      </c>
      <c r="E537">
        <v>-2.3460999999999999E-2</v>
      </c>
      <c r="F537">
        <v>17705580400</v>
      </c>
      <c r="G537">
        <v>501</v>
      </c>
      <c r="H537">
        <v>17984429900</v>
      </c>
      <c r="I537">
        <v>501</v>
      </c>
      <c r="J537">
        <v>1930.67</v>
      </c>
      <c r="K537">
        <v>-1.508E-2</v>
      </c>
      <c r="L537">
        <f t="shared" si="32"/>
        <v>2270.8421547871089</v>
      </c>
      <c r="M537">
        <v>-1.6000000000000001E-4</v>
      </c>
      <c r="N537">
        <v>2244.4780000000001</v>
      </c>
      <c r="O537">
        <f t="shared" si="33"/>
        <v>3083.4841775664677</v>
      </c>
      <c r="P537">
        <v>4.6999999999999997E-5</v>
      </c>
      <c r="Q537">
        <v>968.94489999999996</v>
      </c>
      <c r="R537">
        <f t="shared" si="34"/>
        <v>1134.4476529764963</v>
      </c>
      <c r="S537">
        <v>-3.8999999999999999E-4</v>
      </c>
      <c r="T537">
        <v>560.6</v>
      </c>
      <c r="U537">
        <f t="shared" si="35"/>
        <v>630.59617547806522</v>
      </c>
    </row>
    <row r="538" spans="1:21" x14ac:dyDescent="0.3">
      <c r="A538" s="1" t="s">
        <v>627</v>
      </c>
      <c r="B538">
        <v>3.9777E-2</v>
      </c>
      <c r="C538">
        <v>3.7446E-2</v>
      </c>
      <c r="D538">
        <v>4.2779999999999999E-2</v>
      </c>
      <c r="E538">
        <v>4.0767999999999999E-2</v>
      </c>
      <c r="F538">
        <v>18342510800</v>
      </c>
      <c r="G538">
        <v>502</v>
      </c>
      <c r="H538">
        <v>17711716900</v>
      </c>
      <c r="I538">
        <v>502</v>
      </c>
      <c r="J538">
        <v>2003.37</v>
      </c>
      <c r="K538">
        <v>3.7655000000000001E-2</v>
      </c>
      <c r="L538">
        <f t="shared" si="32"/>
        <v>2356.3514467184191</v>
      </c>
      <c r="M538">
        <v>1.8782E-2</v>
      </c>
      <c r="N538">
        <v>2286.634</v>
      </c>
      <c r="O538">
        <f t="shared" si="33"/>
        <v>3141.3984716649138</v>
      </c>
      <c r="P538">
        <v>2.1999999999999999E-5</v>
      </c>
      <c r="Q538">
        <v>968.96619999999996</v>
      </c>
      <c r="R538">
        <f t="shared" si="34"/>
        <v>1134.4725911695848</v>
      </c>
      <c r="S538">
        <v>-1.671E-3</v>
      </c>
      <c r="T538">
        <v>559.70000000000005</v>
      </c>
      <c r="U538">
        <f t="shared" si="35"/>
        <v>629.58380202474689</v>
      </c>
    </row>
    <row r="539" spans="1:21" x14ac:dyDescent="0.3">
      <c r="A539" s="1" t="s">
        <v>370</v>
      </c>
      <c r="B539">
        <v>-1.3927999999999999E-2</v>
      </c>
      <c r="C539">
        <v>-1.5467E-2</v>
      </c>
      <c r="D539">
        <v>-2.5297E-2</v>
      </c>
      <c r="E539">
        <v>-2.7212E-2</v>
      </c>
      <c r="F539">
        <v>18057660200</v>
      </c>
      <c r="G539">
        <v>502</v>
      </c>
      <c r="H539">
        <v>18356673600</v>
      </c>
      <c r="I539">
        <v>502</v>
      </c>
      <c r="J539">
        <v>1972.29</v>
      </c>
      <c r="K539">
        <v>-1.5514E-2</v>
      </c>
      <c r="L539">
        <f t="shared" si="32"/>
        <v>2319.7953422724067</v>
      </c>
      <c r="M539">
        <v>-1.0631E-2</v>
      </c>
      <c r="N539">
        <v>2262.3249999999998</v>
      </c>
      <c r="O539">
        <f t="shared" si="33"/>
        <v>3108.0025475914931</v>
      </c>
      <c r="P539">
        <v>4.6999999999999997E-5</v>
      </c>
      <c r="Q539">
        <v>969.01170000000002</v>
      </c>
      <c r="R539">
        <f t="shared" si="34"/>
        <v>1134.5258628966053</v>
      </c>
      <c r="S539">
        <v>7.5299999999999998E-4</v>
      </c>
      <c r="T539">
        <v>560.1</v>
      </c>
      <c r="U539">
        <f t="shared" si="35"/>
        <v>630.03374578177727</v>
      </c>
    </row>
    <row r="540" spans="1:21" x14ac:dyDescent="0.3">
      <c r="A540" s="1" t="s">
        <v>371</v>
      </c>
      <c r="B540">
        <v>2.3972E-2</v>
      </c>
      <c r="C540">
        <v>2.2800000000000001E-2</v>
      </c>
      <c r="D540">
        <v>2.9874000000000001E-2</v>
      </c>
      <c r="E540">
        <v>2.8922E-2</v>
      </c>
      <c r="F540">
        <v>18434167500</v>
      </c>
      <c r="G540">
        <v>502</v>
      </c>
      <c r="H540">
        <v>18057660200</v>
      </c>
      <c r="I540">
        <v>502</v>
      </c>
      <c r="J540">
        <v>2018.05</v>
      </c>
      <c r="K540">
        <v>2.3200999999999999E-2</v>
      </c>
      <c r="L540">
        <f t="shared" si="32"/>
        <v>2373.6179722418256</v>
      </c>
      <c r="M540">
        <v>1.3129E-2</v>
      </c>
      <c r="N540">
        <v>2292.027</v>
      </c>
      <c r="O540">
        <f t="shared" si="33"/>
        <v>3148.8074238442696</v>
      </c>
      <c r="P540">
        <v>9.9999999999999995E-7</v>
      </c>
      <c r="Q540">
        <v>969.0127</v>
      </c>
      <c r="R540">
        <f t="shared" si="34"/>
        <v>1134.5270337037923</v>
      </c>
      <c r="S540">
        <v>-2.5119999999999999E-3</v>
      </c>
      <c r="T540">
        <v>558.70000000000005</v>
      </c>
      <c r="U540">
        <f t="shared" si="35"/>
        <v>628.45894263217099</v>
      </c>
    </row>
    <row r="541" spans="1:21" x14ac:dyDescent="0.3">
      <c r="A541" s="1" t="s">
        <v>628</v>
      </c>
      <c r="B541">
        <v>2.7630999999999999E-2</v>
      </c>
      <c r="C541">
        <v>2.5159000000000001E-2</v>
      </c>
      <c r="D541">
        <v>2.4246E-2</v>
      </c>
      <c r="E541">
        <v>2.1776E-2</v>
      </c>
      <c r="F541">
        <v>18871755500</v>
      </c>
      <c r="G541">
        <v>502</v>
      </c>
      <c r="H541">
        <v>18441296500</v>
      </c>
      <c r="I541">
        <v>502</v>
      </c>
      <c r="J541">
        <v>2067.56</v>
      </c>
      <c r="K541">
        <v>2.4534E-2</v>
      </c>
      <c r="L541">
        <f t="shared" si="32"/>
        <v>2431.8513290990359</v>
      </c>
      <c r="M541">
        <v>1.4194999999999999E-2</v>
      </c>
      <c r="N541">
        <v>2324.5619999999999</v>
      </c>
      <c r="O541">
        <f t="shared" si="33"/>
        <v>3193.5043011213579</v>
      </c>
      <c r="P541">
        <v>3.4E-5</v>
      </c>
      <c r="Q541">
        <v>969.04570000000001</v>
      </c>
      <c r="R541">
        <f t="shared" si="34"/>
        <v>1134.565670340972</v>
      </c>
      <c r="S541">
        <v>-5.3990000000000002E-3</v>
      </c>
      <c r="T541">
        <v>555.6</v>
      </c>
      <c r="U541">
        <f t="shared" si="35"/>
        <v>624.97187851518561</v>
      </c>
    </row>
    <row r="542" spans="1:21" x14ac:dyDescent="0.3">
      <c r="A542" s="1" t="s">
        <v>372</v>
      </c>
      <c r="B542">
        <v>-2.4729999999999999E-3</v>
      </c>
      <c r="C542">
        <v>-4.2490000000000002E-3</v>
      </c>
      <c r="D542">
        <v>3.4689999999999999E-3</v>
      </c>
      <c r="E542">
        <v>1.4530000000000001E-3</v>
      </c>
      <c r="F542">
        <v>18847408800</v>
      </c>
      <c r="G542">
        <v>502</v>
      </c>
      <c r="H542">
        <v>18884186200</v>
      </c>
      <c r="I542">
        <v>502</v>
      </c>
      <c r="J542">
        <v>2058.9</v>
      </c>
      <c r="K542">
        <v>-4.189E-3</v>
      </c>
      <c r="L542">
        <f t="shared" si="32"/>
        <v>2421.6654904728302</v>
      </c>
      <c r="M542">
        <v>1.4139999999999999E-3</v>
      </c>
      <c r="N542">
        <v>2327.8490000000002</v>
      </c>
      <c r="O542">
        <f t="shared" si="33"/>
        <v>3198.0200114520726</v>
      </c>
      <c r="P542">
        <v>9.9999999999999995E-7</v>
      </c>
      <c r="Q542">
        <v>969.04669999999999</v>
      </c>
      <c r="R542">
        <f t="shared" si="34"/>
        <v>1134.5668411481593</v>
      </c>
      <c r="S542">
        <v>-5.6699999999999997E-3</v>
      </c>
      <c r="T542">
        <v>552.5</v>
      </c>
      <c r="U542">
        <f t="shared" si="35"/>
        <v>621.48481439820023</v>
      </c>
    </row>
    <row r="543" spans="1:21" x14ac:dyDescent="0.3">
      <c r="A543" s="1" t="s">
        <v>629</v>
      </c>
      <c r="B543">
        <v>-2.9430000000000001E-2</v>
      </c>
      <c r="C543">
        <v>-3.0467999999999999E-2</v>
      </c>
      <c r="D543">
        <v>-2.8079E-2</v>
      </c>
      <c r="E543">
        <v>-2.8806999999999999E-2</v>
      </c>
      <c r="F543">
        <v>18291336700</v>
      </c>
      <c r="G543">
        <v>502</v>
      </c>
      <c r="H543">
        <v>18835922300</v>
      </c>
      <c r="I543">
        <v>502</v>
      </c>
      <c r="J543">
        <v>1994.99</v>
      </c>
      <c r="K543">
        <v>-3.1040999999999999E-2</v>
      </c>
      <c r="L543">
        <f t="shared" si="32"/>
        <v>2346.4949423665021</v>
      </c>
      <c r="M543">
        <v>4.2437000000000002E-2</v>
      </c>
      <c r="N543">
        <v>2426.636</v>
      </c>
      <c r="O543">
        <f t="shared" si="33"/>
        <v>3333.7344855744554</v>
      </c>
      <c r="P543">
        <v>1.1900000000000001E-4</v>
      </c>
      <c r="Q543">
        <v>969.16200000000003</v>
      </c>
      <c r="R543">
        <f t="shared" si="34"/>
        <v>1134.70183521685</v>
      </c>
      <c r="S543">
        <v>-4.7060000000000001E-3</v>
      </c>
      <c r="T543">
        <v>549.9</v>
      </c>
      <c r="U543">
        <f t="shared" si="35"/>
        <v>618.5601799775028</v>
      </c>
    </row>
    <row r="544" spans="1:21" x14ac:dyDescent="0.3">
      <c r="A544" s="1" t="s">
        <v>630</v>
      </c>
      <c r="B544">
        <v>5.6975999999999999E-2</v>
      </c>
      <c r="C544">
        <v>5.4304999999999999E-2</v>
      </c>
      <c r="D544">
        <v>5.8576999999999997E-2</v>
      </c>
      <c r="E544">
        <v>5.6319000000000001E-2</v>
      </c>
      <c r="F544">
        <v>19233834700</v>
      </c>
      <c r="G544">
        <v>502</v>
      </c>
      <c r="H544">
        <v>18291336700</v>
      </c>
      <c r="I544">
        <v>502</v>
      </c>
      <c r="J544">
        <v>2104.5</v>
      </c>
      <c r="K544">
        <v>5.4892999999999997E-2</v>
      </c>
      <c r="L544">
        <f t="shared" si="32"/>
        <v>2475.29992942837</v>
      </c>
      <c r="M544">
        <v>-2.5087000000000002E-2</v>
      </c>
      <c r="N544">
        <v>2365.759</v>
      </c>
      <c r="O544">
        <f t="shared" si="33"/>
        <v>3250.1011123457074</v>
      </c>
      <c r="P544">
        <v>-5.0000000000000004E-6</v>
      </c>
      <c r="Q544">
        <v>969.15710000000001</v>
      </c>
      <c r="R544">
        <f t="shared" si="34"/>
        <v>1134.6960982616324</v>
      </c>
      <c r="S544">
        <v>4.3429999999999996E-3</v>
      </c>
      <c r="T544">
        <v>552.29999999999995</v>
      </c>
      <c r="U544">
        <f t="shared" si="35"/>
        <v>621.25984251968487</v>
      </c>
    </row>
    <row r="545" spans="1:21" x14ac:dyDescent="0.3">
      <c r="A545" s="1" t="s">
        <v>373</v>
      </c>
      <c r="B545">
        <v>-1.4992999999999999E-2</v>
      </c>
      <c r="C545">
        <v>-1.6628E-2</v>
      </c>
      <c r="D545">
        <v>-8.4589999999999995E-3</v>
      </c>
      <c r="E545">
        <v>-1.039E-2</v>
      </c>
      <c r="F545">
        <v>18945863400</v>
      </c>
      <c r="G545">
        <v>502</v>
      </c>
      <c r="H545">
        <v>19232847500</v>
      </c>
      <c r="I545">
        <v>502</v>
      </c>
      <c r="J545">
        <v>2067.89</v>
      </c>
      <c r="K545">
        <v>-1.7395999999999998E-2</v>
      </c>
      <c r="L545">
        <f t="shared" si="32"/>
        <v>2432.2394730651608</v>
      </c>
      <c r="M545">
        <v>8.1650000000000004E-3</v>
      </c>
      <c r="N545">
        <v>2385.0749999999998</v>
      </c>
      <c r="O545">
        <f t="shared" si="33"/>
        <v>3276.6376078577478</v>
      </c>
      <c r="P545">
        <v>-2.3E-5</v>
      </c>
      <c r="Q545">
        <v>969.13480000000004</v>
      </c>
      <c r="R545">
        <f t="shared" si="34"/>
        <v>1134.6699892613567</v>
      </c>
      <c r="S545">
        <v>5.9519999999999998E-3</v>
      </c>
      <c r="T545">
        <v>555.6</v>
      </c>
      <c r="U545">
        <f t="shared" si="35"/>
        <v>624.97187851518561</v>
      </c>
    </row>
    <row r="546" spans="1:21" x14ac:dyDescent="0.3">
      <c r="A546" s="1" t="s">
        <v>374</v>
      </c>
      <c r="B546">
        <v>9.1009999999999997E-3</v>
      </c>
      <c r="C546">
        <v>8.0040000000000007E-3</v>
      </c>
      <c r="D546">
        <v>3.9480000000000001E-3</v>
      </c>
      <c r="E546">
        <v>3.039E-3</v>
      </c>
      <c r="F546">
        <v>19090457900</v>
      </c>
      <c r="G546">
        <v>502</v>
      </c>
      <c r="H546">
        <v>18953100800</v>
      </c>
      <c r="I546">
        <v>502</v>
      </c>
      <c r="J546">
        <v>2085.5100000000002</v>
      </c>
      <c r="K546">
        <v>8.5210000000000008E-3</v>
      </c>
      <c r="L546">
        <f t="shared" si="32"/>
        <v>2452.9640084685957</v>
      </c>
      <c r="M546">
        <v>-7.9559999999999995E-3</v>
      </c>
      <c r="N546">
        <v>2366.1</v>
      </c>
      <c r="O546">
        <f t="shared" si="33"/>
        <v>3250.5695812300319</v>
      </c>
      <c r="P546">
        <v>8.0000000000000007E-5</v>
      </c>
      <c r="Q546">
        <v>969.21230000000003</v>
      </c>
      <c r="R546">
        <f t="shared" si="34"/>
        <v>1134.760726818369</v>
      </c>
      <c r="S546">
        <v>2.0330000000000001E-3</v>
      </c>
      <c r="T546">
        <v>556.70000000000005</v>
      </c>
      <c r="U546">
        <f t="shared" si="35"/>
        <v>626.20922384701908</v>
      </c>
    </row>
    <row r="547" spans="1:21" x14ac:dyDescent="0.3">
      <c r="A547" s="1" t="s">
        <v>631</v>
      </c>
      <c r="B547">
        <v>1.2522E-2</v>
      </c>
      <c r="C547">
        <v>1.0141000000000001E-2</v>
      </c>
      <c r="D547">
        <v>8.7559999999999999E-3</v>
      </c>
      <c r="E547">
        <v>6.7190000000000001E-3</v>
      </c>
      <c r="F547">
        <v>19246562600</v>
      </c>
      <c r="G547">
        <v>502</v>
      </c>
      <c r="H547">
        <v>19090457900</v>
      </c>
      <c r="I547">
        <v>502</v>
      </c>
      <c r="J547">
        <v>2107.39</v>
      </c>
      <c r="K547">
        <v>1.0491E-2</v>
      </c>
      <c r="L547">
        <f t="shared" si="32"/>
        <v>2478.6991296165606</v>
      </c>
      <c r="M547">
        <v>-3.8170000000000001E-3</v>
      </c>
      <c r="N547">
        <v>2357.0680000000002</v>
      </c>
      <c r="O547">
        <f t="shared" si="33"/>
        <v>3238.1613379361438</v>
      </c>
      <c r="P547">
        <v>3.8000000000000002E-5</v>
      </c>
      <c r="Q547">
        <v>969.24919999999997</v>
      </c>
      <c r="R547">
        <f t="shared" si="34"/>
        <v>1134.8039296035788</v>
      </c>
      <c r="S547">
        <v>5.097E-3</v>
      </c>
      <c r="T547">
        <v>559.5</v>
      </c>
      <c r="U547">
        <f t="shared" si="35"/>
        <v>629.35883014623175</v>
      </c>
    </row>
    <row r="548" spans="1:21" x14ac:dyDescent="0.3">
      <c r="A548" s="1" t="s">
        <v>375</v>
      </c>
      <c r="B548">
        <v>-1.9342999999999999E-2</v>
      </c>
      <c r="C548">
        <v>-2.102E-2</v>
      </c>
      <c r="D548">
        <v>-2.1923999999999999E-2</v>
      </c>
      <c r="E548">
        <v>-2.3765999999999999E-2</v>
      </c>
      <c r="F548">
        <v>18822415700</v>
      </c>
      <c r="G548">
        <v>502</v>
      </c>
      <c r="H548">
        <v>19226971900</v>
      </c>
      <c r="I548">
        <v>501</v>
      </c>
      <c r="J548">
        <v>2063.11</v>
      </c>
      <c r="K548">
        <v>-2.1011999999999999E-2</v>
      </c>
      <c r="L548">
        <f t="shared" si="32"/>
        <v>2426.6172665255235</v>
      </c>
      <c r="M548">
        <v>-1.8369E-2</v>
      </c>
      <c r="N548">
        <v>2313.7710000000002</v>
      </c>
      <c r="O548">
        <f t="shared" si="33"/>
        <v>3178.6795277174219</v>
      </c>
      <c r="P548">
        <v>2.9E-5</v>
      </c>
      <c r="Q548">
        <v>969.27729999999997</v>
      </c>
      <c r="R548">
        <f t="shared" si="34"/>
        <v>1134.8368292855407</v>
      </c>
      <c r="S548">
        <v>3.503E-3</v>
      </c>
      <c r="T548">
        <v>561.5</v>
      </c>
      <c r="U548">
        <f t="shared" si="35"/>
        <v>631.60854893138344</v>
      </c>
    </row>
    <row r="549" spans="1:21" x14ac:dyDescent="0.3">
      <c r="A549" s="1" t="s">
        <v>376</v>
      </c>
      <c r="B549">
        <v>2.1297E-2</v>
      </c>
      <c r="C549">
        <v>2.0101000000000001E-2</v>
      </c>
      <c r="D549">
        <v>9.476E-3</v>
      </c>
      <c r="E549">
        <v>8.6060000000000008E-3</v>
      </c>
      <c r="F549">
        <v>19226805200</v>
      </c>
      <c r="G549">
        <v>502</v>
      </c>
      <c r="H549">
        <v>18763935400</v>
      </c>
      <c r="I549">
        <v>500</v>
      </c>
      <c r="J549">
        <v>2103.84</v>
      </c>
      <c r="K549">
        <v>1.9741999999999999E-2</v>
      </c>
      <c r="L549">
        <f t="shared" si="32"/>
        <v>2474.5236414961187</v>
      </c>
      <c r="M549">
        <v>1.5146E-2</v>
      </c>
      <c r="N549">
        <v>2348.8159999999998</v>
      </c>
      <c r="O549">
        <f t="shared" si="33"/>
        <v>3226.824665697307</v>
      </c>
      <c r="P549">
        <v>6.0000000000000002E-6</v>
      </c>
      <c r="Q549">
        <v>969.28309999999999</v>
      </c>
      <c r="R549">
        <f t="shared" si="34"/>
        <v>1134.8436199672267</v>
      </c>
      <c r="S549">
        <v>6.7000000000000002E-5</v>
      </c>
      <c r="T549">
        <v>561.5</v>
      </c>
      <c r="U549">
        <f t="shared" si="35"/>
        <v>631.60854893138344</v>
      </c>
    </row>
    <row r="550" spans="1:21" x14ac:dyDescent="0.3">
      <c r="A550" s="1" t="s">
        <v>377</v>
      </c>
      <c r="B550">
        <v>-6.0073000000000001E-2</v>
      </c>
      <c r="C550">
        <v>-6.2419000000000002E-2</v>
      </c>
      <c r="D550">
        <v>-5.3686999999999999E-2</v>
      </c>
      <c r="E550">
        <v>-5.5649999999999998E-2</v>
      </c>
      <c r="F550">
        <v>18012263100</v>
      </c>
      <c r="G550">
        <v>502</v>
      </c>
      <c r="H550">
        <v>19232095700</v>
      </c>
      <c r="I550">
        <v>502</v>
      </c>
      <c r="J550">
        <v>1972.18</v>
      </c>
      <c r="K550">
        <v>-6.2580999999999998E-2</v>
      </c>
      <c r="L550">
        <f t="shared" si="32"/>
        <v>2319.6659609503649</v>
      </c>
      <c r="M550">
        <v>-1.1919999999999999E-3</v>
      </c>
      <c r="N550">
        <v>2346.0160000000001</v>
      </c>
      <c r="O550">
        <f t="shared" si="33"/>
        <v>3222.9780003714786</v>
      </c>
      <c r="P550">
        <v>1.36E-4</v>
      </c>
      <c r="Q550">
        <v>969.41489999999999</v>
      </c>
      <c r="R550">
        <f t="shared" si="34"/>
        <v>1134.9979323545074</v>
      </c>
      <c r="S550">
        <v>-1.4159999999999999E-3</v>
      </c>
      <c r="T550">
        <v>560.70000000000005</v>
      </c>
      <c r="U550">
        <f t="shared" si="35"/>
        <v>630.7086614173229</v>
      </c>
    </row>
    <row r="551" spans="1:21" x14ac:dyDescent="0.3">
      <c r="A551" s="1" t="s">
        <v>378</v>
      </c>
      <c r="B551">
        <v>-2.4546999999999999E-2</v>
      </c>
      <c r="C551">
        <v>-2.6258E-2</v>
      </c>
      <c r="D551">
        <v>-3.3592999999999998E-2</v>
      </c>
      <c r="E551">
        <v>-3.5654999999999999E-2</v>
      </c>
      <c r="F551">
        <v>17566116800</v>
      </c>
      <c r="G551">
        <v>505</v>
      </c>
      <c r="H551">
        <v>18064149000</v>
      </c>
      <c r="I551">
        <v>505</v>
      </c>
      <c r="J551">
        <v>1920.03</v>
      </c>
      <c r="K551">
        <v>-2.6443000000000001E-2</v>
      </c>
      <c r="L551">
        <f t="shared" si="32"/>
        <v>2258.3274523641494</v>
      </c>
      <c r="M551">
        <v>1.7817E-2</v>
      </c>
      <c r="N551">
        <v>2387.8150000000001</v>
      </c>
      <c r="O551">
        <f t="shared" si="33"/>
        <v>3280.4018446408813</v>
      </c>
      <c r="P551">
        <v>2.1999999999999999E-5</v>
      </c>
      <c r="Q551">
        <v>969.43629999999996</v>
      </c>
      <c r="R551">
        <f t="shared" si="34"/>
        <v>1135.0229876283147</v>
      </c>
      <c r="S551">
        <v>-1.557E-3</v>
      </c>
      <c r="T551">
        <v>559.9</v>
      </c>
      <c r="U551">
        <f t="shared" si="35"/>
        <v>629.80877390326202</v>
      </c>
    </row>
    <row r="552" spans="1:21" x14ac:dyDescent="0.3">
      <c r="A552" s="1" t="s">
        <v>632</v>
      </c>
      <c r="B552">
        <v>8.3448999999999995E-2</v>
      </c>
      <c r="C552">
        <v>8.2048999999999997E-2</v>
      </c>
      <c r="D552">
        <v>7.3634000000000005E-2</v>
      </c>
      <c r="E552">
        <v>7.2416999999999995E-2</v>
      </c>
      <c r="F552">
        <v>18961900200</v>
      </c>
      <c r="G552">
        <v>505</v>
      </c>
      <c r="H552">
        <v>17577160000</v>
      </c>
      <c r="I552">
        <v>505</v>
      </c>
      <c r="J552">
        <v>2079.36</v>
      </c>
      <c r="K552">
        <v>8.2983000000000001E-2</v>
      </c>
      <c r="L552">
        <f t="shared" si="32"/>
        <v>2445.7304163726185</v>
      </c>
      <c r="M552">
        <v>-7.5170000000000002E-3</v>
      </c>
      <c r="N552">
        <v>2369.866</v>
      </c>
      <c r="O552">
        <f t="shared" si="33"/>
        <v>3255.7433460932721</v>
      </c>
      <c r="P552">
        <v>-1.2899999999999999E-4</v>
      </c>
      <c r="Q552">
        <v>969.31119999999999</v>
      </c>
      <c r="R552">
        <f t="shared" si="34"/>
        <v>1134.8765196491888</v>
      </c>
      <c r="S552">
        <v>-4.4999999999999999E-4</v>
      </c>
      <c r="T552">
        <v>559.6</v>
      </c>
      <c r="U552">
        <f t="shared" si="35"/>
        <v>629.47131608548932</v>
      </c>
    </row>
    <row r="553" spans="1:21" x14ac:dyDescent="0.3">
      <c r="A553" s="1" t="s">
        <v>379</v>
      </c>
      <c r="B553">
        <v>3.3730000000000001E-3</v>
      </c>
      <c r="C553">
        <v>8.1700000000000002E-4</v>
      </c>
      <c r="D553">
        <v>2.8990000000000001E-3</v>
      </c>
      <c r="E553">
        <v>3.7599999999999998E-4</v>
      </c>
      <c r="F553">
        <v>18963723800</v>
      </c>
      <c r="G553">
        <v>506</v>
      </c>
      <c r="H553">
        <v>19011716700</v>
      </c>
      <c r="I553">
        <v>505</v>
      </c>
      <c r="J553">
        <v>2080.41</v>
      </c>
      <c r="K553">
        <v>5.0500000000000002E-4</v>
      </c>
      <c r="L553">
        <f t="shared" si="32"/>
        <v>2446.9654199011998</v>
      </c>
      <c r="M553">
        <v>-3.5000000000000001E-3</v>
      </c>
      <c r="N553">
        <v>2361.5709999999999</v>
      </c>
      <c r="O553">
        <f t="shared" si="33"/>
        <v>3244.3476000655032</v>
      </c>
      <c r="P553">
        <v>8.8999999999999995E-5</v>
      </c>
      <c r="Q553">
        <v>969.39750000000004</v>
      </c>
      <c r="R553">
        <f t="shared" si="34"/>
        <v>1134.977560309449</v>
      </c>
      <c r="S553">
        <v>-2.111E-3</v>
      </c>
      <c r="T553">
        <v>558.4</v>
      </c>
      <c r="U553">
        <f t="shared" si="35"/>
        <v>628.12148481439806</v>
      </c>
    </row>
    <row r="554" spans="1:21" x14ac:dyDescent="0.3">
      <c r="A554" s="1" t="s">
        <v>380</v>
      </c>
      <c r="B554">
        <v>-1.5247E-2</v>
      </c>
      <c r="C554">
        <v>-1.7076000000000001E-2</v>
      </c>
      <c r="D554">
        <v>-2.5283E-2</v>
      </c>
      <c r="E554">
        <v>-2.7383000000000001E-2</v>
      </c>
      <c r="F554">
        <v>18617395400</v>
      </c>
      <c r="G554">
        <v>504</v>
      </c>
      <c r="H554">
        <v>18933430400</v>
      </c>
      <c r="I554">
        <v>504</v>
      </c>
      <c r="J554">
        <v>2043.94</v>
      </c>
      <c r="K554">
        <v>-1.753E-2</v>
      </c>
      <c r="L554">
        <f t="shared" si="32"/>
        <v>2404.0696306751352</v>
      </c>
      <c r="M554">
        <v>-3.7690000000000002E-3</v>
      </c>
      <c r="N554">
        <v>2352.67</v>
      </c>
      <c r="O554">
        <f t="shared" si="33"/>
        <v>3232.1193257565019</v>
      </c>
      <c r="P554">
        <v>2.4899999999999998E-4</v>
      </c>
      <c r="Q554">
        <v>969.63879999999995</v>
      </c>
      <c r="R554">
        <f t="shared" si="34"/>
        <v>1135.2600760837342</v>
      </c>
      <c r="S554">
        <v>-3.4169999999999999E-3</v>
      </c>
      <c r="T554">
        <v>556.5</v>
      </c>
      <c r="U554">
        <f t="shared" si="35"/>
        <v>625.98425196850394</v>
      </c>
    </row>
    <row r="555" spans="1:21" x14ac:dyDescent="0.3">
      <c r="A555" s="1" t="s">
        <v>633</v>
      </c>
      <c r="B555">
        <v>-4.9099999999999998E-2</v>
      </c>
      <c r="C555">
        <v>-5.0250000000000003E-2</v>
      </c>
      <c r="D555">
        <v>-5.5962999999999999E-2</v>
      </c>
      <c r="E555">
        <v>-5.6826000000000002E-2</v>
      </c>
      <c r="F555">
        <v>17677853600</v>
      </c>
      <c r="G555">
        <v>504</v>
      </c>
      <c r="H555">
        <v>18605162400</v>
      </c>
      <c r="I555">
        <v>504</v>
      </c>
      <c r="J555">
        <v>1940.24</v>
      </c>
      <c r="K555">
        <v>-5.0735000000000002E-2</v>
      </c>
      <c r="L555">
        <f t="shared" si="32"/>
        <v>2282.0983298047518</v>
      </c>
      <c r="M555">
        <v>2.9749999999999999E-2</v>
      </c>
      <c r="N555">
        <v>2422.6619999999998</v>
      </c>
      <c r="O555">
        <f t="shared" si="33"/>
        <v>3328.2749684298678</v>
      </c>
      <c r="P555">
        <v>-5.7000000000000003E-5</v>
      </c>
      <c r="Q555">
        <v>969.58360000000005</v>
      </c>
      <c r="R555">
        <f t="shared" si="34"/>
        <v>1135.1954475269977</v>
      </c>
      <c r="S555">
        <v>1.653E-3</v>
      </c>
      <c r="T555">
        <v>557.4</v>
      </c>
      <c r="U555">
        <f t="shared" si="35"/>
        <v>626.99662542182216</v>
      </c>
    </row>
    <row r="556" spans="1:21" x14ac:dyDescent="0.3">
      <c r="A556" s="1" t="s">
        <v>381</v>
      </c>
      <c r="B556">
        <v>-1.7420000000000001E-3</v>
      </c>
      <c r="C556">
        <v>-4.457E-3</v>
      </c>
      <c r="D556">
        <v>1.1832000000000001E-2</v>
      </c>
      <c r="E556">
        <v>9.5259999999999997E-3</v>
      </c>
      <c r="F556">
        <v>17507959900</v>
      </c>
      <c r="G556">
        <v>504</v>
      </c>
      <c r="H556">
        <v>17641776800</v>
      </c>
      <c r="I556">
        <v>504</v>
      </c>
      <c r="J556">
        <v>1932.23</v>
      </c>
      <c r="K556">
        <v>-4.1279999999999997E-3</v>
      </c>
      <c r="L556">
        <f t="shared" si="32"/>
        <v>2272.6770171724302</v>
      </c>
      <c r="M556">
        <v>1.6709000000000002E-2</v>
      </c>
      <c r="N556">
        <v>2463.143</v>
      </c>
      <c r="O556">
        <f t="shared" si="33"/>
        <v>3383.888132378042</v>
      </c>
      <c r="P556">
        <v>3.4099999999999999E-4</v>
      </c>
      <c r="Q556">
        <v>969.91420000000005</v>
      </c>
      <c r="R556">
        <f t="shared" si="34"/>
        <v>1135.582516383105</v>
      </c>
      <c r="S556">
        <v>8.2299999999999995E-4</v>
      </c>
      <c r="T556">
        <v>557.9</v>
      </c>
      <c r="U556">
        <f t="shared" si="35"/>
        <v>627.55905511811022</v>
      </c>
    </row>
    <row r="557" spans="1:21" x14ac:dyDescent="0.3">
      <c r="A557" s="1" t="s">
        <v>382</v>
      </c>
      <c r="B557">
        <v>6.7339999999999997E-2</v>
      </c>
      <c r="C557">
        <v>6.5145999999999996E-2</v>
      </c>
      <c r="D557">
        <v>8.1025E-2</v>
      </c>
      <c r="E557">
        <v>7.8067999999999999E-2</v>
      </c>
      <c r="F557">
        <v>18634390600</v>
      </c>
      <c r="G557">
        <v>504</v>
      </c>
      <c r="H557">
        <v>17520835900</v>
      </c>
      <c r="I557">
        <v>504</v>
      </c>
      <c r="J557">
        <v>2059.7399999999998</v>
      </c>
      <c r="K557">
        <v>6.5990999999999994E-2</v>
      </c>
      <c r="L557">
        <f t="shared" si="32"/>
        <v>2422.6534932956947</v>
      </c>
      <c r="M557">
        <v>-1.4419999999999999E-3</v>
      </c>
      <c r="N557">
        <v>2459.5909999999999</v>
      </c>
      <c r="O557">
        <f t="shared" si="33"/>
        <v>3379.0083626504183</v>
      </c>
      <c r="P557">
        <v>4.7399999999999997E-4</v>
      </c>
      <c r="Q557">
        <v>970.37390000000005</v>
      </c>
      <c r="R557">
        <f t="shared" si="34"/>
        <v>1136.1207364470874</v>
      </c>
      <c r="S557">
        <v>4.3059999999999999E-3</v>
      </c>
      <c r="T557">
        <v>560.29999999999995</v>
      </c>
      <c r="U557">
        <f t="shared" si="35"/>
        <v>630.25871766029229</v>
      </c>
    </row>
    <row r="558" spans="1:21" x14ac:dyDescent="0.3">
      <c r="A558" s="1" t="s">
        <v>634</v>
      </c>
      <c r="B558">
        <v>3.7469999999999999E-3</v>
      </c>
      <c r="C558">
        <v>2.5760000000000002E-3</v>
      </c>
      <c r="D558">
        <v>1.2821000000000001E-2</v>
      </c>
      <c r="E558">
        <v>1.1978000000000001E-2</v>
      </c>
      <c r="F558">
        <v>18690033000</v>
      </c>
      <c r="G558">
        <v>505</v>
      </c>
      <c r="H558">
        <v>18653831500</v>
      </c>
      <c r="I558">
        <v>505</v>
      </c>
      <c r="J558">
        <v>2065.3000000000002</v>
      </c>
      <c r="K558">
        <v>2.699E-3</v>
      </c>
      <c r="L558">
        <f t="shared" si="32"/>
        <v>2429.1931310279938</v>
      </c>
      <c r="M558">
        <v>-4.4580000000000002E-3</v>
      </c>
      <c r="N558">
        <v>2448.6260000000002</v>
      </c>
      <c r="O558">
        <f t="shared" si="33"/>
        <v>3363.9445464726632</v>
      </c>
      <c r="P558">
        <v>2.5399999999999999E-4</v>
      </c>
      <c r="Q558">
        <v>970.62040000000002</v>
      </c>
      <c r="R558">
        <f t="shared" si="34"/>
        <v>1136.4093404187463</v>
      </c>
      <c r="S558">
        <v>4.7410000000000004E-3</v>
      </c>
      <c r="T558">
        <v>563</v>
      </c>
      <c r="U558">
        <f t="shared" si="35"/>
        <v>633.2958380202474</v>
      </c>
    </row>
    <row r="559" spans="1:21" x14ac:dyDescent="0.3">
      <c r="A559" s="1" t="s">
        <v>383</v>
      </c>
      <c r="B559">
        <v>1.8487E-2</v>
      </c>
      <c r="C559">
        <v>1.5886000000000001E-2</v>
      </c>
      <c r="D559">
        <v>1.448E-2</v>
      </c>
      <c r="E559">
        <v>1.2276E-2</v>
      </c>
      <c r="F559">
        <v>18914293500</v>
      </c>
      <c r="G559">
        <v>505</v>
      </c>
      <c r="H559">
        <v>18635629600</v>
      </c>
      <c r="I559">
        <v>505</v>
      </c>
      <c r="J559">
        <v>2096.96</v>
      </c>
      <c r="K559">
        <v>1.5329000000000001E-2</v>
      </c>
      <c r="L559">
        <f t="shared" si="32"/>
        <v>2466.4314278993179</v>
      </c>
      <c r="M559">
        <v>1.2160000000000001E-3</v>
      </c>
      <c r="N559">
        <v>2451.6030000000001</v>
      </c>
      <c r="O559">
        <f t="shared" si="33"/>
        <v>3368.0343759994466</v>
      </c>
      <c r="P559">
        <v>1.55E-4</v>
      </c>
      <c r="Q559">
        <v>970.77089999999998</v>
      </c>
      <c r="R559">
        <f t="shared" si="34"/>
        <v>1136.5855469004287</v>
      </c>
      <c r="S559">
        <v>4.0460000000000001E-3</v>
      </c>
      <c r="T559">
        <v>565.20000000000005</v>
      </c>
      <c r="U559">
        <f t="shared" si="35"/>
        <v>635.77052868391456</v>
      </c>
    </row>
    <row r="560" spans="1:21" x14ac:dyDescent="0.3">
      <c r="A560" s="1" t="s">
        <v>384</v>
      </c>
      <c r="B560">
        <v>2.6749999999999999E-3</v>
      </c>
      <c r="C560">
        <v>1.0020000000000001E-3</v>
      </c>
      <c r="D560">
        <v>-1.08E-4</v>
      </c>
      <c r="E560">
        <v>-2.0479999999999999E-3</v>
      </c>
      <c r="F560">
        <v>18902419700</v>
      </c>
      <c r="G560">
        <v>505</v>
      </c>
      <c r="H560">
        <v>18898632100</v>
      </c>
      <c r="I560">
        <v>505</v>
      </c>
      <c r="J560">
        <v>2098.86</v>
      </c>
      <c r="K560">
        <v>9.0600000000000001E-4</v>
      </c>
      <c r="L560">
        <f t="shared" si="32"/>
        <v>2468.6661961891323</v>
      </c>
      <c r="M560">
        <v>3.3345E-2</v>
      </c>
      <c r="N560">
        <v>2533.3519999999999</v>
      </c>
      <c r="O560">
        <f t="shared" si="33"/>
        <v>3480.3418916141595</v>
      </c>
      <c r="P560">
        <v>4.37E-4</v>
      </c>
      <c r="Q560">
        <v>971.19510000000002</v>
      </c>
      <c r="R560">
        <f t="shared" si="34"/>
        <v>1137.0822033092632</v>
      </c>
      <c r="S560">
        <v>3.284E-3</v>
      </c>
      <c r="T560">
        <v>567.1</v>
      </c>
      <c r="U560">
        <f t="shared" si="35"/>
        <v>637.90776152980879</v>
      </c>
    </row>
    <row r="561" spans="1:21" x14ac:dyDescent="0.3">
      <c r="A561" s="1" t="s">
        <v>635</v>
      </c>
      <c r="B561">
        <v>3.6570999999999999E-2</v>
      </c>
      <c r="C561">
        <v>3.5324000000000001E-2</v>
      </c>
      <c r="D561">
        <v>4.3328999999999999E-2</v>
      </c>
      <c r="E561">
        <v>4.2515999999999998E-2</v>
      </c>
      <c r="F561">
        <v>19539744000</v>
      </c>
      <c r="G561">
        <v>505</v>
      </c>
      <c r="H561">
        <v>18912671000</v>
      </c>
      <c r="I561">
        <v>505</v>
      </c>
      <c r="J561">
        <v>2173.6</v>
      </c>
      <c r="K561">
        <v>3.5610000000000003E-2</v>
      </c>
      <c r="L561">
        <f t="shared" si="32"/>
        <v>2556.5749235474004</v>
      </c>
      <c r="M561">
        <v>3.2690000000000002E-3</v>
      </c>
      <c r="N561">
        <v>2541.634</v>
      </c>
      <c r="O561">
        <f t="shared" si="33"/>
        <v>3491.7197781243444</v>
      </c>
      <c r="P561">
        <v>2.61E-4</v>
      </c>
      <c r="Q561">
        <v>971.44860000000006</v>
      </c>
      <c r="R561">
        <f t="shared" si="34"/>
        <v>1137.3790029312329</v>
      </c>
      <c r="S561">
        <v>-1.6180000000000001E-3</v>
      </c>
      <c r="T561">
        <v>566.20000000000005</v>
      </c>
      <c r="U561">
        <f t="shared" si="35"/>
        <v>636.89538807649046</v>
      </c>
    </row>
    <row r="562" spans="1:21" x14ac:dyDescent="0.3">
      <c r="A562" s="1" t="s">
        <v>385</v>
      </c>
      <c r="B562">
        <v>1.2470000000000001E-3</v>
      </c>
      <c r="C562">
        <v>-1.3960000000000001E-3</v>
      </c>
      <c r="D562">
        <v>2.2490000000000001E-3</v>
      </c>
      <c r="E562">
        <v>6.6000000000000005E-5</v>
      </c>
      <c r="F562">
        <v>19491364100</v>
      </c>
      <c r="G562">
        <v>505</v>
      </c>
      <c r="H562">
        <v>19539744000</v>
      </c>
      <c r="I562">
        <v>505</v>
      </c>
      <c r="J562">
        <v>2170.9499999999998</v>
      </c>
      <c r="K562">
        <v>-1.219E-3</v>
      </c>
      <c r="L562">
        <f t="shared" si="32"/>
        <v>2553.4580098800279</v>
      </c>
      <c r="M562">
        <v>-7.9399999999999991E-3</v>
      </c>
      <c r="N562">
        <v>2521.453</v>
      </c>
      <c r="O562">
        <f t="shared" si="33"/>
        <v>3463.9949377884313</v>
      </c>
      <c r="P562">
        <v>2.6899999999999998E-4</v>
      </c>
      <c r="Q562">
        <v>971.70989999999995</v>
      </c>
      <c r="R562">
        <f t="shared" si="34"/>
        <v>1137.6849348492633</v>
      </c>
      <c r="S562">
        <v>9.1799999999999998E-4</v>
      </c>
      <c r="T562">
        <v>566.70000000000005</v>
      </c>
      <c r="U562">
        <f t="shared" si="35"/>
        <v>637.45781777277841</v>
      </c>
    </row>
    <row r="563" spans="1:21" x14ac:dyDescent="0.3">
      <c r="A563" s="1" t="s">
        <v>386</v>
      </c>
      <c r="B563">
        <v>4.46E-4</v>
      </c>
      <c r="C563">
        <v>-1.0330000000000001E-3</v>
      </c>
      <c r="D563">
        <v>6.2500000000000001E-4</v>
      </c>
      <c r="E563">
        <v>-1.2340000000000001E-3</v>
      </c>
      <c r="F563">
        <v>19496704500</v>
      </c>
      <c r="G563">
        <v>505</v>
      </c>
      <c r="H563">
        <v>19482887800</v>
      </c>
      <c r="I563">
        <v>505</v>
      </c>
      <c r="J563">
        <v>2168.27</v>
      </c>
      <c r="K563">
        <v>-1.2340000000000001E-3</v>
      </c>
      <c r="L563">
        <f t="shared" si="32"/>
        <v>2550.3058103975536</v>
      </c>
      <c r="M563">
        <v>-1.325E-3</v>
      </c>
      <c r="N563">
        <v>2518.1120000000001</v>
      </c>
      <c r="O563">
        <f t="shared" si="33"/>
        <v>3459.4050417692906</v>
      </c>
      <c r="P563">
        <v>5.62E-4</v>
      </c>
      <c r="Q563">
        <v>972.25599999999997</v>
      </c>
      <c r="R563">
        <f t="shared" si="34"/>
        <v>1138.3243126542245</v>
      </c>
      <c r="S563">
        <v>2.4039999999999999E-3</v>
      </c>
      <c r="T563">
        <v>568.1</v>
      </c>
      <c r="U563">
        <f t="shared" si="35"/>
        <v>639.03262092238469</v>
      </c>
    </row>
    <row r="564" spans="1:21" x14ac:dyDescent="0.3">
      <c r="A564" s="1" t="s">
        <v>387</v>
      </c>
      <c r="B564">
        <v>-1.7944000000000002E-2</v>
      </c>
      <c r="C564">
        <v>-1.9193000000000002E-2</v>
      </c>
      <c r="D564">
        <v>-2.4156E-2</v>
      </c>
      <c r="E564">
        <v>-2.5196E-2</v>
      </c>
      <c r="F564">
        <v>19101882500</v>
      </c>
      <c r="G564">
        <v>506</v>
      </c>
      <c r="H564">
        <v>19496035100</v>
      </c>
      <c r="I564">
        <v>505</v>
      </c>
      <c r="J564">
        <v>2126.15</v>
      </c>
      <c r="K564">
        <v>-1.9425999999999999E-2</v>
      </c>
      <c r="L564">
        <f t="shared" si="32"/>
        <v>2500.764525993884</v>
      </c>
      <c r="M564">
        <v>-1.5542E-2</v>
      </c>
      <c r="N564">
        <v>2478.9760000000001</v>
      </c>
      <c r="O564">
        <f t="shared" si="33"/>
        <v>3405.6396509865599</v>
      </c>
      <c r="P564">
        <v>2.8200000000000002E-4</v>
      </c>
      <c r="Q564">
        <v>972.53020000000004</v>
      </c>
      <c r="R564">
        <f t="shared" si="34"/>
        <v>1138.6453479849706</v>
      </c>
      <c r="S564">
        <v>1.2470000000000001E-3</v>
      </c>
      <c r="T564">
        <v>568.79999999999995</v>
      </c>
      <c r="U564">
        <f t="shared" si="35"/>
        <v>639.82002249718778</v>
      </c>
    </row>
    <row r="565" spans="1:21" x14ac:dyDescent="0.3">
      <c r="A565" s="1" t="s">
        <v>388</v>
      </c>
      <c r="B565">
        <v>3.5811999999999997E-2</v>
      </c>
      <c r="C565">
        <v>3.3029000000000003E-2</v>
      </c>
      <c r="D565">
        <v>5.1612999999999999E-2</v>
      </c>
      <c r="E565">
        <v>4.9336999999999999E-2</v>
      </c>
      <c r="F565">
        <v>19678899800</v>
      </c>
      <c r="G565">
        <v>505</v>
      </c>
      <c r="H565">
        <v>19097623700</v>
      </c>
      <c r="I565">
        <v>505</v>
      </c>
      <c r="J565">
        <v>2198.81</v>
      </c>
      <c r="K565">
        <v>3.4174000000000003E-2</v>
      </c>
      <c r="L565">
        <f t="shared" si="32"/>
        <v>2586.2267701717242</v>
      </c>
      <c r="M565">
        <v>-4.0877999999999998E-2</v>
      </c>
      <c r="N565">
        <v>2377.64</v>
      </c>
      <c r="O565">
        <f t="shared" si="33"/>
        <v>3266.4233376086272</v>
      </c>
      <c r="P565">
        <v>1.2300000000000001E-4</v>
      </c>
      <c r="Q565">
        <v>972.64980000000003</v>
      </c>
      <c r="R565">
        <f t="shared" si="34"/>
        <v>1138.7853765245668</v>
      </c>
      <c r="S565">
        <v>-1.555E-3</v>
      </c>
      <c r="T565">
        <v>567.9</v>
      </c>
      <c r="U565">
        <f t="shared" si="35"/>
        <v>638.80764904386945</v>
      </c>
    </row>
    <row r="566" spans="1:21" x14ac:dyDescent="0.3">
      <c r="A566" s="1" t="s">
        <v>636</v>
      </c>
      <c r="B566">
        <v>1.9203999999999999E-2</v>
      </c>
      <c r="C566">
        <v>1.7576999999999999E-2</v>
      </c>
      <c r="D566">
        <v>1.078E-2</v>
      </c>
      <c r="E566">
        <v>8.8470000000000007E-3</v>
      </c>
      <c r="F566">
        <v>20013228000</v>
      </c>
      <c r="G566">
        <v>505</v>
      </c>
      <c r="H566">
        <v>19683353300</v>
      </c>
      <c r="I566">
        <v>505</v>
      </c>
      <c r="J566">
        <v>2238.83</v>
      </c>
      <c r="K566">
        <v>1.8200999999999998E-2</v>
      </c>
      <c r="L566">
        <f t="shared" si="32"/>
        <v>2633.2980475182312</v>
      </c>
      <c r="M566">
        <v>-3.5370000000000002E-3</v>
      </c>
      <c r="N566">
        <v>2369.23</v>
      </c>
      <c r="O566">
        <f t="shared" si="33"/>
        <v>3254.8696035406906</v>
      </c>
      <c r="P566">
        <v>4.37E-4</v>
      </c>
      <c r="Q566">
        <v>973.07489999999996</v>
      </c>
      <c r="R566">
        <f t="shared" si="34"/>
        <v>1139.2830866598697</v>
      </c>
      <c r="S566">
        <v>3.2699999999999998E-4</v>
      </c>
      <c r="T566">
        <v>568.1</v>
      </c>
      <c r="U566">
        <f t="shared" si="35"/>
        <v>639.03262092238469</v>
      </c>
    </row>
    <row r="567" spans="1:21" x14ac:dyDescent="0.3">
      <c r="A567" s="1" t="s">
        <v>389</v>
      </c>
      <c r="B567">
        <v>1.9383999999999998E-2</v>
      </c>
      <c r="C567">
        <v>1.8311000000000001E-2</v>
      </c>
      <c r="D567">
        <v>2.1092E-2</v>
      </c>
      <c r="E567">
        <v>2.0317999999999999E-2</v>
      </c>
      <c r="F567">
        <v>20371809800</v>
      </c>
      <c r="G567">
        <v>505</v>
      </c>
      <c r="H567">
        <v>19992614000</v>
      </c>
      <c r="I567">
        <v>504</v>
      </c>
      <c r="J567">
        <v>2278.87</v>
      </c>
      <c r="K567">
        <v>1.7884000000000001E-2</v>
      </c>
      <c r="L567">
        <f t="shared" si="32"/>
        <v>2680.3928487414728</v>
      </c>
      <c r="M567">
        <v>2.1670000000000001E-3</v>
      </c>
      <c r="N567">
        <v>2374.3649999999998</v>
      </c>
      <c r="O567">
        <f t="shared" si="33"/>
        <v>3261.9241129864522</v>
      </c>
      <c r="P567">
        <v>4.7600000000000002E-4</v>
      </c>
      <c r="Q567">
        <v>973.53800000000001</v>
      </c>
      <c r="R567">
        <f t="shared" si="34"/>
        <v>1139.8252874682887</v>
      </c>
      <c r="S567">
        <v>5.8279999999999998E-3</v>
      </c>
      <c r="T567">
        <v>571.4</v>
      </c>
      <c r="U567">
        <f t="shared" si="35"/>
        <v>642.74465691788521</v>
      </c>
    </row>
    <row r="568" spans="1:21" x14ac:dyDescent="0.3">
      <c r="A568" s="1" t="s">
        <v>390</v>
      </c>
      <c r="B568">
        <v>3.9459000000000001E-2</v>
      </c>
      <c r="C568">
        <v>3.7052000000000002E-2</v>
      </c>
      <c r="D568">
        <v>3.1620000000000002E-2</v>
      </c>
      <c r="E568">
        <v>2.9694000000000002E-2</v>
      </c>
      <c r="F568">
        <v>21074513100</v>
      </c>
      <c r="G568">
        <v>505</v>
      </c>
      <c r="H568">
        <v>20365481900</v>
      </c>
      <c r="I568">
        <v>505</v>
      </c>
      <c r="J568">
        <v>2363.64</v>
      </c>
      <c r="K568">
        <v>3.7198000000000002E-2</v>
      </c>
      <c r="L568">
        <f t="shared" si="32"/>
        <v>2780.0988002822864</v>
      </c>
      <c r="M568">
        <v>7.4229999999999999E-3</v>
      </c>
      <c r="N568">
        <v>2391.989</v>
      </c>
      <c r="O568">
        <f t="shared" si="33"/>
        <v>3286.1361235944564</v>
      </c>
      <c r="P568">
        <v>3.5199999999999999E-4</v>
      </c>
      <c r="Q568">
        <v>973.88070000000005</v>
      </c>
      <c r="R568">
        <f t="shared" si="34"/>
        <v>1140.226523091362</v>
      </c>
      <c r="S568">
        <v>3.1459999999999999E-3</v>
      </c>
      <c r="T568">
        <v>573.20000000000005</v>
      </c>
      <c r="U568">
        <f t="shared" si="35"/>
        <v>644.76940382452199</v>
      </c>
    </row>
    <row r="569" spans="1:21" x14ac:dyDescent="0.3">
      <c r="A569" s="1" t="s">
        <v>391</v>
      </c>
      <c r="B569">
        <v>1.6639999999999999E-3</v>
      </c>
      <c r="C569">
        <v>5.5000000000000002E-5</v>
      </c>
      <c r="D569">
        <v>1.83E-4</v>
      </c>
      <c r="E569">
        <v>-1.7750000000000001E-3</v>
      </c>
      <c r="F569">
        <v>21090060200</v>
      </c>
      <c r="G569">
        <v>505</v>
      </c>
      <c r="H569">
        <v>21109406900</v>
      </c>
      <c r="I569">
        <v>505</v>
      </c>
      <c r="J569">
        <v>2362.7199999999998</v>
      </c>
      <c r="K569">
        <v>-3.8900000000000002E-4</v>
      </c>
      <c r="L569">
        <f t="shared" si="32"/>
        <v>2779.0167019524815</v>
      </c>
      <c r="M569">
        <v>2.4239999999999999E-3</v>
      </c>
      <c r="N569">
        <v>2397.788</v>
      </c>
      <c r="O569">
        <f t="shared" si="33"/>
        <v>3294.1028422460568</v>
      </c>
      <c r="P569">
        <v>3.8400000000000001E-4</v>
      </c>
      <c r="Q569">
        <v>974.25469999999996</v>
      </c>
      <c r="R569">
        <f t="shared" si="34"/>
        <v>1140.6644049793961</v>
      </c>
      <c r="S569">
        <v>8.1300000000000003E-4</v>
      </c>
      <c r="T569">
        <v>573.6</v>
      </c>
      <c r="U569">
        <f t="shared" si="35"/>
        <v>645.21934758155237</v>
      </c>
    </row>
    <row r="570" spans="1:21" x14ac:dyDescent="0.3">
      <c r="A570" s="1" t="s">
        <v>637</v>
      </c>
      <c r="B570">
        <v>1.0591E-2</v>
      </c>
      <c r="C570">
        <v>9.4389999999999995E-3</v>
      </c>
      <c r="D570">
        <v>6.8580000000000004E-3</v>
      </c>
      <c r="E570">
        <v>5.999E-3</v>
      </c>
      <c r="F570">
        <v>21303086200</v>
      </c>
      <c r="G570">
        <v>505</v>
      </c>
      <c r="H570">
        <v>21100715400</v>
      </c>
      <c r="I570">
        <v>505</v>
      </c>
      <c r="J570">
        <v>2384.1999999999998</v>
      </c>
      <c r="K570">
        <v>9.0910000000000001E-3</v>
      </c>
      <c r="L570">
        <f t="shared" si="32"/>
        <v>2804.2813455657492</v>
      </c>
      <c r="M570">
        <v>1.1063E-2</v>
      </c>
      <c r="N570">
        <v>2424.3139999999999</v>
      </c>
      <c r="O570">
        <f t="shared" si="33"/>
        <v>3330.5445009721075</v>
      </c>
      <c r="P570">
        <v>6.1700000000000004E-4</v>
      </c>
      <c r="Q570">
        <v>974.85580000000004</v>
      </c>
      <c r="R570">
        <f t="shared" si="34"/>
        <v>1141.3681771796566</v>
      </c>
      <c r="S570">
        <v>2.9659999999999999E-3</v>
      </c>
      <c r="T570">
        <v>575.4</v>
      </c>
      <c r="U570">
        <f t="shared" si="35"/>
        <v>647.24409448818892</v>
      </c>
    </row>
    <row r="571" spans="1:21" x14ac:dyDescent="0.3">
      <c r="A571" s="1" t="s">
        <v>392</v>
      </c>
      <c r="B571">
        <v>1.4552000000000001E-2</v>
      </c>
      <c r="C571">
        <v>1.192E-2</v>
      </c>
      <c r="D571">
        <v>4.4710000000000001E-3</v>
      </c>
      <c r="E571">
        <v>2.333E-3</v>
      </c>
      <c r="F571">
        <v>21539204300</v>
      </c>
      <c r="G571">
        <v>505</v>
      </c>
      <c r="H571">
        <v>21303086200</v>
      </c>
      <c r="I571">
        <v>505</v>
      </c>
      <c r="J571">
        <v>2411.8000000000002</v>
      </c>
      <c r="K571">
        <v>1.1575999999999999E-2</v>
      </c>
      <c r="L571">
        <f t="shared" si="32"/>
        <v>2836.7442954598923</v>
      </c>
      <c r="M571">
        <v>7.8560000000000001E-3</v>
      </c>
      <c r="N571">
        <v>2443.36</v>
      </c>
      <c r="O571">
        <f t="shared" si="33"/>
        <v>3356.7100680420149</v>
      </c>
      <c r="P571">
        <v>5.8799999999999998E-4</v>
      </c>
      <c r="Q571">
        <v>975.42899999999997</v>
      </c>
      <c r="R571">
        <f t="shared" si="34"/>
        <v>1142.0392838593925</v>
      </c>
      <c r="S571">
        <v>8.5499999999999997E-4</v>
      </c>
      <c r="T571">
        <v>575.79999999999995</v>
      </c>
      <c r="U571">
        <f t="shared" si="35"/>
        <v>647.6940382452193</v>
      </c>
    </row>
    <row r="572" spans="1:21" x14ac:dyDescent="0.3">
      <c r="A572" s="1" t="s">
        <v>393</v>
      </c>
      <c r="B572">
        <v>5.7980000000000002E-3</v>
      </c>
      <c r="C572">
        <v>4.3639999999999998E-3</v>
      </c>
      <c r="D572">
        <v>1.3051E-2</v>
      </c>
      <c r="E572">
        <v>1.1269E-2</v>
      </c>
      <c r="F572">
        <v>21614640700</v>
      </c>
      <c r="G572">
        <v>505</v>
      </c>
      <c r="H572">
        <v>21535422500</v>
      </c>
      <c r="I572">
        <v>505</v>
      </c>
      <c r="J572">
        <v>2423.41</v>
      </c>
      <c r="K572">
        <v>4.8139999999999997E-3</v>
      </c>
      <c r="L572">
        <f t="shared" si="32"/>
        <v>2850.3999059044927</v>
      </c>
      <c r="M572">
        <v>-1.307E-3</v>
      </c>
      <c r="N572">
        <v>2440.1660000000002</v>
      </c>
      <c r="O572">
        <f t="shared" si="33"/>
        <v>3352.3221219524798</v>
      </c>
      <c r="P572">
        <v>8.7299999999999997E-4</v>
      </c>
      <c r="Q572">
        <v>976.28049999999996</v>
      </c>
      <c r="R572">
        <f t="shared" si="34"/>
        <v>1143.0362261793423</v>
      </c>
      <c r="S572">
        <v>9.0700000000000004E-4</v>
      </c>
      <c r="T572">
        <v>576.4</v>
      </c>
      <c r="U572">
        <f t="shared" si="35"/>
        <v>648.36895388076482</v>
      </c>
    </row>
    <row r="573" spans="1:21" x14ac:dyDescent="0.3">
      <c r="A573" s="1" t="s">
        <v>394</v>
      </c>
      <c r="B573">
        <v>2.0695999999999999E-2</v>
      </c>
      <c r="C573">
        <v>1.9161999999999998E-2</v>
      </c>
      <c r="D573">
        <v>1.5782000000000001E-2</v>
      </c>
      <c r="E573">
        <v>1.4288E-2</v>
      </c>
      <c r="F573">
        <v>21944725800</v>
      </c>
      <c r="G573">
        <v>505</v>
      </c>
      <c r="H573">
        <v>21563104800</v>
      </c>
      <c r="I573">
        <v>505</v>
      </c>
      <c r="J573">
        <v>2470.3000000000002</v>
      </c>
      <c r="K573">
        <v>1.9349000000000002E-2</v>
      </c>
      <c r="L573">
        <f t="shared" si="32"/>
        <v>2905.5516349094332</v>
      </c>
      <c r="M573">
        <v>-6.9999999999999999E-6</v>
      </c>
      <c r="N573">
        <v>2440.1489999999999</v>
      </c>
      <c r="O573">
        <f t="shared" si="33"/>
        <v>3352.2987671987153</v>
      </c>
      <c r="P573">
        <v>9.1699999999999995E-4</v>
      </c>
      <c r="Q573">
        <v>977.17579999999998</v>
      </c>
      <c r="R573">
        <f t="shared" si="34"/>
        <v>1144.0844498540941</v>
      </c>
      <c r="S573">
        <v>-6.8999999999999997E-4</v>
      </c>
      <c r="T573">
        <v>576</v>
      </c>
      <c r="U573">
        <f t="shared" si="35"/>
        <v>647.91901012373444</v>
      </c>
    </row>
    <row r="574" spans="1:21" x14ac:dyDescent="0.3">
      <c r="A574" s="1" t="s">
        <v>395</v>
      </c>
      <c r="B574">
        <v>2.238E-3</v>
      </c>
      <c r="C574">
        <v>-3.2400000000000001E-4</v>
      </c>
      <c r="D574">
        <v>-1.0591E-2</v>
      </c>
      <c r="E574">
        <v>-1.2855999999999999E-2</v>
      </c>
      <c r="F574">
        <v>21947284000</v>
      </c>
      <c r="G574">
        <v>505</v>
      </c>
      <c r="H574">
        <v>21953451100</v>
      </c>
      <c r="I574">
        <v>505</v>
      </c>
      <c r="J574">
        <v>2471.65</v>
      </c>
      <c r="K574">
        <v>5.4600000000000004E-4</v>
      </c>
      <c r="L574">
        <f t="shared" si="32"/>
        <v>2907.1394965890381</v>
      </c>
      <c r="M574">
        <v>1.7122999999999999E-2</v>
      </c>
      <c r="N574">
        <v>2481.9319999999998</v>
      </c>
      <c r="O574">
        <f t="shared" si="33"/>
        <v>3409.700630523399</v>
      </c>
      <c r="P574">
        <v>9.7799999999999992E-4</v>
      </c>
      <c r="Q574">
        <v>978.13149999999996</v>
      </c>
      <c r="R574">
        <f t="shared" si="34"/>
        <v>1145.203390282956</v>
      </c>
      <c r="S574">
        <v>2.9940000000000001E-3</v>
      </c>
      <c r="T574">
        <v>577.70000000000005</v>
      </c>
      <c r="U574">
        <f t="shared" si="35"/>
        <v>649.83127109111365</v>
      </c>
    </row>
    <row r="575" spans="1:21" x14ac:dyDescent="0.3">
      <c r="A575" s="1" t="s">
        <v>638</v>
      </c>
      <c r="B575">
        <v>2.0049999999999998E-2</v>
      </c>
      <c r="C575">
        <v>1.8742000000000002E-2</v>
      </c>
      <c r="D575">
        <v>2.9364999999999999E-2</v>
      </c>
      <c r="E575">
        <v>2.7647999999999999E-2</v>
      </c>
      <c r="F575">
        <v>22371374100</v>
      </c>
      <c r="G575">
        <v>505</v>
      </c>
      <c r="H575">
        <v>21815688200</v>
      </c>
      <c r="I575">
        <v>504</v>
      </c>
      <c r="J575">
        <v>2519.36</v>
      </c>
      <c r="K575">
        <v>1.9303000000000001E-2</v>
      </c>
      <c r="L575">
        <f t="shared" si="32"/>
        <v>2963.2557045401086</v>
      </c>
      <c r="M575">
        <v>-1.7151E-2</v>
      </c>
      <c r="N575">
        <v>2439.364</v>
      </c>
      <c r="O575">
        <f t="shared" si="33"/>
        <v>3351.2203270984387</v>
      </c>
      <c r="P575">
        <v>8.0199999999999998E-4</v>
      </c>
      <c r="Q575">
        <v>978.91600000000005</v>
      </c>
      <c r="R575">
        <f t="shared" si="34"/>
        <v>1146.1218885213596</v>
      </c>
      <c r="S575">
        <v>5.2950000000000002E-3</v>
      </c>
      <c r="T575">
        <v>580.79999999999995</v>
      </c>
      <c r="U575">
        <f t="shared" si="35"/>
        <v>653.3183352080988</v>
      </c>
    </row>
    <row r="576" spans="1:21" x14ac:dyDescent="0.3">
      <c r="A576" s="1" t="s">
        <v>396</v>
      </c>
      <c r="B576">
        <v>2.4132000000000001E-2</v>
      </c>
      <c r="C576">
        <v>2.3005999999999999E-2</v>
      </c>
      <c r="D576">
        <v>1.0352E-2</v>
      </c>
      <c r="E576">
        <v>9.4730000000000005E-3</v>
      </c>
      <c r="F576">
        <v>22841910200</v>
      </c>
      <c r="G576">
        <v>505</v>
      </c>
      <c r="H576">
        <v>22364394500</v>
      </c>
      <c r="I576">
        <v>505</v>
      </c>
      <c r="J576">
        <v>2575.2600000000002</v>
      </c>
      <c r="K576">
        <v>2.2187999999999999E-2</v>
      </c>
      <c r="L576">
        <f t="shared" si="32"/>
        <v>3029.0049400141147</v>
      </c>
      <c r="M576">
        <v>-1.1329999999999999E-3</v>
      </c>
      <c r="N576">
        <v>2436.6</v>
      </c>
      <c r="O576">
        <f t="shared" si="33"/>
        <v>3347.4231188982271</v>
      </c>
      <c r="P576">
        <v>9.3899999999999995E-4</v>
      </c>
      <c r="Q576">
        <v>979.83519999999999</v>
      </c>
      <c r="R576">
        <f t="shared" si="34"/>
        <v>1147.1980944878867</v>
      </c>
      <c r="S576">
        <v>-6.3199999999999997E-4</v>
      </c>
      <c r="T576">
        <v>580.4</v>
      </c>
      <c r="U576">
        <f t="shared" si="35"/>
        <v>652.86839145106853</v>
      </c>
    </row>
    <row r="577" spans="1:21" x14ac:dyDescent="0.3">
      <c r="A577" s="1" t="s">
        <v>397</v>
      </c>
      <c r="B577">
        <v>3.1389E-2</v>
      </c>
      <c r="C577">
        <v>2.886E-2</v>
      </c>
      <c r="D577">
        <v>3.8786000000000001E-2</v>
      </c>
      <c r="E577">
        <v>3.6576999999999998E-2</v>
      </c>
      <c r="F577">
        <v>23487731800</v>
      </c>
      <c r="G577">
        <v>505</v>
      </c>
      <c r="H577">
        <v>22841910200</v>
      </c>
      <c r="I577">
        <v>505</v>
      </c>
      <c r="J577">
        <v>2647.58</v>
      </c>
      <c r="K577">
        <v>2.8083E-2</v>
      </c>
      <c r="L577">
        <f t="shared" si="32"/>
        <v>3114.0672782874617</v>
      </c>
      <c r="M577">
        <v>-2.6069999999999999E-3</v>
      </c>
      <c r="N577">
        <v>2430.248</v>
      </c>
      <c r="O577">
        <f t="shared" si="33"/>
        <v>3338.6966838447756</v>
      </c>
      <c r="P577">
        <v>9.5100000000000002E-4</v>
      </c>
      <c r="Q577">
        <v>980.76700000000005</v>
      </c>
      <c r="R577">
        <f t="shared" si="34"/>
        <v>1148.2890526249732</v>
      </c>
      <c r="S577">
        <v>2.4000000000000001E-5</v>
      </c>
      <c r="T577">
        <v>580.4</v>
      </c>
      <c r="U577">
        <f t="shared" si="35"/>
        <v>652.86839145106853</v>
      </c>
    </row>
    <row r="578" spans="1:21" x14ac:dyDescent="0.3">
      <c r="A578" s="1" t="s">
        <v>639</v>
      </c>
      <c r="B578">
        <v>1.1148999999999999E-2</v>
      </c>
      <c r="C578">
        <v>9.8510000000000004E-3</v>
      </c>
      <c r="D578">
        <v>1.3102000000000001E-2</v>
      </c>
      <c r="E578">
        <v>1.1375E-2</v>
      </c>
      <c r="F578">
        <v>23675105600</v>
      </c>
      <c r="G578">
        <v>505</v>
      </c>
      <c r="H578">
        <v>23463244500</v>
      </c>
      <c r="I578">
        <v>504</v>
      </c>
      <c r="J578">
        <v>2673.61</v>
      </c>
      <c r="K578">
        <v>9.8320000000000005E-3</v>
      </c>
      <c r="L578">
        <f t="shared" si="32"/>
        <v>3144.6836038579158</v>
      </c>
      <c r="M578">
        <v>2.222E-3</v>
      </c>
      <c r="N578">
        <v>2435.6480000000001</v>
      </c>
      <c r="O578">
        <f t="shared" si="33"/>
        <v>3346.1152526874457</v>
      </c>
      <c r="P578">
        <v>9.4200000000000002E-4</v>
      </c>
      <c r="Q578">
        <v>981.69090000000006</v>
      </c>
      <c r="R578">
        <f t="shared" si="34"/>
        <v>1149.3707613852803</v>
      </c>
      <c r="S578">
        <v>-5.8799999999999998E-4</v>
      </c>
      <c r="T578">
        <v>580.1</v>
      </c>
      <c r="U578">
        <f t="shared" si="35"/>
        <v>652.53093363329583</v>
      </c>
    </row>
    <row r="579" spans="1:21" x14ac:dyDescent="0.3">
      <c r="A579" s="1" t="s">
        <v>398</v>
      </c>
      <c r="B579">
        <v>5.806E-2</v>
      </c>
      <c r="C579">
        <v>5.7017999999999999E-2</v>
      </c>
      <c r="D579">
        <v>4.4706999999999997E-2</v>
      </c>
      <c r="E579">
        <v>4.3892E-2</v>
      </c>
      <c r="F579">
        <v>25029304500</v>
      </c>
      <c r="G579">
        <v>505</v>
      </c>
      <c r="H579">
        <v>23685773600</v>
      </c>
      <c r="I579">
        <v>505</v>
      </c>
      <c r="J579">
        <v>2823.81</v>
      </c>
      <c r="K579">
        <v>5.6179E-2</v>
      </c>
      <c r="L579">
        <f t="shared" si="32"/>
        <v>3321.3479181369089</v>
      </c>
      <c r="M579">
        <v>-2.3598000000000001E-2</v>
      </c>
      <c r="N579">
        <v>2378.172</v>
      </c>
      <c r="O579">
        <f t="shared" si="33"/>
        <v>3267.1542040205354</v>
      </c>
      <c r="P579">
        <v>1.346E-3</v>
      </c>
      <c r="Q579">
        <v>983.01220000000001</v>
      </c>
      <c r="R579">
        <f t="shared" si="34"/>
        <v>1150.9177489218039</v>
      </c>
      <c r="S579">
        <v>5.4479999999999997E-3</v>
      </c>
      <c r="T579">
        <v>583.20000000000005</v>
      </c>
      <c r="U579">
        <f t="shared" si="35"/>
        <v>656.01799775028121</v>
      </c>
    </row>
    <row r="580" spans="1:21" x14ac:dyDescent="0.3">
      <c r="A580" s="1" t="s">
        <v>399</v>
      </c>
      <c r="B580">
        <v>-3.7661E-2</v>
      </c>
      <c r="C580">
        <v>-3.9702000000000001E-2</v>
      </c>
      <c r="D580">
        <v>-4.3354999999999998E-2</v>
      </c>
      <c r="E580">
        <v>-4.5060999999999997E-2</v>
      </c>
      <c r="F580">
        <v>23987621000</v>
      </c>
      <c r="G580">
        <v>505</v>
      </c>
      <c r="H580">
        <v>25029304500</v>
      </c>
      <c r="I580">
        <v>505</v>
      </c>
      <c r="J580">
        <v>2713.83</v>
      </c>
      <c r="K580">
        <v>-3.8947000000000002E-2</v>
      </c>
      <c r="L580">
        <f t="shared" ref="L580:L643" si="36">J580/$J$3*100</f>
        <v>3191.9901199717715</v>
      </c>
      <c r="M580">
        <v>-1.3002E-2</v>
      </c>
      <c r="N580">
        <v>2347.2510000000002</v>
      </c>
      <c r="O580">
        <f t="shared" ref="O580:O643" si="37">N580/$N$3*100</f>
        <v>3224.6746545419783</v>
      </c>
      <c r="P580">
        <v>9.6900000000000003E-4</v>
      </c>
      <c r="Q580">
        <v>983.96469999999999</v>
      </c>
      <c r="R580">
        <f t="shared" ref="R580:R643" si="38">Q580/$Q$3*100</f>
        <v>1152.0329427676663</v>
      </c>
      <c r="S580">
        <v>4.535E-3</v>
      </c>
      <c r="T580">
        <v>585.9</v>
      </c>
      <c r="U580">
        <f t="shared" ref="U580:U643" si="39">T580/$T$3*100</f>
        <v>659.05511811023609</v>
      </c>
    </row>
    <row r="581" spans="1:21" x14ac:dyDescent="0.3">
      <c r="A581" s="1" t="s">
        <v>640</v>
      </c>
      <c r="B581">
        <v>-2.5458999999999999E-2</v>
      </c>
      <c r="C581">
        <v>-2.7092000000000001E-2</v>
      </c>
      <c r="D581">
        <v>-8.5749999999999993E-3</v>
      </c>
      <c r="E581">
        <v>-1.0879E-2</v>
      </c>
      <c r="F581">
        <v>23343477100</v>
      </c>
      <c r="G581">
        <v>505</v>
      </c>
      <c r="H581">
        <v>24023546700</v>
      </c>
      <c r="I581">
        <v>505</v>
      </c>
      <c r="J581">
        <v>2640.87</v>
      </c>
      <c r="K581">
        <v>-2.6884999999999999E-2</v>
      </c>
      <c r="L581">
        <f t="shared" si="36"/>
        <v>3106.1750176429077</v>
      </c>
      <c r="M581">
        <v>1.2782999999999999E-2</v>
      </c>
      <c r="N581">
        <v>2377.2559999999999</v>
      </c>
      <c r="O581">
        <f t="shared" si="37"/>
        <v>3265.8957949353708</v>
      </c>
      <c r="P581">
        <v>1.145E-3</v>
      </c>
      <c r="Q581">
        <v>985.09140000000002</v>
      </c>
      <c r="R581">
        <f t="shared" si="38"/>
        <v>1153.3520912255494</v>
      </c>
      <c r="S581">
        <v>2.261E-3</v>
      </c>
      <c r="T581">
        <v>587.20000000000005</v>
      </c>
      <c r="U581">
        <f t="shared" si="39"/>
        <v>660.51743532058492</v>
      </c>
    </row>
    <row r="582" spans="1:21" x14ac:dyDescent="0.3">
      <c r="A582" s="1" t="s">
        <v>400</v>
      </c>
      <c r="B582">
        <v>3.7699999999999999E-3</v>
      </c>
      <c r="C582">
        <v>2.6559999999999999E-3</v>
      </c>
      <c r="D582">
        <v>3.8839999999999999E-3</v>
      </c>
      <c r="E582">
        <v>2.9940000000000001E-3</v>
      </c>
      <c r="F582">
        <v>23358084000</v>
      </c>
      <c r="G582">
        <v>505</v>
      </c>
      <c r="H582">
        <v>23350152300</v>
      </c>
      <c r="I582">
        <v>505</v>
      </c>
      <c r="J582">
        <v>2648.05</v>
      </c>
      <c r="K582">
        <v>2.7190000000000001E-3</v>
      </c>
      <c r="L582">
        <f t="shared" si="36"/>
        <v>3114.6200893907321</v>
      </c>
      <c r="M582">
        <v>-1.5476E-2</v>
      </c>
      <c r="N582">
        <v>2340.4650000000001</v>
      </c>
      <c r="O582">
        <f t="shared" si="37"/>
        <v>3215.3519863630222</v>
      </c>
      <c r="P582">
        <v>1.4790000000000001E-3</v>
      </c>
      <c r="Q582">
        <v>986.54830000000004</v>
      </c>
      <c r="R582">
        <f t="shared" si="38"/>
        <v>1155.057840216665</v>
      </c>
      <c r="S582">
        <v>3.9750000000000002E-3</v>
      </c>
      <c r="T582">
        <v>589.5</v>
      </c>
      <c r="U582">
        <f t="shared" si="39"/>
        <v>663.10461192350954</v>
      </c>
    </row>
    <row r="583" spans="1:21" x14ac:dyDescent="0.3">
      <c r="A583" s="1" t="s">
        <v>401</v>
      </c>
      <c r="B583">
        <v>2.3800000000000002E-2</v>
      </c>
      <c r="C583">
        <v>2.1316999999999999E-2</v>
      </c>
      <c r="D583">
        <v>1.5564E-2</v>
      </c>
      <c r="E583">
        <v>1.3450999999999999E-2</v>
      </c>
      <c r="F583">
        <v>23844718600</v>
      </c>
      <c r="G583">
        <v>505</v>
      </c>
      <c r="H583">
        <v>23360032700</v>
      </c>
      <c r="I583">
        <v>505</v>
      </c>
      <c r="J583">
        <v>2705.27</v>
      </c>
      <c r="K583">
        <v>2.1607999999999999E-2</v>
      </c>
      <c r="L583">
        <f t="shared" si="36"/>
        <v>3181.9219007292404</v>
      </c>
      <c r="M583">
        <v>9.5919999999999998E-3</v>
      </c>
      <c r="N583">
        <v>2362.915</v>
      </c>
      <c r="O583">
        <f t="shared" si="37"/>
        <v>3246.1939994219015</v>
      </c>
      <c r="P583">
        <v>1.4909999999999999E-3</v>
      </c>
      <c r="Q583">
        <v>988.01930000000004</v>
      </c>
      <c r="R583">
        <f t="shared" si="38"/>
        <v>1156.7800975891207</v>
      </c>
      <c r="S583">
        <v>4.1590000000000004E-3</v>
      </c>
      <c r="T583">
        <v>592</v>
      </c>
      <c r="U583">
        <f t="shared" si="39"/>
        <v>665.91676040494929</v>
      </c>
    </row>
    <row r="584" spans="1:21" x14ac:dyDescent="0.3">
      <c r="A584" s="1" t="s">
        <v>641</v>
      </c>
      <c r="B584">
        <v>6.8399999999999997E-3</v>
      </c>
      <c r="C584">
        <v>5.5069999999999997E-3</v>
      </c>
      <c r="D584">
        <v>1.1219E-2</v>
      </c>
      <c r="E584">
        <v>9.4070000000000004E-3</v>
      </c>
      <c r="F584">
        <v>23915147100</v>
      </c>
      <c r="G584">
        <v>505</v>
      </c>
      <c r="H584">
        <v>23781650300</v>
      </c>
      <c r="I584">
        <v>505</v>
      </c>
      <c r="J584">
        <v>2718.37</v>
      </c>
      <c r="K584">
        <v>4.8419999999999999E-3</v>
      </c>
      <c r="L584">
        <f t="shared" si="36"/>
        <v>3197.3300399905906</v>
      </c>
      <c r="M584">
        <v>2.2599999999999999E-3</v>
      </c>
      <c r="N584">
        <v>2368.2550000000001</v>
      </c>
      <c r="O584">
        <f t="shared" si="37"/>
        <v>3253.5301397218755</v>
      </c>
      <c r="P584">
        <v>1.5219999999999999E-3</v>
      </c>
      <c r="Q584">
        <v>989.52300000000002</v>
      </c>
      <c r="R584">
        <f t="shared" si="38"/>
        <v>1158.5406403565999</v>
      </c>
      <c r="S584">
        <v>1.5939999999999999E-3</v>
      </c>
      <c r="T584">
        <v>592.9</v>
      </c>
      <c r="U584">
        <f t="shared" si="39"/>
        <v>666.92913385826773</v>
      </c>
    </row>
    <row r="585" spans="1:21" x14ac:dyDescent="0.3">
      <c r="A585" s="1" t="s">
        <v>402</v>
      </c>
      <c r="B585">
        <v>3.7144000000000003E-2</v>
      </c>
      <c r="C585">
        <v>3.5970000000000002E-2</v>
      </c>
      <c r="D585">
        <v>3.2294999999999997E-2</v>
      </c>
      <c r="E585">
        <v>3.1396E-2</v>
      </c>
      <c r="F585">
        <v>24729614800</v>
      </c>
      <c r="G585">
        <v>505</v>
      </c>
      <c r="H585">
        <v>23906296300</v>
      </c>
      <c r="I585">
        <v>505</v>
      </c>
      <c r="J585">
        <v>2816.29</v>
      </c>
      <c r="K585">
        <v>3.6021999999999998E-2</v>
      </c>
      <c r="L585">
        <f t="shared" si="36"/>
        <v>3312.5029404845918</v>
      </c>
      <c r="M585">
        <v>-5.1079999999999997E-3</v>
      </c>
      <c r="N585">
        <v>2356.1579999999999</v>
      </c>
      <c r="O585">
        <f t="shared" si="37"/>
        <v>3236.9111717052492</v>
      </c>
      <c r="P585">
        <v>1.691E-3</v>
      </c>
      <c r="Q585">
        <v>991.19629999999995</v>
      </c>
      <c r="R585">
        <f t="shared" si="38"/>
        <v>1160.4997520230377</v>
      </c>
      <c r="S585">
        <v>6.7000000000000002E-5</v>
      </c>
      <c r="T585">
        <v>593</v>
      </c>
      <c r="U585">
        <f t="shared" si="39"/>
        <v>667.0416197975253</v>
      </c>
    </row>
    <row r="586" spans="1:21" x14ac:dyDescent="0.3">
      <c r="A586" s="1" t="s">
        <v>403</v>
      </c>
      <c r="B586">
        <v>3.2938000000000002E-2</v>
      </c>
      <c r="C586">
        <v>3.0647000000000001E-2</v>
      </c>
      <c r="D586">
        <v>2.0003E-2</v>
      </c>
      <c r="E586">
        <v>1.7912999999999998E-2</v>
      </c>
      <c r="F586">
        <v>25450302800</v>
      </c>
      <c r="G586">
        <v>505</v>
      </c>
      <c r="H586">
        <v>24728119200</v>
      </c>
      <c r="I586">
        <v>505</v>
      </c>
      <c r="J586">
        <v>2901.52</v>
      </c>
      <c r="K586">
        <v>3.0263000000000002E-2</v>
      </c>
      <c r="L586">
        <f t="shared" si="36"/>
        <v>3412.7499411903082</v>
      </c>
      <c r="M586">
        <v>1.0064E-2</v>
      </c>
      <c r="N586">
        <v>2379.8710000000001</v>
      </c>
      <c r="O586">
        <f t="shared" si="37"/>
        <v>3269.4883055878863</v>
      </c>
      <c r="P586">
        <v>1.6750000000000001E-3</v>
      </c>
      <c r="Q586">
        <v>992.85659999999996</v>
      </c>
      <c r="R586">
        <f t="shared" si="38"/>
        <v>1162.4436431960414</v>
      </c>
      <c r="S586">
        <v>5.5599999999999996E-4</v>
      </c>
      <c r="T586">
        <v>593.29999999999995</v>
      </c>
      <c r="U586">
        <f t="shared" si="39"/>
        <v>667.379077615298</v>
      </c>
    </row>
    <row r="587" spans="1:21" x14ac:dyDescent="0.3">
      <c r="A587" s="1" t="s">
        <v>642</v>
      </c>
      <c r="B587">
        <v>5.1380000000000002E-3</v>
      </c>
      <c r="C587">
        <v>3.7580000000000001E-3</v>
      </c>
      <c r="D587">
        <v>1.5969999999999999E-3</v>
      </c>
      <c r="E587">
        <v>-2.3000000000000001E-4</v>
      </c>
      <c r="F587">
        <v>25478910100</v>
      </c>
      <c r="G587">
        <v>505</v>
      </c>
      <c r="H587">
        <v>25450571600</v>
      </c>
      <c r="I587">
        <v>505</v>
      </c>
      <c r="J587">
        <v>2913.98</v>
      </c>
      <c r="K587">
        <v>4.2940000000000001E-3</v>
      </c>
      <c r="L587">
        <f t="shared" si="36"/>
        <v>3427.4053163961426</v>
      </c>
      <c r="M587">
        <v>-1.4807000000000001E-2</v>
      </c>
      <c r="N587">
        <v>2344.6320000000001</v>
      </c>
      <c r="O587">
        <f t="shared" si="37"/>
        <v>3221.0766486532825</v>
      </c>
      <c r="P587">
        <v>1.524E-3</v>
      </c>
      <c r="Q587">
        <v>994.36969999999997</v>
      </c>
      <c r="R587">
        <f t="shared" si="38"/>
        <v>1164.2151915510806</v>
      </c>
      <c r="S587">
        <v>1.1620000000000001E-3</v>
      </c>
      <c r="T587">
        <v>594</v>
      </c>
      <c r="U587">
        <f t="shared" si="39"/>
        <v>668.1664791901012</v>
      </c>
    </row>
    <row r="588" spans="1:21" x14ac:dyDescent="0.3">
      <c r="A588" s="1" t="s">
        <v>404</v>
      </c>
      <c r="B588">
        <v>-6.8408999999999998E-2</v>
      </c>
      <c r="C588">
        <v>-6.9491999999999998E-2</v>
      </c>
      <c r="D588">
        <v>-7.1379999999999999E-2</v>
      </c>
      <c r="E588">
        <v>-7.2247000000000006E-2</v>
      </c>
      <c r="F588">
        <v>23738730600</v>
      </c>
      <c r="G588">
        <v>505</v>
      </c>
      <c r="H588">
        <v>25432893500</v>
      </c>
      <c r="I588">
        <v>504</v>
      </c>
      <c r="J588">
        <v>2711.74</v>
      </c>
      <c r="K588">
        <v>-6.9403000000000006E-2</v>
      </c>
      <c r="L588">
        <f t="shared" si="36"/>
        <v>3189.5318748529758</v>
      </c>
      <c r="M588">
        <v>-4.3470000000000002E-3</v>
      </c>
      <c r="N588">
        <v>2334.44</v>
      </c>
      <c r="O588">
        <f t="shared" si="37"/>
        <v>3207.0747868672647</v>
      </c>
      <c r="P588">
        <v>1.931E-3</v>
      </c>
      <c r="Q588">
        <v>996.28980000000001</v>
      </c>
      <c r="R588">
        <f t="shared" si="38"/>
        <v>1166.4632584313338</v>
      </c>
      <c r="S588">
        <v>1.7669999999999999E-3</v>
      </c>
      <c r="T588">
        <v>595</v>
      </c>
      <c r="U588">
        <f t="shared" si="39"/>
        <v>669.2913385826771</v>
      </c>
    </row>
    <row r="589" spans="1:21" x14ac:dyDescent="0.3">
      <c r="A589" s="1" t="s">
        <v>405</v>
      </c>
      <c r="B589">
        <v>1.9751999999999999E-2</v>
      </c>
      <c r="C589">
        <v>1.7259E-2</v>
      </c>
      <c r="D589">
        <v>2.7401999999999999E-2</v>
      </c>
      <c r="E589">
        <v>2.5045000000000001E-2</v>
      </c>
      <c r="F589">
        <v>24036175900</v>
      </c>
      <c r="G589">
        <v>505</v>
      </c>
      <c r="H589">
        <v>23647802200</v>
      </c>
      <c r="I589">
        <v>503</v>
      </c>
      <c r="J589">
        <v>2760.17</v>
      </c>
      <c r="K589">
        <v>1.7859E-2</v>
      </c>
      <c r="L589">
        <f t="shared" si="36"/>
        <v>3246.4949423665025</v>
      </c>
      <c r="M589">
        <v>1.4917E-2</v>
      </c>
      <c r="N589">
        <v>2369.2629999999999</v>
      </c>
      <c r="O589">
        <f t="shared" si="37"/>
        <v>3254.9149392391741</v>
      </c>
      <c r="P589">
        <v>1.9E-3</v>
      </c>
      <c r="Q589">
        <v>998.18280000000004</v>
      </c>
      <c r="R589">
        <f t="shared" si="38"/>
        <v>1168.6795964368123</v>
      </c>
      <c r="S589">
        <v>-3.349E-3</v>
      </c>
      <c r="T589">
        <v>593</v>
      </c>
      <c r="U589">
        <f t="shared" si="39"/>
        <v>667.0416197975253</v>
      </c>
    </row>
    <row r="590" spans="1:21" x14ac:dyDescent="0.3">
      <c r="A590" s="1" t="s">
        <v>406</v>
      </c>
      <c r="B590">
        <v>-9.0646000000000004E-2</v>
      </c>
      <c r="C590">
        <v>-9.2188000000000006E-2</v>
      </c>
      <c r="D590">
        <v>-0.100313</v>
      </c>
      <c r="E590">
        <v>-0.102271</v>
      </c>
      <c r="F590">
        <v>21808021400</v>
      </c>
      <c r="G590">
        <v>505</v>
      </c>
      <c r="H590">
        <v>24026009600</v>
      </c>
      <c r="I590">
        <v>505</v>
      </c>
      <c r="J590">
        <v>2506.85</v>
      </c>
      <c r="K590">
        <v>-9.1776999999999997E-2</v>
      </c>
      <c r="L590">
        <f t="shared" si="36"/>
        <v>2948.5415196424369</v>
      </c>
      <c r="M590">
        <v>2.8561E-2</v>
      </c>
      <c r="N590">
        <v>2436.931</v>
      </c>
      <c r="O590">
        <f t="shared" si="37"/>
        <v>3347.8778496921022</v>
      </c>
      <c r="P590">
        <v>1.9350000000000001E-3</v>
      </c>
      <c r="Q590">
        <v>1000.114</v>
      </c>
      <c r="R590">
        <f t="shared" si="38"/>
        <v>1170.9406592768439</v>
      </c>
      <c r="S590">
        <v>-3.1939999999999998E-3</v>
      </c>
      <c r="T590">
        <v>591.1</v>
      </c>
      <c r="U590">
        <f t="shared" si="39"/>
        <v>664.90438695163107</v>
      </c>
    </row>
    <row r="591" spans="1:21" x14ac:dyDescent="0.3">
      <c r="A591" s="1" t="s">
        <v>407</v>
      </c>
      <c r="B591">
        <v>8.1408999999999995E-2</v>
      </c>
      <c r="C591">
        <v>8.0023999999999998E-2</v>
      </c>
      <c r="D591">
        <v>0.101019</v>
      </c>
      <c r="E591">
        <v>0.10000199999999999</v>
      </c>
      <c r="F591">
        <v>23530103500</v>
      </c>
      <c r="G591">
        <v>505</v>
      </c>
      <c r="H591">
        <v>21815093500</v>
      </c>
      <c r="I591">
        <v>505</v>
      </c>
      <c r="J591">
        <v>2704.1</v>
      </c>
      <c r="K591">
        <v>7.8684000000000004E-2</v>
      </c>
      <c r="L591">
        <f t="shared" si="36"/>
        <v>3180.5457539402491</v>
      </c>
      <c r="M591">
        <v>7.1380000000000002E-3</v>
      </c>
      <c r="N591">
        <v>2454.326</v>
      </c>
      <c r="O591">
        <f t="shared" si="37"/>
        <v>3371.7752580288147</v>
      </c>
      <c r="P591">
        <v>1.923E-3</v>
      </c>
      <c r="Q591">
        <v>1002.037</v>
      </c>
      <c r="R591">
        <f t="shared" si="38"/>
        <v>1173.1921214979402</v>
      </c>
      <c r="S591">
        <v>1.9070000000000001E-3</v>
      </c>
      <c r="T591">
        <v>592.29999999999995</v>
      </c>
      <c r="U591">
        <f t="shared" si="39"/>
        <v>666.2542182227221</v>
      </c>
    </row>
    <row r="592" spans="1:21" x14ac:dyDescent="0.3">
      <c r="A592" s="1" t="s">
        <v>408</v>
      </c>
      <c r="B592">
        <v>3.1708E-2</v>
      </c>
      <c r="C592">
        <v>2.9398000000000001E-2</v>
      </c>
      <c r="D592">
        <v>3.6691000000000001E-2</v>
      </c>
      <c r="E592">
        <v>3.4541000000000002E-2</v>
      </c>
      <c r="F592">
        <v>24149495400</v>
      </c>
      <c r="G592">
        <v>505</v>
      </c>
      <c r="H592">
        <v>23539603900</v>
      </c>
      <c r="I592">
        <v>505</v>
      </c>
      <c r="J592">
        <v>2784.49</v>
      </c>
      <c r="K592">
        <v>2.9728999999999998E-2</v>
      </c>
      <c r="L592">
        <f t="shared" si="36"/>
        <v>3275.0999764761232</v>
      </c>
      <c r="M592">
        <v>-4.2719999999999998E-3</v>
      </c>
      <c r="N592">
        <v>2443.8409999999999</v>
      </c>
      <c r="O592">
        <f t="shared" si="37"/>
        <v>3357.3708701926298</v>
      </c>
      <c r="P592">
        <v>1.74E-3</v>
      </c>
      <c r="Q592">
        <v>1003.7809999999999</v>
      </c>
      <c r="R592">
        <f t="shared" si="38"/>
        <v>1175.2340092325171</v>
      </c>
      <c r="S592">
        <v>4.2269999999999999E-3</v>
      </c>
      <c r="T592">
        <v>594.79999999999995</v>
      </c>
      <c r="U592">
        <f t="shared" si="39"/>
        <v>669.06636670416196</v>
      </c>
    </row>
    <row r="593" spans="1:21" x14ac:dyDescent="0.3">
      <c r="A593" s="1" t="s">
        <v>643</v>
      </c>
      <c r="B593">
        <v>1.9531E-2</v>
      </c>
      <c r="C593">
        <v>1.8006999999999999E-2</v>
      </c>
      <c r="D593">
        <v>9.1310000000000002E-3</v>
      </c>
      <c r="E593">
        <v>6.9969999999999997E-3</v>
      </c>
      <c r="F593">
        <v>24522773600</v>
      </c>
      <c r="G593">
        <v>505</v>
      </c>
      <c r="H593">
        <v>24056066100</v>
      </c>
      <c r="I593">
        <v>503</v>
      </c>
      <c r="J593">
        <v>2834.4</v>
      </c>
      <c r="K593">
        <v>1.7923999999999999E-2</v>
      </c>
      <c r="L593">
        <f t="shared" si="36"/>
        <v>3333.8038108680316</v>
      </c>
      <c r="M593">
        <v>2.9419000000000001E-2</v>
      </c>
      <c r="N593">
        <v>2515.7359999999999</v>
      </c>
      <c r="O593">
        <f t="shared" si="37"/>
        <v>3456.1408714785152</v>
      </c>
      <c r="P593">
        <v>1.9910000000000001E-3</v>
      </c>
      <c r="Q593">
        <v>1005.78</v>
      </c>
      <c r="R593">
        <f t="shared" si="38"/>
        <v>1177.5744527998449</v>
      </c>
      <c r="S593">
        <v>5.6410000000000002E-3</v>
      </c>
      <c r="T593">
        <v>598.1</v>
      </c>
      <c r="U593">
        <f t="shared" si="39"/>
        <v>672.77840269966248</v>
      </c>
    </row>
    <row r="594" spans="1:21" x14ac:dyDescent="0.3">
      <c r="A594" s="1" t="s">
        <v>409</v>
      </c>
      <c r="B594">
        <v>4.0628999999999998E-2</v>
      </c>
      <c r="C594">
        <v>3.9468999999999997E-2</v>
      </c>
      <c r="D594">
        <v>3.6678000000000002E-2</v>
      </c>
      <c r="E594">
        <v>3.5735999999999997E-2</v>
      </c>
      <c r="F594">
        <v>25431133500</v>
      </c>
      <c r="G594">
        <v>505</v>
      </c>
      <c r="H594">
        <v>24557205300</v>
      </c>
      <c r="I594">
        <v>505</v>
      </c>
      <c r="J594">
        <v>2945.83</v>
      </c>
      <c r="K594">
        <v>3.9313000000000001E-2</v>
      </c>
      <c r="L594">
        <f t="shared" si="36"/>
        <v>3464.8670900964485</v>
      </c>
      <c r="M594">
        <v>-6.2139999999999999E-3</v>
      </c>
      <c r="N594">
        <v>2500.1039999999998</v>
      </c>
      <c r="O594">
        <f t="shared" si="37"/>
        <v>3434.6654884880295</v>
      </c>
      <c r="P594">
        <v>2.0439999999999998E-3</v>
      </c>
      <c r="Q594">
        <v>1007.835</v>
      </c>
      <c r="R594">
        <f t="shared" si="38"/>
        <v>1179.9804615696592</v>
      </c>
      <c r="S594">
        <v>5.2950000000000002E-3</v>
      </c>
      <c r="T594">
        <v>601.29999999999995</v>
      </c>
      <c r="U594">
        <f t="shared" si="39"/>
        <v>676.37795275590543</v>
      </c>
    </row>
    <row r="595" spans="1:21" x14ac:dyDescent="0.3">
      <c r="A595" s="1" t="s">
        <v>410</v>
      </c>
      <c r="B595">
        <v>-6.3186999999999993E-2</v>
      </c>
      <c r="C595">
        <v>-6.5503000000000006E-2</v>
      </c>
      <c r="D595">
        <v>-6.8450999999999998E-2</v>
      </c>
      <c r="E595">
        <v>-7.0743E-2</v>
      </c>
      <c r="F595">
        <v>23738809700</v>
      </c>
      <c r="G595">
        <v>505</v>
      </c>
      <c r="H595">
        <v>25431133500</v>
      </c>
      <c r="I595">
        <v>505</v>
      </c>
      <c r="J595">
        <v>2752.06</v>
      </c>
      <c r="K595">
        <v>-6.5778000000000003E-2</v>
      </c>
      <c r="L595">
        <f t="shared" si="36"/>
        <v>3236.9560103505059</v>
      </c>
      <c r="M595">
        <v>3.1854E-2</v>
      </c>
      <c r="N595">
        <v>2579.7420000000002</v>
      </c>
      <c r="O595">
        <f t="shared" si="37"/>
        <v>3544.0728932088773</v>
      </c>
      <c r="P595">
        <v>2.196E-3</v>
      </c>
      <c r="Q595">
        <v>1010.049</v>
      </c>
      <c r="R595">
        <f t="shared" si="38"/>
        <v>1182.5726286822471</v>
      </c>
      <c r="S595">
        <v>2.1289999999999998E-3</v>
      </c>
      <c r="T595">
        <v>602.6</v>
      </c>
      <c r="U595">
        <f t="shared" si="39"/>
        <v>677.84026996625414</v>
      </c>
    </row>
    <row r="596" spans="1:21" x14ac:dyDescent="0.3">
      <c r="A596" s="1" t="s">
        <v>644</v>
      </c>
      <c r="B596">
        <v>6.9560999999999998E-2</v>
      </c>
      <c r="C596">
        <v>6.8056000000000005E-2</v>
      </c>
      <c r="D596">
        <v>7.5816999999999996E-2</v>
      </c>
      <c r="E596">
        <v>7.3828000000000005E-2</v>
      </c>
      <c r="F596">
        <v>25352208700</v>
      </c>
      <c r="G596">
        <v>505</v>
      </c>
      <c r="H596">
        <v>23751724000</v>
      </c>
      <c r="I596">
        <v>504</v>
      </c>
      <c r="J596">
        <v>2941.76</v>
      </c>
      <c r="K596">
        <v>6.8930000000000005E-2</v>
      </c>
      <c r="L596">
        <f t="shared" si="36"/>
        <v>3460.0799811808988</v>
      </c>
      <c r="M596">
        <v>1.2073E-2</v>
      </c>
      <c r="N596">
        <v>2610.8870000000002</v>
      </c>
      <c r="O596">
        <f t="shared" si="37"/>
        <v>3586.8601759135013</v>
      </c>
      <c r="P596">
        <v>2.163E-3</v>
      </c>
      <c r="Q596">
        <v>1012.2329999999999</v>
      </c>
      <c r="R596">
        <f t="shared" si="38"/>
        <v>1185.1296715792175</v>
      </c>
      <c r="S596">
        <v>1.9900000000000001E-4</v>
      </c>
      <c r="T596">
        <v>602.70000000000005</v>
      </c>
      <c r="U596">
        <f t="shared" si="39"/>
        <v>677.95275590551182</v>
      </c>
    </row>
    <row r="597" spans="1:21" x14ac:dyDescent="0.3">
      <c r="A597" s="1" t="s">
        <v>411</v>
      </c>
      <c r="B597">
        <v>1.4603E-2</v>
      </c>
      <c r="C597">
        <v>1.3367E-2</v>
      </c>
      <c r="D597">
        <v>8.8389999999999996E-3</v>
      </c>
      <c r="E597">
        <v>7.8449999999999995E-3</v>
      </c>
      <c r="F597">
        <v>25756085000</v>
      </c>
      <c r="G597">
        <v>505</v>
      </c>
      <c r="H597">
        <v>25374774700</v>
      </c>
      <c r="I597">
        <v>505</v>
      </c>
      <c r="J597">
        <v>2980.38</v>
      </c>
      <c r="K597">
        <v>1.3128000000000001E-2</v>
      </c>
      <c r="L597">
        <f t="shared" si="36"/>
        <v>3505.5045871559637</v>
      </c>
      <c r="M597">
        <v>3.4350000000000001E-3</v>
      </c>
      <c r="N597">
        <v>2619.855</v>
      </c>
      <c r="O597">
        <f t="shared" si="37"/>
        <v>3599.1804954285135</v>
      </c>
      <c r="P597">
        <v>2.0019999999999999E-3</v>
      </c>
      <c r="Q597">
        <v>1014.26</v>
      </c>
      <c r="R597">
        <f t="shared" si="38"/>
        <v>1187.5028977477887</v>
      </c>
      <c r="S597">
        <v>1.671E-3</v>
      </c>
      <c r="T597">
        <v>603.70000000000005</v>
      </c>
      <c r="U597">
        <f t="shared" si="39"/>
        <v>679.07761529808784</v>
      </c>
    </row>
    <row r="598" spans="1:21" x14ac:dyDescent="0.3">
      <c r="A598" s="1" t="s">
        <v>645</v>
      </c>
      <c r="B598">
        <v>-1.6084999999999999E-2</v>
      </c>
      <c r="C598">
        <v>-1.8377000000000001E-2</v>
      </c>
      <c r="D598">
        <v>-3.1248000000000001E-2</v>
      </c>
      <c r="E598">
        <v>-3.3591000000000003E-2</v>
      </c>
      <c r="F598">
        <v>25265737400</v>
      </c>
      <c r="G598">
        <v>505</v>
      </c>
      <c r="H598">
        <v>25739135600</v>
      </c>
      <c r="I598">
        <v>505</v>
      </c>
      <c r="J598">
        <v>2926.46</v>
      </c>
      <c r="K598">
        <v>-1.8092E-2</v>
      </c>
      <c r="L598">
        <f t="shared" si="36"/>
        <v>3442.084215478711</v>
      </c>
      <c r="M598">
        <v>4.0343999999999998E-2</v>
      </c>
      <c r="N598">
        <v>2725.5509999999999</v>
      </c>
      <c r="O598">
        <f t="shared" si="37"/>
        <v>3744.3866162423797</v>
      </c>
      <c r="P598">
        <v>1.7619999999999999E-3</v>
      </c>
      <c r="Q598">
        <v>1016.047</v>
      </c>
      <c r="R598">
        <f t="shared" si="38"/>
        <v>1189.5951301914176</v>
      </c>
      <c r="S598">
        <v>-5.1E-5</v>
      </c>
      <c r="T598">
        <v>603.70000000000005</v>
      </c>
      <c r="U598">
        <f t="shared" si="39"/>
        <v>679.07761529808784</v>
      </c>
    </row>
    <row r="599" spans="1:21" x14ac:dyDescent="0.3">
      <c r="A599" s="1" t="s">
        <v>412</v>
      </c>
      <c r="B599">
        <v>1.8790999999999999E-2</v>
      </c>
      <c r="C599">
        <v>1.7271999999999999E-2</v>
      </c>
      <c r="D599">
        <v>3.3528000000000002E-2</v>
      </c>
      <c r="E599">
        <v>3.1375E-2</v>
      </c>
      <c r="F599">
        <v>25684765300</v>
      </c>
      <c r="G599">
        <v>505</v>
      </c>
      <c r="H599">
        <v>25266259000</v>
      </c>
      <c r="I599">
        <v>505</v>
      </c>
      <c r="J599">
        <v>2976.74</v>
      </c>
      <c r="K599">
        <v>1.7180999999999998E-2</v>
      </c>
      <c r="L599">
        <f t="shared" si="36"/>
        <v>3501.223241590214</v>
      </c>
      <c r="M599">
        <v>-1.3852E-2</v>
      </c>
      <c r="N599">
        <v>2687.797</v>
      </c>
      <c r="O599">
        <f t="shared" si="37"/>
        <v>3692.5198295597547</v>
      </c>
      <c r="P599">
        <v>1.9680000000000001E-3</v>
      </c>
      <c r="Q599">
        <v>1018.047</v>
      </c>
      <c r="R599">
        <f t="shared" si="38"/>
        <v>1191.9367445659327</v>
      </c>
      <c r="S599">
        <v>7.8299999999999995E-4</v>
      </c>
      <c r="T599">
        <v>604.1</v>
      </c>
      <c r="U599">
        <f t="shared" si="39"/>
        <v>679.5275590551181</v>
      </c>
    </row>
    <row r="600" spans="1:21" x14ac:dyDescent="0.3">
      <c r="A600" s="1" t="s">
        <v>413</v>
      </c>
      <c r="B600">
        <v>2.1621000000000001E-2</v>
      </c>
      <c r="C600">
        <v>2.0441000000000001E-2</v>
      </c>
      <c r="D600">
        <v>1.3161000000000001E-2</v>
      </c>
      <c r="E600">
        <v>1.2198000000000001E-2</v>
      </c>
      <c r="F600">
        <v>26196065100</v>
      </c>
      <c r="G600">
        <v>505</v>
      </c>
      <c r="H600">
        <v>25726026400</v>
      </c>
      <c r="I600">
        <v>505</v>
      </c>
      <c r="J600">
        <v>3037.56</v>
      </c>
      <c r="K600">
        <v>2.0431999999999999E-2</v>
      </c>
      <c r="L600">
        <f t="shared" si="36"/>
        <v>3572.759350741002</v>
      </c>
      <c r="M600">
        <v>-7.4200000000000004E-4</v>
      </c>
      <c r="N600">
        <v>2685.8020000000001</v>
      </c>
      <c r="O600">
        <f t="shared" si="37"/>
        <v>3689.7790805151017</v>
      </c>
      <c r="P600">
        <v>1.9610000000000001E-3</v>
      </c>
      <c r="Q600">
        <v>1020.043</v>
      </c>
      <c r="R600">
        <f t="shared" si="38"/>
        <v>1194.2736757116986</v>
      </c>
      <c r="S600">
        <v>2.2859999999999998E-3</v>
      </c>
      <c r="T600">
        <v>605.5</v>
      </c>
      <c r="U600">
        <f t="shared" si="39"/>
        <v>681.10236220472439</v>
      </c>
    </row>
    <row r="601" spans="1:21" x14ac:dyDescent="0.3">
      <c r="A601" s="1" t="s">
        <v>646</v>
      </c>
      <c r="B601">
        <v>3.6206000000000002E-2</v>
      </c>
      <c r="C601">
        <v>3.3979000000000002E-2</v>
      </c>
      <c r="D601">
        <v>3.4518E-2</v>
      </c>
      <c r="E601">
        <v>3.2058999999999997E-2</v>
      </c>
      <c r="F601">
        <v>27063281400</v>
      </c>
      <c r="G601">
        <v>505</v>
      </c>
      <c r="H601">
        <v>26165845800</v>
      </c>
      <c r="I601">
        <v>505</v>
      </c>
      <c r="J601">
        <v>3140.98</v>
      </c>
      <c r="K601">
        <v>3.4047000000000001E-2</v>
      </c>
      <c r="L601">
        <f t="shared" si="36"/>
        <v>3694.4013173370977</v>
      </c>
      <c r="M601">
        <v>-7.4099999999999999E-3</v>
      </c>
      <c r="N601">
        <v>2665.9</v>
      </c>
      <c r="O601">
        <f t="shared" si="37"/>
        <v>3662.4375329027275</v>
      </c>
      <c r="P601">
        <v>1.1299999999999999E-3</v>
      </c>
      <c r="Q601">
        <v>1021.196</v>
      </c>
      <c r="R601">
        <f t="shared" si="38"/>
        <v>1195.6236163986066</v>
      </c>
      <c r="S601">
        <v>-5.3600000000000002E-4</v>
      </c>
      <c r="T601">
        <v>605.20000000000005</v>
      </c>
      <c r="U601">
        <f t="shared" si="39"/>
        <v>680.76490438695168</v>
      </c>
    </row>
    <row r="602" spans="1:21" x14ac:dyDescent="0.3">
      <c r="A602" s="1" t="s">
        <v>414</v>
      </c>
      <c r="B602">
        <v>2.9787000000000001E-2</v>
      </c>
      <c r="C602">
        <v>2.8136000000000001E-2</v>
      </c>
      <c r="D602">
        <v>2.8763E-2</v>
      </c>
      <c r="E602">
        <v>2.6519000000000001E-2</v>
      </c>
      <c r="F602">
        <v>27851725900</v>
      </c>
      <c r="G602">
        <v>505</v>
      </c>
      <c r="H602">
        <v>27080733100</v>
      </c>
      <c r="I602">
        <v>505</v>
      </c>
      <c r="J602">
        <v>3230.78</v>
      </c>
      <c r="K602">
        <v>2.8590000000000001E-2</v>
      </c>
      <c r="L602">
        <f t="shared" si="36"/>
        <v>3800.0235238767355</v>
      </c>
      <c r="M602">
        <v>-1.1292E-2</v>
      </c>
      <c r="N602">
        <v>2635.797</v>
      </c>
      <c r="O602">
        <f t="shared" si="37"/>
        <v>3621.0817592229296</v>
      </c>
      <c r="P602">
        <v>1.498E-3</v>
      </c>
      <c r="Q602">
        <v>1022.725</v>
      </c>
      <c r="R602">
        <f t="shared" si="38"/>
        <v>1197.4137805879232</v>
      </c>
      <c r="S602">
        <v>-9.1E-4</v>
      </c>
      <c r="T602">
        <v>604.6</v>
      </c>
      <c r="U602">
        <f t="shared" si="39"/>
        <v>680.08998875140605</v>
      </c>
    </row>
    <row r="603" spans="1:21" x14ac:dyDescent="0.3">
      <c r="A603" s="1" t="s">
        <v>415</v>
      </c>
      <c r="B603">
        <v>1.08E-4</v>
      </c>
      <c r="C603">
        <v>-1.129E-3</v>
      </c>
      <c r="D603">
        <v>-1.7589E-2</v>
      </c>
      <c r="E603">
        <v>-1.8584E-2</v>
      </c>
      <c r="F603">
        <v>27795610600</v>
      </c>
      <c r="G603">
        <v>505</v>
      </c>
      <c r="H603">
        <v>27850578100</v>
      </c>
      <c r="I603">
        <v>505</v>
      </c>
      <c r="J603">
        <v>3225.52</v>
      </c>
      <c r="K603">
        <v>-1.6280000000000001E-3</v>
      </c>
      <c r="L603">
        <f t="shared" si="36"/>
        <v>3793.83674429546</v>
      </c>
      <c r="M603">
        <v>3.9182000000000002E-2</v>
      </c>
      <c r="N603">
        <v>2739.0729999999999</v>
      </c>
      <c r="O603">
        <f t="shared" si="37"/>
        <v>3762.9632621480441</v>
      </c>
      <c r="P603">
        <v>1.3079999999999999E-3</v>
      </c>
      <c r="Q603">
        <v>1024.0630000000001</v>
      </c>
      <c r="R603">
        <f t="shared" si="38"/>
        <v>1198.9803206044739</v>
      </c>
      <c r="S603">
        <v>3.8800000000000002E-3</v>
      </c>
      <c r="T603">
        <v>607</v>
      </c>
      <c r="U603">
        <f t="shared" si="39"/>
        <v>682.78965129358824</v>
      </c>
    </row>
    <row r="604" spans="1:21" x14ac:dyDescent="0.3">
      <c r="A604" s="1" t="s">
        <v>647</v>
      </c>
      <c r="B604">
        <v>-8.1872E-2</v>
      </c>
      <c r="C604">
        <v>-8.4080000000000002E-2</v>
      </c>
      <c r="D604">
        <v>-9.0756000000000003E-2</v>
      </c>
      <c r="E604">
        <v>-9.3622999999999998E-2</v>
      </c>
      <c r="F604">
        <v>25423196300</v>
      </c>
      <c r="G604">
        <v>505</v>
      </c>
      <c r="H604">
        <v>27795610600</v>
      </c>
      <c r="I604">
        <v>505</v>
      </c>
      <c r="J604">
        <v>2954.22</v>
      </c>
      <c r="K604">
        <v>-8.4110000000000004E-2</v>
      </c>
      <c r="L604">
        <f t="shared" si="36"/>
        <v>3474.7353563867323</v>
      </c>
      <c r="M604">
        <v>2.9902000000000001E-2</v>
      </c>
      <c r="N604">
        <v>2820.9769999999999</v>
      </c>
      <c r="O604">
        <f t="shared" si="37"/>
        <v>3875.4837181647231</v>
      </c>
      <c r="P604">
        <v>1.513E-3</v>
      </c>
      <c r="Q604">
        <v>1025.6120000000001</v>
      </c>
      <c r="R604">
        <f t="shared" si="38"/>
        <v>1200.7939009375357</v>
      </c>
      <c r="S604">
        <v>2.7409999999999999E-3</v>
      </c>
      <c r="T604">
        <v>608.70000000000005</v>
      </c>
      <c r="U604">
        <f t="shared" si="39"/>
        <v>684.70191226096745</v>
      </c>
    </row>
    <row r="605" spans="1:21" x14ac:dyDescent="0.3">
      <c r="A605" s="1" t="s">
        <v>416</v>
      </c>
      <c r="B605">
        <v>-0.12199699999999999</v>
      </c>
      <c r="C605">
        <v>-0.123686</v>
      </c>
      <c r="D605">
        <v>-0.18800800000000001</v>
      </c>
      <c r="E605">
        <v>-0.19047500000000001</v>
      </c>
      <c r="F605">
        <v>22241555400</v>
      </c>
      <c r="G605">
        <v>505</v>
      </c>
      <c r="H605">
        <v>25426549600</v>
      </c>
      <c r="I605">
        <v>505</v>
      </c>
      <c r="J605">
        <v>2584.59</v>
      </c>
      <c r="K605">
        <v>-0.12511900000000001</v>
      </c>
      <c r="L605">
        <f t="shared" si="36"/>
        <v>3039.9788285109389</v>
      </c>
      <c r="M605">
        <v>3.9709000000000001E-2</v>
      </c>
      <c r="N605">
        <v>2932.9949999999999</v>
      </c>
      <c r="O605">
        <f t="shared" si="37"/>
        <v>4029.3750597606936</v>
      </c>
      <c r="P605">
        <v>3.0669999999999998E-3</v>
      </c>
      <c r="Q605">
        <v>1028.758</v>
      </c>
      <c r="R605">
        <f t="shared" si="38"/>
        <v>1204.4772603486476</v>
      </c>
      <c r="S605">
        <v>-2.176E-3</v>
      </c>
      <c r="T605">
        <v>607.29999999999995</v>
      </c>
      <c r="U605">
        <f t="shared" si="39"/>
        <v>683.12710911136105</v>
      </c>
    </row>
    <row r="606" spans="1:21" x14ac:dyDescent="0.3">
      <c r="A606" s="1" t="s">
        <v>417</v>
      </c>
      <c r="B606">
        <v>0.12889</v>
      </c>
      <c r="C606">
        <v>0.12765399999999999</v>
      </c>
      <c r="D606">
        <v>0.14669199999999999</v>
      </c>
      <c r="E606">
        <v>0.14555599999999999</v>
      </c>
      <c r="F606">
        <v>25092774000</v>
      </c>
      <c r="G606">
        <v>505</v>
      </c>
      <c r="H606">
        <v>22240115400</v>
      </c>
      <c r="I606">
        <v>505</v>
      </c>
      <c r="J606">
        <v>2912.43</v>
      </c>
      <c r="K606">
        <v>0.12684400000000001</v>
      </c>
      <c r="L606">
        <f t="shared" si="36"/>
        <v>3425.5822159491886</v>
      </c>
      <c r="M606">
        <v>5.0239999999999998E-3</v>
      </c>
      <c r="N606">
        <v>2947.73</v>
      </c>
      <c r="O606">
        <f t="shared" si="37"/>
        <v>4049.6181360378691</v>
      </c>
      <c r="P606">
        <v>1.16E-4</v>
      </c>
      <c r="Q606">
        <v>1028.877</v>
      </c>
      <c r="R606">
        <f t="shared" si="38"/>
        <v>1204.6165864039313</v>
      </c>
      <c r="S606">
        <v>-6.6870000000000002E-3</v>
      </c>
      <c r="T606">
        <v>603.29999999999995</v>
      </c>
      <c r="U606">
        <f t="shared" si="39"/>
        <v>678.62767154105723</v>
      </c>
    </row>
    <row r="607" spans="1:21" x14ac:dyDescent="0.3">
      <c r="A607" s="1" t="s">
        <v>648</v>
      </c>
      <c r="B607">
        <v>4.7817999999999999E-2</v>
      </c>
      <c r="C607">
        <v>4.5587000000000003E-2</v>
      </c>
      <c r="D607">
        <v>4.8583000000000001E-2</v>
      </c>
      <c r="E607">
        <v>4.6155000000000002E-2</v>
      </c>
      <c r="F607">
        <v>26245685700</v>
      </c>
      <c r="G607">
        <v>505</v>
      </c>
      <c r="H607">
        <v>25085722900</v>
      </c>
      <c r="I607">
        <v>505</v>
      </c>
      <c r="J607">
        <v>3044.31</v>
      </c>
      <c r="K607">
        <v>4.5282000000000003E-2</v>
      </c>
      <c r="L607">
        <f t="shared" si="36"/>
        <v>3580.6986591390264</v>
      </c>
      <c r="M607">
        <v>7.1299999999999998E-4</v>
      </c>
      <c r="N607">
        <v>2949.8319999999999</v>
      </c>
      <c r="O607">
        <f t="shared" si="37"/>
        <v>4052.5058826503305</v>
      </c>
      <c r="P607">
        <v>2.9E-5</v>
      </c>
      <c r="Q607">
        <v>1028.9069999999999</v>
      </c>
      <c r="R607">
        <f t="shared" si="38"/>
        <v>1204.651710619549</v>
      </c>
      <c r="S607">
        <v>2.0000000000000002E-5</v>
      </c>
      <c r="T607">
        <v>603.29999999999995</v>
      </c>
      <c r="U607">
        <f t="shared" si="39"/>
        <v>678.62767154105723</v>
      </c>
    </row>
    <row r="608" spans="1:21" x14ac:dyDescent="0.3">
      <c r="A608" s="1" t="s">
        <v>418</v>
      </c>
      <c r="B608">
        <v>2.0348000000000002E-2</v>
      </c>
      <c r="C608">
        <v>1.8884999999999999E-2</v>
      </c>
      <c r="D608">
        <v>1.3520000000000001E-2</v>
      </c>
      <c r="E608">
        <v>1.1534000000000001E-2</v>
      </c>
      <c r="F608">
        <v>26759418300</v>
      </c>
      <c r="G608">
        <v>505</v>
      </c>
      <c r="H608">
        <v>26278398600</v>
      </c>
      <c r="I608">
        <v>505</v>
      </c>
      <c r="J608">
        <v>3100.29</v>
      </c>
      <c r="K608">
        <v>1.8388000000000002E-2</v>
      </c>
      <c r="L608">
        <f t="shared" si="36"/>
        <v>3646.5419901199716</v>
      </c>
      <c r="M608">
        <v>3.88E-4</v>
      </c>
      <c r="N608">
        <v>2950.9760000000001</v>
      </c>
      <c r="O608">
        <f t="shared" si="37"/>
        <v>4054.0775201977413</v>
      </c>
      <c r="P608">
        <v>1.55E-4</v>
      </c>
      <c r="Q608">
        <v>1029.067</v>
      </c>
      <c r="R608">
        <f t="shared" si="38"/>
        <v>1204.8390397695102</v>
      </c>
      <c r="S608">
        <v>5.4720000000000003E-3</v>
      </c>
      <c r="T608">
        <v>606.6</v>
      </c>
      <c r="U608">
        <f t="shared" si="39"/>
        <v>682.33970753655797</v>
      </c>
    </row>
    <row r="609" spans="1:21" x14ac:dyDescent="0.3">
      <c r="A609" s="1" t="s">
        <v>419</v>
      </c>
      <c r="B609">
        <v>5.6910000000000002E-2</v>
      </c>
      <c r="C609">
        <v>5.5682000000000002E-2</v>
      </c>
      <c r="D609">
        <v>4.6927999999999997E-2</v>
      </c>
      <c r="E609">
        <v>4.5810999999999998E-2</v>
      </c>
      <c r="F609">
        <v>28251838400</v>
      </c>
      <c r="G609">
        <v>505</v>
      </c>
      <c r="H609">
        <v>26759418300</v>
      </c>
      <c r="I609">
        <v>505</v>
      </c>
      <c r="J609">
        <v>3271.12</v>
      </c>
      <c r="K609">
        <v>5.5100999999999997E-2</v>
      </c>
      <c r="L609">
        <f t="shared" si="36"/>
        <v>3847.4711832509997</v>
      </c>
      <c r="M609">
        <v>1.2821000000000001E-2</v>
      </c>
      <c r="N609">
        <v>2988.8110000000001</v>
      </c>
      <c r="O609">
        <f t="shared" si="37"/>
        <v>4106.0555854130062</v>
      </c>
      <c r="P609">
        <v>3.3E-4</v>
      </c>
      <c r="Q609">
        <v>1029.4059999999999</v>
      </c>
      <c r="R609">
        <f t="shared" si="38"/>
        <v>1205.2359434059906</v>
      </c>
      <c r="S609">
        <v>5.058E-3</v>
      </c>
      <c r="T609">
        <v>609.6</v>
      </c>
      <c r="U609">
        <f t="shared" si="39"/>
        <v>685.71428571428567</v>
      </c>
    </row>
    <row r="610" spans="1:21" x14ac:dyDescent="0.3">
      <c r="A610" s="1" t="s">
        <v>420</v>
      </c>
      <c r="B610">
        <v>7.2067999999999993E-2</v>
      </c>
      <c r="C610">
        <v>7.0307999999999995E-2</v>
      </c>
      <c r="D610">
        <v>4.5357000000000001E-2</v>
      </c>
      <c r="E610">
        <v>4.3173999999999997E-2</v>
      </c>
      <c r="F610">
        <v>30251978100</v>
      </c>
      <c r="G610">
        <v>505</v>
      </c>
      <c r="H610">
        <v>28251838400</v>
      </c>
      <c r="I610">
        <v>505</v>
      </c>
      <c r="J610">
        <v>3500.31</v>
      </c>
      <c r="K610">
        <v>7.0065000000000002E-2</v>
      </c>
      <c r="L610">
        <f t="shared" si="36"/>
        <v>4117.0430486944251</v>
      </c>
      <c r="M610">
        <v>-1.4709E-2</v>
      </c>
      <c r="N610">
        <v>2944.8490000000002</v>
      </c>
      <c r="O610">
        <f t="shared" si="37"/>
        <v>4045.6601921794004</v>
      </c>
      <c r="P610">
        <v>6.8999999999999997E-5</v>
      </c>
      <c r="Q610">
        <v>1029.4770000000001</v>
      </c>
      <c r="R610">
        <f t="shared" si="38"/>
        <v>1205.319070716286</v>
      </c>
      <c r="S610">
        <v>3.153E-3</v>
      </c>
      <c r="T610">
        <v>611.6</v>
      </c>
      <c r="U610">
        <f t="shared" si="39"/>
        <v>687.96400449943758</v>
      </c>
    </row>
    <row r="611" spans="1:21" x14ac:dyDescent="0.3">
      <c r="A611" s="1" t="s">
        <v>421</v>
      </c>
      <c r="B611">
        <v>-3.8150999999999997E-2</v>
      </c>
      <c r="C611">
        <v>-3.9365999999999998E-2</v>
      </c>
      <c r="D611">
        <v>-2.5198000000000002E-2</v>
      </c>
      <c r="E611">
        <v>-2.7038E-2</v>
      </c>
      <c r="F611">
        <v>29069852400</v>
      </c>
      <c r="G611">
        <v>505</v>
      </c>
      <c r="H611">
        <v>30286653100</v>
      </c>
      <c r="I611">
        <v>505</v>
      </c>
      <c r="J611">
        <v>3363</v>
      </c>
      <c r="K611">
        <v>-3.9227999999999999E-2</v>
      </c>
      <c r="L611">
        <f t="shared" si="36"/>
        <v>3955.539872971066</v>
      </c>
      <c r="M611">
        <v>2.5600000000000002E-3</v>
      </c>
      <c r="N611">
        <v>2952.3870000000002</v>
      </c>
      <c r="O611">
        <f t="shared" si="37"/>
        <v>4056.0159647601504</v>
      </c>
      <c r="P611">
        <v>9.8999999999999994E-5</v>
      </c>
      <c r="Q611">
        <v>1029.579</v>
      </c>
      <c r="R611">
        <f t="shared" si="38"/>
        <v>1205.4384930493861</v>
      </c>
      <c r="S611">
        <v>1.3929999999999999E-3</v>
      </c>
      <c r="T611">
        <v>612.4</v>
      </c>
      <c r="U611">
        <f t="shared" si="39"/>
        <v>688.86389201349823</v>
      </c>
    </row>
    <row r="612" spans="1:21" x14ac:dyDescent="0.3">
      <c r="A612" s="1" t="s">
        <v>649</v>
      </c>
      <c r="B612">
        <v>-2.6408999999999998E-2</v>
      </c>
      <c r="C612">
        <v>-2.7507E-2</v>
      </c>
      <c r="D612">
        <v>-6.1640000000000002E-3</v>
      </c>
      <c r="E612">
        <v>-7.2880000000000002E-3</v>
      </c>
      <c r="F612">
        <v>28309783100</v>
      </c>
      <c r="G612">
        <v>505</v>
      </c>
      <c r="H612">
        <v>29073295300</v>
      </c>
      <c r="I612">
        <v>505</v>
      </c>
      <c r="J612">
        <v>3269.96</v>
      </c>
      <c r="K612">
        <v>-2.7666E-2</v>
      </c>
      <c r="L612">
        <f t="shared" si="36"/>
        <v>3846.1067984003771</v>
      </c>
      <c r="M612">
        <v>-1.7309999999999999E-2</v>
      </c>
      <c r="N612">
        <v>2901.2820000000002</v>
      </c>
      <c r="O612">
        <f t="shared" si="37"/>
        <v>3985.8074535185451</v>
      </c>
      <c r="P612">
        <v>6.7000000000000002E-5</v>
      </c>
      <c r="Q612">
        <v>1029.6479999999999</v>
      </c>
      <c r="R612">
        <f t="shared" si="38"/>
        <v>1205.5192787453068</v>
      </c>
      <c r="S612">
        <v>4.15E-4</v>
      </c>
      <c r="T612">
        <v>612.70000000000005</v>
      </c>
      <c r="U612">
        <f t="shared" si="39"/>
        <v>689.20134983127105</v>
      </c>
    </row>
    <row r="613" spans="1:21" x14ac:dyDescent="0.3">
      <c r="A613" s="1" t="s">
        <v>422</v>
      </c>
      <c r="B613">
        <v>0.109404</v>
      </c>
      <c r="C613">
        <v>0.107624</v>
      </c>
      <c r="D613">
        <v>0.14669399999999999</v>
      </c>
      <c r="E613">
        <v>0.14444799999999999</v>
      </c>
      <c r="F613">
        <v>31348856900</v>
      </c>
      <c r="G613">
        <v>505</v>
      </c>
      <c r="H613">
        <v>28302266600</v>
      </c>
      <c r="I613">
        <v>504</v>
      </c>
      <c r="J613">
        <v>3621.63</v>
      </c>
      <c r="K613">
        <v>0.107546</v>
      </c>
      <c r="L613">
        <f t="shared" si="36"/>
        <v>4259.7388849682429</v>
      </c>
      <c r="M613">
        <v>4.0159999999999996E-3</v>
      </c>
      <c r="N613">
        <v>2912.933</v>
      </c>
      <c r="O613">
        <f t="shared" si="37"/>
        <v>4001.8137027011285</v>
      </c>
      <c r="P613">
        <v>9.6000000000000002E-5</v>
      </c>
      <c r="Q613">
        <v>1029.7470000000001</v>
      </c>
      <c r="R613">
        <f t="shared" si="38"/>
        <v>1205.6351886568455</v>
      </c>
      <c r="S613">
        <v>-6.11E-4</v>
      </c>
      <c r="T613">
        <v>612.29999999999995</v>
      </c>
      <c r="U613">
        <f t="shared" si="39"/>
        <v>688.75140607424066</v>
      </c>
    </row>
    <row r="614" spans="1:21" x14ac:dyDescent="0.3">
      <c r="A614" s="1" t="s">
        <v>423</v>
      </c>
      <c r="B614">
        <v>4.1571999999999998E-2</v>
      </c>
      <c r="C614">
        <v>4.0136999999999999E-2</v>
      </c>
      <c r="D614">
        <v>4.1982999999999999E-2</v>
      </c>
      <c r="E614">
        <v>4.0013E-2</v>
      </c>
      <c r="F614">
        <v>33142102700</v>
      </c>
      <c r="G614">
        <v>505</v>
      </c>
      <c r="H614">
        <v>31881130600</v>
      </c>
      <c r="I614">
        <v>505</v>
      </c>
      <c r="J614">
        <v>3756.07</v>
      </c>
      <c r="K614">
        <v>3.7121000000000001E-2</v>
      </c>
      <c r="L614">
        <f t="shared" si="36"/>
        <v>4417.866384380146</v>
      </c>
      <c r="M614">
        <v>-4.9649999999999998E-3</v>
      </c>
      <c r="N614">
        <v>2898.47</v>
      </c>
      <c r="O614">
        <f t="shared" si="37"/>
        <v>3981.9443024841767</v>
      </c>
      <c r="P614">
        <v>5.3999999999999998E-5</v>
      </c>
      <c r="Q614">
        <v>1029.8030000000001</v>
      </c>
      <c r="R614">
        <f t="shared" si="38"/>
        <v>1205.7007538593321</v>
      </c>
      <c r="S614">
        <v>9.41E-4</v>
      </c>
      <c r="T614">
        <v>612.9</v>
      </c>
      <c r="U614">
        <f t="shared" si="39"/>
        <v>689.42632170978618</v>
      </c>
    </row>
    <row r="615" spans="1:21" x14ac:dyDescent="0.3">
      <c r="A615" s="1" t="s">
        <v>650</v>
      </c>
      <c r="B615">
        <v>-1.0052E-2</v>
      </c>
      <c r="C615">
        <v>-1.1089999999999999E-2</v>
      </c>
      <c r="D615">
        <v>-6.3850000000000001E-3</v>
      </c>
      <c r="E615">
        <v>-7.3239999999999998E-3</v>
      </c>
      <c r="F615">
        <v>32812790600</v>
      </c>
      <c r="G615">
        <v>505</v>
      </c>
      <c r="H615">
        <v>33154064100</v>
      </c>
      <c r="I615">
        <v>505</v>
      </c>
      <c r="J615">
        <v>3714.24</v>
      </c>
      <c r="K615">
        <v>-1.1136999999999999E-2</v>
      </c>
      <c r="L615">
        <f t="shared" si="36"/>
        <v>4368.6661961891314</v>
      </c>
      <c r="M615">
        <v>-1.0713E-2</v>
      </c>
      <c r="N615">
        <v>2867.4189999999999</v>
      </c>
      <c r="O615">
        <f t="shared" si="37"/>
        <v>3939.2861578297775</v>
      </c>
      <c r="P615">
        <v>1.1E-4</v>
      </c>
      <c r="Q615">
        <v>1029.9159999999999</v>
      </c>
      <c r="R615">
        <f t="shared" si="38"/>
        <v>1205.8330550714918</v>
      </c>
      <c r="S615">
        <v>4.254E-3</v>
      </c>
      <c r="T615">
        <v>615.5</v>
      </c>
      <c r="U615">
        <f t="shared" si="39"/>
        <v>692.35095613048361</v>
      </c>
    </row>
    <row r="616" spans="1:21" x14ac:dyDescent="0.3">
      <c r="A616" s="1" t="s">
        <v>651</v>
      </c>
      <c r="B616">
        <v>2.6103999999999999E-2</v>
      </c>
      <c r="C616">
        <v>2.4631E-2</v>
      </c>
      <c r="D616">
        <v>6.3437999999999994E-2</v>
      </c>
      <c r="E616">
        <v>6.1739000000000002E-2</v>
      </c>
      <c r="F616">
        <v>33646155700</v>
      </c>
      <c r="G616">
        <v>505</v>
      </c>
      <c r="H616">
        <v>32824069300</v>
      </c>
      <c r="I616">
        <v>505</v>
      </c>
      <c r="J616">
        <v>3811.15</v>
      </c>
      <c r="K616">
        <v>2.6091E-2</v>
      </c>
      <c r="L616">
        <f t="shared" si="36"/>
        <v>4482.6511409080222</v>
      </c>
      <c r="M616">
        <v>-2.5385000000000001E-2</v>
      </c>
      <c r="N616">
        <v>2794.63</v>
      </c>
      <c r="O616">
        <f t="shared" si="37"/>
        <v>3839.2879712577169</v>
      </c>
      <c r="P616">
        <v>8.0000000000000007E-5</v>
      </c>
      <c r="Q616">
        <v>1029.998</v>
      </c>
      <c r="R616">
        <f t="shared" si="38"/>
        <v>1205.9290612608472</v>
      </c>
      <c r="S616">
        <v>5.4739999999999997E-3</v>
      </c>
      <c r="T616">
        <v>618.9</v>
      </c>
      <c r="U616">
        <f t="shared" si="39"/>
        <v>696.17547806524169</v>
      </c>
    </row>
    <row r="617" spans="1:21" x14ac:dyDescent="0.3">
      <c r="A617" s="1" t="s">
        <v>424</v>
      </c>
      <c r="B617">
        <v>4.3313999999999998E-2</v>
      </c>
      <c r="C617">
        <v>4.197E-2</v>
      </c>
      <c r="D617">
        <v>5.7146000000000002E-2</v>
      </c>
      <c r="E617">
        <v>5.5185999999999999E-2</v>
      </c>
      <c r="F617">
        <v>35119621100</v>
      </c>
      <c r="G617">
        <v>505</v>
      </c>
      <c r="H617">
        <v>33734975200</v>
      </c>
      <c r="I617">
        <v>505</v>
      </c>
      <c r="J617">
        <v>3972.89</v>
      </c>
      <c r="K617">
        <v>4.2438999999999998E-2</v>
      </c>
      <c r="L617">
        <f t="shared" si="36"/>
        <v>4672.8887320630438</v>
      </c>
      <c r="M617">
        <v>-2.9342E-2</v>
      </c>
      <c r="N617">
        <v>2712.63</v>
      </c>
      <c r="O617">
        <f t="shared" si="37"/>
        <v>3726.6356295727242</v>
      </c>
      <c r="P617">
        <v>9.0000000000000006E-5</v>
      </c>
      <c r="Q617">
        <v>1030.0909999999999</v>
      </c>
      <c r="R617">
        <f t="shared" si="38"/>
        <v>1206.0379463292618</v>
      </c>
      <c r="S617">
        <v>7.0829999999999999E-3</v>
      </c>
      <c r="T617">
        <v>623.20000000000005</v>
      </c>
      <c r="U617">
        <f t="shared" si="39"/>
        <v>701.01237345331833</v>
      </c>
    </row>
    <row r="618" spans="1:21" x14ac:dyDescent="0.3">
      <c r="A618" s="1" t="s">
        <v>425</v>
      </c>
      <c r="B618">
        <v>5.3904000000000001E-2</v>
      </c>
      <c r="C618">
        <v>5.2991000000000003E-2</v>
      </c>
      <c r="D618">
        <v>4.7100000000000003E-2</v>
      </c>
      <c r="E618">
        <v>4.6281999999999997E-2</v>
      </c>
      <c r="F618">
        <v>36964662900</v>
      </c>
      <c r="G618">
        <v>505</v>
      </c>
      <c r="H618">
        <v>35119493800</v>
      </c>
      <c r="I618">
        <v>505</v>
      </c>
      <c r="J618">
        <v>4181.17</v>
      </c>
      <c r="K618">
        <v>5.2424999999999999E-2</v>
      </c>
      <c r="L618">
        <f t="shared" si="36"/>
        <v>4917.866384380146</v>
      </c>
      <c r="M618">
        <v>1.1851E-2</v>
      </c>
      <c r="N618">
        <v>2744.777</v>
      </c>
      <c r="O618">
        <f t="shared" si="37"/>
        <v>3770.7994689403763</v>
      </c>
      <c r="P618">
        <v>1.46E-4</v>
      </c>
      <c r="Q618">
        <v>1030.241</v>
      </c>
      <c r="R618">
        <f t="shared" si="38"/>
        <v>1206.2135674073506</v>
      </c>
      <c r="S618">
        <v>8.2190000000000006E-3</v>
      </c>
      <c r="T618">
        <v>628.4</v>
      </c>
      <c r="U618">
        <f t="shared" si="39"/>
        <v>706.86164229471308</v>
      </c>
    </row>
    <row r="619" spans="1:21" x14ac:dyDescent="0.3">
      <c r="A619" s="1" t="s">
        <v>426</v>
      </c>
      <c r="B619">
        <v>6.208E-3</v>
      </c>
      <c r="C619">
        <v>4.7369999999999999E-3</v>
      </c>
      <c r="D619">
        <v>1.9380999999999999E-2</v>
      </c>
      <c r="E619">
        <v>1.7756999999999998E-2</v>
      </c>
      <c r="F619">
        <v>37145970100</v>
      </c>
      <c r="G619">
        <v>505</v>
      </c>
      <c r="H619">
        <v>36973443300</v>
      </c>
      <c r="I619">
        <v>505</v>
      </c>
      <c r="J619">
        <v>4204.1099999999997</v>
      </c>
      <c r="K619">
        <v>5.4869999999999997E-3</v>
      </c>
      <c r="L619">
        <f t="shared" si="36"/>
        <v>4944.8482709950595</v>
      </c>
      <c r="M619">
        <v>3.441E-3</v>
      </c>
      <c r="N619">
        <v>2754.2220000000002</v>
      </c>
      <c r="O619">
        <f t="shared" si="37"/>
        <v>3783.7750953698246</v>
      </c>
      <c r="P619">
        <v>2.5000000000000001E-5</v>
      </c>
      <c r="Q619">
        <v>1030.2670000000001</v>
      </c>
      <c r="R619">
        <f t="shared" si="38"/>
        <v>1206.2440083942195</v>
      </c>
      <c r="S619">
        <v>8.0169999999999998E-3</v>
      </c>
      <c r="T619">
        <v>633.4</v>
      </c>
      <c r="U619">
        <f t="shared" si="39"/>
        <v>712.48593925759269</v>
      </c>
    </row>
    <row r="620" spans="1:21" x14ac:dyDescent="0.3">
      <c r="A620" s="1" t="s">
        <v>427</v>
      </c>
      <c r="B620">
        <v>2.3682000000000002E-2</v>
      </c>
      <c r="C620">
        <v>2.2564000000000001E-2</v>
      </c>
      <c r="D620">
        <v>1.193E-3</v>
      </c>
      <c r="E620">
        <v>-3.4400000000000001E-4</v>
      </c>
      <c r="F620">
        <v>37948104600</v>
      </c>
      <c r="G620">
        <v>505</v>
      </c>
      <c r="H620">
        <v>37149745000</v>
      </c>
      <c r="I620">
        <v>505</v>
      </c>
      <c r="J620">
        <v>4297.5</v>
      </c>
      <c r="K620">
        <v>2.2214000000000001E-2</v>
      </c>
      <c r="L620">
        <f t="shared" si="36"/>
        <v>5054.6930134086097</v>
      </c>
      <c r="M620">
        <v>1.4083999999999999E-2</v>
      </c>
      <c r="N620">
        <v>2793.0120000000002</v>
      </c>
      <c r="O620">
        <f t="shared" si="37"/>
        <v>3837.065148223006</v>
      </c>
      <c r="P620">
        <v>-4.5000000000000003E-5</v>
      </c>
      <c r="Q620">
        <v>1030.221</v>
      </c>
      <c r="R620">
        <f t="shared" si="38"/>
        <v>1206.1901512636055</v>
      </c>
      <c r="S620">
        <v>9.2910000000000006E-3</v>
      </c>
      <c r="T620">
        <v>639.29999999999995</v>
      </c>
      <c r="U620">
        <f t="shared" si="39"/>
        <v>719.12260967379075</v>
      </c>
    </row>
    <row r="621" spans="1:21" x14ac:dyDescent="0.3">
      <c r="A621" s="1" t="s">
        <v>652</v>
      </c>
      <c r="B621">
        <v>2.4305E-2</v>
      </c>
      <c r="C621">
        <v>2.3309E-2</v>
      </c>
      <c r="D621">
        <v>1.2336E-2</v>
      </c>
      <c r="E621">
        <v>1.1412E-2</v>
      </c>
      <c r="F621">
        <v>38866109800</v>
      </c>
      <c r="G621">
        <v>505</v>
      </c>
      <c r="H621">
        <v>38002198200</v>
      </c>
      <c r="I621">
        <v>505</v>
      </c>
      <c r="J621">
        <v>4395.26</v>
      </c>
      <c r="K621">
        <v>2.2748000000000001E-2</v>
      </c>
      <c r="L621">
        <f t="shared" si="36"/>
        <v>5169.6777228887331</v>
      </c>
      <c r="M621">
        <v>2.3828999999999999E-2</v>
      </c>
      <c r="N621">
        <v>2859.567</v>
      </c>
      <c r="O621">
        <f t="shared" si="37"/>
        <v>3928.4990092089174</v>
      </c>
      <c r="P621">
        <v>2.9E-5</v>
      </c>
      <c r="Q621">
        <v>1030.251</v>
      </c>
      <c r="R621">
        <f t="shared" si="38"/>
        <v>1206.2252754792232</v>
      </c>
      <c r="S621">
        <v>4.8110000000000002E-3</v>
      </c>
      <c r="T621">
        <v>642.4</v>
      </c>
      <c r="U621">
        <f t="shared" si="39"/>
        <v>722.60967379077613</v>
      </c>
    </row>
    <row r="622" spans="1:21" x14ac:dyDescent="0.3">
      <c r="A622" s="1" t="s">
        <v>428</v>
      </c>
      <c r="B622">
        <v>3.0599999999999999E-2</v>
      </c>
      <c r="C622">
        <v>2.9204999999999998E-2</v>
      </c>
      <c r="D622">
        <v>2.3356999999999999E-2</v>
      </c>
      <c r="E622">
        <v>2.1632999999999999E-2</v>
      </c>
      <c r="F622">
        <v>39987011600</v>
      </c>
      <c r="G622">
        <v>505</v>
      </c>
      <c r="H622">
        <v>38858063300</v>
      </c>
      <c r="I622">
        <v>505</v>
      </c>
      <c r="J622">
        <v>4522.68</v>
      </c>
      <c r="K622">
        <v>2.8989999999999998E-2</v>
      </c>
      <c r="L622">
        <f t="shared" si="36"/>
        <v>5319.5483415666904</v>
      </c>
      <c r="M622">
        <v>-4.8370000000000002E-3</v>
      </c>
      <c r="N622">
        <v>2845.7350000000001</v>
      </c>
      <c r="O622">
        <f t="shared" si="37"/>
        <v>3909.4964824993222</v>
      </c>
      <c r="P622">
        <v>3.0000000000000001E-5</v>
      </c>
      <c r="Q622">
        <v>1030.2819999999999</v>
      </c>
      <c r="R622">
        <f t="shared" si="38"/>
        <v>1206.2615705020282</v>
      </c>
      <c r="S622">
        <v>2.0660000000000001E-3</v>
      </c>
      <c r="T622">
        <v>643.70000000000005</v>
      </c>
      <c r="U622">
        <f t="shared" si="39"/>
        <v>724.07199100112484</v>
      </c>
    </row>
    <row r="623" spans="1:21" x14ac:dyDescent="0.3">
      <c r="A623" s="1" t="s">
        <v>429</v>
      </c>
      <c r="B623">
        <v>-4.6075999999999999E-2</v>
      </c>
      <c r="C623">
        <v>-4.7151999999999999E-2</v>
      </c>
      <c r="D623">
        <v>-3.7590999999999999E-2</v>
      </c>
      <c r="E623">
        <v>-3.9176000000000002E-2</v>
      </c>
      <c r="F623">
        <v>38118777800</v>
      </c>
      <c r="G623">
        <v>505</v>
      </c>
      <c r="H623">
        <v>40042178600</v>
      </c>
      <c r="I623">
        <v>505</v>
      </c>
      <c r="J623">
        <v>4307.54</v>
      </c>
      <c r="K623">
        <v>-4.7569E-2</v>
      </c>
      <c r="L623">
        <f t="shared" si="36"/>
        <v>5066.5019995295224</v>
      </c>
      <c r="M623">
        <v>-1.5424999999999999E-2</v>
      </c>
      <c r="N623">
        <v>2801.84</v>
      </c>
      <c r="O623">
        <f t="shared" si="37"/>
        <v>3849.1931344717273</v>
      </c>
      <c r="P623">
        <v>8.0000000000000007E-5</v>
      </c>
      <c r="Q623">
        <v>1030.364</v>
      </c>
      <c r="R623">
        <f t="shared" si="38"/>
        <v>1206.3575766913832</v>
      </c>
      <c r="S623">
        <v>2.7160000000000001E-3</v>
      </c>
      <c r="T623">
        <v>645.4</v>
      </c>
      <c r="U623">
        <f t="shared" si="39"/>
        <v>725.98425196850394</v>
      </c>
    </row>
    <row r="624" spans="1:21" x14ac:dyDescent="0.3">
      <c r="A624" s="1" t="s">
        <v>653</v>
      </c>
      <c r="B624">
        <v>7.0510000000000003E-2</v>
      </c>
      <c r="C624">
        <v>6.9626999999999994E-2</v>
      </c>
      <c r="D624">
        <v>5.2817000000000003E-2</v>
      </c>
      <c r="E624">
        <v>5.1969000000000001E-2</v>
      </c>
      <c r="F624">
        <v>40742141900</v>
      </c>
      <c r="G624">
        <v>505</v>
      </c>
      <c r="H624">
        <v>38118777800</v>
      </c>
      <c r="I624">
        <v>505</v>
      </c>
      <c r="J624">
        <v>4605.38</v>
      </c>
      <c r="K624">
        <v>6.9143999999999997E-2</v>
      </c>
      <c r="L624">
        <f t="shared" si="36"/>
        <v>5416.8195718654442</v>
      </c>
      <c r="M624">
        <v>-4.8960000000000002E-3</v>
      </c>
      <c r="N624">
        <v>2788.1219999999998</v>
      </c>
      <c r="O624">
        <f t="shared" si="37"/>
        <v>3830.3472219932546</v>
      </c>
      <c r="P624">
        <v>-3.4E-5</v>
      </c>
      <c r="Q624">
        <v>1030.329</v>
      </c>
      <c r="R624">
        <f t="shared" si="38"/>
        <v>1206.3165984398292</v>
      </c>
      <c r="S624">
        <v>8.3079999999999994E-3</v>
      </c>
      <c r="T624">
        <v>650.79999999999995</v>
      </c>
      <c r="U624">
        <f t="shared" si="39"/>
        <v>732.05849268841382</v>
      </c>
    </row>
    <row r="625" spans="1:21" x14ac:dyDescent="0.3">
      <c r="A625" s="1" t="s">
        <v>430</v>
      </c>
      <c r="B625">
        <v>-7.2560000000000003E-3</v>
      </c>
      <c r="C625">
        <v>-8.6660000000000001E-3</v>
      </c>
      <c r="D625">
        <v>-2.5722999999999999E-2</v>
      </c>
      <c r="E625">
        <v>-2.7548E-2</v>
      </c>
      <c r="F625">
        <v>40314551700</v>
      </c>
      <c r="G625">
        <v>505</v>
      </c>
      <c r="H625">
        <v>40742141900</v>
      </c>
      <c r="I625">
        <v>505</v>
      </c>
      <c r="J625">
        <v>4567</v>
      </c>
      <c r="K625">
        <v>-8.3339999999999994E-3</v>
      </c>
      <c r="L625">
        <f t="shared" si="36"/>
        <v>5371.6772524111975</v>
      </c>
      <c r="M625">
        <v>1.2455000000000001E-2</v>
      </c>
      <c r="N625">
        <v>2822.848</v>
      </c>
      <c r="O625">
        <f t="shared" si="37"/>
        <v>3878.0541148878042</v>
      </c>
      <c r="P625">
        <v>7.2999999999999999E-5</v>
      </c>
      <c r="Q625">
        <v>1030.404</v>
      </c>
      <c r="R625">
        <f t="shared" si="38"/>
        <v>1206.4044089788736</v>
      </c>
      <c r="S625">
        <v>4.9129999999999998E-3</v>
      </c>
      <c r="T625">
        <v>654</v>
      </c>
      <c r="U625">
        <f t="shared" si="39"/>
        <v>735.65804274465688</v>
      </c>
    </row>
    <row r="626" spans="1:21" x14ac:dyDescent="0.3">
      <c r="A626" s="1" t="s">
        <v>431</v>
      </c>
      <c r="B626">
        <v>4.3485000000000003E-2</v>
      </c>
      <c r="C626">
        <v>4.2285000000000003E-2</v>
      </c>
      <c r="D626">
        <v>6.3630999999999993E-2</v>
      </c>
      <c r="E626">
        <v>6.1863000000000001E-2</v>
      </c>
      <c r="F626">
        <v>42059623000</v>
      </c>
      <c r="G626">
        <v>505</v>
      </c>
      <c r="H626">
        <v>40358339000</v>
      </c>
      <c r="I626">
        <v>505</v>
      </c>
      <c r="J626">
        <v>4766.18</v>
      </c>
      <c r="K626">
        <v>4.3612999999999999E-2</v>
      </c>
      <c r="L626">
        <f t="shared" si="36"/>
        <v>5605.9515408139268</v>
      </c>
      <c r="M626">
        <v>-4.7499999999999999E-3</v>
      </c>
      <c r="N626">
        <v>2809.4389999999999</v>
      </c>
      <c r="O626">
        <f t="shared" si="37"/>
        <v>3859.6327094042172</v>
      </c>
      <c r="P626">
        <v>8.1000000000000004E-5</v>
      </c>
      <c r="Q626">
        <v>1030.4880000000001</v>
      </c>
      <c r="R626">
        <f t="shared" si="38"/>
        <v>1206.5027567826032</v>
      </c>
      <c r="S626">
        <v>3.0730000000000002E-3</v>
      </c>
      <c r="T626">
        <v>656</v>
      </c>
      <c r="U626">
        <f t="shared" si="39"/>
        <v>737.90776152980879</v>
      </c>
    </row>
    <row r="627" spans="1:21" x14ac:dyDescent="0.3">
      <c r="A627" s="1" t="s">
        <v>432</v>
      </c>
      <c r="B627">
        <v>-5.2242999999999998E-2</v>
      </c>
      <c r="C627">
        <v>-5.3087000000000002E-2</v>
      </c>
      <c r="D627">
        <v>-4.2680000000000003E-2</v>
      </c>
      <c r="E627">
        <v>-4.3469000000000001E-2</v>
      </c>
      <c r="F627">
        <v>39783705000</v>
      </c>
      <c r="G627">
        <v>505</v>
      </c>
      <c r="H627">
        <v>42059623000</v>
      </c>
      <c r="I627">
        <v>505</v>
      </c>
      <c r="J627">
        <v>4515.55</v>
      </c>
      <c r="K627">
        <v>-5.2585E-2</v>
      </c>
      <c r="L627">
        <f t="shared" si="36"/>
        <v>5311.1620795107037</v>
      </c>
      <c r="M627">
        <v>-2.2542E-2</v>
      </c>
      <c r="N627">
        <v>2746.1089999999999</v>
      </c>
      <c r="O627">
        <f t="shared" si="37"/>
        <v>3772.6293825882344</v>
      </c>
      <c r="P627">
        <v>-3.4999999999999997E-5</v>
      </c>
      <c r="Q627">
        <v>1030.452</v>
      </c>
      <c r="R627">
        <f t="shared" si="38"/>
        <v>1206.4606077238618</v>
      </c>
      <c r="S627">
        <v>8.4150000000000006E-3</v>
      </c>
      <c r="T627">
        <v>661.5</v>
      </c>
      <c r="U627">
        <f t="shared" si="39"/>
        <v>744.09448818897636</v>
      </c>
    </row>
    <row r="628" spans="1:21" x14ac:dyDescent="0.3">
      <c r="A628" s="1" t="s">
        <v>433</v>
      </c>
      <c r="B628">
        <v>-2.9293E-2</v>
      </c>
      <c r="C628">
        <v>-3.0700000000000002E-2</v>
      </c>
      <c r="D628">
        <v>-1.0156E-2</v>
      </c>
      <c r="E628">
        <v>-1.1785E-2</v>
      </c>
      <c r="F628">
        <v>38529981700</v>
      </c>
      <c r="G628">
        <v>505</v>
      </c>
      <c r="H628">
        <v>39711420300</v>
      </c>
      <c r="I628">
        <v>504</v>
      </c>
      <c r="J628">
        <v>4373.9399999999996</v>
      </c>
      <c r="K628">
        <v>-3.1361E-2</v>
      </c>
      <c r="L628">
        <f t="shared" si="36"/>
        <v>5144.6012702893431</v>
      </c>
      <c r="M628">
        <v>-3.0209999999999998E-3</v>
      </c>
      <c r="N628">
        <v>2737.8130000000001</v>
      </c>
      <c r="O628">
        <f t="shared" si="37"/>
        <v>3761.2322627514209</v>
      </c>
      <c r="P628">
        <v>1.2E-4</v>
      </c>
      <c r="Q628">
        <v>1030.575</v>
      </c>
      <c r="R628">
        <f t="shared" si="38"/>
        <v>1206.6046170078946</v>
      </c>
      <c r="S628">
        <v>9.1339999999999998E-3</v>
      </c>
      <c r="T628">
        <v>667.6</v>
      </c>
      <c r="U628">
        <f t="shared" si="39"/>
        <v>750.95613048368955</v>
      </c>
    </row>
    <row r="629" spans="1:21" x14ac:dyDescent="0.3">
      <c r="A629" s="1" t="s">
        <v>434</v>
      </c>
      <c r="B629">
        <v>3.7925E-2</v>
      </c>
      <c r="C629">
        <v>3.6604999999999999E-2</v>
      </c>
      <c r="D629">
        <v>2.7143E-2</v>
      </c>
      <c r="E629">
        <v>2.5243999999999999E-2</v>
      </c>
      <c r="F629">
        <v>39857937700</v>
      </c>
      <c r="G629">
        <v>505</v>
      </c>
      <c r="H629">
        <v>38547902900</v>
      </c>
      <c r="I629">
        <v>505</v>
      </c>
      <c r="J629">
        <v>4530.41</v>
      </c>
      <c r="K629">
        <v>3.5772999999999999E-2</v>
      </c>
      <c r="L629">
        <f t="shared" si="36"/>
        <v>5328.6403199247243</v>
      </c>
      <c r="M629">
        <v>-4.3484000000000002E-2</v>
      </c>
      <c r="N629">
        <v>2618.7620000000002</v>
      </c>
      <c r="O629">
        <f t="shared" si="37"/>
        <v>3597.6789221423951</v>
      </c>
      <c r="P629">
        <v>2.8400000000000002E-4</v>
      </c>
      <c r="Q629">
        <v>1030.8679999999999</v>
      </c>
      <c r="R629">
        <f t="shared" si="38"/>
        <v>1206.947663513761</v>
      </c>
      <c r="S629">
        <v>1.3351E-2</v>
      </c>
      <c r="T629">
        <v>676.5</v>
      </c>
      <c r="U629">
        <f t="shared" si="39"/>
        <v>760.96737907761531</v>
      </c>
    </row>
    <row r="630" spans="1:21" x14ac:dyDescent="0.3">
      <c r="A630" s="1" t="s">
        <v>654</v>
      </c>
      <c r="B630">
        <v>-8.7576000000000001E-2</v>
      </c>
      <c r="C630">
        <v>-8.8392999999999999E-2</v>
      </c>
      <c r="D630">
        <v>-6.3196000000000002E-2</v>
      </c>
      <c r="E630">
        <v>-6.3963000000000006E-2</v>
      </c>
      <c r="F630">
        <v>36323099500</v>
      </c>
      <c r="G630">
        <v>504</v>
      </c>
      <c r="H630">
        <v>39854388900</v>
      </c>
      <c r="I630">
        <v>503</v>
      </c>
      <c r="J630">
        <v>4131.93</v>
      </c>
      <c r="K630">
        <v>-8.7956999999999994E-2</v>
      </c>
      <c r="L630">
        <f t="shared" si="36"/>
        <v>4859.9505998588575</v>
      </c>
      <c r="M630">
        <v>-4.9388000000000001E-2</v>
      </c>
      <c r="N630">
        <v>2489.4270000000001</v>
      </c>
      <c r="O630">
        <f t="shared" si="37"/>
        <v>3419.997329315217</v>
      </c>
      <c r="P630">
        <v>1.64E-4</v>
      </c>
      <c r="Q630">
        <v>1031.037</v>
      </c>
      <c r="R630">
        <f t="shared" si="38"/>
        <v>1207.1455299284075</v>
      </c>
      <c r="S630">
        <v>5.5830000000000003E-3</v>
      </c>
      <c r="T630">
        <v>680.3</v>
      </c>
      <c r="U630">
        <f t="shared" si="39"/>
        <v>765.24184476940377</v>
      </c>
    </row>
    <row r="631" spans="1:21" x14ac:dyDescent="0.3">
      <c r="A631" s="1" t="s">
        <v>435</v>
      </c>
      <c r="B631">
        <v>3.7399999999999998E-4</v>
      </c>
      <c r="C631">
        <v>-1.3550000000000001E-3</v>
      </c>
      <c r="D631">
        <v>9.9819999999999996E-3</v>
      </c>
      <c r="E631">
        <v>8.0499999999999999E-3</v>
      </c>
      <c r="F631">
        <v>36229493800</v>
      </c>
      <c r="G631">
        <v>504</v>
      </c>
      <c r="H631">
        <v>36323099500</v>
      </c>
      <c r="I631">
        <v>504</v>
      </c>
      <c r="J631">
        <v>4132.1499999999996</v>
      </c>
      <c r="K631">
        <v>5.3000000000000001E-5</v>
      </c>
      <c r="L631">
        <f t="shared" si="36"/>
        <v>4860.2093625029402</v>
      </c>
      <c r="M631">
        <v>1.0019999999999999E-2</v>
      </c>
      <c r="N631">
        <v>2514.3710000000001</v>
      </c>
      <c r="O631">
        <f t="shared" si="37"/>
        <v>3454.265622132174</v>
      </c>
      <c r="P631">
        <v>7.2599999999999997E-4</v>
      </c>
      <c r="Q631">
        <v>1031.7850000000001</v>
      </c>
      <c r="R631">
        <f t="shared" si="38"/>
        <v>1208.0212937044762</v>
      </c>
      <c r="S631">
        <v>1.1024000000000001E-2</v>
      </c>
      <c r="T631">
        <v>687.8</v>
      </c>
      <c r="U631">
        <f t="shared" si="39"/>
        <v>773.67829021372313</v>
      </c>
    </row>
    <row r="632" spans="1:21" x14ac:dyDescent="0.3">
      <c r="A632" s="1" t="s">
        <v>436</v>
      </c>
      <c r="B632">
        <v>-8.1683000000000006E-2</v>
      </c>
      <c r="C632">
        <v>-8.3126000000000005E-2</v>
      </c>
      <c r="D632">
        <v>-9.2874999999999999E-2</v>
      </c>
      <c r="E632">
        <v>-9.4766000000000003E-2</v>
      </c>
      <c r="F632">
        <v>33233264900</v>
      </c>
      <c r="G632">
        <v>503</v>
      </c>
      <c r="H632">
        <v>36297171800</v>
      </c>
      <c r="I632">
        <v>503</v>
      </c>
      <c r="J632">
        <v>3785.38</v>
      </c>
      <c r="K632">
        <v>-8.3919999999999995E-2</v>
      </c>
      <c r="L632">
        <f t="shared" si="36"/>
        <v>4452.3406257351216</v>
      </c>
      <c r="M632">
        <v>-1.2064E-2</v>
      </c>
      <c r="N632">
        <v>2484.0369999999998</v>
      </c>
      <c r="O632">
        <f t="shared" si="37"/>
        <v>3412.5924985629958</v>
      </c>
      <c r="P632">
        <v>1.93E-4</v>
      </c>
      <c r="Q632">
        <v>1031.9849999999999</v>
      </c>
      <c r="R632">
        <f t="shared" si="38"/>
        <v>1208.2554551419275</v>
      </c>
      <c r="S632">
        <v>1.3736E-2</v>
      </c>
      <c r="T632">
        <v>697.2</v>
      </c>
      <c r="U632">
        <f t="shared" si="39"/>
        <v>784.25196850393706</v>
      </c>
    </row>
    <row r="633" spans="1:21" x14ac:dyDescent="0.3">
      <c r="A633" s="1" t="s">
        <v>655</v>
      </c>
      <c r="B633">
        <v>9.3766000000000002E-2</v>
      </c>
      <c r="C633">
        <v>9.2674999999999993E-2</v>
      </c>
      <c r="D633">
        <v>8.7937000000000001E-2</v>
      </c>
      <c r="E633">
        <v>8.6981000000000003E-2</v>
      </c>
      <c r="F633">
        <v>36277971500</v>
      </c>
      <c r="G633">
        <v>503</v>
      </c>
      <c r="H633">
        <v>33233264900</v>
      </c>
      <c r="I633">
        <v>503</v>
      </c>
      <c r="J633">
        <v>4130.29</v>
      </c>
      <c r="K633">
        <v>9.1116000000000003E-2</v>
      </c>
      <c r="L633">
        <f t="shared" si="36"/>
        <v>4858.0216419665967</v>
      </c>
      <c r="M633">
        <v>3.3718999999999999E-2</v>
      </c>
      <c r="N633">
        <v>2567.797</v>
      </c>
      <c r="O633">
        <f t="shared" si="37"/>
        <v>3527.6627441670817</v>
      </c>
      <c r="P633">
        <v>5.5099999999999995E-4</v>
      </c>
      <c r="Q633">
        <v>1032.5530000000001</v>
      </c>
      <c r="R633">
        <f t="shared" si="38"/>
        <v>1208.92047362429</v>
      </c>
      <c r="S633">
        <v>-1.18E-4</v>
      </c>
      <c r="T633">
        <v>697.1</v>
      </c>
      <c r="U633">
        <f t="shared" si="39"/>
        <v>784.13948256467938</v>
      </c>
    </row>
    <row r="634" spans="1:21" x14ac:dyDescent="0.3">
      <c r="A634" s="1" t="s">
        <v>437</v>
      </c>
      <c r="B634">
        <v>-4.0294999999999997E-2</v>
      </c>
      <c r="C634">
        <v>-4.2051999999999999E-2</v>
      </c>
      <c r="D634">
        <v>-3.3776E-2</v>
      </c>
      <c r="E634">
        <v>-3.5819999999999998E-2</v>
      </c>
      <c r="F634">
        <v>34680392600</v>
      </c>
      <c r="G634">
        <v>503</v>
      </c>
      <c r="H634">
        <v>36277971500</v>
      </c>
      <c r="I634">
        <v>503</v>
      </c>
      <c r="J634">
        <v>3955</v>
      </c>
      <c r="K634">
        <v>-4.2439999999999999E-2</v>
      </c>
      <c r="L634">
        <f t="shared" si="36"/>
        <v>4651.846624323689</v>
      </c>
      <c r="M634">
        <v>-4.3289000000000001E-2</v>
      </c>
      <c r="N634">
        <v>2456.6390000000001</v>
      </c>
      <c r="O634">
        <f t="shared" si="37"/>
        <v>3374.952878349759</v>
      </c>
      <c r="P634">
        <v>1.8060000000000001E-3</v>
      </c>
      <c r="Q634">
        <v>1034.4179999999999</v>
      </c>
      <c r="R634">
        <f t="shared" si="38"/>
        <v>1211.104029028525</v>
      </c>
      <c r="S634">
        <v>-3.5399999999999999E-4</v>
      </c>
      <c r="T634">
        <v>696.9</v>
      </c>
      <c r="U634">
        <f t="shared" si="39"/>
        <v>783.91451068616414</v>
      </c>
    </row>
    <row r="635" spans="1:21" x14ac:dyDescent="0.3">
      <c r="A635" s="1" t="s">
        <v>438</v>
      </c>
      <c r="B635">
        <v>-9.1495000000000007E-2</v>
      </c>
      <c r="C635">
        <v>-9.2876E-2</v>
      </c>
      <c r="D635">
        <v>-9.2952999999999994E-2</v>
      </c>
      <c r="E635">
        <v>-9.4955999999999999E-2</v>
      </c>
      <c r="F635">
        <v>31445691600</v>
      </c>
      <c r="G635">
        <v>503</v>
      </c>
      <c r="H635">
        <v>34708351900</v>
      </c>
      <c r="I635">
        <v>502</v>
      </c>
      <c r="J635">
        <v>3585.62</v>
      </c>
      <c r="K635">
        <v>-9.3396000000000007E-2</v>
      </c>
      <c r="L635">
        <f t="shared" si="36"/>
        <v>4217.3841449070806</v>
      </c>
      <c r="M635">
        <v>-5.0056000000000003E-2</v>
      </c>
      <c r="N635">
        <v>2333.67</v>
      </c>
      <c r="O635">
        <f t="shared" si="37"/>
        <v>3206.0169539026624</v>
      </c>
      <c r="P635">
        <v>1.684E-3</v>
      </c>
      <c r="Q635">
        <v>1036.1600000000001</v>
      </c>
      <c r="R635">
        <f t="shared" si="38"/>
        <v>1213.1435751487277</v>
      </c>
      <c r="S635">
        <v>2.1510000000000001E-3</v>
      </c>
      <c r="T635">
        <v>698.4</v>
      </c>
      <c r="U635">
        <f t="shared" si="39"/>
        <v>785.60179977502798</v>
      </c>
    </row>
    <row r="636" spans="1:21" x14ac:dyDescent="0.3">
      <c r="A636" s="1" t="s">
        <v>439</v>
      </c>
      <c r="B636">
        <v>8.0248E-2</v>
      </c>
      <c r="C636">
        <v>7.9197000000000004E-2</v>
      </c>
      <c r="D636">
        <v>9.6627000000000005E-2</v>
      </c>
      <c r="E636">
        <v>9.5682000000000003E-2</v>
      </c>
      <c r="F636">
        <v>33892979800</v>
      </c>
      <c r="G636">
        <v>503</v>
      </c>
      <c r="H636">
        <v>31437182900</v>
      </c>
      <c r="I636">
        <v>502</v>
      </c>
      <c r="J636">
        <v>3871.98</v>
      </c>
      <c r="K636">
        <v>7.9863000000000003E-2</v>
      </c>
      <c r="L636">
        <f t="shared" si="36"/>
        <v>4554.199011997177</v>
      </c>
      <c r="M636">
        <v>-1.4968E-2</v>
      </c>
      <c r="N636">
        <v>2298.739</v>
      </c>
      <c r="O636">
        <f t="shared" si="37"/>
        <v>3158.0284301539</v>
      </c>
      <c r="P636">
        <v>1.859E-3</v>
      </c>
      <c r="Q636">
        <v>1038.086</v>
      </c>
      <c r="R636">
        <f t="shared" si="38"/>
        <v>1215.3985497913857</v>
      </c>
      <c r="S636">
        <v>4.0559999999999997E-3</v>
      </c>
      <c r="T636">
        <v>701.2</v>
      </c>
      <c r="U636">
        <f t="shared" si="39"/>
        <v>788.75140607424066</v>
      </c>
    </row>
    <row r="637" spans="1:21" x14ac:dyDescent="0.3">
      <c r="A637" s="1" t="s">
        <v>440</v>
      </c>
      <c r="B637">
        <v>5.4164999999999998E-2</v>
      </c>
      <c r="C637">
        <v>5.2157000000000002E-2</v>
      </c>
      <c r="D637">
        <v>6.9010000000000002E-2</v>
      </c>
      <c r="E637">
        <v>6.6817000000000001E-2</v>
      </c>
      <c r="F637">
        <v>35640696600</v>
      </c>
      <c r="G637">
        <v>503</v>
      </c>
      <c r="H637">
        <v>33914247500</v>
      </c>
      <c r="I637">
        <v>503</v>
      </c>
      <c r="J637">
        <v>4080.11</v>
      </c>
      <c r="K637">
        <v>5.3753000000000002E-2</v>
      </c>
      <c r="L637">
        <f t="shared" si="36"/>
        <v>4799.0002352387673</v>
      </c>
      <c r="M637">
        <v>4.0788999999999999E-2</v>
      </c>
      <c r="N637">
        <v>2392.5030000000002</v>
      </c>
      <c r="O637">
        <f t="shared" si="37"/>
        <v>3286.8422614435553</v>
      </c>
      <c r="P637">
        <v>3.114E-3</v>
      </c>
      <c r="Q637">
        <v>1041.319</v>
      </c>
      <c r="R637">
        <f t="shared" si="38"/>
        <v>1219.1837694277892</v>
      </c>
      <c r="S637">
        <v>-1.01E-3</v>
      </c>
      <c r="T637">
        <v>700.5</v>
      </c>
      <c r="U637">
        <f t="shared" si="39"/>
        <v>787.96400449943758</v>
      </c>
    </row>
    <row r="638" spans="1:21" x14ac:dyDescent="0.3">
      <c r="A638" s="1" t="s">
        <v>656</v>
      </c>
      <c r="B638">
        <v>-5.8784000000000003E-2</v>
      </c>
      <c r="C638">
        <v>-6.0170000000000001E-2</v>
      </c>
      <c r="D638">
        <v>-4.8774999999999999E-2</v>
      </c>
      <c r="E638">
        <v>-5.0741000000000001E-2</v>
      </c>
      <c r="F638">
        <v>33473565100</v>
      </c>
      <c r="G638">
        <v>503</v>
      </c>
      <c r="H638">
        <v>35651922100</v>
      </c>
      <c r="I638">
        <v>503</v>
      </c>
      <c r="J638">
        <v>3839.5</v>
      </c>
      <c r="K638">
        <v>-5.8971000000000003E-2</v>
      </c>
      <c r="L638">
        <f t="shared" si="36"/>
        <v>4515.9962361797225</v>
      </c>
      <c r="M638">
        <v>-1.8565999999999999E-2</v>
      </c>
      <c r="N638">
        <v>2348.0830000000001</v>
      </c>
      <c r="O638">
        <f t="shared" si="37"/>
        <v>3225.8176636673675</v>
      </c>
      <c r="P638">
        <v>3.2799999999999999E-3</v>
      </c>
      <c r="Q638">
        <v>1044.7339999999999</v>
      </c>
      <c r="R638">
        <f t="shared" si="38"/>
        <v>1223.1820759722734</v>
      </c>
      <c r="S638">
        <v>-3.0699999999999998E-3</v>
      </c>
      <c r="T638">
        <v>698.3</v>
      </c>
      <c r="U638">
        <f t="shared" si="39"/>
        <v>785.48931383577042</v>
      </c>
    </row>
    <row r="639" spans="1:21" x14ac:dyDescent="0.3">
      <c r="A639" s="1" t="s">
        <v>441</v>
      </c>
      <c r="B639">
        <v>6.3810000000000006E-2</v>
      </c>
      <c r="C639">
        <v>6.2776999999999999E-2</v>
      </c>
      <c r="D639">
        <v>7.5629000000000002E-2</v>
      </c>
      <c r="E639">
        <v>7.4763999999999997E-2</v>
      </c>
      <c r="F639">
        <v>35557003500</v>
      </c>
      <c r="G639">
        <v>503</v>
      </c>
      <c r="H639">
        <v>33496119400</v>
      </c>
      <c r="I639">
        <v>503</v>
      </c>
      <c r="J639">
        <v>4076.6</v>
      </c>
      <c r="K639">
        <v>6.1753000000000002E-2</v>
      </c>
      <c r="L639">
        <f t="shared" si="36"/>
        <v>4794.8717948717949</v>
      </c>
      <c r="M639">
        <v>3.3276E-2</v>
      </c>
      <c r="N639">
        <v>2426.2179999999998</v>
      </c>
      <c r="O639">
        <f t="shared" si="37"/>
        <v>3333.1602333936708</v>
      </c>
      <c r="P639">
        <v>3.4619999999999998E-3</v>
      </c>
      <c r="Q639">
        <v>1048.3510000000001</v>
      </c>
      <c r="R639">
        <f t="shared" si="38"/>
        <v>1227.4168855685839</v>
      </c>
      <c r="S639">
        <v>7.9950000000000004E-3</v>
      </c>
      <c r="T639">
        <v>703.9</v>
      </c>
      <c r="U639">
        <f t="shared" si="39"/>
        <v>791.78852643419566</v>
      </c>
    </row>
    <row r="640" spans="1:21" x14ac:dyDescent="0.3">
      <c r="A640" s="1" t="s">
        <v>442</v>
      </c>
      <c r="B640">
        <v>-2.4264999999999998E-2</v>
      </c>
      <c r="C640">
        <v>-2.5992999999999999E-2</v>
      </c>
      <c r="D640">
        <v>-3.3449E-2</v>
      </c>
      <c r="E640">
        <v>-3.5321999999999999E-2</v>
      </c>
      <c r="F640">
        <v>34569840400</v>
      </c>
      <c r="G640">
        <v>503</v>
      </c>
      <c r="H640">
        <v>35557003500</v>
      </c>
      <c r="I640">
        <v>503</v>
      </c>
      <c r="J640">
        <v>3970.15</v>
      </c>
      <c r="K640">
        <v>-2.6112E-2</v>
      </c>
      <c r="L640">
        <f t="shared" si="36"/>
        <v>4669.6659609503649</v>
      </c>
      <c r="M640">
        <v>-3.1097E-2</v>
      </c>
      <c r="N640">
        <v>2350.77</v>
      </c>
      <c r="O640">
        <f t="shared" si="37"/>
        <v>3229.5090885711184</v>
      </c>
      <c r="P640">
        <v>3.4420000000000002E-3</v>
      </c>
      <c r="Q640">
        <v>1051.96</v>
      </c>
      <c r="R640">
        <f t="shared" si="38"/>
        <v>1231.6423287073962</v>
      </c>
      <c r="S640">
        <v>5.5820000000000002E-3</v>
      </c>
      <c r="T640">
        <v>707.9</v>
      </c>
      <c r="U640">
        <f t="shared" si="39"/>
        <v>796.28796400449937</v>
      </c>
    </row>
    <row r="641" spans="1:21" x14ac:dyDescent="0.3">
      <c r="A641" s="1" t="s">
        <v>443</v>
      </c>
      <c r="B641">
        <v>3.7478999999999998E-2</v>
      </c>
      <c r="C641">
        <v>3.5871E-2</v>
      </c>
      <c r="D641">
        <v>-2.7390000000000001E-3</v>
      </c>
      <c r="E641">
        <v>-5.0379999999999999E-3</v>
      </c>
      <c r="F641">
        <v>35776753600</v>
      </c>
      <c r="G641">
        <v>503</v>
      </c>
      <c r="H641">
        <v>34592585600</v>
      </c>
      <c r="I641">
        <v>503</v>
      </c>
      <c r="J641">
        <v>4109.3100000000004</v>
      </c>
      <c r="K641">
        <v>3.5052E-2</v>
      </c>
      <c r="L641">
        <f t="shared" si="36"/>
        <v>4833.3450952717012</v>
      </c>
      <c r="M641">
        <v>4.1575000000000001E-2</v>
      </c>
      <c r="N641">
        <v>2448.5030000000002</v>
      </c>
      <c r="O641">
        <f t="shared" si="37"/>
        <v>3363.7755679601355</v>
      </c>
      <c r="P641">
        <v>4.1200000000000004E-3</v>
      </c>
      <c r="Q641">
        <v>1056.2940000000001</v>
      </c>
      <c r="R641">
        <f t="shared" si="38"/>
        <v>1236.7166070569701</v>
      </c>
      <c r="S641">
        <v>3.3110000000000001E-3</v>
      </c>
      <c r="T641">
        <v>710.2</v>
      </c>
      <c r="U641">
        <f t="shared" si="39"/>
        <v>798.8751406074241</v>
      </c>
    </row>
    <row r="642" spans="1:21" x14ac:dyDescent="0.3">
      <c r="A642" s="1" t="s">
        <v>657</v>
      </c>
      <c r="B642">
        <v>1.5015000000000001E-2</v>
      </c>
      <c r="C642">
        <v>1.4064999999999999E-2</v>
      </c>
      <c r="D642">
        <v>2.1159999999999998E-3</v>
      </c>
      <c r="E642">
        <v>1.183E-3</v>
      </c>
      <c r="F642">
        <v>36258726200</v>
      </c>
      <c r="G642">
        <v>503</v>
      </c>
      <c r="H642">
        <v>35776753600</v>
      </c>
      <c r="I642">
        <v>503</v>
      </c>
      <c r="J642">
        <v>4169.4799999999996</v>
      </c>
      <c r="K642">
        <v>1.4642000000000001E-2</v>
      </c>
      <c r="L642">
        <f t="shared" si="36"/>
        <v>4904.1166784286052</v>
      </c>
      <c r="M642">
        <v>6.2589999999999998E-3</v>
      </c>
      <c r="N642">
        <v>2463.828</v>
      </c>
      <c r="O642">
        <f t="shared" si="37"/>
        <v>3384.829191573825</v>
      </c>
      <c r="P642">
        <v>3.3760000000000001E-3</v>
      </c>
      <c r="Q642">
        <v>1059.8599999999999</v>
      </c>
      <c r="R642">
        <f t="shared" si="38"/>
        <v>1240.8917054867302</v>
      </c>
      <c r="S642">
        <v>5.0590000000000001E-3</v>
      </c>
      <c r="T642">
        <v>713.8</v>
      </c>
      <c r="U642">
        <f t="shared" si="39"/>
        <v>802.92463442069732</v>
      </c>
    </row>
    <row r="643" spans="1:21" x14ac:dyDescent="0.3">
      <c r="A643" s="1" t="s">
        <v>444</v>
      </c>
      <c r="B643">
        <v>5.306E-3</v>
      </c>
      <c r="C643">
        <v>3.4740000000000001E-3</v>
      </c>
      <c r="D643">
        <v>-3.7838999999999998E-2</v>
      </c>
      <c r="E643">
        <v>-3.9924000000000001E-2</v>
      </c>
      <c r="F643">
        <v>36372849700</v>
      </c>
      <c r="G643">
        <v>503</v>
      </c>
      <c r="H643">
        <v>36273671800</v>
      </c>
      <c r="I643">
        <v>503</v>
      </c>
      <c r="J643">
        <v>4179.83</v>
      </c>
      <c r="K643">
        <v>2.4819999999999998E-3</v>
      </c>
      <c r="L643">
        <f t="shared" si="36"/>
        <v>4916.2902846389088</v>
      </c>
      <c r="M643">
        <v>-1.559E-2</v>
      </c>
      <c r="N643">
        <v>2425.4169999999999</v>
      </c>
      <c r="O643">
        <f t="shared" si="37"/>
        <v>3332.0598123486752</v>
      </c>
      <c r="P643">
        <v>4.1999999999999997E-3</v>
      </c>
      <c r="Q643">
        <v>1064.3109999999999</v>
      </c>
      <c r="R643">
        <f t="shared" si="38"/>
        <v>1246.1029682772134</v>
      </c>
      <c r="S643">
        <v>2.5179999999999998E-3</v>
      </c>
      <c r="T643">
        <v>715.6</v>
      </c>
      <c r="U643">
        <f t="shared" si="39"/>
        <v>804.94938132733398</v>
      </c>
    </row>
    <row r="644" spans="1:21" x14ac:dyDescent="0.3">
      <c r="A644" s="1" t="s">
        <v>445</v>
      </c>
      <c r="B644">
        <v>6.6951999999999998E-2</v>
      </c>
      <c r="C644">
        <v>6.5652000000000002E-2</v>
      </c>
      <c r="D644">
        <v>7.8668000000000002E-2</v>
      </c>
      <c r="E644">
        <v>7.6573000000000002E-2</v>
      </c>
      <c r="F644">
        <v>38792898700</v>
      </c>
      <c r="G644">
        <v>503</v>
      </c>
      <c r="H644">
        <v>36436224600</v>
      </c>
      <c r="I644">
        <v>503</v>
      </c>
      <c r="J644">
        <v>4450.38</v>
      </c>
      <c r="K644">
        <v>6.4727999999999994E-2</v>
      </c>
      <c r="L644">
        <f t="shared" ref="L644:L656" si="40">J644/$J$3*100</f>
        <v>5234.5095271700775</v>
      </c>
      <c r="M644">
        <v>-1.299E-2</v>
      </c>
      <c r="N644">
        <v>2393.9110000000001</v>
      </c>
      <c r="O644">
        <f t="shared" ref="O644:O656" si="41">N644/$N$3*100</f>
        <v>3288.7765845788285</v>
      </c>
      <c r="P644">
        <v>4.3099999999999996E-3</v>
      </c>
      <c r="Q644">
        <v>1068.8979999999999</v>
      </c>
      <c r="R644">
        <f t="shared" ref="R644:R656" si="42">Q644/$Q$3*100</f>
        <v>1251.4734608451636</v>
      </c>
      <c r="S644">
        <v>3.2290000000000001E-3</v>
      </c>
      <c r="T644">
        <v>717.9</v>
      </c>
      <c r="U644">
        <f t="shared" ref="U644:U656" si="43">T644/$T$3*100</f>
        <v>807.5365579302586</v>
      </c>
    </row>
    <row r="645" spans="1:21" x14ac:dyDescent="0.3">
      <c r="A645" s="1" t="s">
        <v>446</v>
      </c>
      <c r="B645">
        <v>3.1699999999999999E-2</v>
      </c>
      <c r="C645">
        <v>3.0745000000000001E-2</v>
      </c>
      <c r="D645">
        <v>3.5298000000000003E-2</v>
      </c>
      <c r="E645">
        <v>3.4301999999999999E-2</v>
      </c>
      <c r="F645">
        <v>39966462400</v>
      </c>
      <c r="G645">
        <v>503</v>
      </c>
      <c r="H645">
        <v>38792898700</v>
      </c>
      <c r="I645">
        <v>503</v>
      </c>
      <c r="J645">
        <v>4588.96</v>
      </c>
      <c r="K645">
        <v>3.1139E-2</v>
      </c>
      <c r="L645">
        <f t="shared" si="40"/>
        <v>5397.506469066102</v>
      </c>
      <c r="M645">
        <v>-6.7600000000000004E-3</v>
      </c>
      <c r="N645">
        <v>2377.7280000000001</v>
      </c>
      <c r="O645">
        <f t="shared" si="41"/>
        <v>3266.544232804582</v>
      </c>
      <c r="P645">
        <v>4.2659999999999998E-3</v>
      </c>
      <c r="Q645">
        <v>1073.4580000000001</v>
      </c>
      <c r="R645">
        <f t="shared" si="42"/>
        <v>1256.8123416190579</v>
      </c>
      <c r="S645">
        <v>1.908E-3</v>
      </c>
      <c r="T645">
        <v>719.3</v>
      </c>
      <c r="U645">
        <f t="shared" si="43"/>
        <v>809.11136107986488</v>
      </c>
    </row>
    <row r="646" spans="1:21" x14ac:dyDescent="0.3">
      <c r="A646" s="1" t="s">
        <v>447</v>
      </c>
      <c r="B646">
        <v>-1.5424E-2</v>
      </c>
      <c r="C646">
        <v>-1.7191999999999999E-2</v>
      </c>
      <c r="D646">
        <v>-3.0844E-2</v>
      </c>
      <c r="E646">
        <v>-3.2976999999999999E-2</v>
      </c>
      <c r="F646">
        <v>39259348500</v>
      </c>
      <c r="G646">
        <v>503</v>
      </c>
      <c r="H646">
        <v>40007385000</v>
      </c>
      <c r="I646">
        <v>503</v>
      </c>
      <c r="J646">
        <v>4507.66</v>
      </c>
      <c r="K646">
        <v>-1.7715999999999999E-2</v>
      </c>
      <c r="L646">
        <f t="shared" si="40"/>
        <v>5301.8819101387908</v>
      </c>
      <c r="M646">
        <v>-9.0849999999999993E-3</v>
      </c>
      <c r="N646">
        <v>2356.127</v>
      </c>
      <c r="O646">
        <f t="shared" si="41"/>
        <v>3236.868583624856</v>
      </c>
      <c r="P646">
        <v>3.3649999999999999E-3</v>
      </c>
      <c r="Q646">
        <v>1077.07</v>
      </c>
      <c r="R646">
        <f t="shared" si="42"/>
        <v>1261.0412971794317</v>
      </c>
      <c r="S646">
        <v>4.3670000000000002E-3</v>
      </c>
      <c r="T646">
        <v>722.4</v>
      </c>
      <c r="U646">
        <f t="shared" si="43"/>
        <v>812.59842519685037</v>
      </c>
    </row>
    <row r="647" spans="1:21" x14ac:dyDescent="0.3">
      <c r="A647" s="1" t="s">
        <v>658</v>
      </c>
      <c r="B647">
        <v>-4.7565999999999997E-2</v>
      </c>
      <c r="C647">
        <v>-4.8620999999999998E-2</v>
      </c>
      <c r="D647">
        <v>-5.0317000000000001E-2</v>
      </c>
      <c r="E647">
        <v>-5.2213000000000002E-2</v>
      </c>
      <c r="F647">
        <v>37441848500</v>
      </c>
      <c r="G647">
        <v>503</v>
      </c>
      <c r="H647">
        <v>39382197000</v>
      </c>
      <c r="I647">
        <v>503</v>
      </c>
      <c r="J647">
        <v>4288.05</v>
      </c>
      <c r="K647">
        <v>-4.8718999999999998E-2</v>
      </c>
      <c r="L647">
        <f t="shared" si="40"/>
        <v>5043.5779816513768</v>
      </c>
      <c r="M647">
        <v>-3.3463E-2</v>
      </c>
      <c r="N647">
        <v>2277.2840000000001</v>
      </c>
      <c r="O647">
        <f t="shared" si="41"/>
        <v>3128.553357094735</v>
      </c>
      <c r="P647">
        <v>4.2880000000000001E-3</v>
      </c>
      <c r="Q647">
        <v>1081.6890000000001</v>
      </c>
      <c r="R647">
        <f t="shared" si="42"/>
        <v>1266.4492555773745</v>
      </c>
      <c r="S647">
        <v>2.4849999999999998E-3</v>
      </c>
      <c r="T647">
        <v>724.2</v>
      </c>
      <c r="U647">
        <f t="shared" si="43"/>
        <v>814.62317210348715</v>
      </c>
    </row>
    <row r="648" spans="1:21" x14ac:dyDescent="0.3">
      <c r="A648" s="1" t="s">
        <v>448</v>
      </c>
      <c r="B648">
        <v>-2.104E-2</v>
      </c>
      <c r="C648">
        <v>-2.2005E-2</v>
      </c>
      <c r="D648">
        <v>-4.0839E-2</v>
      </c>
      <c r="E648">
        <v>-4.1856999999999998E-2</v>
      </c>
      <c r="F648">
        <v>36550104700</v>
      </c>
      <c r="G648">
        <v>503</v>
      </c>
      <c r="H648">
        <v>37443911600</v>
      </c>
      <c r="I648">
        <v>503</v>
      </c>
      <c r="J648">
        <v>4193.8</v>
      </c>
      <c r="K648">
        <v>-2.198E-2</v>
      </c>
      <c r="L648">
        <f t="shared" si="40"/>
        <v>4932.7217125382267</v>
      </c>
      <c r="M648">
        <v>-2.4254000000000001E-2</v>
      </c>
      <c r="N648">
        <v>2222.0500000000002</v>
      </c>
      <c r="O648">
        <f t="shared" si="41"/>
        <v>3052.6723883065774</v>
      </c>
      <c r="P648">
        <v>4.777E-3</v>
      </c>
      <c r="Q648">
        <v>1086.856</v>
      </c>
      <c r="R648">
        <f t="shared" si="42"/>
        <v>1272.4988163139337</v>
      </c>
      <c r="S648">
        <v>-3.8299999999999999E-4</v>
      </c>
      <c r="T648">
        <v>723.9</v>
      </c>
      <c r="U648">
        <f t="shared" si="43"/>
        <v>814.28571428571422</v>
      </c>
    </row>
    <row r="649" spans="1:21" x14ac:dyDescent="0.3">
      <c r="A649" s="1" t="s">
        <v>449</v>
      </c>
      <c r="B649">
        <v>9.0803999999999996E-2</v>
      </c>
      <c r="C649">
        <v>8.8666999999999996E-2</v>
      </c>
      <c r="D649">
        <v>9.2771999999999993E-2</v>
      </c>
      <c r="E649">
        <v>9.0095999999999996E-2</v>
      </c>
      <c r="F649">
        <v>39781275900</v>
      </c>
      <c r="G649">
        <v>503</v>
      </c>
      <c r="H649">
        <v>36550104700</v>
      </c>
      <c r="I649">
        <v>503</v>
      </c>
      <c r="J649">
        <v>4567.8</v>
      </c>
      <c r="K649">
        <v>8.9178999999999994E-2</v>
      </c>
      <c r="L649">
        <f t="shared" si="40"/>
        <v>5372.6182074805929</v>
      </c>
      <c r="M649">
        <v>5.2005999999999997E-2</v>
      </c>
      <c r="N649">
        <v>2337.61</v>
      </c>
      <c r="O649">
        <f t="shared" si="41"/>
        <v>3211.4297615397218</v>
      </c>
      <c r="P649">
        <v>4.5970000000000004E-3</v>
      </c>
      <c r="Q649">
        <v>1091.8520000000001</v>
      </c>
      <c r="R649">
        <f t="shared" si="42"/>
        <v>1278.3481690214724</v>
      </c>
      <c r="S649">
        <v>-2.0149999999999999E-3</v>
      </c>
      <c r="T649">
        <v>722.5</v>
      </c>
      <c r="U649">
        <f t="shared" si="43"/>
        <v>812.71091113610794</v>
      </c>
    </row>
    <row r="650" spans="1:21" x14ac:dyDescent="0.3">
      <c r="A650" s="1" t="s">
        <v>659</v>
      </c>
      <c r="B650">
        <v>4.5297999999999998E-2</v>
      </c>
      <c r="C650">
        <v>4.3955000000000001E-2</v>
      </c>
      <c r="D650">
        <v>7.0662000000000003E-2</v>
      </c>
      <c r="E650">
        <v>6.8595000000000003E-2</v>
      </c>
      <c r="F650">
        <v>41663647100</v>
      </c>
      <c r="G650">
        <v>503</v>
      </c>
      <c r="H650">
        <v>39914422000</v>
      </c>
      <c r="I650">
        <v>503</v>
      </c>
      <c r="J650">
        <v>4769.83</v>
      </c>
      <c r="K650">
        <v>4.4228999999999997E-2</v>
      </c>
      <c r="L650">
        <f t="shared" si="40"/>
        <v>5610.2446483180429</v>
      </c>
      <c r="M650">
        <v>3.9682000000000002E-2</v>
      </c>
      <c r="N650">
        <v>2430.3710000000001</v>
      </c>
      <c r="O650">
        <f t="shared" si="41"/>
        <v>3338.8656623573029</v>
      </c>
      <c r="P650">
        <v>4.2209999999999999E-3</v>
      </c>
      <c r="Q650">
        <v>1096.461</v>
      </c>
      <c r="R650">
        <f t="shared" si="42"/>
        <v>1283.7444193475421</v>
      </c>
      <c r="S650">
        <v>-9.9299999999999996E-4</v>
      </c>
      <c r="T650">
        <v>721.8</v>
      </c>
      <c r="U650">
        <f t="shared" si="43"/>
        <v>811.92350956130474</v>
      </c>
    </row>
    <row r="651" spans="1:21" x14ac:dyDescent="0.3">
      <c r="A651" s="1" t="s">
        <v>450</v>
      </c>
      <c r="L651">
        <f t="shared" si="40"/>
        <v>0</v>
      </c>
      <c r="O651">
        <f t="shared" si="41"/>
        <v>0</v>
      </c>
      <c r="R651">
        <f t="shared" si="42"/>
        <v>0</v>
      </c>
      <c r="U651">
        <f t="shared" si="43"/>
        <v>0</v>
      </c>
    </row>
    <row r="652" spans="1:21" x14ac:dyDescent="0.3">
      <c r="A652" s="1" t="s">
        <v>451</v>
      </c>
      <c r="L652">
        <f t="shared" si="40"/>
        <v>0</v>
      </c>
      <c r="O652">
        <f t="shared" si="41"/>
        <v>0</v>
      </c>
      <c r="R652">
        <f t="shared" si="42"/>
        <v>0</v>
      </c>
      <c r="U652">
        <f t="shared" si="43"/>
        <v>0</v>
      </c>
    </row>
    <row r="653" spans="1:21" x14ac:dyDescent="0.3">
      <c r="A653" s="1" t="s">
        <v>660</v>
      </c>
      <c r="L653">
        <f t="shared" si="40"/>
        <v>0</v>
      </c>
      <c r="O653">
        <f t="shared" si="41"/>
        <v>0</v>
      </c>
      <c r="R653">
        <f t="shared" si="42"/>
        <v>0</v>
      </c>
      <c r="U653">
        <f t="shared" si="43"/>
        <v>0</v>
      </c>
    </row>
    <row r="654" spans="1:21" x14ac:dyDescent="0.3">
      <c r="A654" s="1" t="s">
        <v>452</v>
      </c>
      <c r="L654">
        <f t="shared" si="40"/>
        <v>0</v>
      </c>
      <c r="O654">
        <f t="shared" si="41"/>
        <v>0</v>
      </c>
      <c r="R654">
        <f t="shared" si="42"/>
        <v>0</v>
      </c>
      <c r="U654">
        <f t="shared" si="43"/>
        <v>0</v>
      </c>
    </row>
    <row r="655" spans="1:21" x14ac:dyDescent="0.3">
      <c r="A655" s="1" t="s">
        <v>453</v>
      </c>
      <c r="L655">
        <f t="shared" si="40"/>
        <v>0</v>
      </c>
      <c r="O655">
        <f t="shared" si="41"/>
        <v>0</v>
      </c>
      <c r="R655">
        <f t="shared" si="42"/>
        <v>0</v>
      </c>
      <c r="U655">
        <f t="shared" si="43"/>
        <v>0</v>
      </c>
    </row>
    <row r="656" spans="1:21" x14ac:dyDescent="0.3">
      <c r="A656" s="1" t="s">
        <v>661</v>
      </c>
      <c r="L656">
        <f t="shared" si="40"/>
        <v>0</v>
      </c>
      <c r="O656">
        <f t="shared" si="41"/>
        <v>0</v>
      </c>
      <c r="R656">
        <f t="shared" si="42"/>
        <v>0</v>
      </c>
      <c r="U656">
        <f t="shared" si="4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9640-6F18-47CE-89EF-373CD4E86134}">
  <dimension ref="A1:S655"/>
  <sheetViews>
    <sheetView workbookViewId="0">
      <pane xSplit="1" ySplit="1" topLeftCell="B628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6.5" x14ac:dyDescent="0.3"/>
  <cols>
    <col min="1" max="1" width="11.125" customWidth="1"/>
    <col min="2" max="19" width="13.75" customWidth="1"/>
  </cols>
  <sheetData>
    <row r="1" spans="1:19" x14ac:dyDescent="0.3">
      <c r="A1" s="5" t="s">
        <v>704</v>
      </c>
      <c r="B1" s="5" t="s">
        <v>686</v>
      </c>
      <c r="C1" s="5" t="s">
        <v>705</v>
      </c>
      <c r="D1" s="5" t="s">
        <v>722</v>
      </c>
      <c r="E1" s="5" t="s">
        <v>706</v>
      </c>
      <c r="F1" s="6" t="s">
        <v>707</v>
      </c>
      <c r="G1" s="6" t="s">
        <v>708</v>
      </c>
      <c r="H1" s="6" t="s">
        <v>709</v>
      </c>
      <c r="I1" s="6" t="s">
        <v>710</v>
      </c>
      <c r="J1" s="6" t="s">
        <v>711</v>
      </c>
      <c r="K1" s="7" t="s">
        <v>712</v>
      </c>
      <c r="L1" s="6" t="s">
        <v>713</v>
      </c>
      <c r="M1" s="6" t="s">
        <v>714</v>
      </c>
      <c r="N1" s="6" t="s">
        <v>715</v>
      </c>
      <c r="O1" s="6" t="s">
        <v>716</v>
      </c>
      <c r="P1" s="6" t="s">
        <v>717</v>
      </c>
      <c r="Q1" s="6" t="s">
        <v>718</v>
      </c>
      <c r="R1" s="5" t="s">
        <v>719</v>
      </c>
      <c r="S1" s="5" t="s">
        <v>720</v>
      </c>
    </row>
    <row r="2" spans="1:19" x14ac:dyDescent="0.3">
      <c r="A2" s="1" t="s">
        <v>461</v>
      </c>
      <c r="B2" s="8">
        <v>85.02</v>
      </c>
      <c r="C2" s="9">
        <v>3.1633300000000002</v>
      </c>
      <c r="D2" s="9">
        <f>C2/B2</f>
        <v>3.7206892495883326E-2</v>
      </c>
      <c r="E2" s="10">
        <v>5.73</v>
      </c>
      <c r="F2" s="11">
        <v>0.70034674623014281</v>
      </c>
      <c r="G2" s="9">
        <v>7.8700000000000006E-2</v>
      </c>
      <c r="H2" s="9">
        <v>7.9100000000000004E-2</v>
      </c>
      <c r="I2" s="9">
        <v>8.8599999999999998E-2</v>
      </c>
      <c r="J2" s="9">
        <v>6.93E-2</v>
      </c>
      <c r="K2" s="16">
        <v>3.4473207975514258E-2</v>
      </c>
      <c r="L2" s="12">
        <v>6.0000000000000001E-3</v>
      </c>
      <c r="M2" s="14">
        <v>2.6525198938991412E-3</v>
      </c>
      <c r="N2" s="15">
        <v>-2.0999999999999999E-3</v>
      </c>
      <c r="O2" s="15">
        <v>1.41E-2</v>
      </c>
      <c r="P2" s="13">
        <v>1.0670972712180629E-3</v>
      </c>
      <c r="Q2" s="11">
        <v>9.0760752000000004E-4</v>
      </c>
      <c r="R2" s="12">
        <v>-7.5398000000000007E-2</v>
      </c>
      <c r="S2" s="12">
        <v>-7.6809000000000002E-2</v>
      </c>
    </row>
    <row r="3" spans="1:19" x14ac:dyDescent="0.3">
      <c r="A3" s="1" t="s">
        <v>462</v>
      </c>
      <c r="B3" s="8">
        <v>89.5</v>
      </c>
      <c r="C3" s="9">
        <v>3.1666699999999999</v>
      </c>
      <c r="D3" s="9">
        <f t="shared" ref="D3:D66" si="0">C3/B3</f>
        <v>3.5381787709497202E-2</v>
      </c>
      <c r="E3" s="10">
        <v>5.68</v>
      </c>
      <c r="F3" s="11">
        <v>0.67014750704098558</v>
      </c>
      <c r="G3" s="9">
        <v>7.1300000000000002E-2</v>
      </c>
      <c r="H3" s="9">
        <v>7.9299999999999995E-2</v>
      </c>
      <c r="I3" s="9">
        <v>8.7799999999999989E-2</v>
      </c>
      <c r="J3" s="9">
        <v>6.5100000000000005E-2</v>
      </c>
      <c r="K3" s="16">
        <v>3.5855217037531799E-2</v>
      </c>
      <c r="L3" s="12">
        <v>6.1999999999999998E-3</v>
      </c>
      <c r="M3" s="14">
        <v>5.2910052910053462E-3</v>
      </c>
      <c r="N3" s="15">
        <v>5.8700000000000002E-2</v>
      </c>
      <c r="O3" s="15">
        <v>4.0099999999999997E-2</v>
      </c>
      <c r="P3" s="13">
        <v>1.0587117306881857E-3</v>
      </c>
      <c r="Q3" s="11">
        <v>3.7891846000000001E-4</v>
      </c>
      <c r="R3" s="12">
        <v>5.9520999999999998E-2</v>
      </c>
      <c r="S3" s="12">
        <v>5.3615000000000003E-2</v>
      </c>
    </row>
    <row r="4" spans="1:19" x14ac:dyDescent="0.3">
      <c r="A4" s="1" t="s">
        <v>1</v>
      </c>
      <c r="B4" s="8">
        <v>89.63</v>
      </c>
      <c r="C4" s="9">
        <v>3.17</v>
      </c>
      <c r="D4" s="9">
        <f t="shared" si="0"/>
        <v>3.5367622447841127E-2</v>
      </c>
      <c r="E4" s="10">
        <v>5.63</v>
      </c>
      <c r="F4" s="11">
        <v>0.69032676909759783</v>
      </c>
      <c r="G4" s="9">
        <v>6.6299999999999998E-2</v>
      </c>
      <c r="H4" s="9">
        <v>7.8399999999999997E-2</v>
      </c>
      <c r="I4" s="9">
        <v>8.6300000000000002E-2</v>
      </c>
      <c r="J4" s="9">
        <v>6.6100000000000006E-2</v>
      </c>
      <c r="K4" s="16">
        <v>3.5841581177216954E-2</v>
      </c>
      <c r="L4" s="12">
        <v>5.6999999999999993E-3</v>
      </c>
      <c r="M4" s="14">
        <v>5.2631578947368585E-3</v>
      </c>
      <c r="N4" s="15">
        <v>-6.7999999999999996E-3</v>
      </c>
      <c r="O4" s="15">
        <v>-4.4999999999999997E-3</v>
      </c>
      <c r="P4" s="13">
        <v>9.6353899708931108E-4</v>
      </c>
      <c r="Q4" s="11">
        <v>-4.3143621000000002E-4</v>
      </c>
      <c r="R4" s="12">
        <v>2.8059999999999999E-3</v>
      </c>
      <c r="S4" s="12">
        <v>1.232E-3</v>
      </c>
    </row>
    <row r="5" spans="1:19" x14ac:dyDescent="0.3">
      <c r="A5" s="1" t="s">
        <v>2</v>
      </c>
      <c r="B5" s="8">
        <v>81.52</v>
      </c>
      <c r="C5" s="9">
        <v>3.17333</v>
      </c>
      <c r="D5" s="9">
        <f t="shared" si="0"/>
        <v>3.8927011776251227E-2</v>
      </c>
      <c r="E5" s="10">
        <v>5.5933299999999999</v>
      </c>
      <c r="F5" s="11">
        <v>0.73675058078715328</v>
      </c>
      <c r="G5" s="9">
        <v>6.5099999999999991E-2</v>
      </c>
      <c r="H5" s="9">
        <v>7.8299999999999995E-2</v>
      </c>
      <c r="I5" s="9">
        <v>8.6999999999999994E-2</v>
      </c>
      <c r="J5" s="9">
        <v>6.9900000000000004E-2</v>
      </c>
      <c r="K5" s="16">
        <v>3.5712124826752713E-2</v>
      </c>
      <c r="L5" s="12">
        <v>5.0000000000000001E-3</v>
      </c>
      <c r="M5" s="14">
        <v>7.8534031413610705E-3</v>
      </c>
      <c r="N5" s="15">
        <v>-4.1300000000000003E-2</v>
      </c>
      <c r="O5" s="15">
        <v>-2.5000000000000001E-2</v>
      </c>
      <c r="P5" s="13">
        <v>1.6146769913286704E-3</v>
      </c>
      <c r="Q5" s="11">
        <v>4.9399427999999995E-4</v>
      </c>
      <c r="R5" s="12">
        <v>-8.8830999999999993E-2</v>
      </c>
      <c r="S5" s="12">
        <v>-9.0035000000000004E-2</v>
      </c>
    </row>
    <row r="6" spans="1:19" x14ac:dyDescent="0.3">
      <c r="A6" s="1" t="s">
        <v>463</v>
      </c>
      <c r="B6" s="8">
        <v>76.55</v>
      </c>
      <c r="C6" s="9">
        <v>3.1766700000000001</v>
      </c>
      <c r="D6" s="9">
        <f t="shared" si="0"/>
        <v>4.1497975179621165E-2</v>
      </c>
      <c r="E6" s="10">
        <v>5.5566700000000004</v>
      </c>
      <c r="F6" s="11">
        <v>0.77422762834789549</v>
      </c>
      <c r="G6" s="9">
        <v>6.8400000000000002E-2</v>
      </c>
      <c r="H6" s="9">
        <v>8.1099999999999992E-2</v>
      </c>
      <c r="I6" s="9">
        <v>8.9800000000000005E-2</v>
      </c>
      <c r="J6" s="9">
        <v>7.4300000000000005E-2</v>
      </c>
      <c r="K6" s="16">
        <v>3.8661028309579064E-2</v>
      </c>
      <c r="L6" s="12">
        <v>5.3E-3</v>
      </c>
      <c r="M6" s="14">
        <v>2.5974025974027093E-3</v>
      </c>
      <c r="N6" s="15">
        <v>-4.6800000000000001E-2</v>
      </c>
      <c r="O6" s="15">
        <v>-1.6299999999999999E-2</v>
      </c>
      <c r="P6" s="13">
        <v>8.1518544250658888E-3</v>
      </c>
      <c r="Q6" s="11">
        <v>-2.3762602000000001E-4</v>
      </c>
      <c r="R6" s="12">
        <v>-5.4689000000000002E-2</v>
      </c>
      <c r="S6" s="12">
        <v>-6.1112E-2</v>
      </c>
    </row>
    <row r="7" spans="1:19" x14ac:dyDescent="0.3">
      <c r="A7" s="1" t="s">
        <v>3</v>
      </c>
      <c r="B7" s="8">
        <v>72.72</v>
      </c>
      <c r="C7" s="9">
        <v>3.18</v>
      </c>
      <c r="D7" s="9">
        <f t="shared" si="0"/>
        <v>4.3729372937293731E-2</v>
      </c>
      <c r="E7" s="10">
        <v>5.52</v>
      </c>
      <c r="F7" s="11">
        <v>0.79338141705557907</v>
      </c>
      <c r="G7" s="9">
        <v>6.6799999999999998E-2</v>
      </c>
      <c r="H7" s="9">
        <v>8.48E-2</v>
      </c>
      <c r="I7" s="9">
        <v>9.2499999999999999E-2</v>
      </c>
      <c r="J7" s="9">
        <v>7.0900000000000005E-2</v>
      </c>
      <c r="K7" s="16">
        <v>4.2290747911358131E-2</v>
      </c>
      <c r="L7" s="12">
        <v>5.7999999999999996E-3</v>
      </c>
      <c r="M7" s="14">
        <v>5.1813471502588637E-3</v>
      </c>
      <c r="N7" s="15">
        <v>4.8599999999999997E-2</v>
      </c>
      <c r="O7" s="15">
        <v>1E-4</v>
      </c>
      <c r="P7" s="13">
        <v>2.6519110173923743E-3</v>
      </c>
      <c r="Q7" s="11">
        <v>-2.5229461999999998E-4</v>
      </c>
      <c r="R7" s="12">
        <v>-4.9031999999999999E-2</v>
      </c>
      <c r="S7" s="12">
        <v>-5.0902000000000003E-2</v>
      </c>
    </row>
    <row r="8" spans="1:19" x14ac:dyDescent="0.3">
      <c r="A8" s="1" t="s">
        <v>4</v>
      </c>
      <c r="B8" s="8">
        <v>78.05</v>
      </c>
      <c r="C8" s="9">
        <v>3.1833300000000002</v>
      </c>
      <c r="D8" s="9">
        <f t="shared" si="0"/>
        <v>4.0785778347213329E-2</v>
      </c>
      <c r="E8" s="10">
        <v>5.4666699999999997</v>
      </c>
      <c r="F8" s="11">
        <v>0.73870756824497352</v>
      </c>
      <c r="G8" s="9">
        <v>6.4500000000000002E-2</v>
      </c>
      <c r="H8" s="9">
        <v>8.4399999999999989E-2</v>
      </c>
      <c r="I8" s="9">
        <v>9.4E-2</v>
      </c>
      <c r="J8" s="9">
        <v>6.8699999999999997E-2</v>
      </c>
      <c r="K8" s="16">
        <v>4.3073821662607002E-2</v>
      </c>
      <c r="L8" s="12">
        <v>5.1999999999999998E-3</v>
      </c>
      <c r="M8" s="14">
        <v>5.1546391752577136E-3</v>
      </c>
      <c r="N8" s="15">
        <v>3.1899999999999998E-2</v>
      </c>
      <c r="O8" s="15">
        <v>5.5599999999999997E-2</v>
      </c>
      <c r="P8" s="13">
        <v>2.1264763834538628E-3</v>
      </c>
      <c r="Q8" s="11">
        <v>3.2780953999999999E-4</v>
      </c>
      <c r="R8" s="12">
        <v>7.5523000000000007E-2</v>
      </c>
      <c r="S8" s="12">
        <v>7.3219000000000006E-2</v>
      </c>
    </row>
    <row r="9" spans="1:19" x14ac:dyDescent="0.3">
      <c r="A9" s="1" t="s">
        <v>464</v>
      </c>
      <c r="B9" s="8">
        <v>81.52</v>
      </c>
      <c r="C9" s="9">
        <v>3.1866699999999999</v>
      </c>
      <c r="D9" s="9">
        <f t="shared" si="0"/>
        <v>3.9090652600588811E-2</v>
      </c>
      <c r="E9" s="10">
        <v>5.4133300000000002</v>
      </c>
      <c r="F9" s="11">
        <v>0.7092782965811294</v>
      </c>
      <c r="G9" s="9">
        <v>6.4100000000000004E-2</v>
      </c>
      <c r="H9" s="9">
        <v>8.1300000000000011E-2</v>
      </c>
      <c r="I9" s="9">
        <v>9.4399999999999998E-2</v>
      </c>
      <c r="J9" s="9">
        <v>6.9400000000000003E-2</v>
      </c>
      <c r="K9" s="16">
        <v>3.8729252606242486E-2</v>
      </c>
      <c r="L9" s="12">
        <v>5.3E-3</v>
      </c>
      <c r="M9" s="14">
        <v>0</v>
      </c>
      <c r="N9" s="15">
        <v>-1.9E-3</v>
      </c>
      <c r="O9" s="15">
        <v>0.01</v>
      </c>
      <c r="P9" s="13">
        <v>1.8871043050804042E-3</v>
      </c>
      <c r="Q9" s="11">
        <v>1.5175963000000001E-3</v>
      </c>
      <c r="R9" s="12">
        <v>4.9778000000000003E-2</v>
      </c>
      <c r="S9" s="12">
        <v>4.3782000000000001E-2</v>
      </c>
    </row>
    <row r="10" spans="1:19" x14ac:dyDescent="0.3">
      <c r="A10" s="1" t="s">
        <v>5</v>
      </c>
      <c r="B10" s="8">
        <v>84.21</v>
      </c>
      <c r="C10" s="9">
        <v>3.19</v>
      </c>
      <c r="D10" s="9">
        <f t="shared" si="0"/>
        <v>3.7881486759292246E-2</v>
      </c>
      <c r="E10" s="10">
        <v>5.36</v>
      </c>
      <c r="F10" s="11">
        <v>0.71291476047746749</v>
      </c>
      <c r="G10" s="9">
        <v>6.1200000000000004E-2</v>
      </c>
      <c r="H10" s="9">
        <v>8.09E-2</v>
      </c>
      <c r="I10" s="9">
        <v>9.3900000000000011E-2</v>
      </c>
      <c r="J10" s="9">
        <v>6.8000000000000005E-2</v>
      </c>
      <c r="K10" s="16">
        <v>3.7942419250831777E-2</v>
      </c>
      <c r="L10" s="12">
        <v>5.4000000000000003E-3</v>
      </c>
      <c r="M10" s="14">
        <v>5.12820512820511E-3</v>
      </c>
      <c r="N10" s="15">
        <v>2.2800000000000001E-2</v>
      </c>
      <c r="O10" s="15">
        <v>1.3899999999999999E-2</v>
      </c>
      <c r="P10" s="13">
        <v>1.0579649322862181E-3</v>
      </c>
      <c r="Q10" s="11">
        <v>8.7569701E-4</v>
      </c>
      <c r="R10" s="12">
        <v>3.4701999999999997E-2</v>
      </c>
      <c r="S10" s="12">
        <v>3.3021000000000002E-2</v>
      </c>
    </row>
    <row r="11" spans="1:19" x14ac:dyDescent="0.3">
      <c r="A11" s="1" t="s">
        <v>465</v>
      </c>
      <c r="B11" s="8">
        <v>83.25</v>
      </c>
      <c r="C11" s="9">
        <v>3.17333</v>
      </c>
      <c r="D11" s="9">
        <f t="shared" si="0"/>
        <v>3.8118078078078078E-2</v>
      </c>
      <c r="E11" s="10">
        <v>5.2833300000000003</v>
      </c>
      <c r="F11" s="11">
        <v>0.71769828350604137</v>
      </c>
      <c r="G11" s="9">
        <v>5.91E-2</v>
      </c>
      <c r="H11" s="9">
        <v>8.0299999999999996E-2</v>
      </c>
      <c r="I11" s="9">
        <v>9.3299999999999994E-2</v>
      </c>
      <c r="J11" s="9">
        <v>6.93E-2</v>
      </c>
      <c r="K11" s="16">
        <v>3.6962491060234325E-2</v>
      </c>
      <c r="L11" s="12">
        <v>4.5999999999999999E-3</v>
      </c>
      <c r="M11" s="14">
        <v>5.1020408163264808E-3</v>
      </c>
      <c r="N11" s="15">
        <v>-1.09E-2</v>
      </c>
      <c r="O11" s="15">
        <v>-9.5999999999999992E-3</v>
      </c>
      <c r="P11" s="13">
        <v>1.0433956864619354E-3</v>
      </c>
      <c r="Q11" s="11">
        <v>6.2401896000000001E-4</v>
      </c>
      <c r="R11" s="12">
        <v>-9.0320000000000001E-3</v>
      </c>
      <c r="S11" s="12">
        <v>-1.1639E-2</v>
      </c>
    </row>
    <row r="12" spans="1:19" x14ac:dyDescent="0.3">
      <c r="A12" s="1" t="s">
        <v>6</v>
      </c>
      <c r="B12" s="8">
        <v>87.2</v>
      </c>
      <c r="C12" s="9">
        <v>3.1566700000000001</v>
      </c>
      <c r="D12" s="9">
        <f t="shared" si="0"/>
        <v>3.6200344036697245E-2</v>
      </c>
      <c r="E12" s="10">
        <v>5.2066699999999999</v>
      </c>
      <c r="F12" s="11">
        <v>0.68292007203213734</v>
      </c>
      <c r="G12" s="9">
        <v>5.28E-2</v>
      </c>
      <c r="H12" s="9">
        <v>8.0500000000000002E-2</v>
      </c>
      <c r="I12" s="9">
        <v>9.3800000000000008E-2</v>
      </c>
      <c r="J12" s="9">
        <v>6.3700000000000007E-2</v>
      </c>
      <c r="K12" s="16">
        <v>3.5224927994310588E-2</v>
      </c>
      <c r="L12" s="12">
        <v>4.5999999999999999E-3</v>
      </c>
      <c r="M12" s="14">
        <v>5.0761421319798217E-3</v>
      </c>
      <c r="N12" s="15">
        <v>7.9100000000000004E-2</v>
      </c>
      <c r="O12" s="15">
        <v>5.8400000000000001E-2</v>
      </c>
      <c r="P12" s="13">
        <v>8.8545356675132699E-4</v>
      </c>
      <c r="Q12" s="11">
        <v>5.7113488999999996E-4</v>
      </c>
      <c r="R12" s="12">
        <v>5.4386999999999998E-2</v>
      </c>
      <c r="S12" s="12">
        <v>4.8835999999999997E-2</v>
      </c>
    </row>
    <row r="13" spans="1:19" x14ac:dyDescent="0.3">
      <c r="A13" s="1" t="s">
        <v>7</v>
      </c>
      <c r="B13" s="8">
        <v>92.15</v>
      </c>
      <c r="C13" s="9">
        <v>3.14</v>
      </c>
      <c r="D13" s="9">
        <f t="shared" si="0"/>
        <v>3.4074877916440587E-2</v>
      </c>
      <c r="E13" s="10">
        <v>5.13</v>
      </c>
      <c r="F13" s="11">
        <v>0.64642635769799262</v>
      </c>
      <c r="G13" s="9">
        <v>4.87E-2</v>
      </c>
      <c r="H13" s="9">
        <v>7.6399999999999996E-2</v>
      </c>
      <c r="I13" s="9">
        <v>9.1199999999999989E-2</v>
      </c>
      <c r="J13" s="9">
        <v>6.4799999999999996E-2</v>
      </c>
      <c r="K13" s="16">
        <v>3.1461707447443692E-2</v>
      </c>
      <c r="L13" s="12">
        <v>4.1999999999999997E-3</v>
      </c>
      <c r="M13" s="14">
        <v>5.050505050504972E-3</v>
      </c>
      <c r="N13" s="15">
        <v>-8.3999999999999995E-3</v>
      </c>
      <c r="O13" s="15">
        <v>3.7199999999999997E-2</v>
      </c>
      <c r="P13" s="13">
        <v>5.3519994304607752E-4</v>
      </c>
      <c r="Q13" s="11">
        <v>1.5125011999999999E-3</v>
      </c>
      <c r="R13" s="12">
        <v>5.8684E-2</v>
      </c>
      <c r="S13" s="12">
        <v>5.7357999999999999E-2</v>
      </c>
    </row>
    <row r="14" spans="1:19" x14ac:dyDescent="0.3">
      <c r="A14" s="1" t="s">
        <v>466</v>
      </c>
      <c r="B14" s="8">
        <v>95.88</v>
      </c>
      <c r="C14" s="9">
        <v>3.13</v>
      </c>
      <c r="D14" s="9">
        <f t="shared" si="0"/>
        <v>3.2644972882770129E-2</v>
      </c>
      <c r="E14" s="10">
        <v>5.16</v>
      </c>
      <c r="F14" s="11">
        <v>0.62440990213010938</v>
      </c>
      <c r="G14" s="9">
        <v>4.4400000000000002E-2</v>
      </c>
      <c r="H14" s="9">
        <v>7.3599999999999999E-2</v>
      </c>
      <c r="I14" s="9">
        <v>8.7400000000000005E-2</v>
      </c>
      <c r="J14" s="9">
        <v>6.1199999999999997E-2</v>
      </c>
      <c r="K14" s="16">
        <v>3.0593130167980341E-2</v>
      </c>
      <c r="L14" s="12">
        <v>3.8E-3</v>
      </c>
      <c r="M14" s="14">
        <v>0</v>
      </c>
      <c r="N14" s="15">
        <v>5.0599999999999999E-2</v>
      </c>
      <c r="O14" s="15">
        <v>5.3199999999999997E-2</v>
      </c>
      <c r="P14" s="13">
        <v>5.4103087781340862E-4</v>
      </c>
      <c r="Q14" s="11">
        <v>1.6976254000000001E-3</v>
      </c>
      <c r="R14" s="12">
        <v>4.2827999999999998E-2</v>
      </c>
      <c r="S14" s="12">
        <v>4.1500000000000002E-2</v>
      </c>
    </row>
    <row r="15" spans="1:19" x14ac:dyDescent="0.3">
      <c r="A15" s="1" t="s">
        <v>467</v>
      </c>
      <c r="B15" s="8">
        <v>96.75</v>
      </c>
      <c r="C15" s="9">
        <v>3.12</v>
      </c>
      <c r="D15" s="9">
        <f t="shared" si="0"/>
        <v>3.2248062015503877E-2</v>
      </c>
      <c r="E15" s="10">
        <v>5.19</v>
      </c>
      <c r="F15" s="11">
        <v>0.61707042317626837</v>
      </c>
      <c r="G15" s="9">
        <v>3.7000000000000005E-2</v>
      </c>
      <c r="H15" s="9">
        <v>7.0800000000000002E-2</v>
      </c>
      <c r="I15" s="9">
        <v>8.3900000000000002E-2</v>
      </c>
      <c r="J15" s="9">
        <v>6.2899999999999998E-2</v>
      </c>
      <c r="K15" s="16">
        <v>2.5801375062031392E-2</v>
      </c>
      <c r="L15" s="12">
        <v>3.3E-3</v>
      </c>
      <c r="M15" s="14">
        <v>2.5125628140703071E-3</v>
      </c>
      <c r="N15" s="15">
        <v>-1.6299999999999999E-2</v>
      </c>
      <c r="O15" s="15">
        <v>-3.6600000000000001E-2</v>
      </c>
      <c r="P15" s="13">
        <v>4.5145358412709678E-4</v>
      </c>
      <c r="Q15" s="11">
        <v>1.8948255999999999E-3</v>
      </c>
      <c r="R15" s="12">
        <v>1.3317000000000001E-2</v>
      </c>
      <c r="S15" s="12">
        <v>8.1519999999999995E-3</v>
      </c>
    </row>
    <row r="16" spans="1:19" x14ac:dyDescent="0.3">
      <c r="A16" s="1" t="s">
        <v>8</v>
      </c>
      <c r="B16" s="8">
        <v>100.31</v>
      </c>
      <c r="C16" s="9">
        <v>3.11</v>
      </c>
      <c r="D16" s="9">
        <f t="shared" si="0"/>
        <v>3.1003887947363171E-2</v>
      </c>
      <c r="E16" s="10">
        <v>5.22</v>
      </c>
      <c r="F16" s="11">
        <v>0.63381138250937119</v>
      </c>
      <c r="G16" s="9">
        <v>3.3799999999999997E-2</v>
      </c>
      <c r="H16" s="9">
        <v>7.2099999999999997E-2</v>
      </c>
      <c r="I16" s="9">
        <v>8.4600000000000009E-2</v>
      </c>
      <c r="J16" s="9">
        <v>5.9299999999999999E-2</v>
      </c>
      <c r="K16" s="16">
        <v>2.6398845134115913E-2</v>
      </c>
      <c r="L16" s="12">
        <v>3.0000000000000001E-3</v>
      </c>
      <c r="M16" s="14">
        <v>2.5062656641603454E-3</v>
      </c>
      <c r="N16" s="15">
        <v>5.2600000000000001E-2</v>
      </c>
      <c r="O16" s="15">
        <v>2.58E-2</v>
      </c>
      <c r="P16" s="13">
        <v>4.9271943434874281E-4</v>
      </c>
      <c r="Q16" s="11">
        <v>2.1051754000000001E-3</v>
      </c>
      <c r="R16" s="12">
        <v>3.9067999999999999E-2</v>
      </c>
      <c r="S16" s="12">
        <v>3.7623999999999998E-2</v>
      </c>
    </row>
    <row r="17" spans="1:19" x14ac:dyDescent="0.3">
      <c r="A17" s="1" t="s">
        <v>9</v>
      </c>
      <c r="B17" s="8">
        <v>103.95</v>
      </c>
      <c r="C17" s="9">
        <v>3.1066699999999998</v>
      </c>
      <c r="D17" s="9">
        <f t="shared" si="0"/>
        <v>2.9886195286195284E-2</v>
      </c>
      <c r="E17" s="10">
        <v>5.2533300000000001</v>
      </c>
      <c r="F17" s="11">
        <v>0.60865410140695519</v>
      </c>
      <c r="G17" s="9">
        <v>3.8599999999999995E-2</v>
      </c>
      <c r="H17" s="9">
        <v>7.2499999999999995E-2</v>
      </c>
      <c r="I17" s="9">
        <v>8.4499999999999992E-2</v>
      </c>
      <c r="J17" s="9">
        <v>6.1899999999999997E-2</v>
      </c>
      <c r="K17" s="16">
        <v>2.6556978719424966E-2</v>
      </c>
      <c r="L17" s="12">
        <v>2.8000000000000004E-3</v>
      </c>
      <c r="M17" s="14">
        <v>2.4999999999999467E-3</v>
      </c>
      <c r="N17" s="15">
        <v>-2.8299999999999999E-2</v>
      </c>
      <c r="O17" s="15">
        <v>-2.3599999999999999E-2</v>
      </c>
      <c r="P17" s="13">
        <v>3.0755491678397261E-4</v>
      </c>
      <c r="Q17" s="11">
        <v>2.0432328000000001E-3</v>
      </c>
      <c r="R17" s="12">
        <v>3.6964999999999998E-2</v>
      </c>
      <c r="S17" s="12">
        <v>3.5789000000000001E-2</v>
      </c>
    </row>
    <row r="18" spans="1:19" x14ac:dyDescent="0.3">
      <c r="A18" s="1" t="s">
        <v>468</v>
      </c>
      <c r="B18" s="8">
        <v>99.63</v>
      </c>
      <c r="C18" s="9">
        <v>3.1033300000000001</v>
      </c>
      <c r="D18" s="9">
        <f t="shared" si="0"/>
        <v>3.1148549633644489E-2</v>
      </c>
      <c r="E18" s="10">
        <v>5.28667</v>
      </c>
      <c r="F18" s="11">
        <v>0.63140965620559375</v>
      </c>
      <c r="G18" s="9">
        <v>4.1399999999999999E-2</v>
      </c>
      <c r="H18" s="9">
        <v>7.5300000000000006E-2</v>
      </c>
      <c r="I18" s="9">
        <v>8.6199999999999999E-2</v>
      </c>
      <c r="J18" s="9">
        <v>6.2399999999999997E-2</v>
      </c>
      <c r="K18" s="16">
        <v>2.9722577401961048E-2</v>
      </c>
      <c r="L18" s="12">
        <v>2.8999999999999998E-3</v>
      </c>
      <c r="M18" s="14">
        <v>4.9875311720697368E-3</v>
      </c>
      <c r="N18" s="15">
        <v>-5.9999999999999995E-4</v>
      </c>
      <c r="O18" s="15">
        <v>-1.61E-2</v>
      </c>
      <c r="P18" s="13">
        <v>5.392762551897826E-4</v>
      </c>
      <c r="Q18" s="11">
        <v>1.8246132E-3</v>
      </c>
      <c r="R18" s="12">
        <v>-3.7150000000000002E-2</v>
      </c>
      <c r="S18" s="12">
        <v>-4.2138000000000002E-2</v>
      </c>
    </row>
    <row r="19" spans="1:19" x14ac:dyDescent="0.3">
      <c r="A19" s="1" t="s">
        <v>10</v>
      </c>
      <c r="B19" s="8">
        <v>99.7</v>
      </c>
      <c r="C19" s="9">
        <v>3.1</v>
      </c>
      <c r="D19" s="9">
        <f t="shared" si="0"/>
        <v>3.1093279839518557E-2</v>
      </c>
      <c r="E19" s="10">
        <v>5.32</v>
      </c>
      <c r="F19" s="11">
        <v>0.64322104270933866</v>
      </c>
      <c r="G19" s="9">
        <v>4.7500000000000001E-2</v>
      </c>
      <c r="H19" s="9">
        <v>7.6399999999999996E-2</v>
      </c>
      <c r="I19" s="9">
        <v>8.7499999999999994E-2</v>
      </c>
      <c r="J19" s="9">
        <v>6.4100000000000004E-2</v>
      </c>
      <c r="K19" s="16">
        <v>2.7278498261608483E-2</v>
      </c>
      <c r="L19" s="12">
        <v>3.7000000000000002E-3</v>
      </c>
      <c r="M19" s="14">
        <v>7.4441687344914964E-3</v>
      </c>
      <c r="N19" s="15">
        <v>-1.5900000000000001E-2</v>
      </c>
      <c r="O19" s="15">
        <v>1.0699999999999999E-2</v>
      </c>
      <c r="P19" s="13">
        <v>9.2453962255326029E-4</v>
      </c>
      <c r="Q19" s="11">
        <v>1.3777545999999999E-3</v>
      </c>
      <c r="R19" s="12">
        <v>2.4390000000000002E-3</v>
      </c>
      <c r="S19" s="12">
        <v>1.0610000000000001E-3</v>
      </c>
    </row>
    <row r="20" spans="1:19" x14ac:dyDescent="0.3">
      <c r="A20" s="1" t="s">
        <v>469</v>
      </c>
      <c r="B20" s="8">
        <v>95.58</v>
      </c>
      <c r="C20" s="9">
        <v>3.09667</v>
      </c>
      <c r="D20" s="9">
        <f t="shared" si="0"/>
        <v>3.2398723582339403E-2</v>
      </c>
      <c r="E20" s="10">
        <v>5.3566700000000003</v>
      </c>
      <c r="F20" s="11">
        <v>0.66773062451219101</v>
      </c>
      <c r="G20" s="9">
        <v>5.4000000000000006E-2</v>
      </c>
      <c r="H20" s="9">
        <v>7.6399999999999996E-2</v>
      </c>
      <c r="I20" s="9">
        <v>8.7599999999999997E-2</v>
      </c>
      <c r="J20" s="9">
        <v>6.4299999999999996E-2</v>
      </c>
      <c r="K20" s="16">
        <v>2.5796320524999812E-2</v>
      </c>
      <c r="L20" s="12">
        <v>4.0000000000000001E-3</v>
      </c>
      <c r="M20" s="14">
        <v>2.4630541871921707E-3</v>
      </c>
      <c r="N20" s="15">
        <v>3.0000000000000001E-3</v>
      </c>
      <c r="O20" s="15">
        <v>-2.5000000000000001E-3</v>
      </c>
      <c r="P20" s="13">
        <v>5.1843444907719602E-4</v>
      </c>
      <c r="Q20" s="11">
        <v>1.5360273E-3</v>
      </c>
      <c r="R20" s="12">
        <v>-4.0827000000000002E-2</v>
      </c>
      <c r="S20" s="12">
        <v>-4.1901000000000001E-2</v>
      </c>
    </row>
    <row r="21" spans="1:19" x14ac:dyDescent="0.3">
      <c r="A21" s="1" t="s">
        <v>11</v>
      </c>
      <c r="B21" s="8">
        <v>99.03</v>
      </c>
      <c r="C21" s="9">
        <v>3.0933299999999999</v>
      </c>
      <c r="D21" s="9">
        <f t="shared" si="0"/>
        <v>3.1236292032717355E-2</v>
      </c>
      <c r="E21" s="10">
        <v>5.3933299999999997</v>
      </c>
      <c r="F21" s="11">
        <v>0.63825759684657102</v>
      </c>
      <c r="G21" s="9">
        <v>4.9400000000000006E-2</v>
      </c>
      <c r="H21" s="9">
        <v>7.5899999999999995E-2</v>
      </c>
      <c r="I21" s="9">
        <v>8.7599999999999997E-2</v>
      </c>
      <c r="J21" s="9">
        <v>6.0999999999999999E-2</v>
      </c>
      <c r="K21" s="16">
        <v>2.6781962675047021E-2</v>
      </c>
      <c r="L21" s="12">
        <v>4.6999999999999993E-3</v>
      </c>
      <c r="M21" s="14">
        <v>2.4570024570023108E-3</v>
      </c>
      <c r="N21" s="15">
        <v>4.7100000000000003E-2</v>
      </c>
      <c r="O21" s="15">
        <v>5.5399999999999998E-2</v>
      </c>
      <c r="P21" s="13">
        <v>2.4512229112138881E-3</v>
      </c>
      <c r="Q21" s="11">
        <v>1.4284515E-3</v>
      </c>
      <c r="R21" s="12">
        <v>4.2035999999999997E-2</v>
      </c>
      <c r="S21" s="12">
        <v>3.6548999999999998E-2</v>
      </c>
    </row>
    <row r="22" spans="1:19" x14ac:dyDescent="0.3">
      <c r="A22" s="1" t="s">
        <v>12</v>
      </c>
      <c r="B22" s="8">
        <v>98.34</v>
      </c>
      <c r="C22" s="9">
        <v>3.09</v>
      </c>
      <c r="D22" s="9">
        <f t="shared" si="0"/>
        <v>3.1421598535692492E-2</v>
      </c>
      <c r="E22" s="10">
        <v>5.43</v>
      </c>
      <c r="F22" s="11">
        <v>0.64608482963063152</v>
      </c>
      <c r="G22" s="9">
        <v>4.6900000000000004E-2</v>
      </c>
      <c r="H22" s="9">
        <v>7.4400000000000008E-2</v>
      </c>
      <c r="I22" s="9">
        <v>8.5900000000000004E-2</v>
      </c>
      <c r="J22" s="9">
        <v>5.9799999999999999E-2</v>
      </c>
      <c r="K22" s="16">
        <v>2.7934416899833794E-2</v>
      </c>
      <c r="L22" s="12">
        <v>3.7000000000000002E-3</v>
      </c>
      <c r="M22" s="14">
        <v>0</v>
      </c>
      <c r="N22" s="15">
        <v>2.0400000000000001E-2</v>
      </c>
      <c r="O22" s="15">
        <v>-1.0200000000000001E-2</v>
      </c>
      <c r="P22" s="13">
        <v>5.2426388576752613E-4</v>
      </c>
      <c r="Q22" s="11">
        <v>1.1670679E-3</v>
      </c>
      <c r="R22" s="12">
        <v>-5.0379999999999999E-3</v>
      </c>
      <c r="S22" s="12">
        <v>-6.3870000000000003E-3</v>
      </c>
    </row>
    <row r="23" spans="1:19" x14ac:dyDescent="0.3">
      <c r="A23" s="1" t="s">
        <v>470</v>
      </c>
      <c r="B23" s="8">
        <v>94.23</v>
      </c>
      <c r="C23" s="9">
        <v>3.0833300000000001</v>
      </c>
      <c r="D23" s="9">
        <f t="shared" si="0"/>
        <v>3.2721320174042237E-2</v>
      </c>
      <c r="E23" s="10">
        <v>5.52</v>
      </c>
      <c r="F23" s="11">
        <v>0.68319427890345652</v>
      </c>
      <c r="G23" s="9">
        <v>4.4600000000000001E-2</v>
      </c>
      <c r="H23" s="9">
        <v>7.3899999999999993E-2</v>
      </c>
      <c r="I23" s="9">
        <v>8.48E-2</v>
      </c>
      <c r="J23" s="9">
        <v>5.8799999999999998E-2</v>
      </c>
      <c r="K23" s="16">
        <v>2.924382901674635E-2</v>
      </c>
      <c r="L23" s="12">
        <v>3.7000000000000002E-3</v>
      </c>
      <c r="M23" s="14">
        <v>2.450980392156854E-3</v>
      </c>
      <c r="N23" s="15">
        <v>1.67E-2</v>
      </c>
      <c r="O23" s="15">
        <v>2.8199999999999999E-2</v>
      </c>
      <c r="P23" s="13">
        <v>6.6193547724545073E-4</v>
      </c>
      <c r="Q23" s="11">
        <v>9.808041999999999E-4</v>
      </c>
      <c r="R23" s="12">
        <v>-4.0128999999999998E-2</v>
      </c>
      <c r="S23" s="12">
        <v>-4.2014999999999997E-2</v>
      </c>
    </row>
    <row r="24" spans="1:19" x14ac:dyDescent="0.3">
      <c r="A24" s="1" t="s">
        <v>13</v>
      </c>
      <c r="B24" s="8">
        <v>93.99</v>
      </c>
      <c r="C24" s="9">
        <v>3.07667</v>
      </c>
      <c r="D24" s="9">
        <f t="shared" si="0"/>
        <v>3.2734014256835836E-2</v>
      </c>
      <c r="E24" s="10">
        <v>5.61</v>
      </c>
      <c r="F24" s="11">
        <v>0.68948925830586771</v>
      </c>
      <c r="G24" s="9">
        <v>4.2199999999999994E-2</v>
      </c>
      <c r="H24" s="9">
        <v>7.2599999999999998E-2</v>
      </c>
      <c r="I24" s="9">
        <v>8.3800000000000013E-2</v>
      </c>
      <c r="J24" s="9">
        <v>5.96E-2</v>
      </c>
      <c r="K24" s="16">
        <v>2.9451910127801992E-2</v>
      </c>
      <c r="L24" s="12">
        <v>3.7000000000000002E-3</v>
      </c>
      <c r="M24" s="14">
        <v>0</v>
      </c>
      <c r="N24" s="15">
        <v>-4.7000000000000002E-3</v>
      </c>
      <c r="O24" s="15">
        <v>2.8999999999999998E-3</v>
      </c>
      <c r="P24" s="13">
        <v>1.8662556356896453E-3</v>
      </c>
      <c r="Q24" s="11">
        <v>1.42819E-3</v>
      </c>
      <c r="R24" s="12">
        <v>2.898E-3</v>
      </c>
      <c r="S24" s="12">
        <v>-2.029E-3</v>
      </c>
    </row>
    <row r="25" spans="1:19" x14ac:dyDescent="0.3">
      <c r="A25" s="1" t="s">
        <v>14</v>
      </c>
      <c r="B25" s="8">
        <v>102.09</v>
      </c>
      <c r="C25" s="9">
        <v>3.07</v>
      </c>
      <c r="D25" s="9">
        <f t="shared" si="0"/>
        <v>3.0071505534332448E-2</v>
      </c>
      <c r="E25" s="10">
        <v>5.7</v>
      </c>
      <c r="F25" s="11">
        <v>0.64390024713547522</v>
      </c>
      <c r="G25" s="9">
        <v>4.0099999999999997E-2</v>
      </c>
      <c r="H25" s="9">
        <v>7.2499999999999995E-2</v>
      </c>
      <c r="I25" s="9">
        <v>8.3800000000000013E-2</v>
      </c>
      <c r="J25" s="9">
        <v>5.9700000000000003E-2</v>
      </c>
      <c r="K25" s="16">
        <v>3.4023358653099176E-2</v>
      </c>
      <c r="L25" s="12">
        <v>3.7000000000000002E-3</v>
      </c>
      <c r="M25" s="14">
        <v>4.8899755501223829E-3</v>
      </c>
      <c r="N25" s="15">
        <v>4.4000000000000003E-3</v>
      </c>
      <c r="O25" s="15">
        <v>2.23E-2</v>
      </c>
      <c r="P25" s="13">
        <v>1.1829844439591227E-3</v>
      </c>
      <c r="Q25" s="11">
        <v>2.2538795E-3</v>
      </c>
      <c r="R25" s="12">
        <v>8.788E-2</v>
      </c>
      <c r="S25" s="12">
        <v>8.6485999999999993E-2</v>
      </c>
    </row>
    <row r="26" spans="1:19" x14ac:dyDescent="0.3">
      <c r="A26" s="1" t="s">
        <v>15</v>
      </c>
      <c r="B26" s="8">
        <v>103.94</v>
      </c>
      <c r="C26" s="9">
        <v>3.07</v>
      </c>
      <c r="D26" s="9">
        <f t="shared" si="0"/>
        <v>2.9536270925533962E-2</v>
      </c>
      <c r="E26" s="10">
        <v>5.7366700000000002</v>
      </c>
      <c r="F26" s="11">
        <v>0.63535697263265245</v>
      </c>
      <c r="G26" s="9">
        <v>3.3799999999999997E-2</v>
      </c>
      <c r="H26" s="9">
        <v>7.1900000000000006E-2</v>
      </c>
      <c r="I26" s="9">
        <v>8.2299999999999998E-2</v>
      </c>
      <c r="J26" s="9">
        <v>6.0600000000000001E-2</v>
      </c>
      <c r="K26" s="16">
        <v>3.3075116567660198E-2</v>
      </c>
      <c r="L26" s="12">
        <v>2.8999999999999998E-3</v>
      </c>
      <c r="M26" s="14">
        <v>0</v>
      </c>
      <c r="N26" s="15">
        <v>-6.3E-3</v>
      </c>
      <c r="O26" s="15">
        <v>-3.3E-3</v>
      </c>
      <c r="P26" s="13">
        <v>4.9422474098733673E-4</v>
      </c>
      <c r="Q26" s="11">
        <v>2.3504571999999999E-3</v>
      </c>
      <c r="R26" s="12">
        <v>1.9088000000000001E-2</v>
      </c>
      <c r="S26" s="12">
        <v>1.7814E-2</v>
      </c>
    </row>
    <row r="27" spans="1:19" x14ac:dyDescent="0.3">
      <c r="A27" s="1" t="s">
        <v>16</v>
      </c>
      <c r="B27" s="8">
        <v>106.57</v>
      </c>
      <c r="C27" s="9">
        <v>3.07</v>
      </c>
      <c r="D27" s="9">
        <f t="shared" si="0"/>
        <v>2.880735666697945E-2</v>
      </c>
      <c r="E27" s="10">
        <v>5.7733299999999996</v>
      </c>
      <c r="F27" s="11">
        <v>0.61758589852714607</v>
      </c>
      <c r="G27" s="9">
        <v>3.2000000000000001E-2</v>
      </c>
      <c r="H27" s="9">
        <v>7.2700000000000001E-2</v>
      </c>
      <c r="I27" s="9">
        <v>8.2299999999999998E-2</v>
      </c>
      <c r="J27" s="9">
        <v>6.0199999999999997E-2</v>
      </c>
      <c r="K27" s="16">
        <v>3.3029778618661007E-2</v>
      </c>
      <c r="L27" s="12">
        <v>2.5000000000000001E-3</v>
      </c>
      <c r="M27" s="14">
        <v>4.8661800486617945E-3</v>
      </c>
      <c r="N27" s="15">
        <v>8.8000000000000005E-3</v>
      </c>
      <c r="O27" s="15">
        <v>1.0699999999999999E-2</v>
      </c>
      <c r="P27" s="13">
        <v>2.8438442588817503E-4</v>
      </c>
      <c r="Q27" s="11">
        <v>2.2955075999999998E-3</v>
      </c>
      <c r="R27" s="12">
        <v>3.0221000000000001E-2</v>
      </c>
      <c r="S27" s="12">
        <v>2.5416000000000001E-2</v>
      </c>
    </row>
    <row r="28" spans="1:19" x14ac:dyDescent="0.3">
      <c r="A28" s="1" t="s">
        <v>471</v>
      </c>
      <c r="B28" s="8">
        <v>107.2</v>
      </c>
      <c r="C28" s="9">
        <v>3.07</v>
      </c>
      <c r="D28" s="9">
        <f t="shared" si="0"/>
        <v>2.8638059701492535E-2</v>
      </c>
      <c r="E28" s="10">
        <v>5.81</v>
      </c>
      <c r="F28" s="11">
        <v>0.64590198788136488</v>
      </c>
      <c r="G28" s="9">
        <v>3.73E-2</v>
      </c>
      <c r="H28" s="9">
        <v>7.2400000000000006E-2</v>
      </c>
      <c r="I28" s="9">
        <v>8.2400000000000001E-2</v>
      </c>
      <c r="J28" s="9">
        <v>6.13E-2</v>
      </c>
      <c r="K28" s="16">
        <v>3.1723182509449541E-2</v>
      </c>
      <c r="L28" s="12">
        <v>2.7000000000000001E-3</v>
      </c>
      <c r="M28" s="14">
        <v>2.421307506053294E-3</v>
      </c>
      <c r="N28" s="15">
        <v>-8.2000000000000007E-3</v>
      </c>
      <c r="O28" s="15">
        <v>2.3999999999999998E-3</v>
      </c>
      <c r="P28" s="13">
        <v>5.4510436495186238E-4</v>
      </c>
      <c r="Q28" s="11">
        <v>2.2397227999999998E-3</v>
      </c>
      <c r="R28" s="12">
        <v>7.3150000000000003E-3</v>
      </c>
      <c r="S28" s="12">
        <v>6.1320000000000003E-3</v>
      </c>
    </row>
    <row r="29" spans="1:19" x14ac:dyDescent="0.3">
      <c r="A29" s="1" t="s">
        <v>472</v>
      </c>
      <c r="B29" s="8">
        <v>107.67</v>
      </c>
      <c r="C29" s="9">
        <v>3.07</v>
      </c>
      <c r="D29" s="9">
        <f t="shared" si="0"/>
        <v>2.8513049131605829E-2</v>
      </c>
      <c r="E29" s="10">
        <v>5.8633300000000004</v>
      </c>
      <c r="F29" s="11">
        <v>0.63678380162864068</v>
      </c>
      <c r="G29" s="9">
        <v>3.7100000000000001E-2</v>
      </c>
      <c r="H29" s="9">
        <v>7.2999999999999995E-2</v>
      </c>
      <c r="I29" s="9">
        <v>8.2400000000000001E-2</v>
      </c>
      <c r="J29" s="9">
        <v>6.1499999999999999E-2</v>
      </c>
      <c r="K29" s="16">
        <v>3.249183215256915E-2</v>
      </c>
      <c r="L29" s="12">
        <v>2.8999999999999998E-3</v>
      </c>
      <c r="M29" s="14">
        <v>2.4154589371980784E-3</v>
      </c>
      <c r="N29" s="15">
        <v>2.7000000000000001E-3</v>
      </c>
      <c r="O29" s="15">
        <v>3.5000000000000001E-3</v>
      </c>
      <c r="P29" s="13">
        <v>3.8339146865483306E-4</v>
      </c>
      <c r="Q29" s="11">
        <v>2.0286355000000002E-3</v>
      </c>
      <c r="R29" s="12">
        <v>5.476E-3</v>
      </c>
      <c r="S29" s="12">
        <v>4.6579999999999998E-3</v>
      </c>
    </row>
    <row r="30" spans="1:19" x14ac:dyDescent="0.3">
      <c r="A30" s="1" t="s">
        <v>17</v>
      </c>
      <c r="B30" s="8">
        <v>109.53</v>
      </c>
      <c r="C30" s="9">
        <v>3.07</v>
      </c>
      <c r="D30" s="9">
        <f t="shared" si="0"/>
        <v>2.8028850543230163E-2</v>
      </c>
      <c r="E30" s="10">
        <v>5.9166699999999999</v>
      </c>
      <c r="F30" s="11">
        <v>0.63244233491548008</v>
      </c>
      <c r="G30" s="9">
        <v>3.6900000000000002E-2</v>
      </c>
      <c r="H30" s="9">
        <v>7.2999999999999995E-2</v>
      </c>
      <c r="I30" s="9">
        <v>8.2299999999999998E-2</v>
      </c>
      <c r="J30" s="9">
        <v>5.9700000000000003E-2</v>
      </c>
      <c r="K30" s="16">
        <v>3.0657066491460886E-2</v>
      </c>
      <c r="L30" s="12">
        <v>3.0000000000000001E-3</v>
      </c>
      <c r="M30" s="14">
        <v>2.4096385542169418E-3</v>
      </c>
      <c r="N30" s="15">
        <v>2.7E-2</v>
      </c>
      <c r="O30" s="15">
        <v>1.6299999999999999E-2</v>
      </c>
      <c r="P30" s="13">
        <v>7.6905167013708751E-4</v>
      </c>
      <c r="Q30" s="11">
        <v>1.8280014E-3</v>
      </c>
      <c r="R30" s="12">
        <v>2.2019E-2</v>
      </c>
      <c r="S30" s="12">
        <v>1.6763E-2</v>
      </c>
    </row>
    <row r="31" spans="1:19" x14ac:dyDescent="0.3">
      <c r="A31" s="1" t="s">
        <v>18</v>
      </c>
      <c r="B31" s="8">
        <v>107.14</v>
      </c>
      <c r="C31" s="9">
        <v>3.07</v>
      </c>
      <c r="D31" s="9">
        <f t="shared" si="0"/>
        <v>2.8654097442598468E-2</v>
      </c>
      <c r="E31" s="10">
        <v>5.97</v>
      </c>
      <c r="F31" s="11">
        <v>0.65401547850984365</v>
      </c>
      <c r="G31" s="9">
        <v>3.9100000000000003E-2</v>
      </c>
      <c r="H31" s="9">
        <v>7.2300000000000003E-2</v>
      </c>
      <c r="I31" s="9">
        <v>8.199999999999999E-2</v>
      </c>
      <c r="J31" s="9">
        <v>6.0699999999999997E-2</v>
      </c>
      <c r="K31" s="16">
        <v>3.4199389463755225E-2</v>
      </c>
      <c r="L31" s="12">
        <v>2.8999999999999998E-3</v>
      </c>
      <c r="M31" s="14">
        <v>2.4038461538462563E-3</v>
      </c>
      <c r="N31" s="15">
        <v>-6.4999999999999997E-3</v>
      </c>
      <c r="O31" s="15">
        <v>-6.7999999999999996E-3</v>
      </c>
      <c r="P31" s="13">
        <v>3.6535220731591486E-4</v>
      </c>
      <c r="Q31" s="11">
        <v>1.5414101E-3</v>
      </c>
      <c r="R31" s="12">
        <v>-2.0156E-2</v>
      </c>
      <c r="S31" s="12">
        <v>-2.1378000000000001E-2</v>
      </c>
    </row>
    <row r="32" spans="1:19" x14ac:dyDescent="0.3">
      <c r="A32" s="1" t="s">
        <v>19</v>
      </c>
      <c r="B32" s="8">
        <v>107.39</v>
      </c>
      <c r="C32" s="9">
        <v>3.0733299999999999</v>
      </c>
      <c r="D32" s="9">
        <f t="shared" si="0"/>
        <v>2.8618400223484493E-2</v>
      </c>
      <c r="E32" s="10">
        <v>6.0266700000000002</v>
      </c>
      <c r="F32" s="11">
        <v>0.65704954906243918</v>
      </c>
      <c r="G32" s="9">
        <v>3.9800000000000002E-2</v>
      </c>
      <c r="H32" s="9">
        <v>7.2099999999999997E-2</v>
      </c>
      <c r="I32" s="9">
        <v>8.2299999999999998E-2</v>
      </c>
      <c r="J32" s="9">
        <v>5.9299999999999999E-2</v>
      </c>
      <c r="K32" s="16">
        <v>3.3325092535569187E-2</v>
      </c>
      <c r="L32" s="12">
        <v>3.0999999999999999E-3</v>
      </c>
      <c r="M32" s="14">
        <v>4.7961630695443347E-3</v>
      </c>
      <c r="N32" s="15">
        <v>2.1600000000000001E-2</v>
      </c>
      <c r="O32" s="15">
        <v>3.0000000000000001E-3</v>
      </c>
      <c r="P32" s="13">
        <v>5.9548695255956204E-4</v>
      </c>
      <c r="Q32" s="11">
        <v>1.3485363999999999E-3</v>
      </c>
      <c r="R32" s="12">
        <v>3.2450000000000001E-3</v>
      </c>
      <c r="S32" s="12">
        <v>2.1259999999999999E-3</v>
      </c>
    </row>
    <row r="33" spans="1:19" x14ac:dyDescent="0.3">
      <c r="A33" s="1" t="s">
        <v>20</v>
      </c>
      <c r="B33" s="8">
        <v>111.09</v>
      </c>
      <c r="C33" s="9">
        <v>3.07667</v>
      </c>
      <c r="D33" s="9">
        <f t="shared" si="0"/>
        <v>2.7695292105500046E-2</v>
      </c>
      <c r="E33" s="10">
        <v>6.0833300000000001</v>
      </c>
      <c r="F33" s="11">
        <v>0.63046703952351801</v>
      </c>
      <c r="G33" s="9">
        <v>4.0199999999999993E-2</v>
      </c>
      <c r="H33" s="9">
        <v>7.1900000000000006E-2</v>
      </c>
      <c r="I33" s="9">
        <v>8.1900000000000001E-2</v>
      </c>
      <c r="J33" s="9">
        <v>5.9499999999999997E-2</v>
      </c>
      <c r="K33" s="16">
        <v>3.1848784629650274E-2</v>
      </c>
      <c r="L33" s="12">
        <v>2.8999999999999998E-3</v>
      </c>
      <c r="M33" s="14">
        <v>2.3866348448686736E-3</v>
      </c>
      <c r="N33" s="15">
        <v>2.8999999999999998E-3</v>
      </c>
      <c r="O33" s="15">
        <v>7.1999999999999998E-3</v>
      </c>
      <c r="P33" s="13">
        <v>5.9499865647466793E-4</v>
      </c>
      <c r="Q33" s="11">
        <v>1.0688822E-3</v>
      </c>
      <c r="R33" s="12">
        <v>3.9425000000000002E-2</v>
      </c>
      <c r="S33" s="12">
        <v>3.4648999999999999E-2</v>
      </c>
    </row>
    <row r="34" spans="1:19" x14ac:dyDescent="0.3">
      <c r="A34" s="1" t="s">
        <v>473</v>
      </c>
      <c r="B34" s="8">
        <v>110.55</v>
      </c>
      <c r="C34" s="9">
        <v>3.08</v>
      </c>
      <c r="D34" s="9">
        <f t="shared" si="0"/>
        <v>2.7860696517412936E-2</v>
      </c>
      <c r="E34" s="10">
        <v>6.14</v>
      </c>
      <c r="F34" s="11">
        <v>0.63738500110147178</v>
      </c>
      <c r="G34" s="9">
        <v>4.6600000000000003E-2</v>
      </c>
      <c r="H34" s="9">
        <v>7.22E-2</v>
      </c>
      <c r="I34" s="9">
        <v>8.09E-2</v>
      </c>
      <c r="J34" s="9">
        <v>6.0600000000000001E-2</v>
      </c>
      <c r="K34" s="16">
        <v>3.2869774506568125E-2</v>
      </c>
      <c r="L34" s="12">
        <v>3.4000000000000002E-3</v>
      </c>
      <c r="M34" s="14">
        <v>2.3809523809523725E-3</v>
      </c>
      <c r="N34" s="15">
        <v>-8.3000000000000001E-3</v>
      </c>
      <c r="O34" s="15">
        <v>3.0999999999999999E-3</v>
      </c>
      <c r="P34" s="13">
        <v>4.6571213962169129E-4</v>
      </c>
      <c r="Q34" s="11">
        <v>8.8396725000000002E-4</v>
      </c>
      <c r="R34" s="12">
        <v>-3.277E-3</v>
      </c>
      <c r="S34" s="12">
        <v>-4.516E-3</v>
      </c>
    </row>
    <row r="35" spans="1:19" x14ac:dyDescent="0.3">
      <c r="A35" s="1" t="s">
        <v>21</v>
      </c>
      <c r="B35" s="8">
        <v>111.58</v>
      </c>
      <c r="C35" s="9">
        <v>3.1033300000000001</v>
      </c>
      <c r="D35" s="9">
        <f t="shared" si="0"/>
        <v>2.7812600824520525E-2</v>
      </c>
      <c r="E35" s="10">
        <v>6.2333299999999996</v>
      </c>
      <c r="F35" s="11">
        <v>0.63588412592096455</v>
      </c>
      <c r="G35" s="9">
        <v>4.7400000000000005E-2</v>
      </c>
      <c r="H35" s="9">
        <v>7.2099999999999997E-2</v>
      </c>
      <c r="I35" s="9">
        <v>8.0600000000000005E-2</v>
      </c>
      <c r="J35" s="9">
        <v>5.91E-2</v>
      </c>
      <c r="K35" s="16">
        <v>3.2353443766469904E-2</v>
      </c>
      <c r="L35" s="12">
        <v>4.0000000000000001E-3</v>
      </c>
      <c r="M35" s="14">
        <v>4.7505938242278223E-3</v>
      </c>
      <c r="N35" s="15">
        <v>2.3400000000000001E-2</v>
      </c>
      <c r="O35" s="15">
        <v>1.01E-2</v>
      </c>
      <c r="P35" s="13">
        <v>8.5826781651215586E-4</v>
      </c>
      <c r="Q35" s="11">
        <v>9.0853872999999998E-4</v>
      </c>
      <c r="R35" s="12">
        <v>1.0878000000000001E-2</v>
      </c>
      <c r="S35" s="12">
        <v>9.5029999999999993E-3</v>
      </c>
    </row>
    <row r="36" spans="1:19" x14ac:dyDescent="0.3">
      <c r="A36" s="1" t="s">
        <v>22</v>
      </c>
      <c r="B36" s="8">
        <v>116.67</v>
      </c>
      <c r="C36" s="9">
        <v>3.1266699999999998</v>
      </c>
      <c r="D36" s="9">
        <f t="shared" si="0"/>
        <v>2.6799262878203479E-2</v>
      </c>
      <c r="E36" s="10">
        <v>6.32667</v>
      </c>
      <c r="F36" s="11">
        <v>0.59673348326965947</v>
      </c>
      <c r="G36" s="9">
        <v>4.7800000000000002E-2</v>
      </c>
      <c r="H36" s="9">
        <v>7.1199999999999999E-2</v>
      </c>
      <c r="I36" s="9">
        <v>7.9899999999999999E-2</v>
      </c>
      <c r="J36" s="9">
        <v>5.7700000000000001E-2</v>
      </c>
      <c r="K36" s="16">
        <v>3.0952249789983025E-2</v>
      </c>
      <c r="L36" s="12">
        <v>3.7000000000000002E-3</v>
      </c>
      <c r="M36" s="14">
        <v>2.3640661938535423E-3</v>
      </c>
      <c r="N36" s="15">
        <v>2.2599999999999999E-2</v>
      </c>
      <c r="O36" s="15">
        <v>2.4899999999999999E-2</v>
      </c>
      <c r="P36" s="13">
        <v>4.8845636202737006E-4</v>
      </c>
      <c r="Q36" s="11">
        <v>4.8377407000000001E-4</v>
      </c>
      <c r="R36" s="12">
        <v>5.0297000000000001E-2</v>
      </c>
      <c r="S36" s="12">
        <v>4.5172999999999998E-2</v>
      </c>
    </row>
    <row r="37" spans="1:19" x14ac:dyDescent="0.3">
      <c r="A37" s="1" t="s">
        <v>474</v>
      </c>
      <c r="B37" s="8">
        <v>118.05</v>
      </c>
      <c r="C37" s="9">
        <v>3.15</v>
      </c>
      <c r="D37" s="9">
        <f t="shared" si="0"/>
        <v>2.6683608640406607E-2</v>
      </c>
      <c r="E37" s="10">
        <v>6.42</v>
      </c>
      <c r="F37" s="11">
        <v>0.59567459461579186</v>
      </c>
      <c r="G37" s="9">
        <v>5.0700000000000002E-2</v>
      </c>
      <c r="H37" s="9">
        <v>7.0800000000000002E-2</v>
      </c>
      <c r="I37" s="9">
        <v>7.9299999999999995E-2</v>
      </c>
      <c r="J37" s="9">
        <v>5.9900000000000002E-2</v>
      </c>
      <c r="K37" s="16">
        <v>3.4203483729238232E-2</v>
      </c>
      <c r="L37" s="12">
        <v>3.7000000000000002E-3</v>
      </c>
      <c r="M37" s="14">
        <v>2.3584905660378741E-3</v>
      </c>
      <c r="N37" s="15">
        <v>-2.29E-2</v>
      </c>
      <c r="O37" s="15">
        <v>-4.0000000000000002E-4</v>
      </c>
      <c r="P37" s="13">
        <v>5.1717096153020134E-4</v>
      </c>
      <c r="Q37" s="11">
        <v>3.1144651999999998E-4</v>
      </c>
      <c r="R37" s="12">
        <v>1.3663E-2</v>
      </c>
      <c r="S37" s="12">
        <v>1.2622E-2</v>
      </c>
    </row>
    <row r="38" spans="1:19" x14ac:dyDescent="0.3">
      <c r="A38" s="1" t="s">
        <v>23</v>
      </c>
      <c r="B38" s="8">
        <v>116.03</v>
      </c>
      <c r="C38" s="9">
        <v>3.1566700000000001</v>
      </c>
      <c r="D38" s="9">
        <f t="shared" si="0"/>
        <v>2.7205636473325863E-2</v>
      </c>
      <c r="E38" s="10">
        <v>6.5466699999999998</v>
      </c>
      <c r="F38" s="11">
        <v>0.60819603211146922</v>
      </c>
      <c r="G38" s="9">
        <v>5.4100000000000002E-2</v>
      </c>
      <c r="H38" s="9">
        <v>7.1500000000000008E-2</v>
      </c>
      <c r="I38" s="9">
        <v>7.9000000000000001E-2</v>
      </c>
      <c r="J38" s="9">
        <v>6.8500000000000005E-2</v>
      </c>
      <c r="K38" s="16">
        <v>3.5647312062081916E-2</v>
      </c>
      <c r="L38" s="12">
        <v>4.4000000000000003E-3</v>
      </c>
      <c r="M38" s="14">
        <v>2.3529411764706687E-3</v>
      </c>
      <c r="N38" s="15">
        <v>-3.2099999999999997E-2</v>
      </c>
      <c r="O38" s="15">
        <v>-5.4000000000000003E-3</v>
      </c>
      <c r="P38" s="13">
        <v>5.1560415040076597E-4</v>
      </c>
      <c r="Q38" s="11">
        <v>-1.2030324999999999E-4</v>
      </c>
      <c r="R38" s="12">
        <v>-1.6752E-2</v>
      </c>
      <c r="S38" s="12">
        <v>-1.8044000000000001E-2</v>
      </c>
    </row>
    <row r="39" spans="1:19" x14ac:dyDescent="0.3">
      <c r="A39" s="1" t="s">
        <v>24</v>
      </c>
      <c r="B39" s="8">
        <v>111.68</v>
      </c>
      <c r="C39" s="9">
        <v>3.1633300000000002</v>
      </c>
      <c r="D39" s="9">
        <f t="shared" si="0"/>
        <v>2.8324946275071632E-2</v>
      </c>
      <c r="E39" s="10">
        <v>6.67333</v>
      </c>
      <c r="F39" s="11">
        <v>0.63618373522359617</v>
      </c>
      <c r="G39" s="9">
        <v>5.5999999999999994E-2</v>
      </c>
      <c r="H39" s="9">
        <v>7.22E-2</v>
      </c>
      <c r="I39" s="9">
        <v>7.9699999999999993E-2</v>
      </c>
      <c r="J39" s="9">
        <v>6.88E-2</v>
      </c>
      <c r="K39" s="16">
        <v>3.6299866980121109E-2</v>
      </c>
      <c r="L39" s="12">
        <v>4.0999999999999995E-3</v>
      </c>
      <c r="M39" s="14">
        <v>7.0422535211267512E-3</v>
      </c>
      <c r="N39" s="15">
        <v>1.4E-3</v>
      </c>
      <c r="O39" s="15">
        <v>2.3E-3</v>
      </c>
      <c r="P39" s="13">
        <v>1.2645943509198619E-3</v>
      </c>
      <c r="Q39" s="11">
        <v>-2.0732975E-4</v>
      </c>
      <c r="R39" s="12">
        <v>-3.3818000000000001E-2</v>
      </c>
      <c r="S39" s="12">
        <v>-3.8228999999999999E-2</v>
      </c>
    </row>
    <row r="40" spans="1:19" x14ac:dyDescent="0.3">
      <c r="A40" s="1" t="s">
        <v>475</v>
      </c>
      <c r="B40" s="8">
        <v>111.52</v>
      </c>
      <c r="C40" s="9">
        <v>3.17</v>
      </c>
      <c r="D40" s="9">
        <f t="shared" si="0"/>
        <v>2.8425394548063129E-2</v>
      </c>
      <c r="E40" s="10">
        <v>6.8</v>
      </c>
      <c r="F40" s="11">
        <v>0.6760181280953933</v>
      </c>
      <c r="G40" s="9">
        <v>6.0899999999999996E-2</v>
      </c>
      <c r="H40" s="9">
        <v>7.2900000000000006E-2</v>
      </c>
      <c r="I40" s="9">
        <v>8.0299999999999996E-2</v>
      </c>
      <c r="J40" s="9">
        <v>6.8599999999999994E-2</v>
      </c>
      <c r="K40" s="16">
        <v>3.6706149291252245E-2</v>
      </c>
      <c r="L40" s="12">
        <v>4.5999999999999999E-3</v>
      </c>
      <c r="M40" s="14">
        <v>9.3240093240092303E-3</v>
      </c>
      <c r="N40" s="15">
        <v>8.2000000000000007E-3</v>
      </c>
      <c r="O40" s="15">
        <v>4.4999999999999997E-3</v>
      </c>
      <c r="P40" s="13">
        <v>1.5575644099601977E-3</v>
      </c>
      <c r="Q40" s="11">
        <v>-6.9585901000000002E-4</v>
      </c>
      <c r="R40" s="12">
        <v>-1.093E-3</v>
      </c>
      <c r="S40" s="12">
        <v>-2.0890000000000001E-3</v>
      </c>
    </row>
    <row r="41" spans="1:19" x14ac:dyDescent="0.3">
      <c r="A41" s="1" t="s">
        <v>25</v>
      </c>
      <c r="B41" s="8">
        <v>106.97</v>
      </c>
      <c r="C41" s="9">
        <v>3.1866699999999999</v>
      </c>
      <c r="D41" s="9">
        <f t="shared" si="0"/>
        <v>2.9790315041600447E-2</v>
      </c>
      <c r="E41" s="10">
        <v>6.9433299999999996</v>
      </c>
      <c r="F41" s="11">
        <v>0.69771984849635893</v>
      </c>
      <c r="G41" s="9">
        <v>6.2600000000000003E-2</v>
      </c>
      <c r="H41" s="9">
        <v>7.2599999999999998E-2</v>
      </c>
      <c r="I41" s="9">
        <v>8.09E-2</v>
      </c>
      <c r="J41" s="9">
        <v>6.8699999999999997E-2</v>
      </c>
      <c r="K41" s="16">
        <v>3.7833236821778859E-2</v>
      </c>
      <c r="L41" s="12">
        <v>5.1999999999999998E-3</v>
      </c>
      <c r="M41" s="14">
        <v>6.9284064665127154E-3</v>
      </c>
      <c r="N41" s="15">
        <v>4.5999999999999999E-3</v>
      </c>
      <c r="O41" s="15">
        <v>6.1000000000000004E-3</v>
      </c>
      <c r="P41" s="13">
        <v>1.5175397549063974E-3</v>
      </c>
      <c r="Q41" s="11">
        <v>1.6536272999999999E-4</v>
      </c>
      <c r="R41" s="12">
        <v>-4.0064000000000002E-2</v>
      </c>
      <c r="S41" s="12">
        <v>-4.1236000000000002E-2</v>
      </c>
    </row>
    <row r="42" spans="1:19" x14ac:dyDescent="0.3">
      <c r="A42" s="1" t="s">
        <v>26</v>
      </c>
      <c r="B42" s="8">
        <v>104.95</v>
      </c>
      <c r="C42" s="9">
        <v>3.2033299999999998</v>
      </c>
      <c r="D42" s="9">
        <f t="shared" si="0"/>
        <v>3.0522439256788943E-2</v>
      </c>
      <c r="E42" s="10">
        <v>7.0866699999999998</v>
      </c>
      <c r="F42" s="11">
        <v>0.71321596166006584</v>
      </c>
      <c r="G42" s="9">
        <v>6.3600000000000004E-2</v>
      </c>
      <c r="H42" s="9">
        <v>7.2900000000000006E-2</v>
      </c>
      <c r="I42" s="9">
        <v>8.0600000000000005E-2</v>
      </c>
      <c r="J42" s="9">
        <v>7.0300000000000001E-2</v>
      </c>
      <c r="K42" s="16">
        <v>3.9602216300279706E-2</v>
      </c>
      <c r="L42" s="12">
        <v>5.1000000000000004E-3</v>
      </c>
      <c r="M42" s="14">
        <v>6.8807339449541427E-3</v>
      </c>
      <c r="N42" s="15">
        <v>-1.0500000000000001E-2</v>
      </c>
      <c r="O42" s="15">
        <v>-3.8999999999999998E-3</v>
      </c>
      <c r="P42" s="13">
        <v>3.0775217073754717E-3</v>
      </c>
      <c r="Q42" s="11">
        <v>-7.3360224000000002E-5</v>
      </c>
      <c r="R42" s="12">
        <v>-1.3950000000000001E-2</v>
      </c>
      <c r="S42" s="12">
        <v>-1.9002000000000002E-2</v>
      </c>
    </row>
    <row r="43" spans="1:19" x14ac:dyDescent="0.3">
      <c r="A43" s="1" t="s">
        <v>476</v>
      </c>
      <c r="B43" s="8">
        <v>104.26</v>
      </c>
      <c r="C43" s="9">
        <v>3.22</v>
      </c>
      <c r="D43" s="9">
        <f t="shared" si="0"/>
        <v>3.0884327642432381E-2</v>
      </c>
      <c r="E43" s="10">
        <v>7.23</v>
      </c>
      <c r="F43" s="11">
        <v>0.72097430779064942</v>
      </c>
      <c r="G43" s="9">
        <v>7.1900000000000006E-2</v>
      </c>
      <c r="H43" s="9">
        <v>7.3700000000000002E-2</v>
      </c>
      <c r="I43" s="9">
        <v>8.1300000000000011E-2</v>
      </c>
      <c r="J43" s="9">
        <v>7.0999999999999994E-2</v>
      </c>
      <c r="K43" s="16">
        <v>3.9013398465808383E-2</v>
      </c>
      <c r="L43" s="12">
        <v>5.1000000000000004E-3</v>
      </c>
      <c r="M43" s="14">
        <v>6.8337129840547739E-3</v>
      </c>
      <c r="N43" s="15">
        <v>-2.0999999999999999E-3</v>
      </c>
      <c r="O43" s="15">
        <v>-5.5999999999999999E-3</v>
      </c>
      <c r="P43" s="13">
        <v>2.1646024811397733E-3</v>
      </c>
      <c r="Q43" s="11">
        <v>7.4397823000000001E-4</v>
      </c>
      <c r="R43" s="12">
        <v>-5.1780000000000003E-3</v>
      </c>
      <c r="S43" s="12">
        <v>-6.522E-3</v>
      </c>
    </row>
    <row r="44" spans="1:19" x14ac:dyDescent="0.3">
      <c r="A44" s="1" t="s">
        <v>27</v>
      </c>
      <c r="B44" s="8">
        <v>108.22</v>
      </c>
      <c r="C44" s="9">
        <v>3.2366700000000002</v>
      </c>
      <c r="D44" s="9">
        <f t="shared" si="0"/>
        <v>2.9908242469044541E-2</v>
      </c>
      <c r="E44" s="10">
        <v>7.3833299999999999</v>
      </c>
      <c r="F44" s="11">
        <v>0.69397668393782386</v>
      </c>
      <c r="G44" s="9">
        <v>8.0100000000000005E-2</v>
      </c>
      <c r="H44" s="9">
        <v>7.4499999999999997E-2</v>
      </c>
      <c r="I44" s="9">
        <v>8.2400000000000001E-2</v>
      </c>
      <c r="J44" s="9">
        <v>7.5999999999999998E-2</v>
      </c>
      <c r="K44" s="16">
        <v>3.7350062625087388E-2</v>
      </c>
      <c r="L44" s="12">
        <v>6.4000000000000003E-3</v>
      </c>
      <c r="M44" s="14">
        <v>2.2624434389137971E-3</v>
      </c>
      <c r="N44" s="15">
        <v>-4.3299999999999998E-2</v>
      </c>
      <c r="O44" s="15">
        <v>-4.7600000000000003E-2</v>
      </c>
      <c r="P44" s="13">
        <v>1.8680136358772126E-3</v>
      </c>
      <c r="Q44" s="11">
        <v>2.3902997E-4</v>
      </c>
      <c r="R44" s="12">
        <v>3.9128000000000003E-2</v>
      </c>
      <c r="S44" s="12">
        <v>3.7678999999999997E-2</v>
      </c>
    </row>
    <row r="45" spans="1:19" x14ac:dyDescent="0.3">
      <c r="A45" s="1" t="s">
        <v>28</v>
      </c>
      <c r="B45" s="8">
        <v>104.25</v>
      </c>
      <c r="C45" s="9">
        <v>3.2533300000000001</v>
      </c>
      <c r="D45" s="9">
        <f t="shared" si="0"/>
        <v>3.1207002398081534E-2</v>
      </c>
      <c r="E45" s="10">
        <v>7.53667</v>
      </c>
      <c r="F45" s="11">
        <v>0.72433723537298456</v>
      </c>
      <c r="G45" s="9">
        <v>8.6699999999999999E-2</v>
      </c>
      <c r="H45" s="9">
        <v>7.6799999999999993E-2</v>
      </c>
      <c r="I45" s="9">
        <v>8.5299999999999987E-2</v>
      </c>
      <c r="J45" s="9">
        <v>7.2800000000000004E-2</v>
      </c>
      <c r="K45" s="16">
        <v>3.7388767452079683E-2</v>
      </c>
      <c r="L45" s="12">
        <v>6.9999999999999993E-3</v>
      </c>
      <c r="M45" s="14">
        <v>1.8058690744921169E-2</v>
      </c>
      <c r="N45" s="15">
        <v>3.9100000000000003E-2</v>
      </c>
      <c r="O45" s="15">
        <v>3.56E-2</v>
      </c>
      <c r="P45" s="13">
        <v>1.0958834359663912E-3</v>
      </c>
      <c r="Q45" s="11">
        <v>2.5207516E-4</v>
      </c>
      <c r="R45" s="12">
        <v>-3.1544000000000003E-2</v>
      </c>
      <c r="S45" s="12">
        <v>-3.6505000000000003E-2</v>
      </c>
    </row>
    <row r="46" spans="1:19" x14ac:dyDescent="0.3">
      <c r="A46" s="1" t="s">
        <v>477</v>
      </c>
      <c r="B46" s="8">
        <v>108.43</v>
      </c>
      <c r="C46" s="9">
        <v>3.27</v>
      </c>
      <c r="D46" s="9">
        <f t="shared" si="0"/>
        <v>3.0157705432075993E-2</v>
      </c>
      <c r="E46" s="10">
        <v>7.69</v>
      </c>
      <c r="F46" s="11">
        <v>0.67880899588216659</v>
      </c>
      <c r="G46" s="9">
        <v>8.2899999999999988E-2</v>
      </c>
      <c r="H46" s="9">
        <v>7.6299999999999993E-2</v>
      </c>
      <c r="I46" s="9">
        <v>8.6300000000000002E-2</v>
      </c>
      <c r="J46" s="9">
        <v>7.0300000000000001E-2</v>
      </c>
      <c r="K46" s="16">
        <v>3.4361225651735577E-2</v>
      </c>
      <c r="L46" s="12">
        <v>6.8000000000000005E-3</v>
      </c>
      <c r="M46" s="14">
        <v>2.2172949002217113E-3</v>
      </c>
      <c r="N46" s="15">
        <v>3.1800000000000002E-2</v>
      </c>
      <c r="O46" s="15">
        <v>3.56E-2</v>
      </c>
      <c r="P46" s="13">
        <v>9.3455784522805609E-4</v>
      </c>
      <c r="Q46" s="11">
        <v>-5.4582374999999999E-5</v>
      </c>
      <c r="R46" s="12">
        <v>4.2219E-2</v>
      </c>
      <c r="S46" s="12">
        <v>4.1037999999999998E-2</v>
      </c>
    </row>
    <row r="47" spans="1:19" x14ac:dyDescent="0.3">
      <c r="A47" s="1" t="s">
        <v>29</v>
      </c>
      <c r="B47" s="8">
        <v>108.29</v>
      </c>
      <c r="C47" s="9">
        <v>3.30667</v>
      </c>
      <c r="D47" s="9">
        <f t="shared" si="0"/>
        <v>3.0535321821036104E-2</v>
      </c>
      <c r="E47" s="10">
        <v>7.8466699999999996</v>
      </c>
      <c r="F47" s="11">
        <v>0.67208179138179758</v>
      </c>
      <c r="G47" s="9">
        <v>7.22E-2</v>
      </c>
      <c r="H47" s="9">
        <v>7.5999999999999998E-2</v>
      </c>
      <c r="I47" s="9">
        <v>8.4100000000000008E-2</v>
      </c>
      <c r="J47" s="9">
        <v>6.8900000000000003E-2</v>
      </c>
      <c r="K47" s="16">
        <v>3.4660330111237023E-2</v>
      </c>
      <c r="L47" s="12">
        <v>6.5000000000000006E-3</v>
      </c>
      <c r="M47" s="14">
        <v>8.8495575221239076E-3</v>
      </c>
      <c r="N47" s="15">
        <v>2.1499999999999998E-2</v>
      </c>
      <c r="O47" s="15">
        <v>-6.6E-3</v>
      </c>
      <c r="P47" s="13">
        <v>1.3447449059527179E-3</v>
      </c>
      <c r="Q47" s="11">
        <v>-8.8735818999999998E-4</v>
      </c>
      <c r="R47" s="12">
        <v>3.1199999999999999E-4</v>
      </c>
      <c r="S47" s="12">
        <v>-1.56E-3</v>
      </c>
    </row>
    <row r="48" spans="1:19" x14ac:dyDescent="0.3">
      <c r="A48" s="1" t="s">
        <v>30</v>
      </c>
      <c r="B48" s="8">
        <v>95.96</v>
      </c>
      <c r="C48" s="9">
        <v>3.3433299999999999</v>
      </c>
      <c r="D48" s="9">
        <f t="shared" si="0"/>
        <v>3.4840871196331807E-2</v>
      </c>
      <c r="E48" s="10">
        <v>8.0033300000000001</v>
      </c>
      <c r="F48" s="11">
        <v>0.78187899057464272</v>
      </c>
      <c r="G48" s="9">
        <v>7.8299999999999995E-2</v>
      </c>
      <c r="H48" s="9">
        <v>7.6700000000000004E-2</v>
      </c>
      <c r="I48" s="9">
        <v>8.4199999999999997E-2</v>
      </c>
      <c r="J48" s="9">
        <v>7.1199999999999999E-2</v>
      </c>
      <c r="K48" s="16">
        <v>3.8736339192755286E-2</v>
      </c>
      <c r="L48" s="12">
        <v>5.6000000000000008E-3</v>
      </c>
      <c r="M48" s="14">
        <v>6.5789473684210176E-3</v>
      </c>
      <c r="N48" s="15">
        <v>-1.83E-2</v>
      </c>
      <c r="O48" s="15">
        <v>7.7999999999999996E-3</v>
      </c>
      <c r="P48" s="13">
        <v>4.3697483328279533E-3</v>
      </c>
      <c r="Q48" s="11">
        <v>-1.3245341999999999E-3</v>
      </c>
      <c r="R48" s="12">
        <v>-0.10722</v>
      </c>
      <c r="S48" s="12">
        <v>-0.11304599999999999</v>
      </c>
    </row>
    <row r="49" spans="1:19" x14ac:dyDescent="0.3">
      <c r="A49" s="1" t="s">
        <v>31</v>
      </c>
      <c r="B49" s="8">
        <v>97.55</v>
      </c>
      <c r="C49" s="9">
        <v>3.38</v>
      </c>
      <c r="D49" s="9">
        <f t="shared" si="0"/>
        <v>3.4648898001025115E-2</v>
      </c>
      <c r="E49" s="10">
        <v>8.16</v>
      </c>
      <c r="F49" s="11">
        <v>0.75558846343699315</v>
      </c>
      <c r="G49" s="9">
        <v>7.4499999999999997E-2</v>
      </c>
      <c r="H49" s="9">
        <v>7.6799999999999993E-2</v>
      </c>
      <c r="I49" s="9">
        <v>8.48E-2</v>
      </c>
      <c r="J49" s="9">
        <v>7.2599999999999998E-2</v>
      </c>
      <c r="K49" s="16">
        <v>1.3007395124224599E-2</v>
      </c>
      <c r="L49" s="12">
        <v>6.4000000000000003E-3</v>
      </c>
      <c r="M49" s="14">
        <v>6.5359477124184995E-3</v>
      </c>
      <c r="N49" s="15">
        <v>-8.2000000000000007E-3</v>
      </c>
      <c r="O49" s="15">
        <v>-8.8999999999999999E-3</v>
      </c>
      <c r="P49" s="13">
        <v>5.3583379583479144E-3</v>
      </c>
      <c r="Q49" s="11">
        <v>-6.4019939999999996E-4</v>
      </c>
      <c r="R49" s="12">
        <v>1.7971000000000001E-2</v>
      </c>
      <c r="S49" s="12">
        <v>1.6534E-2</v>
      </c>
    </row>
    <row r="50" spans="1:19" x14ac:dyDescent="0.3">
      <c r="A50" s="1" t="s">
        <v>32</v>
      </c>
      <c r="B50" s="8">
        <v>96.57</v>
      </c>
      <c r="C50" s="9">
        <v>3.4</v>
      </c>
      <c r="D50" s="9">
        <f t="shared" si="0"/>
        <v>3.520762141451797E-2</v>
      </c>
      <c r="E50" s="10">
        <v>8.2266700000000004</v>
      </c>
      <c r="F50" s="11">
        <v>0.75144643796388289</v>
      </c>
      <c r="G50" s="9">
        <v>7.7699999999999991E-2</v>
      </c>
      <c r="H50" s="9">
        <v>7.8299999999999995E-2</v>
      </c>
      <c r="I50" s="9">
        <v>8.48E-2</v>
      </c>
      <c r="J50" s="9">
        <v>7.3999999999999996E-2</v>
      </c>
      <c r="K50" s="16">
        <v>1.162674909434991E-2</v>
      </c>
      <c r="L50" s="12">
        <v>6.3E-3</v>
      </c>
      <c r="M50" s="14">
        <v>8.6580086580085869E-3</v>
      </c>
      <c r="N50" s="15">
        <v>-8.3000000000000001E-3</v>
      </c>
      <c r="O50" s="15">
        <v>-5.3E-3</v>
      </c>
      <c r="P50" s="13">
        <v>3.4094716682210257E-3</v>
      </c>
      <c r="Q50" s="11">
        <v>-9.3675298999999995E-4</v>
      </c>
      <c r="R50" s="12">
        <v>-8.1200000000000005E-3</v>
      </c>
      <c r="S50" s="12">
        <v>-9.7490000000000007E-3</v>
      </c>
    </row>
    <row r="51" spans="1:19" x14ac:dyDescent="0.3">
      <c r="A51" s="1" t="s">
        <v>33</v>
      </c>
      <c r="B51" s="8">
        <v>96.22</v>
      </c>
      <c r="C51" s="9">
        <v>3.42</v>
      </c>
      <c r="D51" s="9">
        <f t="shared" si="0"/>
        <v>3.5543546040324253E-2</v>
      </c>
      <c r="E51" s="10">
        <v>8.2933299999999992</v>
      </c>
      <c r="F51" s="11">
        <v>0.74709771884768694</v>
      </c>
      <c r="G51" s="9">
        <v>7.1199999999999999E-2</v>
      </c>
      <c r="H51" s="9">
        <v>7.85E-2</v>
      </c>
      <c r="I51" s="9">
        <v>8.5299999999999987E-2</v>
      </c>
      <c r="J51" s="9">
        <v>7.4800000000000005E-2</v>
      </c>
      <c r="K51" s="16">
        <v>1.0918647698395442E-2</v>
      </c>
      <c r="L51" s="12">
        <v>5.7999999999999996E-3</v>
      </c>
      <c r="M51" s="14">
        <v>1.2875536480686733E-2</v>
      </c>
      <c r="N51" s="15">
        <v>-2.3999999999999998E-3</v>
      </c>
      <c r="O51" s="15">
        <v>8.9999999999999998E-4</v>
      </c>
      <c r="P51" s="13">
        <v>1.8780076517634537E-3</v>
      </c>
      <c r="Q51" s="11">
        <v>-9.5731387999999995E-4</v>
      </c>
      <c r="R51" s="12">
        <v>1.9919999999999998E-3</v>
      </c>
      <c r="S51" s="12">
        <v>-3.6949999999999999E-3</v>
      </c>
    </row>
    <row r="52" spans="1:19" x14ac:dyDescent="0.3">
      <c r="A52" s="1" t="s">
        <v>478</v>
      </c>
      <c r="B52" s="8">
        <v>93.98</v>
      </c>
      <c r="C52" s="9">
        <v>3.44</v>
      </c>
      <c r="D52" s="9">
        <f t="shared" si="0"/>
        <v>3.6603532666524788E-2</v>
      </c>
      <c r="E52" s="10">
        <v>8.36</v>
      </c>
      <c r="F52" s="11">
        <v>0.81518401285019149</v>
      </c>
      <c r="G52" s="9">
        <v>7.9600000000000004E-2</v>
      </c>
      <c r="H52" s="9">
        <v>8.0100000000000005E-2</v>
      </c>
      <c r="I52" s="9">
        <v>8.6199999999999999E-2</v>
      </c>
      <c r="J52" s="9">
        <v>7.8299999999999995E-2</v>
      </c>
      <c r="K52" s="16">
        <v>1.0399936064688012E-2</v>
      </c>
      <c r="L52" s="12">
        <v>5.6000000000000008E-3</v>
      </c>
      <c r="M52" s="14">
        <v>1.2711864406779627E-2</v>
      </c>
      <c r="N52" s="15">
        <v>-2.92E-2</v>
      </c>
      <c r="O52" s="15">
        <v>-3.0700000000000002E-2</v>
      </c>
      <c r="P52" s="13">
        <v>1.6936350265754638E-3</v>
      </c>
      <c r="Q52" s="11">
        <v>-1.1670985E-3</v>
      </c>
      <c r="R52" s="12">
        <v>-2.1818000000000001E-2</v>
      </c>
      <c r="S52" s="12">
        <v>-2.3154000000000001E-2</v>
      </c>
    </row>
    <row r="53" spans="1:19" x14ac:dyDescent="0.3">
      <c r="A53" s="1" t="s">
        <v>34</v>
      </c>
      <c r="B53" s="8">
        <v>90.31</v>
      </c>
      <c r="C53" s="9">
        <v>3.46</v>
      </c>
      <c r="D53" s="9">
        <f t="shared" si="0"/>
        <v>3.8312479238179604E-2</v>
      </c>
      <c r="E53" s="10">
        <v>8.4866700000000002</v>
      </c>
      <c r="F53" s="11">
        <v>0.82485808186435616</v>
      </c>
      <c r="G53" s="9">
        <v>8.3299999999999999E-2</v>
      </c>
      <c r="H53" s="9">
        <v>8.2500000000000004E-2</v>
      </c>
      <c r="I53" s="9">
        <v>8.8699999999999987E-2</v>
      </c>
      <c r="J53" s="9">
        <v>8.1600000000000006E-2</v>
      </c>
      <c r="K53" s="16">
        <v>9.6574912861545643E-3</v>
      </c>
      <c r="L53" s="12">
        <v>7.4999999999999997E-3</v>
      </c>
      <c r="M53" s="14">
        <v>4.1841004184099972E-3</v>
      </c>
      <c r="N53" s="15">
        <v>-2.53E-2</v>
      </c>
      <c r="O53" s="15">
        <v>-3.4099999999999998E-2</v>
      </c>
      <c r="P53" s="13">
        <v>1.7291765401016427E-3</v>
      </c>
      <c r="Q53" s="11">
        <v>-1.0474938999999999E-3</v>
      </c>
      <c r="R53" s="12">
        <v>-3.7649000000000002E-2</v>
      </c>
      <c r="S53" s="12">
        <v>-3.9358999999999998E-2</v>
      </c>
    </row>
    <row r="54" spans="1:19" x14ac:dyDescent="0.3">
      <c r="A54" s="1" t="s">
        <v>35</v>
      </c>
      <c r="B54" s="8">
        <v>87.28</v>
      </c>
      <c r="C54" s="9">
        <v>3.48</v>
      </c>
      <c r="D54" s="9">
        <f t="shared" si="0"/>
        <v>3.987167736021998E-2</v>
      </c>
      <c r="E54" s="10">
        <v>8.6133299999999995</v>
      </c>
      <c r="F54" s="11">
        <v>0.86041612127105238</v>
      </c>
      <c r="G54" s="9">
        <v>8.2299999999999998E-2</v>
      </c>
      <c r="H54" s="9">
        <v>8.3699999999999997E-2</v>
      </c>
      <c r="I54" s="9">
        <v>9.0500000000000011E-2</v>
      </c>
      <c r="J54" s="9">
        <v>8.1000000000000003E-2</v>
      </c>
      <c r="K54" s="16">
        <v>9.246923420192104E-3</v>
      </c>
      <c r="L54" s="12">
        <v>7.4999999999999997E-3</v>
      </c>
      <c r="M54" s="14">
        <v>1.2499999999999956E-2</v>
      </c>
      <c r="N54" s="15">
        <v>1.23E-2</v>
      </c>
      <c r="O54" s="15">
        <v>1.0500000000000001E-2</v>
      </c>
      <c r="P54" s="13">
        <v>2.0987463711757753E-3</v>
      </c>
      <c r="Q54" s="11">
        <v>-1.2379909999999999E-3</v>
      </c>
      <c r="R54" s="12">
        <v>-2.6896E-2</v>
      </c>
      <c r="S54" s="12">
        <v>-3.3126999999999997E-2</v>
      </c>
    </row>
    <row r="55" spans="1:19" x14ac:dyDescent="0.3">
      <c r="A55" s="1" t="s">
        <v>479</v>
      </c>
      <c r="B55" s="8">
        <v>86</v>
      </c>
      <c r="C55" s="9">
        <v>3.5</v>
      </c>
      <c r="D55" s="9">
        <f t="shared" si="0"/>
        <v>4.0697674418604654E-2</v>
      </c>
      <c r="E55" s="10">
        <v>8.74</v>
      </c>
      <c r="F55" s="11">
        <v>0.86015877170025312</v>
      </c>
      <c r="G55" s="9">
        <v>7.9000000000000001E-2</v>
      </c>
      <c r="H55" s="9">
        <v>8.4700000000000011E-2</v>
      </c>
      <c r="I55" s="9">
        <v>9.2699999999999991E-2</v>
      </c>
      <c r="J55" s="9">
        <v>8.1199999999999994E-2</v>
      </c>
      <c r="K55" s="16">
        <v>8.028169497584144E-3</v>
      </c>
      <c r="L55" s="12">
        <v>6.0000000000000001E-3</v>
      </c>
      <c r="M55" s="14">
        <v>8.2304526748970819E-3</v>
      </c>
      <c r="N55" s="15">
        <v>4.4999999999999997E-3</v>
      </c>
      <c r="O55" s="15">
        <v>-2.8500000000000001E-2</v>
      </c>
      <c r="P55" s="13">
        <v>2.3003693732100744E-3</v>
      </c>
      <c r="Q55" s="11">
        <v>-1.6917665000000001E-3</v>
      </c>
      <c r="R55" s="12">
        <v>-1.2815999999999999E-2</v>
      </c>
      <c r="S55" s="12">
        <v>-1.4583E-2</v>
      </c>
    </row>
    <row r="56" spans="1:19" x14ac:dyDescent="0.3">
      <c r="A56" s="1" t="s">
        <v>36</v>
      </c>
      <c r="B56" s="8">
        <v>79.31</v>
      </c>
      <c r="C56" s="9">
        <v>3.53</v>
      </c>
      <c r="D56" s="9">
        <f t="shared" si="0"/>
        <v>4.450888916908334E-2</v>
      </c>
      <c r="E56" s="10">
        <v>8.8633299999999995</v>
      </c>
      <c r="F56" s="11">
        <v>0.91123932244563866</v>
      </c>
      <c r="G56" s="9">
        <v>7.5499999999999998E-2</v>
      </c>
      <c r="H56" s="9">
        <v>8.72E-2</v>
      </c>
      <c r="I56" s="9">
        <v>9.4800000000000009E-2</v>
      </c>
      <c r="J56" s="9">
        <v>8.2299999999999998E-2</v>
      </c>
      <c r="K56" s="16">
        <v>6.8388851786678317E-3</v>
      </c>
      <c r="L56" s="12">
        <v>6.9999999999999993E-3</v>
      </c>
      <c r="M56" s="14">
        <v>8.1632653061223248E-3</v>
      </c>
      <c r="N56" s="15">
        <v>-2.8999999999999998E-3</v>
      </c>
      <c r="O56" s="15">
        <v>-2.1100000000000001E-2</v>
      </c>
      <c r="P56" s="13">
        <v>4.9175156698987223E-3</v>
      </c>
      <c r="Q56" s="11">
        <v>-1.9992526000000002E-3</v>
      </c>
      <c r="R56" s="12">
        <v>-7.6698000000000002E-2</v>
      </c>
      <c r="S56" s="12">
        <v>-7.85E-2</v>
      </c>
    </row>
    <row r="57" spans="1:19" x14ac:dyDescent="0.3">
      <c r="A57" s="1" t="s">
        <v>480</v>
      </c>
      <c r="B57" s="8">
        <v>72.150000000000006</v>
      </c>
      <c r="C57" s="9">
        <v>3.56</v>
      </c>
      <c r="D57" s="9">
        <f t="shared" si="0"/>
        <v>4.9341649341649335E-2</v>
      </c>
      <c r="E57" s="10">
        <v>8.9866700000000002</v>
      </c>
      <c r="F57" s="11">
        <v>1.0171239942232309</v>
      </c>
      <c r="G57" s="9">
        <v>8.9600000000000013E-2</v>
      </c>
      <c r="H57" s="9">
        <v>0.09</v>
      </c>
      <c r="I57" s="9">
        <v>9.7699999999999995E-2</v>
      </c>
      <c r="J57" s="9">
        <v>8.5500000000000007E-2</v>
      </c>
      <c r="K57" s="16">
        <v>6.5552243524529515E-3</v>
      </c>
      <c r="L57" s="12">
        <v>6.0000000000000001E-3</v>
      </c>
      <c r="M57" s="14">
        <v>1.2145748987854255E-2</v>
      </c>
      <c r="N57" s="15">
        <v>-2.3199999999999998E-2</v>
      </c>
      <c r="O57" s="15">
        <v>-2.6800000000000001E-2</v>
      </c>
      <c r="P57" s="13">
        <v>4.7910263512487648E-3</v>
      </c>
      <c r="Q57" s="11">
        <v>-2.3098099999999998E-3</v>
      </c>
      <c r="R57" s="12">
        <v>-8.2177E-2</v>
      </c>
      <c r="S57" s="12">
        <v>-8.9736999999999997E-2</v>
      </c>
    </row>
    <row r="58" spans="1:19" x14ac:dyDescent="0.3">
      <c r="A58" s="1" t="s">
        <v>37</v>
      </c>
      <c r="B58" s="8">
        <v>63.54</v>
      </c>
      <c r="C58" s="9">
        <v>3.59</v>
      </c>
      <c r="D58" s="9">
        <f t="shared" si="0"/>
        <v>5.6499842618822786E-2</v>
      </c>
      <c r="E58" s="10">
        <v>9.11</v>
      </c>
      <c r="F58" s="11">
        <v>1.1354401434517249</v>
      </c>
      <c r="G58" s="9">
        <v>8.0600000000000005E-2</v>
      </c>
      <c r="H58" s="9">
        <v>9.2399999999999996E-2</v>
      </c>
      <c r="I58" s="9">
        <v>0.1018</v>
      </c>
      <c r="J58" s="9">
        <v>8.3699999999999997E-2</v>
      </c>
      <c r="K58" s="16">
        <v>5.1374791899353057E-3</v>
      </c>
      <c r="L58" s="12">
        <v>8.1000000000000013E-3</v>
      </c>
      <c r="M58" s="14">
        <v>1.2000000000000011E-2</v>
      </c>
      <c r="N58" s="15">
        <v>2.47E-2</v>
      </c>
      <c r="O58" s="15">
        <v>1.7399999999999999E-2</v>
      </c>
      <c r="P58" s="13">
        <v>7.8117125291246453E-3</v>
      </c>
      <c r="Q58" s="11">
        <v>-1.7001443999999999E-3</v>
      </c>
      <c r="R58" s="12">
        <v>-0.117511</v>
      </c>
      <c r="S58" s="12">
        <v>-0.119578</v>
      </c>
    </row>
    <row r="59" spans="1:19" x14ac:dyDescent="0.3">
      <c r="A59" s="1" t="s">
        <v>38</v>
      </c>
      <c r="B59" s="8">
        <v>73.900000000000006</v>
      </c>
      <c r="C59" s="9">
        <v>3.5933299999999999</v>
      </c>
      <c r="D59" s="9">
        <f t="shared" si="0"/>
        <v>4.8624221921515554E-2</v>
      </c>
      <c r="E59" s="10">
        <v>9.0366700000000009</v>
      </c>
      <c r="F59" s="11">
        <v>1.0370837841086671</v>
      </c>
      <c r="G59" s="9">
        <v>7.46E-2</v>
      </c>
      <c r="H59" s="9">
        <v>9.2699999999999991E-2</v>
      </c>
      <c r="I59" s="9">
        <v>0.1048</v>
      </c>
      <c r="J59" s="9">
        <v>7.9500000000000001E-2</v>
      </c>
      <c r="K59" s="16">
        <v>3.6384074517773713E-3</v>
      </c>
      <c r="L59" s="12">
        <v>5.1000000000000004E-3</v>
      </c>
      <c r="M59" s="14">
        <v>9.8814229249011287E-3</v>
      </c>
      <c r="N59" s="15">
        <v>4.8899999999999999E-2</v>
      </c>
      <c r="O59" s="15">
        <v>8.8499999999999995E-2</v>
      </c>
      <c r="P59" s="13">
        <v>1.008494796465146E-2</v>
      </c>
      <c r="Q59" s="11">
        <v>-1.8954500999999999E-3</v>
      </c>
      <c r="R59" s="12">
        <v>0.16811300000000001</v>
      </c>
      <c r="S59" s="12">
        <v>0.16481399999999999</v>
      </c>
    </row>
    <row r="60" spans="1:19" x14ac:dyDescent="0.3">
      <c r="A60" s="1" t="s">
        <v>481</v>
      </c>
      <c r="B60" s="8">
        <v>69.97</v>
      </c>
      <c r="C60" s="9">
        <v>3.59667</v>
      </c>
      <c r="D60" s="9">
        <f t="shared" si="0"/>
        <v>5.1403029869944265E-2</v>
      </c>
      <c r="E60" s="10">
        <v>8.9633299999999991</v>
      </c>
      <c r="F60" s="11">
        <v>1.1156370219506677</v>
      </c>
      <c r="G60" s="9">
        <v>7.4700000000000003E-2</v>
      </c>
      <c r="H60" s="9">
        <v>8.8900000000000007E-2</v>
      </c>
      <c r="I60" s="9">
        <v>0.106</v>
      </c>
      <c r="J60" s="9">
        <v>7.7100000000000002E-2</v>
      </c>
      <c r="K60" s="16">
        <v>7.8146012277738666E-3</v>
      </c>
      <c r="L60" s="12">
        <v>5.4000000000000003E-3</v>
      </c>
      <c r="M60" s="14">
        <v>7.8277886497064575E-3</v>
      </c>
      <c r="N60" s="15">
        <v>2.9499999999999998E-2</v>
      </c>
      <c r="O60" s="15">
        <v>1.17E-2</v>
      </c>
      <c r="P60" s="13">
        <v>3.5137990088320581E-3</v>
      </c>
      <c r="Q60" s="11">
        <v>-1.8215318E-3</v>
      </c>
      <c r="R60" s="12">
        <v>-4.5687999999999999E-2</v>
      </c>
      <c r="S60" s="12">
        <v>-5.3816000000000003E-2</v>
      </c>
    </row>
    <row r="61" spans="1:19" x14ac:dyDescent="0.3">
      <c r="A61" s="1" t="s">
        <v>39</v>
      </c>
      <c r="B61" s="8">
        <v>68.56</v>
      </c>
      <c r="C61" s="9">
        <v>3.6</v>
      </c>
      <c r="D61" s="9">
        <f t="shared" si="0"/>
        <v>5.2508751458576426E-2</v>
      </c>
      <c r="E61" s="10">
        <v>8.89</v>
      </c>
      <c r="F61" s="11">
        <v>1.1200181747371154</v>
      </c>
      <c r="G61" s="9">
        <v>7.1500000000000008E-2</v>
      </c>
      <c r="H61" s="9">
        <v>8.8900000000000007E-2</v>
      </c>
      <c r="I61" s="9">
        <v>0.10630000000000001</v>
      </c>
      <c r="J61" s="9">
        <v>7.5999999999999998E-2</v>
      </c>
      <c r="K61" s="16">
        <v>8.7715739579457622E-3</v>
      </c>
      <c r="L61" s="12">
        <v>6.9999999999999993E-3</v>
      </c>
      <c r="M61" s="14">
        <v>7.7669902912620437E-3</v>
      </c>
      <c r="N61" s="15">
        <v>1.7100000000000001E-2</v>
      </c>
      <c r="O61" s="15">
        <v>-7.4999999999999997E-3</v>
      </c>
      <c r="P61" s="13">
        <v>3.8144275315462116E-3</v>
      </c>
      <c r="Q61" s="11">
        <v>-8.3048791000000003E-4</v>
      </c>
      <c r="R61" s="12">
        <v>-1.8020999999999999E-2</v>
      </c>
      <c r="S61" s="12">
        <v>-2.0305E-2</v>
      </c>
    </row>
    <row r="62" spans="1:19" x14ac:dyDescent="0.3">
      <c r="A62" s="1" t="s">
        <v>40</v>
      </c>
      <c r="B62" s="8">
        <v>76.98</v>
      </c>
      <c r="C62" s="9">
        <v>3.6233300000000002</v>
      </c>
      <c r="D62" s="9">
        <f t="shared" si="0"/>
        <v>4.7068459340088332E-2</v>
      </c>
      <c r="E62" s="10">
        <v>8.7433300000000003</v>
      </c>
      <c r="F62" s="11">
        <v>0.98082962668220375</v>
      </c>
      <c r="G62" s="9">
        <v>6.2600000000000003E-2</v>
      </c>
      <c r="H62" s="9">
        <v>8.8300000000000003E-2</v>
      </c>
      <c r="I62" s="9">
        <v>0.1081</v>
      </c>
      <c r="J62" s="9">
        <v>7.9600000000000004E-2</v>
      </c>
      <c r="K62" s="16">
        <v>8.5104485752217664E-3</v>
      </c>
      <c r="L62" s="12">
        <v>5.7999999999999996E-3</v>
      </c>
      <c r="M62" s="14">
        <v>3.8535645472062008E-3</v>
      </c>
      <c r="N62" s="15">
        <v>2.2499999999999999E-2</v>
      </c>
      <c r="O62" s="15">
        <v>5.96E-2</v>
      </c>
      <c r="P62" s="13">
        <v>4.017208219313703E-3</v>
      </c>
      <c r="Q62" s="11">
        <v>-1.2299240999999999E-3</v>
      </c>
      <c r="R62" s="12">
        <v>0.12361</v>
      </c>
      <c r="S62" s="12">
        <v>0.121698</v>
      </c>
    </row>
    <row r="63" spans="1:19" x14ac:dyDescent="0.3">
      <c r="A63" s="1" t="s">
        <v>41</v>
      </c>
      <c r="B63" s="8">
        <v>81.59</v>
      </c>
      <c r="C63" s="9">
        <v>3.6466699999999999</v>
      </c>
      <c r="D63" s="9">
        <f t="shared" si="0"/>
        <v>4.4695060669199656E-2</v>
      </c>
      <c r="E63" s="10">
        <v>8.5966699999999996</v>
      </c>
      <c r="F63" s="11">
        <v>0.93390163047155139</v>
      </c>
      <c r="G63" s="9">
        <v>5.5E-2</v>
      </c>
      <c r="H63" s="9">
        <v>8.6199999999999999E-2</v>
      </c>
      <c r="I63" s="9">
        <v>0.1065</v>
      </c>
      <c r="J63" s="9">
        <v>7.8799999999999995E-2</v>
      </c>
      <c r="K63" s="16">
        <v>1.1652331822258308E-2</v>
      </c>
      <c r="L63" s="12">
        <v>4.3E-3</v>
      </c>
      <c r="M63" s="14">
        <v>7.6775431861804133E-3</v>
      </c>
      <c r="N63" s="15">
        <v>1.3100000000000001E-2</v>
      </c>
      <c r="O63" s="15">
        <v>1.37E-2</v>
      </c>
      <c r="P63" s="13">
        <v>2.1790298727881853E-3</v>
      </c>
      <c r="Q63" s="11">
        <v>-7.0812405999999995E-4</v>
      </c>
      <c r="R63" s="12">
        <v>6.7460000000000006E-2</v>
      </c>
      <c r="S63" s="12">
        <v>5.9497000000000001E-2</v>
      </c>
    </row>
    <row r="64" spans="1:19" x14ac:dyDescent="0.3">
      <c r="A64" s="1" t="s">
        <v>482</v>
      </c>
      <c r="B64" s="8">
        <v>83.36</v>
      </c>
      <c r="C64" s="9">
        <v>3.67</v>
      </c>
      <c r="D64" s="9">
        <f t="shared" si="0"/>
        <v>4.402591170825336E-2</v>
      </c>
      <c r="E64" s="10">
        <v>8.4499999999999993</v>
      </c>
      <c r="F64" s="11">
        <v>0.97246631517281779</v>
      </c>
      <c r="G64" s="9">
        <v>5.4900000000000004E-2</v>
      </c>
      <c r="H64" s="9">
        <v>8.6699999999999999E-2</v>
      </c>
      <c r="I64" s="9">
        <v>0.1048</v>
      </c>
      <c r="J64" s="9">
        <v>8.2400000000000001E-2</v>
      </c>
      <c r="K64" s="16">
        <v>2.0466950176391628E-2</v>
      </c>
      <c r="L64" s="12">
        <v>4.0999999999999995E-3</v>
      </c>
      <c r="M64" s="14">
        <v>3.8095238095239292E-3</v>
      </c>
      <c r="N64" s="15">
        <v>-2.6700000000000002E-2</v>
      </c>
      <c r="O64" s="15">
        <v>-2.47E-2</v>
      </c>
      <c r="P64" s="13">
        <v>2.4026153243239018E-3</v>
      </c>
      <c r="Q64" s="11">
        <v>-7.0429157999999997E-4</v>
      </c>
      <c r="R64" s="12">
        <v>2.4014000000000001E-2</v>
      </c>
      <c r="S64" s="12">
        <v>2.2121999999999999E-2</v>
      </c>
    </row>
    <row r="65" spans="1:19" x14ac:dyDescent="0.3">
      <c r="A65" s="1" t="s">
        <v>42</v>
      </c>
      <c r="B65" s="8">
        <v>87.3</v>
      </c>
      <c r="C65" s="9">
        <v>3.6833300000000002</v>
      </c>
      <c r="D65" s="9">
        <f t="shared" si="0"/>
        <v>4.2191638029782361E-2</v>
      </c>
      <c r="E65" s="10">
        <v>8.2866700000000009</v>
      </c>
      <c r="F65" s="11">
        <v>0.90948937102783256</v>
      </c>
      <c r="G65" s="9">
        <v>5.6100000000000004E-2</v>
      </c>
      <c r="H65" s="9">
        <v>8.9499999999999996E-2</v>
      </c>
      <c r="I65" s="9">
        <v>0.10580000000000001</v>
      </c>
      <c r="J65" s="9">
        <v>8.5199999999999998E-2</v>
      </c>
      <c r="K65" s="16">
        <v>2.2496224456674763E-2</v>
      </c>
      <c r="L65" s="12">
        <v>4.4000000000000003E-3</v>
      </c>
      <c r="M65" s="14">
        <v>3.7950664136621182E-3</v>
      </c>
      <c r="N65" s="15">
        <v>-1.8200000000000001E-2</v>
      </c>
      <c r="O65" s="15">
        <v>-5.1999999999999998E-3</v>
      </c>
      <c r="P65" s="13">
        <v>2.3137776254161888E-3</v>
      </c>
      <c r="Q65" s="11">
        <v>-6.7348826999999998E-4</v>
      </c>
      <c r="R65" s="12">
        <v>4.9424000000000003E-2</v>
      </c>
      <c r="S65" s="12">
        <v>4.7293000000000002E-2</v>
      </c>
    </row>
    <row r="66" spans="1:19" x14ac:dyDescent="0.3">
      <c r="A66" s="1" t="s">
        <v>483</v>
      </c>
      <c r="B66" s="8">
        <v>91.15</v>
      </c>
      <c r="C66" s="9">
        <v>3.6966700000000001</v>
      </c>
      <c r="D66" s="9">
        <f t="shared" si="0"/>
        <v>4.0555896873285792E-2</v>
      </c>
      <c r="E66" s="10">
        <v>8.1233299999999993</v>
      </c>
      <c r="F66" s="11">
        <v>0.89752369967198942</v>
      </c>
      <c r="G66" s="9">
        <v>5.2300000000000006E-2</v>
      </c>
      <c r="H66" s="9">
        <v>8.900000000000001E-2</v>
      </c>
      <c r="I66" s="9">
        <v>0.1069</v>
      </c>
      <c r="J66" s="9">
        <v>8.3599999999999994E-2</v>
      </c>
      <c r="K66" s="16">
        <v>2.2953771745019984E-2</v>
      </c>
      <c r="L66" s="12">
        <v>4.4000000000000003E-3</v>
      </c>
      <c r="M66" s="14">
        <v>5.6710775047259521E-3</v>
      </c>
      <c r="N66" s="15">
        <v>2.12E-2</v>
      </c>
      <c r="O66" s="15">
        <v>1.06E-2</v>
      </c>
      <c r="P66" s="13">
        <v>1.8071721738640301E-3</v>
      </c>
      <c r="Q66" s="11">
        <v>-4.0982182000000002E-4</v>
      </c>
      <c r="R66" s="12">
        <v>5.1193000000000002E-2</v>
      </c>
      <c r="S66" s="12">
        <v>4.4794E-2</v>
      </c>
    </row>
    <row r="67" spans="1:19" x14ac:dyDescent="0.3">
      <c r="A67" s="1" t="s">
        <v>43</v>
      </c>
      <c r="B67" s="8">
        <v>95.19</v>
      </c>
      <c r="C67" s="9">
        <v>3.71</v>
      </c>
      <c r="D67" s="9">
        <f t="shared" ref="D67:D130" si="1">C67/B67</f>
        <v>3.897468221451833E-2</v>
      </c>
      <c r="E67" s="10">
        <v>7.96</v>
      </c>
      <c r="F67" s="11">
        <v>0.84983901978407039</v>
      </c>
      <c r="G67" s="9">
        <v>5.3399999999999996E-2</v>
      </c>
      <c r="H67" s="9">
        <v>8.77E-2</v>
      </c>
      <c r="I67" s="9">
        <v>0.10619999999999999</v>
      </c>
      <c r="J67" s="9">
        <v>8.1299999999999997E-2</v>
      </c>
      <c r="K67" s="16">
        <v>2.2961696053409884E-2</v>
      </c>
      <c r="L67" s="12">
        <v>4.0999999999999995E-3</v>
      </c>
      <c r="M67" s="14">
        <v>7.5187969924812581E-3</v>
      </c>
      <c r="N67" s="15">
        <v>2.92E-2</v>
      </c>
      <c r="O67" s="15">
        <v>3.04E-2</v>
      </c>
      <c r="P67" s="13">
        <v>1.3533554535377027E-3</v>
      </c>
      <c r="Q67" s="11">
        <v>-8.0542378000000002E-4</v>
      </c>
      <c r="R67" s="12">
        <v>4.6219999999999997E-2</v>
      </c>
      <c r="S67" s="12">
        <v>4.4341999999999999E-2</v>
      </c>
    </row>
    <row r="68" spans="1:19" x14ac:dyDescent="0.3">
      <c r="A68" s="1" t="s">
        <v>44</v>
      </c>
      <c r="B68" s="8">
        <v>88.75</v>
      </c>
      <c r="C68" s="9">
        <v>3.71</v>
      </c>
      <c r="D68" s="9">
        <f t="shared" si="1"/>
        <v>4.1802816901408447E-2</v>
      </c>
      <c r="E68" s="10">
        <v>7.8933299999999997</v>
      </c>
      <c r="F68" s="11">
        <v>0.89836562398527975</v>
      </c>
      <c r="G68" s="9">
        <v>6.13E-2</v>
      </c>
      <c r="H68" s="9">
        <v>8.8399999999999992E-2</v>
      </c>
      <c r="I68" s="9">
        <v>0.10550000000000001</v>
      </c>
      <c r="J68" s="9">
        <v>8.2900000000000001E-2</v>
      </c>
      <c r="K68" s="16">
        <v>2.562789613882191E-2</v>
      </c>
      <c r="L68" s="12">
        <v>4.7999999999999996E-3</v>
      </c>
      <c r="M68" s="14">
        <v>1.1194029850746245E-2</v>
      </c>
      <c r="N68" s="15">
        <v>-8.6999999999999994E-3</v>
      </c>
      <c r="O68" s="15">
        <v>-3.0000000000000001E-3</v>
      </c>
      <c r="P68" s="13">
        <v>1.244403730967414E-3</v>
      </c>
      <c r="Q68" s="11">
        <v>-1.182099E-3</v>
      </c>
      <c r="R68" s="12">
        <v>-6.5504000000000007E-2</v>
      </c>
      <c r="S68" s="12">
        <v>-6.7553000000000002E-2</v>
      </c>
    </row>
    <row r="69" spans="1:19" x14ac:dyDescent="0.3">
      <c r="A69" s="1" t="s">
        <v>484</v>
      </c>
      <c r="B69" s="8">
        <v>86.88</v>
      </c>
      <c r="C69" s="9">
        <v>3.71</v>
      </c>
      <c r="D69" s="9">
        <f t="shared" si="1"/>
        <v>4.2702578268876613E-2</v>
      </c>
      <c r="E69" s="10">
        <v>7.82667</v>
      </c>
      <c r="F69" s="11">
        <v>0.89424665405703063</v>
      </c>
      <c r="G69" s="9">
        <v>6.4399999999999999E-2</v>
      </c>
      <c r="H69" s="9">
        <v>8.9499999999999996E-2</v>
      </c>
      <c r="I69" s="9">
        <v>0.10589999999999999</v>
      </c>
      <c r="J69" s="9">
        <v>8.4400000000000003E-2</v>
      </c>
      <c r="K69" s="16">
        <v>2.6366377839965632E-2</v>
      </c>
      <c r="L69" s="12">
        <v>4.7999999999999996E-3</v>
      </c>
      <c r="M69" s="14">
        <v>1.8450184501843658E-3</v>
      </c>
      <c r="N69" s="15">
        <v>-6.7999999999999996E-3</v>
      </c>
      <c r="O69" s="15">
        <v>-1.7500000000000002E-2</v>
      </c>
      <c r="P69" s="13">
        <v>2.3431363500697991E-3</v>
      </c>
      <c r="Q69" s="11">
        <v>-1.5740132E-3</v>
      </c>
      <c r="R69" s="12">
        <v>-1.5663E-2</v>
      </c>
      <c r="S69" s="12">
        <v>-2.1731E-2</v>
      </c>
    </row>
    <row r="70" spans="1:19" x14ac:dyDescent="0.3">
      <c r="A70" s="1" t="s">
        <v>45</v>
      </c>
      <c r="B70" s="8">
        <v>83.87</v>
      </c>
      <c r="C70" s="9">
        <v>3.71</v>
      </c>
      <c r="D70" s="9">
        <f t="shared" si="1"/>
        <v>4.4235125789912955E-2</v>
      </c>
      <c r="E70" s="10">
        <v>7.76</v>
      </c>
      <c r="F70" s="11">
        <v>0.94094825414420313</v>
      </c>
      <c r="G70" s="9">
        <v>6.4199999999999993E-2</v>
      </c>
      <c r="H70" s="9">
        <v>8.9499999999999996E-2</v>
      </c>
      <c r="I70" s="9">
        <v>0.1061</v>
      </c>
      <c r="J70" s="9">
        <v>8.6199999999999999E-2</v>
      </c>
      <c r="K70" s="16">
        <v>2.7919523393328621E-2</v>
      </c>
      <c r="L70" s="12">
        <v>5.3E-3</v>
      </c>
      <c r="M70" s="14">
        <v>5.5248618784531356E-3</v>
      </c>
      <c r="N70" s="15">
        <v>-9.7999999999999997E-3</v>
      </c>
      <c r="O70" s="15">
        <v>-1.26E-2</v>
      </c>
      <c r="P70" s="13">
        <v>2.3046247877807364E-3</v>
      </c>
      <c r="Q70" s="11">
        <v>-1.4922567E-3</v>
      </c>
      <c r="R70" s="12">
        <v>-3.2250000000000001E-2</v>
      </c>
      <c r="S70" s="12">
        <v>-3.4225999999999999E-2</v>
      </c>
    </row>
    <row r="71" spans="1:19" x14ac:dyDescent="0.3">
      <c r="A71" s="1" t="s">
        <v>46</v>
      </c>
      <c r="B71" s="8">
        <v>89.04</v>
      </c>
      <c r="C71" s="9">
        <v>3.7</v>
      </c>
      <c r="D71" s="9">
        <f t="shared" si="1"/>
        <v>4.1554357592093437E-2</v>
      </c>
      <c r="E71" s="10">
        <v>7.82667</v>
      </c>
      <c r="F71" s="11">
        <v>0.89349791875986795</v>
      </c>
      <c r="G71" s="9">
        <v>5.96E-2</v>
      </c>
      <c r="H71" s="9">
        <v>8.8599999999999998E-2</v>
      </c>
      <c r="I71" s="9">
        <v>0.10619999999999999</v>
      </c>
      <c r="J71" s="9">
        <v>8.1900000000000001E-2</v>
      </c>
      <c r="K71" s="16">
        <v>2.589845801185486E-2</v>
      </c>
      <c r="L71" s="12">
        <v>5.6000000000000008E-3</v>
      </c>
      <c r="M71" s="14">
        <v>5.494505494505475E-3</v>
      </c>
      <c r="N71" s="15">
        <v>4.7500000000000001E-2</v>
      </c>
      <c r="O71" s="15">
        <v>5.5300000000000002E-2</v>
      </c>
      <c r="P71" s="13">
        <v>2.1545815811105226E-3</v>
      </c>
      <c r="Q71" s="11">
        <v>-1.5430242999999999E-3</v>
      </c>
      <c r="R71" s="12">
        <v>6.4854999999999996E-2</v>
      </c>
      <c r="S71" s="12">
        <v>6.2135000000000003E-2</v>
      </c>
    </row>
    <row r="72" spans="1:19" x14ac:dyDescent="0.3">
      <c r="A72" s="1" t="s">
        <v>485</v>
      </c>
      <c r="B72" s="8">
        <v>91.24</v>
      </c>
      <c r="C72" s="9">
        <v>3.69</v>
      </c>
      <c r="D72" s="9">
        <f t="shared" si="1"/>
        <v>4.0442788250767206E-2</v>
      </c>
      <c r="E72" s="10">
        <v>7.8933299999999997</v>
      </c>
      <c r="F72" s="11">
        <v>0.8679284743281398</v>
      </c>
      <c r="G72" s="9">
        <v>5.4800000000000001E-2</v>
      </c>
      <c r="H72" s="9">
        <v>8.7799999999999989E-2</v>
      </c>
      <c r="I72" s="9">
        <v>0.1056</v>
      </c>
      <c r="J72" s="9">
        <v>8.3799999999999999E-2</v>
      </c>
      <c r="K72" s="16">
        <v>2.4622479640706674E-2</v>
      </c>
      <c r="L72" s="12">
        <v>4.0999999999999995E-3</v>
      </c>
      <c r="M72" s="14">
        <v>7.2859744990891873E-3</v>
      </c>
      <c r="N72" s="15">
        <v>-1.09E-2</v>
      </c>
      <c r="O72" s="15">
        <v>-8.8000000000000005E-3</v>
      </c>
      <c r="P72" s="13">
        <v>8.1268542463116915E-4</v>
      </c>
      <c r="Q72" s="11">
        <v>-1.6529119000000001E-3</v>
      </c>
      <c r="R72" s="12">
        <v>3.0089000000000001E-2</v>
      </c>
      <c r="S72" s="12">
        <v>2.3996E-2</v>
      </c>
    </row>
    <row r="73" spans="1:19" x14ac:dyDescent="0.3">
      <c r="A73" s="1" t="s">
        <v>47</v>
      </c>
      <c r="B73" s="8">
        <v>90.19</v>
      </c>
      <c r="C73" s="9">
        <v>3.68</v>
      </c>
      <c r="D73" s="9">
        <f t="shared" si="1"/>
        <v>4.0802749750526668E-2</v>
      </c>
      <c r="E73" s="10">
        <v>7.96</v>
      </c>
      <c r="F73" s="11">
        <v>0.87633885102239539</v>
      </c>
      <c r="G73" s="9">
        <v>5.4400000000000004E-2</v>
      </c>
      <c r="H73" s="9">
        <v>8.7899999999999992E-2</v>
      </c>
      <c r="I73" s="9">
        <v>0.1056</v>
      </c>
      <c r="J73" s="9">
        <v>8.0500000000000002E-2</v>
      </c>
      <c r="K73" s="16">
        <v>2.3711965564004414E-2</v>
      </c>
      <c r="L73" s="12">
        <v>4.7999999999999996E-3</v>
      </c>
      <c r="M73" s="14">
        <v>3.6166365280290158E-3</v>
      </c>
      <c r="N73" s="15">
        <v>3.9E-2</v>
      </c>
      <c r="O73" s="15">
        <v>4.4200000000000003E-2</v>
      </c>
      <c r="P73" s="13">
        <v>1.3307999246307365E-3</v>
      </c>
      <c r="Q73" s="11">
        <v>-4.6511563000000003E-4</v>
      </c>
      <c r="R73" s="12">
        <v>-1.0485E-2</v>
      </c>
      <c r="S73" s="12">
        <v>-1.2296E-2</v>
      </c>
    </row>
    <row r="74" spans="1:19" x14ac:dyDescent="0.3">
      <c r="A74" s="1" t="s">
        <v>486</v>
      </c>
      <c r="B74" s="8">
        <v>100.86</v>
      </c>
      <c r="C74" s="9">
        <v>3.6833300000000002</v>
      </c>
      <c r="D74" s="9">
        <f t="shared" si="1"/>
        <v>3.6519234582589731E-2</v>
      </c>
      <c r="E74" s="10">
        <v>8.1933299999999996</v>
      </c>
      <c r="F74" s="11">
        <v>0.76593388565335085</v>
      </c>
      <c r="G74" s="9">
        <v>4.87E-2</v>
      </c>
      <c r="H74" s="9">
        <v>8.5999999999999993E-2</v>
      </c>
      <c r="I74" s="9">
        <v>0.1041</v>
      </c>
      <c r="J74" s="9">
        <v>8.0199999999999994E-2</v>
      </c>
      <c r="K74" s="16">
        <v>2.1852182156484636E-2</v>
      </c>
      <c r="L74" s="12">
        <v>4.6999999999999993E-3</v>
      </c>
      <c r="M74" s="14">
        <v>1.8018018018017834E-3</v>
      </c>
      <c r="N74" s="15">
        <v>8.9999999999999993E-3</v>
      </c>
      <c r="O74" s="15">
        <v>1.8800000000000001E-2</v>
      </c>
      <c r="P74" s="13">
        <v>1.9782825918537783E-3</v>
      </c>
      <c r="Q74" s="11">
        <v>-1.1029255000000001E-4</v>
      </c>
      <c r="R74" s="12">
        <v>0.120143</v>
      </c>
      <c r="S74" s="12">
        <v>0.118545</v>
      </c>
    </row>
    <row r="75" spans="1:19" x14ac:dyDescent="0.3">
      <c r="A75" s="1" t="s">
        <v>487</v>
      </c>
      <c r="B75" s="8">
        <v>99.71</v>
      </c>
      <c r="C75" s="9">
        <v>3.6866699999999999</v>
      </c>
      <c r="D75" s="9">
        <f t="shared" si="1"/>
        <v>3.6973924380704043E-2</v>
      </c>
      <c r="E75" s="10">
        <v>8.4266699999999997</v>
      </c>
      <c r="F75" s="11">
        <v>0.76803652029076397</v>
      </c>
      <c r="G75" s="9">
        <v>4.8799999999999996E-2</v>
      </c>
      <c r="H75" s="9">
        <v>8.5500000000000007E-2</v>
      </c>
      <c r="I75" s="9">
        <v>0.1024</v>
      </c>
      <c r="J75" s="9">
        <v>8.0199999999999994E-2</v>
      </c>
      <c r="K75" s="16">
        <v>2.2233092760244787E-2</v>
      </c>
      <c r="L75" s="12">
        <v>3.4000000000000002E-3</v>
      </c>
      <c r="M75" s="14">
        <v>3.597122302158251E-3</v>
      </c>
      <c r="N75" s="15">
        <v>6.1999999999999998E-3</v>
      </c>
      <c r="O75" s="15">
        <v>6.1000000000000004E-3</v>
      </c>
      <c r="P75" s="13">
        <v>1.2214388390446114E-3</v>
      </c>
      <c r="Q75" s="11">
        <v>-1.7078355000000001E-4</v>
      </c>
      <c r="R75" s="12">
        <v>-5.7559999999999998E-3</v>
      </c>
      <c r="S75" s="12">
        <v>-1.162E-2</v>
      </c>
    </row>
    <row r="76" spans="1:19" x14ac:dyDescent="0.3">
      <c r="A76" s="1" t="s">
        <v>48</v>
      </c>
      <c r="B76" s="8">
        <v>102.77</v>
      </c>
      <c r="C76" s="9">
        <v>3.69</v>
      </c>
      <c r="D76" s="9">
        <f t="shared" si="1"/>
        <v>3.5905419869611759E-2</v>
      </c>
      <c r="E76" s="10">
        <v>8.66</v>
      </c>
      <c r="F76" s="11">
        <v>0.78403121716944313</v>
      </c>
      <c r="G76" s="9">
        <v>0.05</v>
      </c>
      <c r="H76" s="9">
        <v>8.5199999999999998E-2</v>
      </c>
      <c r="I76" s="9">
        <v>0.1012</v>
      </c>
      <c r="J76" s="9">
        <v>7.9200000000000007E-2</v>
      </c>
      <c r="K76" s="16">
        <v>1.5072131300759834E-2</v>
      </c>
      <c r="L76" s="12">
        <v>4.0000000000000001E-3</v>
      </c>
      <c r="M76" s="14">
        <v>1.7921146953405742E-3</v>
      </c>
      <c r="N76" s="15">
        <v>1.66E-2</v>
      </c>
      <c r="O76" s="15">
        <v>1.67E-2</v>
      </c>
      <c r="P76" s="13">
        <v>1.2657160524404583E-3</v>
      </c>
      <c r="Q76" s="11">
        <v>-4.3879841E-4</v>
      </c>
      <c r="R76" s="12">
        <v>3.2640000000000002E-2</v>
      </c>
      <c r="S76" s="12">
        <v>3.0786000000000001E-2</v>
      </c>
    </row>
    <row r="77" spans="1:19" x14ac:dyDescent="0.3">
      <c r="A77" s="1" t="s">
        <v>49</v>
      </c>
      <c r="B77" s="8">
        <v>101.64</v>
      </c>
      <c r="C77" s="9">
        <v>3.71333</v>
      </c>
      <c r="D77" s="9">
        <f t="shared" si="1"/>
        <v>3.6534140102321921E-2</v>
      </c>
      <c r="E77" s="10">
        <v>8.8566699999999994</v>
      </c>
      <c r="F77" s="11">
        <v>0.78607613984049762</v>
      </c>
      <c r="G77" s="9">
        <v>4.8600000000000004E-2</v>
      </c>
      <c r="H77" s="9">
        <v>8.4000000000000005E-2</v>
      </c>
      <c r="I77" s="9">
        <v>9.9399999999999988E-2</v>
      </c>
      <c r="J77" s="9">
        <v>7.9699999999999993E-2</v>
      </c>
      <c r="K77" s="16">
        <v>1.4239484740238437E-2</v>
      </c>
      <c r="L77" s="12">
        <v>4.1999999999999997E-3</v>
      </c>
      <c r="M77" s="14">
        <v>3.5778175313059268E-3</v>
      </c>
      <c r="N77" s="15">
        <v>1.8E-3</v>
      </c>
      <c r="O77" s="15">
        <v>-1.5E-3</v>
      </c>
      <c r="P77" s="13">
        <v>1.0071322817876225E-3</v>
      </c>
      <c r="Q77" s="11">
        <v>-1.3534097000000001E-3</v>
      </c>
      <c r="R77" s="12">
        <v>-9.6100000000000005E-3</v>
      </c>
      <c r="S77" s="12">
        <v>-1.0699E-2</v>
      </c>
    </row>
    <row r="78" spans="1:19" x14ac:dyDescent="0.3">
      <c r="A78" s="1" t="s">
        <v>488</v>
      </c>
      <c r="B78" s="8">
        <v>100.18</v>
      </c>
      <c r="C78" s="9">
        <v>3.7366700000000002</v>
      </c>
      <c r="D78" s="9">
        <f t="shared" si="1"/>
        <v>3.7299560790576961E-2</v>
      </c>
      <c r="E78" s="10">
        <v>9.0533300000000008</v>
      </c>
      <c r="F78" s="11">
        <v>0.80350276345067317</v>
      </c>
      <c r="G78" s="9">
        <v>5.2000000000000005E-2</v>
      </c>
      <c r="H78" s="9">
        <v>8.5800000000000001E-2</v>
      </c>
      <c r="I78" s="9">
        <v>9.8599999999999993E-2</v>
      </c>
      <c r="J78" s="9">
        <v>8.2100000000000006E-2</v>
      </c>
      <c r="K78" s="16">
        <v>1.4148321230807424E-2</v>
      </c>
      <c r="L78" s="12">
        <v>3.7000000000000002E-3</v>
      </c>
      <c r="M78" s="14">
        <v>7.1301247771835552E-3</v>
      </c>
      <c r="N78" s="15">
        <v>-1.5800000000000002E-2</v>
      </c>
      <c r="O78" s="15">
        <v>-1.03E-2</v>
      </c>
      <c r="P78" s="13">
        <v>9.3647026791838909E-4</v>
      </c>
      <c r="Q78" s="11">
        <v>-1.0527004000000001E-3</v>
      </c>
      <c r="R78" s="12">
        <v>-8.116E-3</v>
      </c>
      <c r="S78" s="12">
        <v>-1.5025999999999999E-2</v>
      </c>
    </row>
    <row r="79" spans="1:19" x14ac:dyDescent="0.3">
      <c r="A79" s="1" t="s">
        <v>50</v>
      </c>
      <c r="B79" s="8">
        <v>104.28</v>
      </c>
      <c r="C79" s="9">
        <v>3.76</v>
      </c>
      <c r="D79" s="9">
        <f t="shared" si="1"/>
        <v>3.6056770233985423E-2</v>
      </c>
      <c r="E79" s="10">
        <v>9.25</v>
      </c>
      <c r="F79" s="11">
        <v>0.78142763118530489</v>
      </c>
      <c r="G79" s="9">
        <v>5.4100000000000002E-2</v>
      </c>
      <c r="H79" s="9">
        <v>8.6199999999999999E-2</v>
      </c>
      <c r="I79" s="9">
        <v>9.8900000000000002E-2</v>
      </c>
      <c r="J79" s="9">
        <v>8.0699999999999994E-2</v>
      </c>
      <c r="K79" s="16">
        <v>1.8925031320666658E-2</v>
      </c>
      <c r="L79" s="12">
        <v>4.3E-3</v>
      </c>
      <c r="M79" s="14">
        <v>5.3097345132742113E-3</v>
      </c>
      <c r="N79" s="15">
        <v>2.0799999999999999E-2</v>
      </c>
      <c r="O79" s="15">
        <v>1.4999999999999999E-2</v>
      </c>
      <c r="P79" s="13">
        <v>9.715815060038469E-4</v>
      </c>
      <c r="Q79" s="11">
        <v>-1.2775824999999999E-3</v>
      </c>
      <c r="R79" s="12">
        <v>4.3958999999999998E-2</v>
      </c>
      <c r="S79" s="12">
        <v>4.2158000000000001E-2</v>
      </c>
    </row>
    <row r="80" spans="1:19" x14ac:dyDescent="0.3">
      <c r="A80" s="1" t="s">
        <v>489</v>
      </c>
      <c r="B80" s="8">
        <v>103.44</v>
      </c>
      <c r="C80" s="9">
        <v>3.79</v>
      </c>
      <c r="D80" s="9">
        <f t="shared" si="1"/>
        <v>3.6639597834493429E-2</v>
      </c>
      <c r="E80" s="10">
        <v>9.35</v>
      </c>
      <c r="F80" s="11">
        <v>0.7958238544036399</v>
      </c>
      <c r="G80" s="9">
        <v>5.2300000000000006E-2</v>
      </c>
      <c r="H80" s="9">
        <v>8.5600000000000009E-2</v>
      </c>
      <c r="I80" s="9">
        <v>9.820000000000001E-2</v>
      </c>
      <c r="J80" s="9">
        <v>8.0500000000000002E-2</v>
      </c>
      <c r="K80" s="16">
        <v>1.8842770725889108E-2</v>
      </c>
      <c r="L80" s="12">
        <v>4.6999999999999993E-3</v>
      </c>
      <c r="M80" s="14">
        <v>5.2816901408452299E-3</v>
      </c>
      <c r="N80" s="15">
        <v>7.7999999999999996E-3</v>
      </c>
      <c r="O80" s="15">
        <v>1.49E-2</v>
      </c>
      <c r="P80" s="13">
        <v>4.8715216300221624E-4</v>
      </c>
      <c r="Q80" s="11">
        <v>-1.4411039000000001E-3</v>
      </c>
      <c r="R80" s="12">
        <v>-7.2020000000000001E-3</v>
      </c>
      <c r="S80" s="12">
        <v>-8.4539999999999997E-3</v>
      </c>
    </row>
    <row r="81" spans="1:19" x14ac:dyDescent="0.3">
      <c r="A81" s="1" t="s">
        <v>51</v>
      </c>
      <c r="B81" s="8">
        <v>102.91</v>
      </c>
      <c r="C81" s="9">
        <v>3.82</v>
      </c>
      <c r="D81" s="9">
        <f t="shared" si="1"/>
        <v>3.7119813429209988E-2</v>
      </c>
      <c r="E81" s="10">
        <v>9.4499999999999993</v>
      </c>
      <c r="F81" s="11">
        <v>0.80473226939429421</v>
      </c>
      <c r="G81" s="9">
        <v>5.1399999999999994E-2</v>
      </c>
      <c r="H81" s="9">
        <v>8.4499999999999992E-2</v>
      </c>
      <c r="I81" s="9">
        <v>9.64E-2</v>
      </c>
      <c r="J81" s="9">
        <v>7.9000000000000001E-2</v>
      </c>
      <c r="K81" s="16">
        <v>2.0629527477362374E-2</v>
      </c>
      <c r="L81" s="12">
        <v>4.1999999999999997E-3</v>
      </c>
      <c r="M81" s="14">
        <v>5.2539404553415547E-3</v>
      </c>
      <c r="N81" s="15">
        <v>2.1100000000000001E-2</v>
      </c>
      <c r="O81" s="15">
        <v>2.3099999999999999E-2</v>
      </c>
      <c r="P81" s="13">
        <v>7.4452239677863074E-4</v>
      </c>
      <c r="Q81" s="11">
        <v>-1.2977565999999999E-3</v>
      </c>
      <c r="R81" s="12">
        <v>1.5989999999999999E-3</v>
      </c>
      <c r="S81" s="12">
        <v>-4.9820000000000003E-3</v>
      </c>
    </row>
    <row r="82" spans="1:19" x14ac:dyDescent="0.3">
      <c r="A82" s="1" t="s">
        <v>52</v>
      </c>
      <c r="B82" s="8">
        <v>105.24</v>
      </c>
      <c r="C82" s="9">
        <v>3.85</v>
      </c>
      <c r="D82" s="9">
        <f t="shared" si="1"/>
        <v>3.6583048270619541E-2</v>
      </c>
      <c r="E82" s="10">
        <v>9.5500000000000007</v>
      </c>
      <c r="F82" s="11">
        <v>0.79136327371514559</v>
      </c>
      <c r="G82" s="9">
        <v>5.0799999999999998E-2</v>
      </c>
      <c r="H82" s="9">
        <v>8.3800000000000013E-2</v>
      </c>
      <c r="I82" s="9">
        <v>9.4E-2</v>
      </c>
      <c r="J82" s="9">
        <v>7.8100000000000003E-2</v>
      </c>
      <c r="K82" s="16">
        <v>2.3782657468813286E-2</v>
      </c>
      <c r="L82" s="12">
        <v>4.4000000000000003E-3</v>
      </c>
      <c r="M82" s="14">
        <v>3.4843205574912606E-3</v>
      </c>
      <c r="N82" s="15">
        <v>1.4500000000000001E-2</v>
      </c>
      <c r="O82" s="15">
        <v>1.67E-2</v>
      </c>
      <c r="P82" s="13">
        <v>8.9068827704749328E-4</v>
      </c>
      <c r="Q82" s="11">
        <v>-1.4566973E-3</v>
      </c>
      <c r="R82" s="12">
        <v>2.4421000000000002E-2</v>
      </c>
      <c r="S82" s="12">
        <v>2.2669999999999999E-2</v>
      </c>
    </row>
    <row r="83" spans="1:19" x14ac:dyDescent="0.3">
      <c r="A83" s="1" t="s">
        <v>490</v>
      </c>
      <c r="B83" s="8">
        <v>102.9</v>
      </c>
      <c r="C83" s="9">
        <v>3.9166699999999999</v>
      </c>
      <c r="D83" s="9">
        <f t="shared" si="1"/>
        <v>3.8062876579203105E-2</v>
      </c>
      <c r="E83" s="10">
        <v>9.67</v>
      </c>
      <c r="F83" s="11">
        <v>0.81207963271947192</v>
      </c>
      <c r="G83" s="9">
        <v>4.9200000000000001E-2</v>
      </c>
      <c r="H83" s="9">
        <v>8.3199999999999996E-2</v>
      </c>
      <c r="I83" s="9">
        <v>9.2899999999999996E-2</v>
      </c>
      <c r="J83" s="9">
        <v>7.7899999999999997E-2</v>
      </c>
      <c r="K83" s="16">
        <v>2.5569126245345446E-2</v>
      </c>
      <c r="L83" s="12">
        <v>4.0999999999999995E-3</v>
      </c>
      <c r="M83" s="14">
        <v>5.2083333333332593E-3</v>
      </c>
      <c r="N83" s="15">
        <v>8.3999999999999995E-3</v>
      </c>
      <c r="O83" s="15">
        <v>7.0000000000000001E-3</v>
      </c>
      <c r="P83" s="13">
        <v>1.2699929719077691E-3</v>
      </c>
      <c r="Q83" s="11">
        <v>-1.1566295999999999E-3</v>
      </c>
      <c r="R83" s="12">
        <v>-2.0211E-2</v>
      </c>
      <c r="S83" s="12">
        <v>-2.1995000000000001E-2</v>
      </c>
    </row>
    <row r="84" spans="1:19" x14ac:dyDescent="0.3">
      <c r="A84" s="1" t="s">
        <v>53</v>
      </c>
      <c r="B84" s="8">
        <v>102.1</v>
      </c>
      <c r="C84" s="9">
        <v>3.98333</v>
      </c>
      <c r="D84" s="9">
        <f t="shared" si="1"/>
        <v>3.9014005876591581E-2</v>
      </c>
      <c r="E84" s="10">
        <v>9.7899999999999991</v>
      </c>
      <c r="F84" s="11">
        <v>0.82726293786026472</v>
      </c>
      <c r="G84" s="9">
        <v>4.7500000000000001E-2</v>
      </c>
      <c r="H84" s="9">
        <v>8.2500000000000004E-2</v>
      </c>
      <c r="I84" s="9">
        <v>9.2300000000000007E-2</v>
      </c>
      <c r="J84" s="9">
        <v>7.4899999999999994E-2</v>
      </c>
      <c r="K84" s="16">
        <v>2.7895428929454926E-2</v>
      </c>
      <c r="L84" s="12">
        <v>4.0000000000000001E-3</v>
      </c>
      <c r="M84" s="14">
        <v>1.7271157167531026E-3</v>
      </c>
      <c r="N84" s="15">
        <v>3.39E-2</v>
      </c>
      <c r="O84" s="15">
        <v>3.1899999999999998E-2</v>
      </c>
      <c r="P84" s="13">
        <v>1.1179253215342041E-3</v>
      </c>
      <c r="Q84" s="11">
        <v>-9.2241020999999995E-4</v>
      </c>
      <c r="R84" s="12">
        <v>-1.041E-3</v>
      </c>
      <c r="S84" s="12">
        <v>-8.6280000000000003E-3</v>
      </c>
    </row>
    <row r="85" spans="1:19" x14ac:dyDescent="0.3">
      <c r="A85" s="1" t="s">
        <v>54</v>
      </c>
      <c r="B85" s="8">
        <v>107.46</v>
      </c>
      <c r="C85" s="9">
        <v>4.05</v>
      </c>
      <c r="D85" s="9">
        <f t="shared" si="1"/>
        <v>3.768844221105528E-2</v>
      </c>
      <c r="E85" s="10">
        <v>9.91</v>
      </c>
      <c r="F85" s="11">
        <v>0.7799731249688947</v>
      </c>
      <c r="G85" s="9">
        <v>4.3499999999999997E-2</v>
      </c>
      <c r="H85" s="9">
        <v>7.980000000000001E-2</v>
      </c>
      <c r="I85" s="9">
        <v>9.1199999999999989E-2</v>
      </c>
      <c r="J85" s="9">
        <v>7.2099999999999997E-2</v>
      </c>
      <c r="K85" s="16">
        <v>2.8566554301474461E-2</v>
      </c>
      <c r="L85" s="12">
        <v>4.0000000000000001E-3</v>
      </c>
      <c r="M85" s="14">
        <v>3.4482758620690834E-3</v>
      </c>
      <c r="N85" s="15">
        <v>3.27E-2</v>
      </c>
      <c r="O85" s="15">
        <v>3.4700000000000002E-2</v>
      </c>
      <c r="P85" s="13">
        <v>5.762272595541424E-4</v>
      </c>
      <c r="Q85" s="11">
        <v>-1.1227041E-3</v>
      </c>
      <c r="R85" s="12">
        <v>5.3775000000000003E-2</v>
      </c>
      <c r="S85" s="12">
        <v>5.2170000000000001E-2</v>
      </c>
    </row>
    <row r="86" spans="1:19" x14ac:dyDescent="0.3">
      <c r="A86" s="1" t="s">
        <v>55</v>
      </c>
      <c r="B86" s="8">
        <v>102.03</v>
      </c>
      <c r="C86" s="9">
        <v>4.0966699999999996</v>
      </c>
      <c r="D86" s="9">
        <f t="shared" si="1"/>
        <v>4.0151622071939619E-2</v>
      </c>
      <c r="E86" s="10">
        <v>9.9666700000000006</v>
      </c>
      <c r="F86" s="11">
        <v>0.82106520531869198</v>
      </c>
      <c r="G86" s="9">
        <v>4.6199999999999998E-2</v>
      </c>
      <c r="H86" s="9">
        <v>7.9600000000000004E-2</v>
      </c>
      <c r="I86" s="9">
        <v>9.0800000000000006E-2</v>
      </c>
      <c r="J86" s="9">
        <v>7.6399999999999996E-2</v>
      </c>
      <c r="K86" s="16">
        <v>2.9599796858810042E-2</v>
      </c>
      <c r="L86" s="12">
        <v>3.5999999999999999E-3</v>
      </c>
      <c r="M86" s="14">
        <v>5.1546391752577136E-3</v>
      </c>
      <c r="N86" s="15">
        <v>-3.8800000000000001E-2</v>
      </c>
      <c r="O86" s="15">
        <v>-3.0300000000000001E-2</v>
      </c>
      <c r="P86" s="13">
        <v>6.9562997675253087E-4</v>
      </c>
      <c r="Q86" s="11">
        <v>-1.5928437000000001E-3</v>
      </c>
      <c r="R86" s="12">
        <v>-4.9653999999999997E-2</v>
      </c>
      <c r="S86" s="12">
        <v>-5.1166999999999997E-2</v>
      </c>
    </row>
    <row r="87" spans="1:19" x14ac:dyDescent="0.3">
      <c r="A87" s="1" t="s">
        <v>56</v>
      </c>
      <c r="B87" s="8">
        <v>99.82</v>
      </c>
      <c r="C87" s="9">
        <v>4.1433299999999997</v>
      </c>
      <c r="D87" s="9">
        <f t="shared" si="1"/>
        <v>4.1508014425966737E-2</v>
      </c>
      <c r="E87" s="10">
        <v>10.023300000000001</v>
      </c>
      <c r="F87" s="11">
        <v>0.83680399820593332</v>
      </c>
      <c r="G87" s="9">
        <v>4.6699999999999998E-2</v>
      </c>
      <c r="H87" s="9">
        <v>8.0399999999999985E-2</v>
      </c>
      <c r="I87" s="9">
        <v>9.1199999999999989E-2</v>
      </c>
      <c r="J87" s="9">
        <v>7.7499999999999999E-2</v>
      </c>
      <c r="K87" s="16">
        <v>2.7970217065494678E-2</v>
      </c>
      <c r="L87" s="12">
        <v>3.4999999999999996E-3</v>
      </c>
      <c r="M87" s="14">
        <v>1.025641025641022E-2</v>
      </c>
      <c r="N87" s="15">
        <v>-4.8999999999999998E-3</v>
      </c>
      <c r="O87" s="15">
        <v>-2E-3</v>
      </c>
      <c r="P87" s="13">
        <v>3.3467555281150842E-4</v>
      </c>
      <c r="Q87" s="11">
        <v>-1.6537031999999999E-3</v>
      </c>
      <c r="R87" s="12">
        <v>-1.5637999999999999E-2</v>
      </c>
      <c r="S87" s="12">
        <v>-2.24E-2</v>
      </c>
    </row>
    <row r="88" spans="1:19" x14ac:dyDescent="0.3">
      <c r="A88" s="1" t="s">
        <v>57</v>
      </c>
      <c r="B88" s="8">
        <v>98.42</v>
      </c>
      <c r="C88" s="9">
        <v>4.1900000000000004</v>
      </c>
      <c r="D88" s="9">
        <f t="shared" si="1"/>
        <v>4.2572647835805735E-2</v>
      </c>
      <c r="E88" s="10">
        <v>10.08</v>
      </c>
      <c r="F88" s="11">
        <v>0.86842992830176369</v>
      </c>
      <c r="G88" s="9">
        <v>4.5999999999999999E-2</v>
      </c>
      <c r="H88" s="9">
        <v>8.1000000000000003E-2</v>
      </c>
      <c r="I88" s="9">
        <v>9.1199999999999989E-2</v>
      </c>
      <c r="J88" s="9">
        <v>7.7200000000000005E-2</v>
      </c>
      <c r="K88" s="16">
        <v>3.0338357179846301E-2</v>
      </c>
      <c r="L88" s="12">
        <v>3.8E-3</v>
      </c>
      <c r="M88" s="14">
        <v>6.7681895093061328E-3</v>
      </c>
      <c r="N88" s="15">
        <v>9.1000000000000004E-3</v>
      </c>
      <c r="O88" s="15">
        <v>9.4000000000000004E-3</v>
      </c>
      <c r="P88" s="13">
        <v>6.6573277945063895E-4</v>
      </c>
      <c r="Q88" s="11">
        <v>-1.7320885000000001E-3</v>
      </c>
      <c r="R88" s="12">
        <v>-1.2501999999999999E-2</v>
      </c>
      <c r="S88" s="12">
        <v>-1.4548E-2</v>
      </c>
    </row>
    <row r="89" spans="1:19" x14ac:dyDescent="0.3">
      <c r="A89" s="1" t="s">
        <v>491</v>
      </c>
      <c r="B89" s="8">
        <v>98.44</v>
      </c>
      <c r="C89" s="9">
        <v>4.2466699999999999</v>
      </c>
      <c r="D89" s="9">
        <f t="shared" si="1"/>
        <v>4.3139678992279565E-2</v>
      </c>
      <c r="E89" s="10">
        <v>10.193300000000001</v>
      </c>
      <c r="F89" s="11">
        <v>0.86115007012622724</v>
      </c>
      <c r="G89" s="9">
        <v>4.5400000000000003E-2</v>
      </c>
      <c r="H89" s="9">
        <v>8.0399999999999985E-2</v>
      </c>
      <c r="I89" s="9">
        <v>9.0700000000000003E-2</v>
      </c>
      <c r="J89" s="9">
        <v>7.7100000000000002E-2</v>
      </c>
      <c r="K89" s="16">
        <v>3.114002960902627E-2</v>
      </c>
      <c r="L89" s="12">
        <v>3.8E-3</v>
      </c>
      <c r="M89" s="14">
        <v>8.4033613445377853E-3</v>
      </c>
      <c r="N89" s="15">
        <v>7.1000000000000004E-3</v>
      </c>
      <c r="O89" s="15">
        <v>0.01</v>
      </c>
      <c r="P89" s="13">
        <v>9.8485112772272857E-4</v>
      </c>
      <c r="Q89" s="11">
        <v>-1.6386999000000001E-3</v>
      </c>
      <c r="R89" s="12">
        <v>6.4099999999999997E-4</v>
      </c>
      <c r="S89" s="12">
        <v>-5.0299999999999997E-4</v>
      </c>
    </row>
    <row r="90" spans="1:19" x14ac:dyDescent="0.3">
      <c r="A90" s="1" t="s">
        <v>58</v>
      </c>
      <c r="B90" s="8">
        <v>96.12</v>
      </c>
      <c r="C90" s="9">
        <v>4.3033299999999999</v>
      </c>
      <c r="D90" s="9">
        <f t="shared" si="1"/>
        <v>4.4770391177694546E-2</v>
      </c>
      <c r="E90" s="10">
        <v>10.306699999999999</v>
      </c>
      <c r="F90" s="11">
        <v>0.88821133687935383</v>
      </c>
      <c r="G90" s="9">
        <v>4.9599999999999998E-2</v>
      </c>
      <c r="H90" s="9">
        <v>8.0500000000000002E-2</v>
      </c>
      <c r="I90" s="9">
        <v>9.01E-2</v>
      </c>
      <c r="J90" s="9">
        <v>7.6499999999999999E-2</v>
      </c>
      <c r="K90" s="16">
        <v>3.5315469465821411E-2</v>
      </c>
      <c r="L90" s="12">
        <v>3.7000000000000002E-3</v>
      </c>
      <c r="M90" s="14">
        <v>4.9999999999998934E-3</v>
      </c>
      <c r="N90" s="15">
        <v>1.2500000000000001E-2</v>
      </c>
      <c r="O90" s="15">
        <v>1.06E-2</v>
      </c>
      <c r="P90" s="13">
        <v>6.3480181499555102E-4</v>
      </c>
      <c r="Q90" s="11">
        <v>-1.3541819E-3</v>
      </c>
      <c r="R90" s="12">
        <v>-1.5063999999999999E-2</v>
      </c>
      <c r="S90" s="12">
        <v>-2.3540999999999999E-2</v>
      </c>
    </row>
    <row r="91" spans="1:19" x14ac:dyDescent="0.3">
      <c r="A91" s="1" t="s">
        <v>59</v>
      </c>
      <c r="B91" s="8">
        <v>100.48</v>
      </c>
      <c r="C91" s="9">
        <v>4.3600000000000003</v>
      </c>
      <c r="D91" s="9">
        <f t="shared" si="1"/>
        <v>4.3391719745222934E-2</v>
      </c>
      <c r="E91" s="10">
        <v>10.42</v>
      </c>
      <c r="F91" s="11">
        <v>0.87111208119611494</v>
      </c>
      <c r="G91" s="9">
        <v>5.0199999999999995E-2</v>
      </c>
      <c r="H91" s="9">
        <v>7.9500000000000001E-2</v>
      </c>
      <c r="I91" s="9">
        <v>8.9099999999999999E-2</v>
      </c>
      <c r="J91" s="9">
        <v>7.5399999999999995E-2</v>
      </c>
      <c r="K91" s="16">
        <v>3.1941099611748507E-2</v>
      </c>
      <c r="L91" s="12">
        <v>4.0000000000000001E-3</v>
      </c>
      <c r="M91" s="14">
        <v>6.6334991708127955E-3</v>
      </c>
      <c r="N91" s="15">
        <v>1.6400000000000001E-2</v>
      </c>
      <c r="O91" s="15">
        <v>1.7500000000000002E-2</v>
      </c>
      <c r="P91" s="13">
        <v>5.6336461313967533E-4</v>
      </c>
      <c r="Q91" s="11">
        <v>-1.5935849E-3</v>
      </c>
      <c r="R91" s="12">
        <v>4.7775999999999999E-2</v>
      </c>
      <c r="S91" s="12">
        <v>4.5705000000000003E-2</v>
      </c>
    </row>
    <row r="92" spans="1:19" x14ac:dyDescent="0.3">
      <c r="A92" s="1" t="s">
        <v>492</v>
      </c>
      <c r="B92" s="8">
        <v>98.85</v>
      </c>
      <c r="C92" s="9">
        <v>4.4066700000000001</v>
      </c>
      <c r="D92" s="9">
        <f t="shared" si="1"/>
        <v>4.4579362670713205E-2</v>
      </c>
      <c r="E92" s="10">
        <v>10.5167</v>
      </c>
      <c r="F92" s="11">
        <v>0.89678339905850102</v>
      </c>
      <c r="G92" s="9">
        <v>5.1900000000000002E-2</v>
      </c>
      <c r="H92" s="9">
        <v>7.9399999999999998E-2</v>
      </c>
      <c r="I92" s="9">
        <v>8.8699999999999987E-2</v>
      </c>
      <c r="J92" s="9">
        <v>7.6799999999999993E-2</v>
      </c>
      <c r="K92" s="16">
        <v>3.3181837007620466E-2</v>
      </c>
      <c r="L92" s="12">
        <v>4.1999999999999997E-3</v>
      </c>
      <c r="M92" s="14">
        <v>4.9423393739702615E-3</v>
      </c>
      <c r="N92" s="15">
        <v>-7.0000000000000001E-3</v>
      </c>
      <c r="O92" s="15">
        <v>-5.0000000000000001E-4</v>
      </c>
      <c r="P92" s="13">
        <v>5.9470800919931752E-4</v>
      </c>
      <c r="Q92" s="11">
        <v>-1.6868213999999999E-3</v>
      </c>
      <c r="R92" s="12">
        <v>-1.5453E-2</v>
      </c>
      <c r="S92" s="12">
        <v>-1.6589E-2</v>
      </c>
    </row>
    <row r="93" spans="1:19" x14ac:dyDescent="0.3">
      <c r="A93" s="1" t="s">
        <v>60</v>
      </c>
      <c r="B93" s="8">
        <v>96.77</v>
      </c>
      <c r="C93" s="9">
        <v>4.4533300000000002</v>
      </c>
      <c r="D93" s="9">
        <f t="shared" si="1"/>
        <v>4.6019737521959286E-2</v>
      </c>
      <c r="E93" s="10">
        <v>10.613300000000001</v>
      </c>
      <c r="F93" s="11">
        <v>0.92653426040929088</v>
      </c>
      <c r="G93" s="9">
        <v>5.4900000000000004E-2</v>
      </c>
      <c r="H93" s="9">
        <v>7.980000000000001E-2</v>
      </c>
      <c r="I93" s="9">
        <v>8.8200000000000001E-2</v>
      </c>
      <c r="J93" s="9">
        <v>7.5399999999999995E-2</v>
      </c>
      <c r="K93" s="16">
        <v>3.3750386808353114E-2</v>
      </c>
      <c r="L93" s="12">
        <v>4.4000000000000003E-3</v>
      </c>
      <c r="M93" s="14">
        <v>3.2786885245901232E-3</v>
      </c>
      <c r="N93" s="15">
        <v>1.9800000000000002E-2</v>
      </c>
      <c r="O93" s="15">
        <v>1.3599999999999999E-2</v>
      </c>
      <c r="P93" s="13">
        <v>5.8244638340062432E-4</v>
      </c>
      <c r="Q93" s="11">
        <v>-1.6663590000000001E-3</v>
      </c>
      <c r="R93" s="12">
        <v>-1.231E-2</v>
      </c>
      <c r="S93" s="12">
        <v>-2.0220999999999999E-2</v>
      </c>
    </row>
    <row r="94" spans="1:19" x14ac:dyDescent="0.3">
      <c r="A94" s="1" t="s">
        <v>61</v>
      </c>
      <c r="B94" s="8">
        <v>96.53</v>
      </c>
      <c r="C94" s="9">
        <v>4.5</v>
      </c>
      <c r="D94" s="9">
        <f t="shared" si="1"/>
        <v>4.6617631824303327E-2</v>
      </c>
      <c r="E94" s="10">
        <v>10.71</v>
      </c>
      <c r="F94" s="11">
        <v>0.94226251608409772</v>
      </c>
      <c r="G94" s="9">
        <v>5.8099999999999999E-2</v>
      </c>
      <c r="H94" s="9">
        <v>7.9199999999999993E-2</v>
      </c>
      <c r="I94" s="9">
        <v>8.8000000000000009E-2</v>
      </c>
      <c r="J94" s="9">
        <v>7.6399999999999996E-2</v>
      </c>
      <c r="K94" s="16">
        <v>3.2367586606296496E-2</v>
      </c>
      <c r="L94" s="12">
        <v>4.3E-3</v>
      </c>
      <c r="M94" s="14">
        <v>3.2679738562091387E-3</v>
      </c>
      <c r="N94" s="15">
        <v>-2.8999999999999998E-3</v>
      </c>
      <c r="O94" s="15">
        <v>-2.2000000000000001E-3</v>
      </c>
      <c r="P94" s="13">
        <v>4.6319607229349321E-4</v>
      </c>
      <c r="Q94" s="11">
        <v>-1.8026906E-3</v>
      </c>
      <c r="R94" s="12">
        <v>-8.25E-4</v>
      </c>
      <c r="S94" s="12">
        <v>-3.0839999999999999E-3</v>
      </c>
    </row>
    <row r="95" spans="1:19" x14ac:dyDescent="0.3">
      <c r="A95" s="1" t="s">
        <v>62</v>
      </c>
      <c r="B95" s="8">
        <v>92.34</v>
      </c>
      <c r="C95" s="9">
        <v>4.5566700000000004</v>
      </c>
      <c r="D95" s="9">
        <f t="shared" si="1"/>
        <v>4.9346653671215081E-2</v>
      </c>
      <c r="E95" s="10">
        <v>10.77</v>
      </c>
      <c r="F95" s="11">
        <v>0.97537728355837972</v>
      </c>
      <c r="G95" s="9">
        <v>6.1600000000000002E-2</v>
      </c>
      <c r="H95" s="9">
        <v>8.0399999999999985E-2</v>
      </c>
      <c r="I95" s="9">
        <v>8.8900000000000007E-2</v>
      </c>
      <c r="J95" s="9">
        <v>7.8100000000000003E-2</v>
      </c>
      <c r="K95" s="16">
        <v>3.2775136831833362E-2</v>
      </c>
      <c r="L95" s="12">
        <v>4.8999999999999998E-3</v>
      </c>
      <c r="M95" s="14">
        <v>3.2573289902280145E-3</v>
      </c>
      <c r="N95" s="15">
        <v>-9.2999999999999992E-3</v>
      </c>
      <c r="O95" s="15">
        <v>-3.8E-3</v>
      </c>
      <c r="P95" s="13">
        <v>7.2617263306666482E-4</v>
      </c>
      <c r="Q95" s="11">
        <v>-1.2570464000000001E-3</v>
      </c>
      <c r="R95" s="12">
        <v>-4.1984E-2</v>
      </c>
      <c r="S95" s="12">
        <v>-4.3868999999999998E-2</v>
      </c>
    </row>
    <row r="96" spans="1:19" x14ac:dyDescent="0.3">
      <c r="A96" s="1" t="s">
        <v>63</v>
      </c>
      <c r="B96" s="8">
        <v>94.83</v>
      </c>
      <c r="C96" s="9">
        <v>4.6133300000000004</v>
      </c>
      <c r="D96" s="9">
        <f t="shared" si="1"/>
        <v>4.8648423494674686E-2</v>
      </c>
      <c r="E96" s="10">
        <v>10.83</v>
      </c>
      <c r="F96" s="11">
        <v>0.9620344702904664</v>
      </c>
      <c r="G96" s="9">
        <v>6.0999999999999999E-2</v>
      </c>
      <c r="H96" s="9">
        <v>8.0799999999999997E-2</v>
      </c>
      <c r="I96" s="9">
        <v>8.9499999999999996E-2</v>
      </c>
      <c r="J96" s="9">
        <v>7.7700000000000005E-2</v>
      </c>
      <c r="K96" s="16">
        <v>2.9216729540186635E-2</v>
      </c>
      <c r="L96" s="12">
        <v>5.0000000000000001E-3</v>
      </c>
      <c r="M96" s="14">
        <v>4.8701298701299134E-3</v>
      </c>
      <c r="N96" s="15">
        <v>9.2999999999999992E-3</v>
      </c>
      <c r="O96" s="15">
        <v>6.1000000000000004E-3</v>
      </c>
      <c r="P96" s="13">
        <v>1.3875470420950749E-3</v>
      </c>
      <c r="Q96" s="11">
        <v>-1.2900084E-3</v>
      </c>
      <c r="R96" s="12">
        <v>3.6752E-2</v>
      </c>
      <c r="S96" s="12">
        <v>2.6953000000000001E-2</v>
      </c>
    </row>
    <row r="97" spans="1:19" x14ac:dyDescent="0.3">
      <c r="A97" s="1" t="s">
        <v>493</v>
      </c>
      <c r="B97" s="8">
        <v>95.1</v>
      </c>
      <c r="C97" s="9">
        <v>4.67</v>
      </c>
      <c r="D97" s="9">
        <f t="shared" si="1"/>
        <v>4.9106203995793907E-2</v>
      </c>
      <c r="E97" s="10">
        <v>10.89</v>
      </c>
      <c r="F97" s="11">
        <v>0.96033302453168434</v>
      </c>
      <c r="G97" s="9">
        <v>6.0700000000000004E-2</v>
      </c>
      <c r="H97" s="9">
        <v>8.1900000000000001E-2</v>
      </c>
      <c r="I97" s="9">
        <v>8.9900000000000008E-2</v>
      </c>
      <c r="J97" s="9">
        <v>8.0299999999999996E-2</v>
      </c>
      <c r="K97" s="16">
        <v>3.0475399173224532E-2</v>
      </c>
      <c r="L97" s="12">
        <v>4.8999999999999998E-3</v>
      </c>
      <c r="M97" s="14">
        <v>3.231017770597866E-3</v>
      </c>
      <c r="N97" s="15">
        <v>-1.6799999999999999E-2</v>
      </c>
      <c r="O97" s="15">
        <v>-1.0500000000000001E-2</v>
      </c>
      <c r="P97" s="13">
        <v>6.2662708655096219E-4</v>
      </c>
      <c r="Q97" s="11">
        <v>-1.8338899000000001E-3</v>
      </c>
      <c r="R97" s="12">
        <v>5.5700000000000003E-3</v>
      </c>
      <c r="S97" s="12">
        <v>3.637E-3</v>
      </c>
    </row>
    <row r="98" spans="1:19" x14ac:dyDescent="0.3">
      <c r="A98" s="1" t="s">
        <v>64</v>
      </c>
      <c r="B98" s="8">
        <v>89.25</v>
      </c>
      <c r="C98" s="9">
        <v>4.71333</v>
      </c>
      <c r="D98" s="9">
        <f t="shared" si="1"/>
        <v>5.2810420168067231E-2</v>
      </c>
      <c r="E98" s="10">
        <v>10.9</v>
      </c>
      <c r="F98" s="11">
        <v>1.036731088944306</v>
      </c>
      <c r="G98" s="9">
        <v>6.4399999999999999E-2</v>
      </c>
      <c r="H98" s="9">
        <v>8.4100000000000008E-2</v>
      </c>
      <c r="I98" s="9">
        <v>9.1700000000000004E-2</v>
      </c>
      <c r="J98" s="9">
        <v>8.1600000000000006E-2</v>
      </c>
      <c r="K98" s="16">
        <v>2.8814248233093063E-2</v>
      </c>
      <c r="L98" s="12">
        <v>4.8999999999999998E-3</v>
      </c>
      <c r="M98" s="14">
        <v>6.441223832528209E-3</v>
      </c>
      <c r="N98" s="15">
        <v>-8.0000000000000002E-3</v>
      </c>
      <c r="O98" s="15">
        <v>-8.8999999999999999E-3</v>
      </c>
      <c r="P98" s="13">
        <v>9.0805008651667044E-4</v>
      </c>
      <c r="Q98" s="11">
        <v>-1.8933608E-3</v>
      </c>
      <c r="R98" s="12">
        <v>-6.0643000000000002E-2</v>
      </c>
      <c r="S98" s="12">
        <v>-6.2611E-2</v>
      </c>
    </row>
    <row r="99" spans="1:19" x14ac:dyDescent="0.3">
      <c r="A99" s="1" t="s">
        <v>65</v>
      </c>
      <c r="B99" s="8">
        <v>87.04</v>
      </c>
      <c r="C99" s="9">
        <v>4.7566699999999997</v>
      </c>
      <c r="D99" s="9">
        <f t="shared" si="1"/>
        <v>5.4649241727941167E-2</v>
      </c>
      <c r="E99" s="10">
        <v>10.91</v>
      </c>
      <c r="F99" s="11">
        <v>1.0755672936991323</v>
      </c>
      <c r="G99" s="9">
        <v>6.4500000000000002E-2</v>
      </c>
      <c r="H99" s="9">
        <v>8.4700000000000011E-2</v>
      </c>
      <c r="I99" s="9">
        <v>9.1999999999999998E-2</v>
      </c>
      <c r="J99" s="9">
        <v>8.2199999999999995E-2</v>
      </c>
      <c r="K99" s="16">
        <v>3.1168987912374966E-2</v>
      </c>
      <c r="L99" s="12">
        <v>4.5999999999999999E-3</v>
      </c>
      <c r="M99" s="14">
        <v>6.3999999999999613E-3</v>
      </c>
      <c r="N99" s="15">
        <v>4.0000000000000002E-4</v>
      </c>
      <c r="O99" s="15">
        <v>5.1000000000000004E-3</v>
      </c>
      <c r="P99" s="13">
        <v>6.6989477618759779E-4</v>
      </c>
      <c r="Q99" s="11">
        <v>-1.5512130000000001E-3</v>
      </c>
      <c r="R99" s="12">
        <v>-1.626E-2</v>
      </c>
      <c r="S99" s="12">
        <v>-2.4937999999999998E-2</v>
      </c>
    </row>
    <row r="100" spans="1:19" x14ac:dyDescent="0.3">
      <c r="A100" s="1" t="s">
        <v>66</v>
      </c>
      <c r="B100" s="8">
        <v>89.21</v>
      </c>
      <c r="C100" s="9">
        <v>4.8</v>
      </c>
      <c r="D100" s="9">
        <f t="shared" si="1"/>
        <v>5.3805627171841723E-2</v>
      </c>
      <c r="E100" s="10">
        <v>10.92</v>
      </c>
      <c r="F100" s="11">
        <v>1.1114925530791169</v>
      </c>
      <c r="G100" s="9">
        <v>6.2899999999999998E-2</v>
      </c>
      <c r="H100" s="9">
        <v>8.4700000000000011E-2</v>
      </c>
      <c r="I100" s="9">
        <v>9.2200000000000004E-2</v>
      </c>
      <c r="J100" s="9">
        <v>8.3099999999999993E-2</v>
      </c>
      <c r="K100" s="16">
        <v>2.7569598434235024E-2</v>
      </c>
      <c r="L100" s="12">
        <v>5.3E-3</v>
      </c>
      <c r="M100" s="14">
        <v>7.9491255961843255E-3</v>
      </c>
      <c r="N100" s="15">
        <v>-2.0999999999999999E-3</v>
      </c>
      <c r="O100" s="15">
        <v>4.1999999999999997E-3</v>
      </c>
      <c r="P100" s="13">
        <v>6.2285682151179043E-4</v>
      </c>
      <c r="Q100" s="11">
        <v>-1.3817078000000001E-3</v>
      </c>
      <c r="R100" s="12">
        <v>2.6925000000000001E-2</v>
      </c>
      <c r="S100" s="12">
        <v>2.4355999999999999E-2</v>
      </c>
    </row>
    <row r="101" spans="1:19" x14ac:dyDescent="0.3">
      <c r="A101" s="1" t="s">
        <v>494</v>
      </c>
      <c r="B101" s="8">
        <v>96.83</v>
      </c>
      <c r="C101" s="9">
        <v>4.8366699999999998</v>
      </c>
      <c r="D101" s="9">
        <f t="shared" si="1"/>
        <v>4.9950118764845605E-2</v>
      </c>
      <c r="E101" s="10">
        <v>11.023300000000001</v>
      </c>
      <c r="F101" s="11">
        <v>1.0053504036688481</v>
      </c>
      <c r="G101" s="9">
        <v>6.2899999999999998E-2</v>
      </c>
      <c r="H101" s="9">
        <v>8.5600000000000009E-2</v>
      </c>
      <c r="I101" s="9">
        <v>9.3200000000000005E-2</v>
      </c>
      <c r="J101" s="9">
        <v>8.3799999999999999E-2</v>
      </c>
      <c r="K101" s="16">
        <v>2.2945988850670566E-2</v>
      </c>
      <c r="L101" s="12">
        <v>5.4000000000000003E-3</v>
      </c>
      <c r="M101" s="14">
        <v>7.8864353312302349E-3</v>
      </c>
      <c r="N101" s="15">
        <v>-5.0000000000000001E-4</v>
      </c>
      <c r="O101" s="15">
        <v>-2.3E-3</v>
      </c>
      <c r="P101" s="13">
        <v>1.741180958073391E-3</v>
      </c>
      <c r="Q101" s="11">
        <v>-1.9860557999999999E-3</v>
      </c>
      <c r="R101" s="12">
        <v>8.8964000000000001E-2</v>
      </c>
      <c r="S101" s="12">
        <v>8.7593000000000004E-2</v>
      </c>
    </row>
    <row r="102" spans="1:19" x14ac:dyDescent="0.3">
      <c r="A102" s="1" t="s">
        <v>67</v>
      </c>
      <c r="B102" s="8">
        <v>97.24</v>
      </c>
      <c r="C102" s="9">
        <v>4.8733300000000002</v>
      </c>
      <c r="D102" s="9">
        <f t="shared" si="1"/>
        <v>5.0116515837104074E-2</v>
      </c>
      <c r="E102" s="10">
        <v>11.1267</v>
      </c>
      <c r="F102" s="11">
        <v>1.0014156386433661</v>
      </c>
      <c r="G102" s="9">
        <v>6.4100000000000004E-2</v>
      </c>
      <c r="H102" s="9">
        <v>8.6899999999999991E-2</v>
      </c>
      <c r="I102" s="9">
        <v>9.4899999999999998E-2</v>
      </c>
      <c r="J102" s="9">
        <v>8.5199999999999998E-2</v>
      </c>
      <c r="K102" s="16">
        <v>1.6559459121609048E-2</v>
      </c>
      <c r="L102" s="12">
        <v>5.1000000000000004E-3</v>
      </c>
      <c r="M102" s="14">
        <v>9.3896713615022609E-3</v>
      </c>
      <c r="N102" s="15">
        <v>-5.7999999999999996E-3</v>
      </c>
      <c r="O102" s="15">
        <v>-1.0800000000000001E-2</v>
      </c>
      <c r="P102" s="13">
        <v>1.0850552422716744E-3</v>
      </c>
      <c r="Q102" s="11">
        <v>-2.3334338E-3</v>
      </c>
      <c r="R102" s="12">
        <v>1.3719E-2</v>
      </c>
      <c r="S102" s="12">
        <v>4.4359999999999998E-3</v>
      </c>
    </row>
    <row r="103" spans="1:19" x14ac:dyDescent="0.3">
      <c r="A103" s="1" t="s">
        <v>68</v>
      </c>
      <c r="B103" s="8">
        <v>95.53</v>
      </c>
      <c r="C103" s="9">
        <v>4.91</v>
      </c>
      <c r="D103" s="9">
        <f t="shared" si="1"/>
        <v>5.1397466764367218E-2</v>
      </c>
      <c r="E103" s="10">
        <v>11.23</v>
      </c>
      <c r="F103" s="11">
        <v>1.0279015812931191</v>
      </c>
      <c r="G103" s="9">
        <v>6.7299999999999999E-2</v>
      </c>
      <c r="H103" s="9">
        <v>8.7599999999999997E-2</v>
      </c>
      <c r="I103" s="9">
        <v>9.6000000000000002E-2</v>
      </c>
      <c r="J103" s="9">
        <v>8.6499999999999994E-2</v>
      </c>
      <c r="K103" s="16">
        <v>1.6523464750569761E-2</v>
      </c>
      <c r="L103" s="12">
        <v>5.4000000000000003E-3</v>
      </c>
      <c r="M103" s="14">
        <v>1.0852713178294726E-2</v>
      </c>
      <c r="N103" s="15">
        <v>-6.1999999999999998E-3</v>
      </c>
      <c r="O103" s="15">
        <v>2.3E-3</v>
      </c>
      <c r="P103" s="13">
        <v>1.0274141007501822E-3</v>
      </c>
      <c r="Q103" s="11">
        <v>-1.8349394E-3</v>
      </c>
      <c r="R103" s="12">
        <v>-1.6577999999999999E-2</v>
      </c>
      <c r="S103" s="12">
        <v>-1.8953000000000001E-2</v>
      </c>
    </row>
    <row r="104" spans="1:19" x14ac:dyDescent="0.3">
      <c r="A104" s="1" t="s">
        <v>69</v>
      </c>
      <c r="B104" s="8">
        <v>100.68</v>
      </c>
      <c r="C104" s="9">
        <v>4.9466700000000001</v>
      </c>
      <c r="D104" s="9">
        <f t="shared" si="1"/>
        <v>4.9132598331346838E-2</v>
      </c>
      <c r="E104" s="10">
        <v>11.343299999999999</v>
      </c>
      <c r="F104" s="11">
        <v>0.97626033608962381</v>
      </c>
      <c r="G104" s="9">
        <v>7.0099999999999996E-2</v>
      </c>
      <c r="H104" s="9">
        <v>8.8800000000000004E-2</v>
      </c>
      <c r="I104" s="9">
        <v>9.6000000000000002E-2</v>
      </c>
      <c r="J104" s="9">
        <v>8.5800000000000001E-2</v>
      </c>
      <c r="K104" s="16">
        <v>1.4671414058264049E-2</v>
      </c>
      <c r="L104" s="12">
        <v>5.6000000000000008E-3</v>
      </c>
      <c r="M104" s="14">
        <v>7.6687116564417845E-3</v>
      </c>
      <c r="N104" s="15">
        <v>1.43E-2</v>
      </c>
      <c r="O104" s="15">
        <v>1.01E-2</v>
      </c>
      <c r="P104" s="13">
        <v>8.4992964683782942E-4</v>
      </c>
      <c r="Q104" s="11">
        <v>-1.5001826000000001E-3</v>
      </c>
      <c r="R104" s="12">
        <v>5.6973999999999997E-2</v>
      </c>
      <c r="S104" s="12">
        <v>5.5121000000000003E-2</v>
      </c>
    </row>
    <row r="105" spans="1:19" x14ac:dyDescent="0.3">
      <c r="A105" s="1" t="s">
        <v>70</v>
      </c>
      <c r="B105" s="8">
        <v>103.29</v>
      </c>
      <c r="C105" s="9">
        <v>4.9833299999999996</v>
      </c>
      <c r="D105" s="9">
        <f t="shared" si="1"/>
        <v>4.8246006389776351E-2</v>
      </c>
      <c r="E105" s="10">
        <v>11.4567</v>
      </c>
      <c r="F105" s="11">
        <v>0.96006021760452531</v>
      </c>
      <c r="G105" s="9">
        <v>7.0800000000000002E-2</v>
      </c>
      <c r="H105" s="9">
        <v>8.6899999999999991E-2</v>
      </c>
      <c r="I105" s="9">
        <v>9.4800000000000009E-2</v>
      </c>
      <c r="J105" s="9">
        <v>8.43E-2</v>
      </c>
      <c r="K105" s="16">
        <v>1.2002707759076702E-2</v>
      </c>
      <c r="L105" s="12">
        <v>5.6000000000000008E-3</v>
      </c>
      <c r="M105" s="14">
        <v>4.5662100456620447E-3</v>
      </c>
      <c r="N105" s="15">
        <v>2.18E-2</v>
      </c>
      <c r="O105" s="15">
        <v>2.5700000000000001E-2</v>
      </c>
      <c r="P105" s="13">
        <v>1.0022376926429601E-3</v>
      </c>
      <c r="Q105" s="11">
        <v>-1.8316643000000001E-3</v>
      </c>
      <c r="R105" s="12">
        <v>3.3640999999999997E-2</v>
      </c>
      <c r="S105" s="12">
        <v>2.5562999999999999E-2</v>
      </c>
    </row>
    <row r="106" spans="1:19" x14ac:dyDescent="0.3">
      <c r="A106" s="1" t="s">
        <v>495</v>
      </c>
      <c r="B106" s="8">
        <v>102.54</v>
      </c>
      <c r="C106" s="9">
        <v>5.0199999999999996</v>
      </c>
      <c r="D106" s="9">
        <f t="shared" si="1"/>
        <v>4.895650477862297E-2</v>
      </c>
      <c r="E106" s="10">
        <v>11.57</v>
      </c>
      <c r="F106" s="11">
        <v>0.97225751310896014</v>
      </c>
      <c r="G106" s="9">
        <v>7.85E-2</v>
      </c>
      <c r="H106" s="9">
        <v>8.6899999999999991E-2</v>
      </c>
      <c r="I106" s="9">
        <v>9.4200000000000006E-2</v>
      </c>
      <c r="J106" s="9">
        <v>8.5999999999999993E-2</v>
      </c>
      <c r="K106" s="16">
        <v>1.2703906088180429E-2</v>
      </c>
      <c r="L106" s="12">
        <v>6.1999999999999998E-3</v>
      </c>
      <c r="M106" s="14">
        <v>7.575757575757569E-3</v>
      </c>
      <c r="N106" s="15">
        <v>-1.06E-2</v>
      </c>
      <c r="O106" s="15">
        <v>-4.7999999999999996E-3</v>
      </c>
      <c r="P106" s="13">
        <v>9.4797720512394541E-4</v>
      </c>
      <c r="Q106" s="11">
        <v>-2.5993048E-3</v>
      </c>
      <c r="R106" s="12">
        <v>-5.1630000000000001E-3</v>
      </c>
      <c r="S106" s="12">
        <v>-7.4830000000000001E-3</v>
      </c>
    </row>
    <row r="107" spans="1:19" x14ac:dyDescent="0.3">
      <c r="A107" s="1" t="s">
        <v>71</v>
      </c>
      <c r="B107" s="8">
        <v>93.15</v>
      </c>
      <c r="C107" s="9">
        <v>5.03667</v>
      </c>
      <c r="D107" s="9">
        <f t="shared" si="1"/>
        <v>5.4070531400966182E-2</v>
      </c>
      <c r="E107" s="10">
        <v>11.8233</v>
      </c>
      <c r="F107" s="11">
        <v>1.0622752224115084</v>
      </c>
      <c r="G107" s="9">
        <v>7.9899999999999999E-2</v>
      </c>
      <c r="H107" s="9">
        <v>8.8900000000000007E-2</v>
      </c>
      <c r="I107" s="9">
        <v>9.5899999999999999E-2</v>
      </c>
      <c r="J107" s="9">
        <v>8.8900000000000007E-2</v>
      </c>
      <c r="K107" s="16">
        <v>1.4350552361927242E-2</v>
      </c>
      <c r="L107" s="12">
        <v>6.8000000000000005E-3</v>
      </c>
      <c r="M107" s="14">
        <v>9.0225563909773765E-3</v>
      </c>
      <c r="N107" s="15">
        <v>-0.02</v>
      </c>
      <c r="O107" s="15">
        <v>-2.0500000000000001E-2</v>
      </c>
      <c r="P107" s="13">
        <v>2.1000234124052704E-3</v>
      </c>
      <c r="Q107" s="11">
        <v>-1.8702195E-3</v>
      </c>
      <c r="R107" s="12">
        <v>-8.9569999999999997E-2</v>
      </c>
      <c r="S107" s="12">
        <v>-9.2269000000000004E-2</v>
      </c>
    </row>
    <row r="108" spans="1:19" x14ac:dyDescent="0.3">
      <c r="A108" s="1" t="s">
        <v>72</v>
      </c>
      <c r="B108" s="8">
        <v>94.7</v>
      </c>
      <c r="C108" s="9">
        <v>5.0533299999999999</v>
      </c>
      <c r="D108" s="9">
        <f t="shared" si="1"/>
        <v>5.3361457233368527E-2</v>
      </c>
      <c r="E108" s="10">
        <v>12.076700000000001</v>
      </c>
      <c r="F108" s="11">
        <v>1.0535274019748946</v>
      </c>
      <c r="G108" s="9">
        <v>8.6400000000000005E-2</v>
      </c>
      <c r="H108" s="9">
        <v>9.0299999999999991E-2</v>
      </c>
      <c r="I108" s="9">
        <v>9.8299999999999998E-2</v>
      </c>
      <c r="J108" s="9">
        <v>8.77E-2</v>
      </c>
      <c r="K108" s="16">
        <v>1.4089272170543942E-2</v>
      </c>
      <c r="L108" s="12">
        <v>6.9999999999999993E-3</v>
      </c>
      <c r="M108" s="14">
        <v>4.4709388971686526E-3</v>
      </c>
      <c r="N108" s="15">
        <v>1.89E-2</v>
      </c>
      <c r="O108" s="15">
        <v>1.34E-2</v>
      </c>
      <c r="P108" s="13">
        <v>3.1808889741074251E-3</v>
      </c>
      <c r="Q108" s="11">
        <v>-1.8611309E-3</v>
      </c>
      <c r="R108" s="12">
        <v>2.6771E-2</v>
      </c>
      <c r="S108" s="12">
        <v>1.7399999999999999E-2</v>
      </c>
    </row>
    <row r="109" spans="1:19" x14ac:dyDescent="0.3">
      <c r="A109" s="1" t="s">
        <v>496</v>
      </c>
      <c r="B109" s="8">
        <v>96.11</v>
      </c>
      <c r="C109" s="9">
        <v>5.07</v>
      </c>
      <c r="D109" s="9">
        <f t="shared" si="1"/>
        <v>5.2752054937051297E-2</v>
      </c>
      <c r="E109" s="10">
        <v>12.33</v>
      </c>
      <c r="F109" s="11">
        <v>1.0457012956360789</v>
      </c>
      <c r="G109" s="9">
        <v>9.0800000000000006E-2</v>
      </c>
      <c r="H109" s="9">
        <v>9.1600000000000001E-2</v>
      </c>
      <c r="I109" s="9">
        <v>9.9399999999999988E-2</v>
      </c>
      <c r="J109" s="9">
        <v>8.9800000000000005E-2</v>
      </c>
      <c r="K109" s="16">
        <v>1.4850552202063072E-2</v>
      </c>
      <c r="L109" s="12">
        <v>7.8000000000000005E-3</v>
      </c>
      <c r="M109" s="14">
        <v>4.4510385756675319E-3</v>
      </c>
      <c r="N109" s="15">
        <v>-1.2999999999999999E-2</v>
      </c>
      <c r="O109" s="15">
        <v>-1.3299999999999999E-2</v>
      </c>
      <c r="P109" s="13">
        <v>1.6656300128238522E-3</v>
      </c>
      <c r="Q109" s="11">
        <v>-1.5481538999999999E-3</v>
      </c>
      <c r="R109" s="12">
        <v>1.6626999999999999E-2</v>
      </c>
      <c r="S109" s="12">
        <v>1.4264000000000001E-2</v>
      </c>
    </row>
    <row r="110" spans="1:19" x14ac:dyDescent="0.3">
      <c r="A110" s="1" t="s">
        <v>73</v>
      </c>
      <c r="B110" s="8">
        <v>99.93</v>
      </c>
      <c r="C110" s="9">
        <v>5.1133300000000004</v>
      </c>
      <c r="D110" s="9">
        <f t="shared" si="1"/>
        <v>5.1169118382868008E-2</v>
      </c>
      <c r="E110" s="10">
        <v>12.6533</v>
      </c>
      <c r="F110" s="11">
        <v>1.0030742832630299</v>
      </c>
      <c r="G110" s="9">
        <v>9.35E-2</v>
      </c>
      <c r="H110" s="9">
        <v>9.2499999999999999E-2</v>
      </c>
      <c r="I110" s="9">
        <v>0.1013</v>
      </c>
      <c r="J110" s="9">
        <v>8.8599999999999998E-2</v>
      </c>
      <c r="K110" s="16">
        <v>1.4387532480625067E-2</v>
      </c>
      <c r="L110" s="12">
        <v>7.7000000000000002E-3</v>
      </c>
      <c r="M110" s="14">
        <v>8.8626292466764678E-3</v>
      </c>
      <c r="N110" s="15">
        <v>1.9099999999999999E-2</v>
      </c>
      <c r="O110" s="15">
        <v>1.84E-2</v>
      </c>
      <c r="P110" s="13">
        <v>1.0011132141421596E-3</v>
      </c>
      <c r="Q110" s="11">
        <v>-1.8498194000000001E-3</v>
      </c>
      <c r="R110" s="12">
        <v>4.2696999999999999E-2</v>
      </c>
      <c r="S110" s="12">
        <v>4.0161000000000002E-2</v>
      </c>
    </row>
    <row r="111" spans="1:19" x14ac:dyDescent="0.3">
      <c r="A111" s="1" t="s">
        <v>74</v>
      </c>
      <c r="B111" s="8">
        <v>96.28</v>
      </c>
      <c r="C111" s="9">
        <v>5.1566700000000001</v>
      </c>
      <c r="D111" s="9">
        <f t="shared" si="1"/>
        <v>5.3559098462816784E-2</v>
      </c>
      <c r="E111" s="10">
        <v>12.976699999999999</v>
      </c>
      <c r="F111" s="11">
        <v>1.0407754506565119</v>
      </c>
      <c r="G111" s="9">
        <v>9.3200000000000005E-2</v>
      </c>
      <c r="H111" s="9">
        <v>9.2600000000000002E-2</v>
      </c>
      <c r="I111" s="9">
        <v>0.1008</v>
      </c>
      <c r="J111" s="9">
        <v>9.0800000000000006E-2</v>
      </c>
      <c r="K111" s="16">
        <v>1.2227710150527827E-2</v>
      </c>
      <c r="L111" s="12">
        <v>7.3000000000000001E-3</v>
      </c>
      <c r="M111" s="14">
        <v>1.171303074670571E-2</v>
      </c>
      <c r="N111" s="15">
        <v>-1.35E-2</v>
      </c>
      <c r="O111" s="15">
        <v>-1.2800000000000001E-2</v>
      </c>
      <c r="P111" s="13">
        <v>8.1408085828721182E-4</v>
      </c>
      <c r="Q111" s="11">
        <v>-1.3147274E-3</v>
      </c>
      <c r="R111" s="12">
        <v>-2.8649000000000001E-2</v>
      </c>
      <c r="S111" s="12">
        <v>-3.6957999999999998E-2</v>
      </c>
    </row>
    <row r="112" spans="1:19" x14ac:dyDescent="0.3">
      <c r="A112" s="1" t="s">
        <v>497</v>
      </c>
      <c r="B112" s="8">
        <v>101.59</v>
      </c>
      <c r="C112" s="9">
        <v>5.2</v>
      </c>
      <c r="D112" s="9">
        <f t="shared" si="1"/>
        <v>5.118614036814647E-2</v>
      </c>
      <c r="E112" s="10">
        <v>13.3</v>
      </c>
      <c r="F112" s="11">
        <v>1.0330789394326012</v>
      </c>
      <c r="G112" s="9">
        <v>9.4800000000000009E-2</v>
      </c>
      <c r="H112" s="9">
        <v>9.3699999999999992E-2</v>
      </c>
      <c r="I112" s="9">
        <v>0.1026</v>
      </c>
      <c r="J112" s="9">
        <v>9.0200000000000002E-2</v>
      </c>
      <c r="K112" s="16">
        <v>1.1670307720664932E-2</v>
      </c>
      <c r="L112" s="12">
        <v>8.1000000000000013E-3</v>
      </c>
      <c r="M112" s="14">
        <v>1.013024602026058E-2</v>
      </c>
      <c r="N112" s="15">
        <v>1.29E-2</v>
      </c>
      <c r="O112" s="15">
        <v>1.06E-2</v>
      </c>
      <c r="P112" s="13">
        <v>8.0073316109250607E-4</v>
      </c>
      <c r="Q112" s="11">
        <v>-1.3499219999999999E-3</v>
      </c>
      <c r="R112" s="12">
        <v>5.7361000000000002E-2</v>
      </c>
      <c r="S112" s="12">
        <v>5.4824999999999999E-2</v>
      </c>
    </row>
    <row r="113" spans="1:19" x14ac:dyDescent="0.3">
      <c r="A113" s="1" t="s">
        <v>75</v>
      </c>
      <c r="B113" s="8">
        <v>101.76</v>
      </c>
      <c r="C113" s="9">
        <v>5.2466699999999999</v>
      </c>
      <c r="D113" s="9">
        <f t="shared" si="1"/>
        <v>5.1559257075471696E-2</v>
      </c>
      <c r="E113" s="10">
        <v>13.5267</v>
      </c>
      <c r="F113" s="11">
        <v>1.0418762428354194</v>
      </c>
      <c r="G113" s="9">
        <v>9.4600000000000004E-2</v>
      </c>
      <c r="H113" s="9">
        <v>9.3800000000000008E-2</v>
      </c>
      <c r="I113" s="9">
        <v>0.1033</v>
      </c>
      <c r="J113" s="9">
        <v>9.2200000000000004E-2</v>
      </c>
      <c r="K113" s="16">
        <v>1.1570313837190866E-2</v>
      </c>
      <c r="L113" s="12">
        <v>8.0000000000000002E-3</v>
      </c>
      <c r="M113" s="14">
        <v>1.1461318051575908E-2</v>
      </c>
      <c r="N113" s="15">
        <v>-1.12E-2</v>
      </c>
      <c r="O113" s="15">
        <v>-5.1999999999999998E-3</v>
      </c>
      <c r="P113" s="13">
        <v>6.4683518806409675E-4</v>
      </c>
      <c r="Q113" s="11">
        <v>-1.5582344000000001E-3</v>
      </c>
      <c r="R113" s="12">
        <v>4.1830000000000001E-3</v>
      </c>
      <c r="S113" s="12">
        <v>2.2179999999999999E-3</v>
      </c>
    </row>
    <row r="114" spans="1:19" x14ac:dyDescent="0.3">
      <c r="A114" s="1" t="s">
        <v>76</v>
      </c>
      <c r="B114" s="8">
        <v>99.08</v>
      </c>
      <c r="C114" s="9">
        <v>5.2933300000000001</v>
      </c>
      <c r="D114" s="9">
        <f t="shared" si="1"/>
        <v>5.3424808235769075E-2</v>
      </c>
      <c r="E114" s="10">
        <v>13.753299999999999</v>
      </c>
      <c r="F114" s="11">
        <v>1.0831418043851009</v>
      </c>
      <c r="G114" s="9">
        <v>9.6099999999999991E-2</v>
      </c>
      <c r="H114" s="9">
        <v>9.5000000000000001E-2</v>
      </c>
      <c r="I114" s="9">
        <v>0.1047</v>
      </c>
      <c r="J114" s="9">
        <v>9.0300000000000005E-2</v>
      </c>
      <c r="K114" s="16">
        <v>1.4183159197573339E-2</v>
      </c>
      <c r="L114" s="12">
        <v>8.199999999999999E-3</v>
      </c>
      <c r="M114" s="14">
        <v>1.2747875354107707E-2</v>
      </c>
      <c r="N114" s="15">
        <v>2.6100000000000002E-2</v>
      </c>
      <c r="O114" s="15">
        <v>2.2800000000000001E-2</v>
      </c>
      <c r="P114" s="13">
        <v>9.2422704331312328E-4</v>
      </c>
      <c r="Q114" s="11">
        <v>-1.4325784E-3</v>
      </c>
      <c r="R114" s="12">
        <v>-1.6818E-2</v>
      </c>
      <c r="S114" s="12">
        <v>-2.6303E-2</v>
      </c>
    </row>
    <row r="115" spans="1:19" x14ac:dyDescent="0.3">
      <c r="A115" s="1" t="s">
        <v>498</v>
      </c>
      <c r="B115" s="8">
        <v>102.91</v>
      </c>
      <c r="C115" s="9">
        <v>5.34</v>
      </c>
      <c r="D115" s="9">
        <f t="shared" si="1"/>
        <v>5.1890000971722867E-2</v>
      </c>
      <c r="E115" s="10">
        <v>13.98</v>
      </c>
      <c r="F115" s="11">
        <v>1.0578636072115728</v>
      </c>
      <c r="G115" s="9">
        <v>9.06E-2</v>
      </c>
      <c r="H115" s="9">
        <v>9.2899999999999996E-2</v>
      </c>
      <c r="I115" s="9">
        <v>0.1038</v>
      </c>
      <c r="J115" s="9">
        <v>8.77E-2</v>
      </c>
      <c r="K115" s="16">
        <v>1.2068377114714124E-2</v>
      </c>
      <c r="L115" s="12">
        <v>8.1000000000000013E-3</v>
      </c>
      <c r="M115" s="14">
        <v>1.118881118881121E-2</v>
      </c>
      <c r="N115" s="15">
        <v>3.1099999999999999E-2</v>
      </c>
      <c r="O115" s="15">
        <v>2.69E-2</v>
      </c>
      <c r="P115" s="13">
        <v>5.7148097728556852E-4</v>
      </c>
      <c r="Q115" s="11">
        <v>-1.3276842000000001E-3</v>
      </c>
      <c r="R115" s="12">
        <v>4.0323999999999999E-2</v>
      </c>
      <c r="S115" s="12">
        <v>3.7791999999999999E-2</v>
      </c>
    </row>
    <row r="116" spans="1:19" x14ac:dyDescent="0.3">
      <c r="A116" s="1" t="s">
        <v>77</v>
      </c>
      <c r="B116" s="8">
        <v>103.81</v>
      </c>
      <c r="C116" s="9">
        <v>5.3966700000000003</v>
      </c>
      <c r="D116" s="9">
        <f t="shared" si="1"/>
        <v>5.1986032174164337E-2</v>
      </c>
      <c r="E116" s="10">
        <v>14.1967</v>
      </c>
      <c r="F116" s="11">
        <v>1.052314453817254</v>
      </c>
      <c r="G116" s="9">
        <v>9.2399999999999996E-2</v>
      </c>
      <c r="H116" s="9">
        <v>9.1999999999999998E-2</v>
      </c>
      <c r="I116" s="9">
        <v>0.10289999999999999</v>
      </c>
      <c r="J116" s="9">
        <v>8.9499999999999996E-2</v>
      </c>
      <c r="K116" s="16">
        <v>9.6782475699602605E-3</v>
      </c>
      <c r="L116" s="12">
        <v>7.7000000000000002E-3</v>
      </c>
      <c r="M116" s="14">
        <v>1.1065006915629283E-2</v>
      </c>
      <c r="N116" s="15">
        <v>-8.5000000000000006E-3</v>
      </c>
      <c r="O116" s="15">
        <v>-3.0999999999999999E-3</v>
      </c>
      <c r="P116" s="13">
        <v>7.0768478619948299E-4</v>
      </c>
      <c r="Q116" s="11">
        <v>-9.5407572000000003E-4</v>
      </c>
      <c r="R116" s="12">
        <v>1.2050999999999999E-2</v>
      </c>
      <c r="S116" s="12">
        <v>9.7370000000000009E-3</v>
      </c>
    </row>
    <row r="117" spans="1:19" x14ac:dyDescent="0.3">
      <c r="A117" s="1" t="s">
        <v>78</v>
      </c>
      <c r="B117" s="8">
        <v>109.32</v>
      </c>
      <c r="C117" s="9">
        <v>5.4533300000000002</v>
      </c>
      <c r="D117" s="9">
        <f t="shared" si="1"/>
        <v>4.9884101719721921E-2</v>
      </c>
      <c r="E117" s="10">
        <v>14.4133</v>
      </c>
      <c r="F117" s="11">
        <v>1.00345864831067</v>
      </c>
      <c r="G117" s="9">
        <v>9.5199999999999993E-2</v>
      </c>
      <c r="H117" s="9">
        <v>9.2300000000000007E-2</v>
      </c>
      <c r="I117" s="9">
        <v>0.10349999999999999</v>
      </c>
      <c r="J117" s="9">
        <v>9.0700000000000003E-2</v>
      </c>
      <c r="K117" s="16">
        <v>1.1569079261450132E-2</v>
      </c>
      <c r="L117" s="12">
        <v>7.7000000000000002E-3</v>
      </c>
      <c r="M117" s="14">
        <v>9.5759233926129284E-3</v>
      </c>
      <c r="N117" s="15">
        <v>-3.5000000000000001E-3</v>
      </c>
      <c r="O117" s="15">
        <v>5.9999999999999995E-4</v>
      </c>
      <c r="P117" s="13">
        <v>5.0647984606746652E-4</v>
      </c>
      <c r="Q117" s="11">
        <v>-1.1714119999999999E-3</v>
      </c>
      <c r="R117" s="12">
        <v>6.1865000000000003E-2</v>
      </c>
      <c r="S117" s="12">
        <v>5.3221999999999998E-2</v>
      </c>
    </row>
    <row r="118" spans="1:19" x14ac:dyDescent="0.3">
      <c r="A118" s="1" t="s">
        <v>499</v>
      </c>
      <c r="B118" s="8">
        <v>109.32</v>
      </c>
      <c r="C118" s="9">
        <v>5.51</v>
      </c>
      <c r="D118" s="9">
        <f t="shared" si="1"/>
        <v>5.0402488108305894E-2</v>
      </c>
      <c r="E118" s="10">
        <v>14.63</v>
      </c>
      <c r="F118" s="11">
        <v>1.0137949873659768</v>
      </c>
      <c r="G118" s="9">
        <v>0.1026</v>
      </c>
      <c r="H118" s="9">
        <v>9.4399999999999998E-2</v>
      </c>
      <c r="I118" s="9">
        <v>0.10539999999999999</v>
      </c>
      <c r="J118" s="9">
        <v>9.2700000000000005E-2</v>
      </c>
      <c r="K118" s="16">
        <v>9.4039236821817189E-3</v>
      </c>
      <c r="L118" s="12">
        <v>8.3000000000000001E-3</v>
      </c>
      <c r="M118" s="14">
        <v>1.084010840108407E-2</v>
      </c>
      <c r="N118" s="15">
        <v>-1.2200000000000001E-2</v>
      </c>
      <c r="O118" s="15">
        <v>-1.7899999999999999E-2</v>
      </c>
      <c r="P118" s="13">
        <v>1.2330662797023723E-3</v>
      </c>
      <c r="Q118" s="11">
        <v>-1.4195561E-3</v>
      </c>
      <c r="R118" s="12">
        <v>1.4159999999999999E-3</v>
      </c>
      <c r="S118" s="12">
        <v>-8.7200000000000005E-4</v>
      </c>
    </row>
    <row r="119" spans="1:19" x14ac:dyDescent="0.3">
      <c r="A119" s="1" t="s">
        <v>79</v>
      </c>
      <c r="B119" s="8">
        <v>101.82</v>
      </c>
      <c r="C119" s="9">
        <v>5.5566700000000004</v>
      </c>
      <c r="D119" s="9">
        <f t="shared" si="1"/>
        <v>5.4573462973875476E-2</v>
      </c>
      <c r="E119" s="10">
        <v>14.7067</v>
      </c>
      <c r="F119" s="11">
        <v>1.0919455682236117</v>
      </c>
      <c r="G119" s="9">
        <v>0.11699999999999999</v>
      </c>
      <c r="H119" s="9">
        <v>0.1013</v>
      </c>
      <c r="I119" s="9">
        <v>0.114</v>
      </c>
      <c r="J119" s="9">
        <v>0.10340000000000001</v>
      </c>
      <c r="K119" s="16">
        <v>1.0209544843307839E-2</v>
      </c>
      <c r="L119" s="12">
        <v>8.6999999999999994E-3</v>
      </c>
      <c r="M119" s="14">
        <v>8.0428954423592547E-3</v>
      </c>
      <c r="N119" s="15">
        <v>-8.4099999999999994E-2</v>
      </c>
      <c r="O119" s="15">
        <v>-8.8999999999999996E-2</v>
      </c>
      <c r="P119" s="13">
        <v>2.5892993527645825E-3</v>
      </c>
      <c r="Q119" s="11">
        <v>-1.2554812E-3</v>
      </c>
      <c r="R119" s="12">
        <v>-6.5559999999999993E-2</v>
      </c>
      <c r="S119" s="12">
        <v>-6.8516999999999995E-2</v>
      </c>
    </row>
    <row r="120" spans="1:19" x14ac:dyDescent="0.3">
      <c r="A120" s="1" t="s">
        <v>80</v>
      </c>
      <c r="B120" s="8">
        <v>106.16</v>
      </c>
      <c r="C120" s="9">
        <v>5.6033299999999997</v>
      </c>
      <c r="D120" s="9">
        <f t="shared" si="1"/>
        <v>5.2781932931424261E-2</v>
      </c>
      <c r="E120" s="10">
        <v>14.783300000000001</v>
      </c>
      <c r="F120" s="11">
        <v>1.0831154617863441</v>
      </c>
      <c r="G120" s="9">
        <v>0.11789999999999999</v>
      </c>
      <c r="H120" s="9">
        <v>0.1076</v>
      </c>
      <c r="I120" s="9">
        <v>0.11990000000000001</v>
      </c>
      <c r="J120" s="9">
        <v>0.1009</v>
      </c>
      <c r="K120" s="16">
        <v>1.0778693766195937E-2</v>
      </c>
      <c r="L120" s="12">
        <v>9.8999999999999991E-3</v>
      </c>
      <c r="M120" s="14">
        <v>9.3085106382979621E-3</v>
      </c>
      <c r="N120" s="15">
        <v>3.1099999999999999E-2</v>
      </c>
      <c r="O120" s="15">
        <v>2.2200000000000001E-2</v>
      </c>
      <c r="P120" s="13">
        <v>1.5583805673476338E-3</v>
      </c>
      <c r="Q120" s="11">
        <v>-8.4450892000000001E-4</v>
      </c>
      <c r="R120" s="12">
        <v>5.2776999999999998E-2</v>
      </c>
      <c r="S120" s="12">
        <v>4.3569999999999998E-2</v>
      </c>
    </row>
    <row r="121" spans="1:19" x14ac:dyDescent="0.3">
      <c r="A121" s="1" t="s">
        <v>500</v>
      </c>
      <c r="B121" s="8">
        <v>107.94</v>
      </c>
      <c r="C121" s="9">
        <v>5.65</v>
      </c>
      <c r="D121" s="9">
        <f t="shared" si="1"/>
        <v>5.234389475634612E-2</v>
      </c>
      <c r="E121" s="10">
        <v>14.86</v>
      </c>
      <c r="F121" s="11">
        <v>1.0619500679590814</v>
      </c>
      <c r="G121" s="9">
        <v>0.12039999999999999</v>
      </c>
      <c r="H121" s="9">
        <v>0.1074</v>
      </c>
      <c r="I121" s="9">
        <v>0.1206</v>
      </c>
      <c r="J121" s="9">
        <v>0.1012</v>
      </c>
      <c r="K121" s="16">
        <v>1.0514464695928087E-2</v>
      </c>
      <c r="L121" s="12">
        <v>9.4999999999999998E-3</v>
      </c>
      <c r="M121" s="14">
        <v>1.0540184453227797E-2</v>
      </c>
      <c r="N121" s="15">
        <v>5.7000000000000002E-3</v>
      </c>
      <c r="O121" s="15">
        <v>-1.0800000000000001E-2</v>
      </c>
      <c r="P121" s="13">
        <v>4.6964217401907789E-4</v>
      </c>
      <c r="Q121" s="11">
        <v>-3.7113092999999998E-4</v>
      </c>
      <c r="R121" s="12">
        <v>1.8339999999999999E-2</v>
      </c>
      <c r="S121" s="12">
        <v>1.5892E-2</v>
      </c>
    </row>
    <row r="122" spans="1:19" x14ac:dyDescent="0.3">
      <c r="A122" s="1" t="s">
        <v>81</v>
      </c>
      <c r="B122" s="8">
        <v>114.16</v>
      </c>
      <c r="C122" s="9">
        <v>5.7</v>
      </c>
      <c r="D122" s="9">
        <f t="shared" si="1"/>
        <v>4.9929922915206731E-2</v>
      </c>
      <c r="E122" s="10">
        <v>15.003299999999999</v>
      </c>
      <c r="F122" s="11">
        <v>1.0169549580407604</v>
      </c>
      <c r="G122" s="9">
        <v>0.12</v>
      </c>
      <c r="H122" s="9">
        <v>0.1109</v>
      </c>
      <c r="I122" s="9">
        <v>0.1242</v>
      </c>
      <c r="J122" s="9">
        <v>0.1114</v>
      </c>
      <c r="K122" s="16">
        <v>1.1297470727138629E-2</v>
      </c>
      <c r="L122" s="12">
        <v>8.0000000000000002E-3</v>
      </c>
      <c r="M122" s="14">
        <v>1.4341590612777066E-2</v>
      </c>
      <c r="N122" s="15">
        <v>-7.4099999999999999E-2</v>
      </c>
      <c r="O122" s="15">
        <v>-6.4500000000000002E-2</v>
      </c>
      <c r="P122" s="13">
        <v>1.9064054902535228E-3</v>
      </c>
      <c r="Q122" s="11">
        <v>-2.9512499999999998E-4</v>
      </c>
      <c r="R122" s="12">
        <v>6.1308000000000001E-2</v>
      </c>
      <c r="S122" s="12">
        <v>5.8935000000000001E-2</v>
      </c>
    </row>
    <row r="123" spans="1:19" x14ac:dyDescent="0.3">
      <c r="A123" s="1" t="s">
        <v>82</v>
      </c>
      <c r="B123" s="8">
        <v>113.66</v>
      </c>
      <c r="C123" s="9">
        <v>5.75</v>
      </c>
      <c r="D123" s="9">
        <f t="shared" si="1"/>
        <v>5.0589477388703154E-2</v>
      </c>
      <c r="E123" s="10">
        <v>15.146699999999999</v>
      </c>
      <c r="F123" s="11">
        <v>1.0319299302546516</v>
      </c>
      <c r="G123" s="9">
        <v>0.12859999999999999</v>
      </c>
      <c r="H123" s="9">
        <v>0.12380000000000001</v>
      </c>
      <c r="I123" s="9">
        <v>0.13570000000000002</v>
      </c>
      <c r="J123" s="9">
        <v>0.1186</v>
      </c>
      <c r="K123" s="16">
        <v>1.0827185212285057E-2</v>
      </c>
      <c r="L123" s="12">
        <v>8.8999999999999999E-3</v>
      </c>
      <c r="M123" s="14">
        <v>1.413881748071999E-2</v>
      </c>
      <c r="N123" s="15">
        <v>-4.6699999999999998E-2</v>
      </c>
      <c r="O123" s="15">
        <v>-6.6500000000000004E-2</v>
      </c>
      <c r="P123" s="13">
        <v>1.8976181214909161E-3</v>
      </c>
      <c r="Q123" s="11">
        <v>-8.2116833000000003E-4</v>
      </c>
      <c r="R123" s="12">
        <v>2.611E-3</v>
      </c>
      <c r="S123" s="12">
        <v>-5.574E-3</v>
      </c>
    </row>
    <row r="124" spans="1:19" x14ac:dyDescent="0.3">
      <c r="A124" s="1" t="s">
        <v>83</v>
      </c>
      <c r="B124" s="8">
        <v>102.09</v>
      </c>
      <c r="C124" s="9">
        <v>5.8</v>
      </c>
      <c r="D124" s="9">
        <f t="shared" si="1"/>
        <v>5.6812616318934271E-2</v>
      </c>
      <c r="E124" s="10">
        <v>15.29</v>
      </c>
      <c r="F124" s="11">
        <v>1.0937321030862233</v>
      </c>
      <c r="G124" s="9">
        <v>0.152</v>
      </c>
      <c r="H124" s="9">
        <v>0.12960000000000002</v>
      </c>
      <c r="I124" s="9">
        <v>0.14449999999999999</v>
      </c>
      <c r="J124" s="9">
        <v>0.1239</v>
      </c>
      <c r="K124" s="16">
        <v>1.1877445094657688E-2</v>
      </c>
      <c r="L124" s="12">
        <v>1.21E-2</v>
      </c>
      <c r="M124" s="14">
        <v>1.5209125475285079E-2</v>
      </c>
      <c r="N124" s="15">
        <v>-3.15E-2</v>
      </c>
      <c r="O124" s="15">
        <v>-6.1999999999999998E-3</v>
      </c>
      <c r="P124" s="13">
        <v>4.6218941759550254E-3</v>
      </c>
      <c r="Q124" s="11">
        <v>-4.8460838999999999E-4</v>
      </c>
      <c r="R124" s="12">
        <v>-9.7517999999999994E-2</v>
      </c>
      <c r="S124" s="12">
        <v>-0.100096</v>
      </c>
    </row>
    <row r="125" spans="1:19" x14ac:dyDescent="0.3">
      <c r="A125" s="1" t="s">
        <v>84</v>
      </c>
      <c r="B125" s="8">
        <v>106.29</v>
      </c>
      <c r="C125" s="9">
        <v>5.8466699999999996</v>
      </c>
      <c r="D125" s="9">
        <f t="shared" si="1"/>
        <v>5.5006773920406427E-2</v>
      </c>
      <c r="E125" s="10">
        <v>15.173299999999999</v>
      </c>
      <c r="F125" s="11">
        <v>1.0518199397841039</v>
      </c>
      <c r="G125" s="9">
        <v>0.13200000000000001</v>
      </c>
      <c r="H125" s="9">
        <v>0.12039999999999999</v>
      </c>
      <c r="I125" s="9">
        <v>0.1419</v>
      </c>
      <c r="J125" s="9">
        <v>0.1076</v>
      </c>
      <c r="K125" s="16">
        <v>1.5346846793911439E-2</v>
      </c>
      <c r="L125" s="12">
        <v>1.26E-2</v>
      </c>
      <c r="M125" s="14">
        <v>1.1235955056179803E-2</v>
      </c>
      <c r="N125" s="15">
        <v>0.15229999999999999</v>
      </c>
      <c r="O125" s="15">
        <v>0.1376</v>
      </c>
      <c r="P125" s="13">
        <v>2.7455492703903528E-3</v>
      </c>
      <c r="Q125" s="11">
        <v>-2.6500097999999998E-4</v>
      </c>
      <c r="R125" s="12">
        <v>4.2394000000000001E-2</v>
      </c>
      <c r="S125" s="12">
        <v>3.9877000000000003E-2</v>
      </c>
    </row>
    <row r="126" spans="1:19" x14ac:dyDescent="0.3">
      <c r="A126" s="1" t="s">
        <v>501</v>
      </c>
      <c r="B126" s="8">
        <v>111.24</v>
      </c>
      <c r="C126" s="9">
        <v>5.8933299999999997</v>
      </c>
      <c r="D126" s="9">
        <f t="shared" si="1"/>
        <v>5.2978514922689679E-2</v>
      </c>
      <c r="E126" s="10">
        <v>15.056699999999999</v>
      </c>
      <c r="F126" s="11">
        <v>1.0100487747546572</v>
      </c>
      <c r="G126" s="9">
        <v>8.5800000000000001E-2</v>
      </c>
      <c r="H126" s="9">
        <v>0.1099</v>
      </c>
      <c r="I126" s="9">
        <v>0.13170000000000001</v>
      </c>
      <c r="J126" s="9">
        <v>0.1037</v>
      </c>
      <c r="K126" s="16">
        <v>1.5051860179060525E-2</v>
      </c>
      <c r="L126" s="12">
        <v>8.1000000000000013E-3</v>
      </c>
      <c r="M126" s="14">
        <v>9.8765432098764094E-3</v>
      </c>
      <c r="N126" s="15">
        <v>4.19E-2</v>
      </c>
      <c r="O126" s="15">
        <v>5.6000000000000001E-2</v>
      </c>
      <c r="P126" s="13">
        <v>1.5097166273553737E-3</v>
      </c>
      <c r="Q126" s="11">
        <v>-1.5396879999999999E-4</v>
      </c>
      <c r="R126" s="12">
        <v>5.5559999999999998E-2</v>
      </c>
      <c r="S126" s="12">
        <v>4.6650999999999998E-2</v>
      </c>
    </row>
    <row r="127" spans="1:19" x14ac:dyDescent="0.3">
      <c r="A127" s="1" t="s">
        <v>85</v>
      </c>
      <c r="B127" s="8">
        <v>114.24</v>
      </c>
      <c r="C127" s="9">
        <v>5.94</v>
      </c>
      <c r="D127" s="9">
        <f t="shared" si="1"/>
        <v>5.1995798319327734E-2</v>
      </c>
      <c r="E127" s="10">
        <v>14.94</v>
      </c>
      <c r="F127" s="11">
        <v>0.99018342704396722</v>
      </c>
      <c r="G127" s="9">
        <v>7.0699999999999999E-2</v>
      </c>
      <c r="H127" s="9">
        <v>0.10580000000000001</v>
      </c>
      <c r="I127" s="9">
        <v>0.12710000000000002</v>
      </c>
      <c r="J127" s="9">
        <v>0.10059999999999999</v>
      </c>
      <c r="K127" s="16">
        <v>1.5304387482604825E-2</v>
      </c>
      <c r="L127" s="12">
        <v>6.0999999999999995E-3</v>
      </c>
      <c r="M127" s="14">
        <v>1.1002444987775029E-2</v>
      </c>
      <c r="N127" s="15">
        <v>3.5900000000000001E-2</v>
      </c>
      <c r="O127" s="15">
        <v>3.4099999999999998E-2</v>
      </c>
      <c r="P127" s="13">
        <v>1.3710848425304825E-3</v>
      </c>
      <c r="Q127" s="11">
        <v>4.2031331000000002E-4</v>
      </c>
      <c r="R127" s="12">
        <v>2.9721999999999998E-2</v>
      </c>
      <c r="S127" s="12">
        <v>2.6894999999999999E-2</v>
      </c>
    </row>
    <row r="128" spans="1:19" x14ac:dyDescent="0.3">
      <c r="A128" s="1" t="s">
        <v>86</v>
      </c>
      <c r="B128" s="8">
        <v>121.67</v>
      </c>
      <c r="C128" s="9">
        <v>5.9833299999999996</v>
      </c>
      <c r="D128" s="9">
        <f t="shared" si="1"/>
        <v>4.9176707487466095E-2</v>
      </c>
      <c r="E128" s="10">
        <v>14.84</v>
      </c>
      <c r="F128" s="11">
        <v>0.91882991917204804</v>
      </c>
      <c r="G128" s="9">
        <v>8.0600000000000005E-2</v>
      </c>
      <c r="H128" s="9">
        <v>0.11070000000000001</v>
      </c>
      <c r="I128" s="9">
        <v>0.1265</v>
      </c>
      <c r="J128" s="9">
        <v>0.1074</v>
      </c>
      <c r="K128" s="16">
        <v>2.0154037974535063E-2</v>
      </c>
      <c r="L128" s="12">
        <v>5.3E-3</v>
      </c>
      <c r="M128" s="14">
        <v>0</v>
      </c>
      <c r="N128" s="15">
        <v>-4.7600000000000003E-2</v>
      </c>
      <c r="O128" s="15">
        <v>-4.2900000000000001E-2</v>
      </c>
      <c r="P128" s="13">
        <v>1.362830978984467E-3</v>
      </c>
      <c r="Q128" s="11">
        <v>7.4901050999999995E-4</v>
      </c>
      <c r="R128" s="12">
        <v>6.8199999999999997E-2</v>
      </c>
      <c r="S128" s="12">
        <v>6.5629999999999994E-2</v>
      </c>
    </row>
    <row r="129" spans="1:19" x14ac:dyDescent="0.3">
      <c r="A129" s="1" t="s">
        <v>502</v>
      </c>
      <c r="B129" s="8">
        <v>122.38</v>
      </c>
      <c r="C129" s="9">
        <v>6.0266700000000002</v>
      </c>
      <c r="D129" s="9">
        <f t="shared" si="1"/>
        <v>4.9245546657950647E-2</v>
      </c>
      <c r="E129" s="10">
        <v>14.74</v>
      </c>
      <c r="F129" s="11">
        <v>0.92151963885523103</v>
      </c>
      <c r="G129" s="9">
        <v>9.1300000000000006E-2</v>
      </c>
      <c r="H129" s="9">
        <v>0.1164</v>
      </c>
      <c r="I129" s="9">
        <v>0.13150000000000001</v>
      </c>
      <c r="J129" s="9">
        <v>0.114</v>
      </c>
      <c r="K129" s="16">
        <v>1.9949843508362625E-2</v>
      </c>
      <c r="L129" s="12">
        <v>6.4000000000000003E-3</v>
      </c>
      <c r="M129" s="14">
        <v>7.2551390568318386E-3</v>
      </c>
      <c r="N129" s="15">
        <v>-4.3200000000000002E-2</v>
      </c>
      <c r="O129" s="15">
        <v>-4.4499999999999998E-2</v>
      </c>
      <c r="P129" s="13">
        <v>1.708158415822877E-3</v>
      </c>
      <c r="Q129" s="11">
        <v>8.1825021E-4</v>
      </c>
      <c r="R129" s="12">
        <v>1.3454000000000001E-2</v>
      </c>
      <c r="S129" s="12">
        <v>6.0299999999999998E-3</v>
      </c>
    </row>
    <row r="130" spans="1:19" x14ac:dyDescent="0.3">
      <c r="A130" s="1" t="s">
        <v>87</v>
      </c>
      <c r="B130" s="8">
        <v>125.46</v>
      </c>
      <c r="C130" s="9">
        <v>6.07</v>
      </c>
      <c r="D130" s="9">
        <f t="shared" si="1"/>
        <v>4.8381954407779378E-2</v>
      </c>
      <c r="E130" s="10">
        <v>14.64</v>
      </c>
      <c r="F130" s="11">
        <v>0.92168765148752707</v>
      </c>
      <c r="G130" s="9">
        <v>0.1027</v>
      </c>
      <c r="H130" s="9">
        <v>0.1202</v>
      </c>
      <c r="I130" s="9">
        <v>0.13699999999999998</v>
      </c>
      <c r="J130" s="9">
        <v>0.11849999999999999</v>
      </c>
      <c r="K130" s="16">
        <v>2.3796039467163892E-2</v>
      </c>
      <c r="L130" s="12">
        <v>7.4999999999999997E-3</v>
      </c>
      <c r="M130" s="14">
        <v>8.4033613445377853E-3</v>
      </c>
      <c r="N130" s="15">
        <v>-2.6200000000000001E-2</v>
      </c>
      <c r="O130" s="15">
        <v>-2.3699999999999999E-2</v>
      </c>
      <c r="P130" s="13">
        <v>2.6574057222541821E-3</v>
      </c>
      <c r="Q130" s="11">
        <v>7.6540270999999997E-4</v>
      </c>
      <c r="R130" s="12">
        <v>2.7935000000000001E-2</v>
      </c>
      <c r="S130" s="12">
        <v>2.5155E-2</v>
      </c>
    </row>
    <row r="131" spans="1:19" x14ac:dyDescent="0.3">
      <c r="A131" s="1" t="s">
        <v>88</v>
      </c>
      <c r="B131" s="8">
        <v>127.47</v>
      </c>
      <c r="C131" s="9">
        <v>6.1</v>
      </c>
      <c r="D131" s="9">
        <f t="shared" ref="D131:D194" si="2">C131/B131</f>
        <v>4.7854397113046204E-2</v>
      </c>
      <c r="E131" s="10">
        <v>14.7</v>
      </c>
      <c r="F131" s="11">
        <v>0.92959361377624417</v>
      </c>
      <c r="G131" s="9">
        <v>0.1162</v>
      </c>
      <c r="H131" s="9">
        <v>0.1231</v>
      </c>
      <c r="I131" s="9">
        <v>0.14230000000000001</v>
      </c>
      <c r="J131" s="9">
        <v>0.1231</v>
      </c>
      <c r="K131" s="16">
        <v>2.276918608632646E-2</v>
      </c>
      <c r="L131" s="12">
        <v>9.4999999999999998E-3</v>
      </c>
      <c r="M131" s="14">
        <v>9.52380952380949E-3</v>
      </c>
      <c r="N131" s="15">
        <v>-2.63E-2</v>
      </c>
      <c r="O131" s="15">
        <v>-1.5900000000000001E-2</v>
      </c>
      <c r="P131" s="13">
        <v>2.1906434652973158E-3</v>
      </c>
      <c r="Q131" s="11">
        <v>1.4456625000000001E-3</v>
      </c>
      <c r="R131" s="12">
        <v>1.7808999999999998E-2</v>
      </c>
      <c r="S131" s="12">
        <v>1.4742E-2</v>
      </c>
    </row>
    <row r="132" spans="1:19" x14ac:dyDescent="0.3">
      <c r="A132" s="1" t="s">
        <v>503</v>
      </c>
      <c r="B132" s="8">
        <v>140.52000000000001</v>
      </c>
      <c r="C132" s="9">
        <v>6.13</v>
      </c>
      <c r="D132" s="9">
        <f t="shared" si="2"/>
        <v>4.3623683461428975E-2</v>
      </c>
      <c r="E132" s="10">
        <v>14.76</v>
      </c>
      <c r="F132" s="11">
        <v>0.86516197877866585</v>
      </c>
      <c r="G132" s="9">
        <v>0.13730000000000001</v>
      </c>
      <c r="H132" s="9">
        <v>0.12970000000000001</v>
      </c>
      <c r="I132" s="9">
        <v>0.1464</v>
      </c>
      <c r="J132" s="9">
        <v>0.123</v>
      </c>
      <c r="K132" s="16">
        <v>2.1949274768822889E-2</v>
      </c>
      <c r="L132" s="12">
        <v>9.5999999999999992E-3</v>
      </c>
      <c r="M132" s="14">
        <v>8.2547169811320042E-3</v>
      </c>
      <c r="N132" s="15">
        <v>0.01</v>
      </c>
      <c r="O132" s="15">
        <v>1.6999999999999999E-3</v>
      </c>
      <c r="P132" s="13">
        <v>2.4190717546730728E-3</v>
      </c>
      <c r="Q132" s="11">
        <v>1.3118476999999999E-3</v>
      </c>
      <c r="R132" s="12">
        <v>0.10990999999999999</v>
      </c>
      <c r="S132" s="12">
        <v>0.103015</v>
      </c>
    </row>
    <row r="133" spans="1:19" x14ac:dyDescent="0.3">
      <c r="A133" s="1" t="s">
        <v>504</v>
      </c>
      <c r="B133" s="8">
        <v>135.76</v>
      </c>
      <c r="C133" s="9">
        <v>6.16</v>
      </c>
      <c r="D133" s="9">
        <f t="shared" si="2"/>
        <v>4.5374189746611671E-2</v>
      </c>
      <c r="E133" s="10">
        <v>14.82</v>
      </c>
      <c r="F133" s="11">
        <v>0.89150302389028924</v>
      </c>
      <c r="G133" s="9">
        <v>0.15490000000000001</v>
      </c>
      <c r="H133" s="9">
        <v>0.1321</v>
      </c>
      <c r="I133" s="9">
        <v>0.15140000000000001</v>
      </c>
      <c r="J133" s="9">
        <v>0.11990000000000001</v>
      </c>
      <c r="K133" s="16">
        <v>2.6816375409706932E-2</v>
      </c>
      <c r="L133" s="12">
        <v>1.3100000000000001E-2</v>
      </c>
      <c r="M133" s="14">
        <v>9.3567251461987855E-3</v>
      </c>
      <c r="N133" s="15">
        <v>3.5200000000000002E-2</v>
      </c>
      <c r="O133" s="15">
        <v>2.4799999999999999E-2</v>
      </c>
      <c r="P133" s="13">
        <v>2.9515288363084363E-3</v>
      </c>
      <c r="Q133" s="11">
        <v>1.0201575E-3</v>
      </c>
      <c r="R133" s="12">
        <v>-3.0634000000000002E-2</v>
      </c>
      <c r="S133" s="12">
        <v>-3.3006000000000001E-2</v>
      </c>
    </row>
    <row r="134" spans="1:19" x14ac:dyDescent="0.3">
      <c r="A134" s="1" t="s">
        <v>505</v>
      </c>
      <c r="B134" s="8">
        <v>129.55000000000001</v>
      </c>
      <c r="C134" s="9">
        <v>6.2</v>
      </c>
      <c r="D134" s="9">
        <f t="shared" si="2"/>
        <v>4.7857969895793127E-2</v>
      </c>
      <c r="E134" s="10">
        <v>14.74</v>
      </c>
      <c r="F134" s="11">
        <v>0.90723869646457711</v>
      </c>
      <c r="G134" s="9">
        <v>0.1502</v>
      </c>
      <c r="H134" s="9">
        <v>0.12809999999999999</v>
      </c>
      <c r="I134" s="9">
        <v>0.15029999999999999</v>
      </c>
      <c r="J134" s="9">
        <v>0.1211</v>
      </c>
      <c r="K134" s="16">
        <v>2.8695433398612344E-2</v>
      </c>
      <c r="L134" s="12">
        <v>1.04E-2</v>
      </c>
      <c r="M134" s="14">
        <v>8.1112398609501923E-3</v>
      </c>
      <c r="N134" s="15">
        <v>-1.15E-2</v>
      </c>
      <c r="O134" s="15">
        <v>-1.2999999999999999E-2</v>
      </c>
      <c r="P134" s="13">
        <v>1.5974347758942668E-3</v>
      </c>
      <c r="Q134" s="11">
        <v>7.1058594000000005E-4</v>
      </c>
      <c r="R134" s="12">
        <v>-4.3369999999999999E-2</v>
      </c>
      <c r="S134" s="12">
        <v>-4.5036E-2</v>
      </c>
    </row>
    <row r="135" spans="1:19" x14ac:dyDescent="0.3">
      <c r="A135" s="1" t="s">
        <v>506</v>
      </c>
      <c r="B135" s="8">
        <v>131.27000000000001</v>
      </c>
      <c r="C135" s="9">
        <v>6.24</v>
      </c>
      <c r="D135" s="9">
        <f t="shared" si="2"/>
        <v>4.753561362078159E-2</v>
      </c>
      <c r="E135" s="10">
        <v>14.66</v>
      </c>
      <c r="F135" s="11">
        <v>0.8818157565310184</v>
      </c>
      <c r="G135" s="9">
        <v>0.1479</v>
      </c>
      <c r="H135" s="9">
        <v>0.13350000000000001</v>
      </c>
      <c r="I135" s="9">
        <v>0.1537</v>
      </c>
      <c r="J135" s="9">
        <v>0.1283</v>
      </c>
      <c r="K135" s="16">
        <v>3.0009372936888216E-2</v>
      </c>
      <c r="L135" s="12">
        <v>1.0700000000000001E-2</v>
      </c>
      <c r="M135" s="14">
        <v>1.0344827586207028E-2</v>
      </c>
      <c r="N135" s="15">
        <v>-4.3499999999999997E-2</v>
      </c>
      <c r="O135" s="15">
        <v>-2.69E-2</v>
      </c>
      <c r="P135" s="13">
        <v>1.5309090259574443E-3</v>
      </c>
      <c r="Q135" s="11">
        <v>7.3156909999999998E-4</v>
      </c>
      <c r="R135" s="12">
        <v>2.1267000000000001E-2</v>
      </c>
      <c r="S135" s="12">
        <v>1.3492000000000001E-2</v>
      </c>
    </row>
    <row r="136" spans="1:19" x14ac:dyDescent="0.3">
      <c r="A136" s="1" t="s">
        <v>89</v>
      </c>
      <c r="B136" s="8">
        <v>136</v>
      </c>
      <c r="C136" s="9">
        <v>6.28</v>
      </c>
      <c r="D136" s="9">
        <f t="shared" si="2"/>
        <v>4.6176470588235298E-2</v>
      </c>
      <c r="E136" s="10">
        <v>14.58</v>
      </c>
      <c r="F136" s="11">
        <v>0.92492055744269674</v>
      </c>
      <c r="G136" s="9">
        <v>0.1336</v>
      </c>
      <c r="H136" s="9">
        <v>0.1333</v>
      </c>
      <c r="I136" s="9">
        <v>0.15340000000000001</v>
      </c>
      <c r="J136" s="9">
        <v>0.12479999999999999</v>
      </c>
      <c r="K136" s="16">
        <v>2.7939297983269145E-2</v>
      </c>
      <c r="L136" s="12">
        <v>1.21E-2</v>
      </c>
      <c r="M136" s="14">
        <v>6.8259385665527805E-3</v>
      </c>
      <c r="N136" s="15">
        <v>3.8399999999999997E-2</v>
      </c>
      <c r="O136" s="15">
        <v>3.1099999999999999E-2</v>
      </c>
      <c r="P136" s="13">
        <v>2.0759443925259368E-3</v>
      </c>
      <c r="Q136" s="11">
        <v>4.4887449999999999E-4</v>
      </c>
      <c r="R136" s="12">
        <v>3.8285E-2</v>
      </c>
      <c r="S136" s="12">
        <v>3.5425999999999999E-2</v>
      </c>
    </row>
    <row r="137" spans="1:19" x14ac:dyDescent="0.3">
      <c r="A137" s="1" t="s">
        <v>90</v>
      </c>
      <c r="B137" s="8">
        <v>132.81</v>
      </c>
      <c r="C137" s="9">
        <v>6.3166700000000002</v>
      </c>
      <c r="D137" s="9">
        <f t="shared" si="2"/>
        <v>4.7561704690911831E-2</v>
      </c>
      <c r="E137" s="10">
        <v>14.7233</v>
      </c>
      <c r="F137" s="11">
        <v>0.93059383613129543</v>
      </c>
      <c r="G137" s="9">
        <v>0.13689999999999999</v>
      </c>
      <c r="H137" s="9">
        <v>0.13880000000000001</v>
      </c>
      <c r="I137" s="9">
        <v>0.15560000000000002</v>
      </c>
      <c r="J137" s="9">
        <v>0.13320000000000001</v>
      </c>
      <c r="K137" s="16">
        <v>2.7352011949466033E-2</v>
      </c>
      <c r="L137" s="12">
        <v>1.0800000000000001E-2</v>
      </c>
      <c r="M137" s="14">
        <v>6.7796610169490457E-3</v>
      </c>
      <c r="N137" s="15">
        <v>-5.1799999999999999E-2</v>
      </c>
      <c r="O137" s="15">
        <v>-7.6899999999999996E-2</v>
      </c>
      <c r="P137" s="13">
        <v>8.320025887164561E-4</v>
      </c>
      <c r="Q137" s="11">
        <v>4.1584797999999999E-4</v>
      </c>
      <c r="R137" s="12">
        <v>-2.0211E-2</v>
      </c>
      <c r="S137" s="12">
        <v>-2.1967E-2</v>
      </c>
    </row>
    <row r="138" spans="1:19" x14ac:dyDescent="0.3">
      <c r="A138" s="1" t="s">
        <v>507</v>
      </c>
      <c r="B138" s="8">
        <v>132.59</v>
      </c>
      <c r="C138" s="9">
        <v>6.3533299999999997</v>
      </c>
      <c r="D138" s="9">
        <f t="shared" si="2"/>
        <v>4.7917112904442262E-2</v>
      </c>
      <c r="E138" s="10">
        <v>14.8667</v>
      </c>
      <c r="F138" s="11">
        <v>0.93622384673556847</v>
      </c>
      <c r="G138" s="9">
        <v>0.16300000000000001</v>
      </c>
      <c r="H138" s="9">
        <v>0.14319999999999999</v>
      </c>
      <c r="I138" s="9">
        <v>0.1595</v>
      </c>
      <c r="J138" s="9">
        <v>0.1265</v>
      </c>
      <c r="K138" s="16">
        <v>2.8844617856094996E-2</v>
      </c>
      <c r="L138" s="12">
        <v>1.15E-2</v>
      </c>
      <c r="M138" s="14">
        <v>7.8563411896745983E-3</v>
      </c>
      <c r="N138" s="15">
        <v>6.2199999999999998E-2</v>
      </c>
      <c r="O138" s="15">
        <v>5.9499999999999997E-2</v>
      </c>
      <c r="P138" s="13">
        <v>9.2168802209731664E-4</v>
      </c>
      <c r="Q138" s="11">
        <v>-3.1830472000000001E-7</v>
      </c>
      <c r="R138" s="12">
        <v>6.5389999999999997E-3</v>
      </c>
      <c r="S138" s="12">
        <v>-1.124E-3</v>
      </c>
    </row>
    <row r="139" spans="1:19" x14ac:dyDescent="0.3">
      <c r="A139" s="1" t="s">
        <v>91</v>
      </c>
      <c r="B139" s="8">
        <v>131.21</v>
      </c>
      <c r="C139" s="9">
        <v>6.39</v>
      </c>
      <c r="D139" s="9">
        <f t="shared" si="2"/>
        <v>4.870055636003353E-2</v>
      </c>
      <c r="E139" s="10">
        <v>15.01</v>
      </c>
      <c r="F139" s="11">
        <v>0.95047498157399068</v>
      </c>
      <c r="G139" s="9">
        <v>0.14730000000000001</v>
      </c>
      <c r="H139" s="9">
        <v>0.13750000000000001</v>
      </c>
      <c r="I139" s="9">
        <v>0.158</v>
      </c>
      <c r="J139" s="9">
        <v>0.13039999999999999</v>
      </c>
      <c r="K139" s="16">
        <v>2.7893436451176683E-2</v>
      </c>
      <c r="L139" s="12">
        <v>1.3500000000000002E-2</v>
      </c>
      <c r="M139" s="14">
        <v>8.9086859688196629E-3</v>
      </c>
      <c r="N139" s="15">
        <v>-1.7899999999999999E-2</v>
      </c>
      <c r="O139" s="15">
        <v>2.3E-3</v>
      </c>
      <c r="P139" s="13">
        <v>9.9554279687810829E-4</v>
      </c>
      <c r="Q139" s="11">
        <v>-5.7027073999999997E-5</v>
      </c>
      <c r="R139" s="12">
        <v>-8.2550000000000002E-3</v>
      </c>
      <c r="S139" s="12">
        <v>-1.1180000000000001E-2</v>
      </c>
    </row>
    <row r="140" spans="1:19" x14ac:dyDescent="0.3">
      <c r="A140" s="1" t="s">
        <v>92</v>
      </c>
      <c r="B140" s="8">
        <v>130.91999999999999</v>
      </c>
      <c r="C140" s="9">
        <v>6.4333299999999998</v>
      </c>
      <c r="D140" s="9">
        <f t="shared" si="2"/>
        <v>4.9139398105713418E-2</v>
      </c>
      <c r="E140" s="10">
        <v>15.0967</v>
      </c>
      <c r="F140" s="11">
        <v>0.97496692357771386</v>
      </c>
      <c r="G140" s="9">
        <v>0.14949999999999999</v>
      </c>
      <c r="H140" s="9">
        <v>0.14380000000000001</v>
      </c>
      <c r="I140" s="9">
        <v>0.16170000000000001</v>
      </c>
      <c r="J140" s="9">
        <v>0.13700000000000001</v>
      </c>
      <c r="K140" s="16">
        <v>2.5590219394748807E-2</v>
      </c>
      <c r="L140" s="12">
        <v>1.24E-2</v>
      </c>
      <c r="M140" s="14">
        <v>1.1037527593819041E-2</v>
      </c>
      <c r="N140" s="15">
        <v>-3.5299999999999998E-2</v>
      </c>
      <c r="O140" s="15">
        <v>-3.7199999999999997E-2</v>
      </c>
      <c r="P140" s="13">
        <v>1.1029891171981149E-3</v>
      </c>
      <c r="Q140" s="11">
        <v>-3.2429399999999998E-4</v>
      </c>
      <c r="R140" s="12">
        <v>7.1400000000000001E-4</v>
      </c>
      <c r="S140" s="12">
        <v>-9.4600000000000001E-4</v>
      </c>
    </row>
    <row r="141" spans="1:19" x14ac:dyDescent="0.3">
      <c r="A141" s="1" t="s">
        <v>508</v>
      </c>
      <c r="B141" s="8">
        <v>122.79</v>
      </c>
      <c r="C141" s="9">
        <v>6.4766700000000004</v>
      </c>
      <c r="D141" s="9">
        <f t="shared" si="2"/>
        <v>5.2745907647202543E-2</v>
      </c>
      <c r="E141" s="10">
        <v>15.183299999999999</v>
      </c>
      <c r="F141" s="11">
        <v>1.0533540562923298</v>
      </c>
      <c r="G141" s="9">
        <v>0.15509999999999999</v>
      </c>
      <c r="H141" s="9">
        <v>0.1489</v>
      </c>
      <c r="I141" s="9">
        <v>0.16339999999999999</v>
      </c>
      <c r="J141" s="9">
        <v>0.14449999999999999</v>
      </c>
      <c r="K141" s="16">
        <v>2.6991741461342169E-2</v>
      </c>
      <c r="L141" s="12">
        <v>1.2800000000000001E-2</v>
      </c>
      <c r="M141" s="14">
        <v>7.6419213973799582E-3</v>
      </c>
      <c r="N141" s="15">
        <v>-3.8600000000000002E-2</v>
      </c>
      <c r="O141" s="15">
        <v>-3.4500000000000003E-2</v>
      </c>
      <c r="P141" s="13">
        <v>1.8249380774940434E-3</v>
      </c>
      <c r="Q141" s="11">
        <v>-8.0864016999999998E-4</v>
      </c>
      <c r="R141" s="12">
        <v>-5.5539999999999999E-2</v>
      </c>
      <c r="S141" s="12">
        <v>-6.3658999999999993E-2</v>
      </c>
    </row>
    <row r="142" spans="1:19" x14ac:dyDescent="0.3">
      <c r="A142" s="1" t="s">
        <v>93</v>
      </c>
      <c r="B142" s="8">
        <v>116.18</v>
      </c>
      <c r="C142" s="9">
        <v>6.52</v>
      </c>
      <c r="D142" s="9">
        <f t="shared" si="2"/>
        <v>5.6119814081597517E-2</v>
      </c>
      <c r="E142" s="10">
        <v>15.27</v>
      </c>
      <c r="F142" s="11">
        <v>1.0923786442033929</v>
      </c>
      <c r="G142" s="9">
        <v>0.14699999999999999</v>
      </c>
      <c r="H142" s="9">
        <v>0.15490000000000001</v>
      </c>
      <c r="I142" s="9">
        <v>0.16920000000000002</v>
      </c>
      <c r="J142" s="9">
        <v>0.1482</v>
      </c>
      <c r="K142" s="16">
        <v>2.1483370084548807E-2</v>
      </c>
      <c r="L142" s="12">
        <v>1.24E-2</v>
      </c>
      <c r="M142" s="14">
        <v>9.750812567713929E-3</v>
      </c>
      <c r="N142" s="15">
        <v>-1.4500000000000001E-2</v>
      </c>
      <c r="O142" s="15">
        <v>-1.9900000000000001E-2</v>
      </c>
      <c r="P142" s="13">
        <v>2.7611735209557885E-3</v>
      </c>
      <c r="Q142" s="11">
        <v>-5.4218270000000002E-4</v>
      </c>
      <c r="R142" s="12">
        <v>-5.0465999999999997E-2</v>
      </c>
      <c r="S142" s="12">
        <v>-5.3499999999999999E-2</v>
      </c>
    </row>
    <row r="143" spans="1:19" x14ac:dyDescent="0.3">
      <c r="A143" s="1" t="s">
        <v>509</v>
      </c>
      <c r="B143" s="8">
        <v>121.89</v>
      </c>
      <c r="C143" s="9">
        <v>6.5566700000000004</v>
      </c>
      <c r="D143" s="9">
        <f t="shared" si="2"/>
        <v>5.3791697432110923E-2</v>
      </c>
      <c r="E143" s="10">
        <v>15.3</v>
      </c>
      <c r="F143" s="11">
        <v>1.0890856841240983</v>
      </c>
      <c r="G143" s="9">
        <v>0.13539999999999999</v>
      </c>
      <c r="H143" s="9">
        <v>0.154</v>
      </c>
      <c r="I143" s="9">
        <v>0.1711</v>
      </c>
      <c r="J143" s="9">
        <v>0.1384</v>
      </c>
      <c r="K143" s="16">
        <v>1.4897108316009692E-2</v>
      </c>
      <c r="L143" s="12">
        <v>1.21E-2</v>
      </c>
      <c r="M143" s="14">
        <v>2.1459227467810482E-3</v>
      </c>
      <c r="N143" s="15">
        <v>8.2900000000000001E-2</v>
      </c>
      <c r="O143" s="15">
        <v>5.21E-2</v>
      </c>
      <c r="P143" s="13">
        <v>2.07825162750359E-3</v>
      </c>
      <c r="Q143" s="11">
        <v>-8.1849929999999998E-4</v>
      </c>
      <c r="R143" s="12">
        <v>5.2115000000000002E-2</v>
      </c>
      <c r="S143" s="12">
        <v>4.8694000000000001E-2</v>
      </c>
    </row>
    <row r="144" spans="1:19" x14ac:dyDescent="0.3">
      <c r="A144" s="1" t="s">
        <v>94</v>
      </c>
      <c r="B144" s="8">
        <v>126.35</v>
      </c>
      <c r="C144" s="9">
        <v>6.5933299999999999</v>
      </c>
      <c r="D144" s="9">
        <f t="shared" si="2"/>
        <v>5.2183062920459045E-2</v>
      </c>
      <c r="E144" s="10">
        <v>15.33</v>
      </c>
      <c r="F144" s="11">
        <v>1.0444554433170601</v>
      </c>
      <c r="G144" s="9">
        <v>0.10859999999999999</v>
      </c>
      <c r="H144" s="9">
        <v>0.14219999999999999</v>
      </c>
      <c r="I144" s="9">
        <v>0.16390000000000002</v>
      </c>
      <c r="J144" s="9">
        <v>0.122</v>
      </c>
      <c r="K144" s="16">
        <v>1.5672826091686468E-2</v>
      </c>
      <c r="L144" s="12">
        <v>1.0700000000000001E-2</v>
      </c>
      <c r="M144" s="14">
        <v>3.2119914346895317E-3</v>
      </c>
      <c r="N144" s="15">
        <v>0.14099999999999999</v>
      </c>
      <c r="O144" s="15">
        <v>0.12670000000000001</v>
      </c>
      <c r="P144" s="13">
        <v>1.5040033080940642E-3</v>
      </c>
      <c r="Q144" s="11">
        <v>-1.0171618E-3</v>
      </c>
      <c r="R144" s="12">
        <v>4.3826999999999998E-2</v>
      </c>
      <c r="S144" s="12">
        <v>3.5917999999999999E-2</v>
      </c>
    </row>
    <row r="145" spans="1:19" x14ac:dyDescent="0.3">
      <c r="A145" s="1" t="s">
        <v>510</v>
      </c>
      <c r="B145" s="8">
        <v>122.55</v>
      </c>
      <c r="C145" s="9">
        <v>6.63</v>
      </c>
      <c r="D145" s="9">
        <f t="shared" si="2"/>
        <v>5.4100367197062425E-2</v>
      </c>
      <c r="E145" s="10">
        <v>15.36</v>
      </c>
      <c r="F145" s="11">
        <v>1.0611428571428572</v>
      </c>
      <c r="G145" s="9">
        <v>0.1085</v>
      </c>
      <c r="H145" s="9">
        <v>0.14230000000000001</v>
      </c>
      <c r="I145" s="9">
        <v>0.16550000000000001</v>
      </c>
      <c r="J145" s="9">
        <v>0.13339999999999999</v>
      </c>
      <c r="K145" s="16">
        <v>1.1909646410673156E-2</v>
      </c>
      <c r="L145" s="12">
        <v>8.6999999999999994E-3</v>
      </c>
      <c r="M145" s="14">
        <v>3.2017075773744796E-3</v>
      </c>
      <c r="N145" s="15">
        <v>-7.1300000000000002E-2</v>
      </c>
      <c r="O145" s="15">
        <v>-5.8000000000000003E-2</v>
      </c>
      <c r="P145" s="13">
        <v>9.0579754614093799E-4</v>
      </c>
      <c r="Q145" s="11">
        <v>-1.2794664000000001E-3</v>
      </c>
      <c r="R145" s="12">
        <v>-2.7059E-2</v>
      </c>
      <c r="S145" s="12">
        <v>-2.9745000000000001E-2</v>
      </c>
    </row>
    <row r="146" spans="1:19" x14ac:dyDescent="0.3">
      <c r="A146" s="1" t="s">
        <v>511</v>
      </c>
      <c r="B146" s="8">
        <v>120.4</v>
      </c>
      <c r="C146" s="9">
        <v>6.66</v>
      </c>
      <c r="D146" s="9">
        <f t="shared" si="2"/>
        <v>5.5315614617940198E-2</v>
      </c>
      <c r="E146" s="10">
        <v>15.1767</v>
      </c>
      <c r="F146" s="11">
        <v>1.0658936976236941</v>
      </c>
      <c r="G146" s="9">
        <v>0.12279999999999999</v>
      </c>
      <c r="H146" s="9">
        <v>0.15179999999999999</v>
      </c>
      <c r="I146" s="9">
        <v>0.17100000000000001</v>
      </c>
      <c r="J146" s="9">
        <v>0.14149999999999999</v>
      </c>
      <c r="K146" s="16">
        <v>1.0700486678779549E-2</v>
      </c>
      <c r="L146" s="12">
        <v>8.0000000000000002E-3</v>
      </c>
      <c r="M146" s="14">
        <v>3.1914893617019935E-3</v>
      </c>
      <c r="N146" s="15">
        <v>4.5999999999999999E-3</v>
      </c>
      <c r="O146" s="15">
        <v>-1.29E-2</v>
      </c>
      <c r="P146" s="13">
        <v>2.5219329309988754E-3</v>
      </c>
      <c r="Q146" s="11">
        <v>-1.8827690000000001E-3</v>
      </c>
      <c r="R146" s="12">
        <v>-1.5367E-2</v>
      </c>
      <c r="S146" s="12">
        <v>-1.6874E-2</v>
      </c>
    </row>
    <row r="147" spans="1:19" x14ac:dyDescent="0.3">
      <c r="A147" s="1" t="s">
        <v>512</v>
      </c>
      <c r="B147" s="8">
        <v>113.11</v>
      </c>
      <c r="C147" s="9">
        <v>6.69</v>
      </c>
      <c r="D147" s="9">
        <f t="shared" si="2"/>
        <v>5.9145964105737782E-2</v>
      </c>
      <c r="E147" s="10">
        <v>14.9933</v>
      </c>
      <c r="F147" s="11">
        <v>1.12628731546962</v>
      </c>
      <c r="G147" s="9">
        <v>0.1348</v>
      </c>
      <c r="H147" s="9">
        <v>0.1527</v>
      </c>
      <c r="I147" s="9">
        <v>0.17180000000000001</v>
      </c>
      <c r="J147" s="9">
        <v>0.14019999999999999</v>
      </c>
      <c r="K147" s="16">
        <v>1.0506098291146619E-2</v>
      </c>
      <c r="L147" s="12">
        <v>9.1999999999999998E-3</v>
      </c>
      <c r="M147" s="14">
        <v>3.1813361611876534E-3</v>
      </c>
      <c r="N147" s="15">
        <v>1.8200000000000001E-2</v>
      </c>
      <c r="O147" s="15">
        <v>3.1199999999999999E-2</v>
      </c>
      <c r="P147" s="13">
        <v>1.9182314667197345E-3</v>
      </c>
      <c r="Q147" s="11">
        <v>-2.0617645E-3</v>
      </c>
      <c r="R147" s="12">
        <v>-5.0441E-2</v>
      </c>
      <c r="S147" s="12">
        <v>-5.9588000000000002E-2</v>
      </c>
    </row>
    <row r="148" spans="1:19" x14ac:dyDescent="0.3">
      <c r="A148" s="1" t="s">
        <v>95</v>
      </c>
      <c r="B148" s="8">
        <v>111.96</v>
      </c>
      <c r="C148" s="9">
        <v>6.72</v>
      </c>
      <c r="D148" s="9">
        <f t="shared" si="2"/>
        <v>6.0021436227224008E-2</v>
      </c>
      <c r="E148" s="10">
        <v>14.81</v>
      </c>
      <c r="F148" s="11">
        <v>1.1857505742795678</v>
      </c>
      <c r="G148" s="9">
        <v>0.1268</v>
      </c>
      <c r="H148" s="9">
        <v>0.14580000000000001</v>
      </c>
      <c r="I148" s="9">
        <v>0.16820000000000002</v>
      </c>
      <c r="J148" s="9">
        <v>0.13869999999999999</v>
      </c>
      <c r="K148" s="16">
        <v>5.548432739553107E-3</v>
      </c>
      <c r="L148" s="12">
        <v>9.7999999999999997E-3</v>
      </c>
      <c r="M148" s="14">
        <v>-1.0570824524311906E-3</v>
      </c>
      <c r="N148" s="15">
        <v>2.3099999999999999E-2</v>
      </c>
      <c r="O148" s="15">
        <v>3.0599999999999999E-2</v>
      </c>
      <c r="P148" s="13">
        <v>1.7952261174560232E-3</v>
      </c>
      <c r="Q148" s="11">
        <v>-1.8891454E-3</v>
      </c>
      <c r="R148" s="12">
        <v>-6.8050000000000003E-3</v>
      </c>
      <c r="S148" s="12">
        <v>-1.0463E-2</v>
      </c>
    </row>
    <row r="149" spans="1:19" x14ac:dyDescent="0.3">
      <c r="A149" s="1" t="s">
        <v>96</v>
      </c>
      <c r="B149" s="8">
        <v>116.44</v>
      </c>
      <c r="C149" s="9">
        <v>6.75</v>
      </c>
      <c r="D149" s="9">
        <f t="shared" si="2"/>
        <v>5.7969769838543454E-2</v>
      </c>
      <c r="E149" s="10">
        <v>14.5967</v>
      </c>
      <c r="F149" s="11">
        <v>1.1499834975717855</v>
      </c>
      <c r="G149" s="9">
        <v>0.127</v>
      </c>
      <c r="H149" s="9">
        <v>0.14460000000000001</v>
      </c>
      <c r="I149" s="9">
        <v>0.1678</v>
      </c>
      <c r="J149" s="9">
        <v>0.1348</v>
      </c>
      <c r="K149" s="16">
        <v>2.9236857616820274E-3</v>
      </c>
      <c r="L149" s="12">
        <v>1.1299999999999999E-2</v>
      </c>
      <c r="M149" s="14">
        <v>4.2328042328043658E-3</v>
      </c>
      <c r="N149" s="15">
        <v>3.73E-2</v>
      </c>
      <c r="O149" s="15">
        <v>3.3799999999999997E-2</v>
      </c>
      <c r="P149" s="13">
        <v>1.2468205217251594E-3</v>
      </c>
      <c r="Q149" s="11">
        <v>-1.9337417999999999E-3</v>
      </c>
      <c r="R149" s="12">
        <v>4.1549999999999997E-2</v>
      </c>
      <c r="S149" s="12">
        <v>4.0063000000000001E-2</v>
      </c>
    </row>
    <row r="150" spans="1:19" x14ac:dyDescent="0.3">
      <c r="A150" s="1" t="s">
        <v>513</v>
      </c>
      <c r="B150" s="8">
        <v>111.88</v>
      </c>
      <c r="C150" s="9">
        <v>6.78</v>
      </c>
      <c r="D150" s="9">
        <f t="shared" si="2"/>
        <v>6.0600643546657139E-2</v>
      </c>
      <c r="E150" s="10">
        <v>14.3833</v>
      </c>
      <c r="F150" s="11">
        <v>1.1904238963320888</v>
      </c>
      <c r="G150" s="9">
        <v>0.12089999999999999</v>
      </c>
      <c r="H150" s="9">
        <v>0.1426</v>
      </c>
      <c r="I150" s="9">
        <v>0.16639999999999999</v>
      </c>
      <c r="J150" s="9">
        <v>0.1358</v>
      </c>
      <c r="K150" s="16">
        <v>-9.5818437279941639E-4</v>
      </c>
      <c r="L150" s="12">
        <v>1.06E-2</v>
      </c>
      <c r="M150" s="14">
        <v>9.4836670179134774E-3</v>
      </c>
      <c r="N150" s="15">
        <v>3.3999999999999998E-3</v>
      </c>
      <c r="O150" s="15">
        <v>2.4500000000000001E-2</v>
      </c>
      <c r="P150" s="13">
        <v>8.5481558307743896E-4</v>
      </c>
      <c r="Q150" s="11">
        <v>-2.1173594999999998E-3</v>
      </c>
      <c r="R150" s="12">
        <v>-2.9505E-2</v>
      </c>
      <c r="S150" s="12">
        <v>-3.9834000000000001E-2</v>
      </c>
    </row>
    <row r="151" spans="1:19" x14ac:dyDescent="0.3">
      <c r="A151" s="1" t="s">
        <v>97</v>
      </c>
      <c r="B151" s="8">
        <v>109.61</v>
      </c>
      <c r="C151" s="9">
        <v>6.81</v>
      </c>
      <c r="D151" s="9">
        <f t="shared" si="2"/>
        <v>6.2129367758416203E-2</v>
      </c>
      <c r="E151" s="10">
        <v>14.17</v>
      </c>
      <c r="F151" s="11">
        <v>1.2015814171172392</v>
      </c>
      <c r="G151" s="9">
        <v>0.12470000000000001</v>
      </c>
      <c r="H151" s="9">
        <v>0.14810000000000001</v>
      </c>
      <c r="I151" s="9">
        <v>0.16920000000000002</v>
      </c>
      <c r="J151" s="9">
        <v>0.14119999999999999</v>
      </c>
      <c r="K151" s="16">
        <v>1.2130304221071924E-3</v>
      </c>
      <c r="L151" s="12">
        <v>9.5999999999999992E-3</v>
      </c>
      <c r="M151" s="14">
        <v>1.2526096033403045E-2</v>
      </c>
      <c r="N151" s="15">
        <v>-2.23E-2</v>
      </c>
      <c r="O151" s="15">
        <v>-4.6800000000000001E-2</v>
      </c>
      <c r="P151" s="13">
        <v>1.490292574498379E-3</v>
      </c>
      <c r="Q151" s="11">
        <v>-2.1779314999999999E-3</v>
      </c>
      <c r="R151" s="12">
        <v>-1.5779000000000001E-2</v>
      </c>
      <c r="S151" s="12">
        <v>-1.8933999999999999E-2</v>
      </c>
    </row>
    <row r="152" spans="1:19" x14ac:dyDescent="0.3">
      <c r="A152" s="1" t="s">
        <v>514</v>
      </c>
      <c r="B152" s="8">
        <v>107.09</v>
      </c>
      <c r="C152" s="9">
        <v>6.8233300000000003</v>
      </c>
      <c r="D152" s="9">
        <f t="shared" si="2"/>
        <v>6.3715846484265579E-2</v>
      </c>
      <c r="E152" s="10">
        <v>13.966699999999999</v>
      </c>
      <c r="F152" s="11">
        <v>1.2065298046005442</v>
      </c>
      <c r="G152" s="9">
        <v>0.11349999999999999</v>
      </c>
      <c r="H152" s="9">
        <v>0.14610000000000001</v>
      </c>
      <c r="I152" s="9">
        <v>0.16800000000000001</v>
      </c>
      <c r="J152" s="9">
        <v>0.13519999999999999</v>
      </c>
      <c r="K152" s="16">
        <v>-1.1551891499121357E-2</v>
      </c>
      <c r="L152" s="12">
        <v>1.0500000000000001E-2</v>
      </c>
      <c r="M152" s="14">
        <v>5.1546391752577136E-3</v>
      </c>
      <c r="N152" s="15">
        <v>5.0099999999999999E-2</v>
      </c>
      <c r="O152" s="15">
        <v>5.3999999999999999E-2</v>
      </c>
      <c r="P152" s="13">
        <v>9.5858311094840264E-4</v>
      </c>
      <c r="Q152" s="11">
        <v>-2.0625268000000001E-3</v>
      </c>
      <c r="R152" s="12">
        <v>-2.0199000000000002E-2</v>
      </c>
      <c r="S152" s="12">
        <v>-2.2058000000000001E-2</v>
      </c>
    </row>
    <row r="153" spans="1:19" x14ac:dyDescent="0.3">
      <c r="A153" s="1" t="s">
        <v>98</v>
      </c>
      <c r="B153" s="8">
        <v>119.51</v>
      </c>
      <c r="C153" s="9">
        <v>6.8366699999999998</v>
      </c>
      <c r="D153" s="9">
        <f t="shared" si="2"/>
        <v>5.7205840515438033E-2</v>
      </c>
      <c r="E153" s="10">
        <v>13.763299999999999</v>
      </c>
      <c r="F153" s="11">
        <v>1.0824244710476973</v>
      </c>
      <c r="G153" s="9">
        <v>8.6800000000000002E-2</v>
      </c>
      <c r="H153" s="9">
        <v>0.1371</v>
      </c>
      <c r="I153" s="9">
        <v>0.16320000000000001</v>
      </c>
      <c r="J153" s="9">
        <v>0.12540000000000001</v>
      </c>
      <c r="K153" s="16">
        <v>-2.8576304327824062E-3</v>
      </c>
      <c r="L153" s="12">
        <v>7.6E-3</v>
      </c>
      <c r="M153" s="14">
        <v>2.0512820512821328E-3</v>
      </c>
      <c r="N153" s="15">
        <v>7.8100000000000003E-2</v>
      </c>
      <c r="O153" s="15">
        <v>8.3699999999999997E-2</v>
      </c>
      <c r="P153" s="13">
        <v>6.415933083300354E-3</v>
      </c>
      <c r="Q153" s="11">
        <v>-2.222557E-3</v>
      </c>
      <c r="R153" s="12">
        <v>0.12740199999999999</v>
      </c>
      <c r="S153" s="12">
        <v>0.116647</v>
      </c>
    </row>
    <row r="154" spans="1:19" x14ac:dyDescent="0.3">
      <c r="A154" s="1" t="s">
        <v>99</v>
      </c>
      <c r="B154" s="8">
        <v>120.42</v>
      </c>
      <c r="C154" s="9">
        <v>6.85</v>
      </c>
      <c r="D154" s="9">
        <f t="shared" si="2"/>
        <v>5.6884238498588272E-2</v>
      </c>
      <c r="E154" s="10">
        <v>13.56</v>
      </c>
      <c r="F154" s="11">
        <v>1.0885355648535564</v>
      </c>
      <c r="G154" s="9">
        <v>7.9199999999999993E-2</v>
      </c>
      <c r="H154" s="9">
        <v>0.12939999999999999</v>
      </c>
      <c r="I154" s="9">
        <v>0.15629999999999999</v>
      </c>
      <c r="J154" s="9">
        <v>0.1183</v>
      </c>
      <c r="K154" s="16">
        <v>5.5070867289963858E-4</v>
      </c>
      <c r="L154" s="12">
        <v>5.1000000000000004E-3</v>
      </c>
      <c r="M154" s="14">
        <v>2.0470829068577334E-3</v>
      </c>
      <c r="N154" s="15">
        <v>6.1800000000000001E-2</v>
      </c>
      <c r="O154" s="15">
        <v>6.2300000000000001E-2</v>
      </c>
      <c r="P154" s="13">
        <v>2.1312943337496964E-3</v>
      </c>
      <c r="Q154" s="11">
        <v>-1.8631355000000001E-3</v>
      </c>
      <c r="R154" s="12">
        <v>1.0496E-2</v>
      </c>
      <c r="S154" s="12">
        <v>7.7169999999999999E-3</v>
      </c>
    </row>
    <row r="155" spans="1:19" x14ac:dyDescent="0.3">
      <c r="A155" s="1" t="s">
        <v>515</v>
      </c>
      <c r="B155" s="8">
        <v>133.71</v>
      </c>
      <c r="C155" s="9">
        <v>6.8566700000000003</v>
      </c>
      <c r="D155" s="9">
        <f t="shared" si="2"/>
        <v>5.1280158552090345E-2</v>
      </c>
      <c r="E155" s="10">
        <v>13.253299999999999</v>
      </c>
      <c r="F155" s="11">
        <v>0.98374541201145482</v>
      </c>
      <c r="G155" s="9">
        <v>7.7100000000000002E-2</v>
      </c>
      <c r="H155" s="9">
        <v>0.12119999999999999</v>
      </c>
      <c r="I155" s="9">
        <v>0.14730000000000001</v>
      </c>
      <c r="J155" s="9">
        <v>0.11119999999999999</v>
      </c>
      <c r="K155" s="16">
        <v>6.5578321168589145E-3</v>
      </c>
      <c r="L155" s="12">
        <v>5.8999999999999999E-3</v>
      </c>
      <c r="M155" s="14">
        <v>3.0643513789581078E-3</v>
      </c>
      <c r="N155" s="15">
        <v>6.3399999999999998E-2</v>
      </c>
      <c r="O155" s="15">
        <v>7.5899999999999995E-2</v>
      </c>
      <c r="P155" s="13">
        <v>6.1259079324881352E-3</v>
      </c>
      <c r="Q155" s="11">
        <v>-1.8347028E-3</v>
      </c>
      <c r="R155" s="12">
        <v>0.11386300000000001</v>
      </c>
      <c r="S155" s="12">
        <v>0.111235</v>
      </c>
    </row>
    <row r="156" spans="1:19" x14ac:dyDescent="0.3">
      <c r="A156" s="1" t="s">
        <v>100</v>
      </c>
      <c r="B156" s="8">
        <v>138.54</v>
      </c>
      <c r="C156" s="9">
        <v>6.8633300000000004</v>
      </c>
      <c r="D156" s="9">
        <f t="shared" si="2"/>
        <v>4.9540421538905734E-2</v>
      </c>
      <c r="E156" s="10">
        <v>12.9467</v>
      </c>
      <c r="F156" s="11">
        <v>0.93872681086906329</v>
      </c>
      <c r="G156" s="9">
        <v>8.0700000000000008E-2</v>
      </c>
      <c r="H156" s="9">
        <v>0.1168</v>
      </c>
      <c r="I156" s="9">
        <v>0.14300000000000002</v>
      </c>
      <c r="J156" s="9">
        <v>0.1125</v>
      </c>
      <c r="K156" s="16">
        <v>9.5815515002668154E-4</v>
      </c>
      <c r="L156" s="12">
        <v>6.3E-3</v>
      </c>
      <c r="M156" s="14">
        <v>-2.0366598778004397E-3</v>
      </c>
      <c r="N156" s="15">
        <v>-2.0000000000000001E-4</v>
      </c>
      <c r="O156" s="15">
        <v>2.01E-2</v>
      </c>
      <c r="P156" s="13">
        <v>5.4916495382052984E-3</v>
      </c>
      <c r="Q156" s="11">
        <v>-1.8583802E-3</v>
      </c>
      <c r="R156" s="12">
        <v>4.5754000000000003E-2</v>
      </c>
      <c r="S156" s="12">
        <v>3.7553999999999997E-2</v>
      </c>
    </row>
    <row r="157" spans="1:19" x14ac:dyDescent="0.3">
      <c r="A157" s="1" t="s">
        <v>516</v>
      </c>
      <c r="B157" s="8">
        <v>140.63999999999999</v>
      </c>
      <c r="C157" s="9">
        <v>6.87</v>
      </c>
      <c r="D157" s="9">
        <f t="shared" si="2"/>
        <v>4.8848122866894203E-2</v>
      </c>
      <c r="E157" s="10">
        <v>12.64</v>
      </c>
      <c r="F157" s="11">
        <v>0.93221472662296712</v>
      </c>
      <c r="G157" s="9">
        <v>7.9399999999999998E-2</v>
      </c>
      <c r="H157" s="9">
        <v>0.1183</v>
      </c>
      <c r="I157" s="9">
        <v>0.1414</v>
      </c>
      <c r="J157" s="9">
        <v>0.1095</v>
      </c>
      <c r="K157" s="16">
        <v>2.9900534928850647E-3</v>
      </c>
      <c r="L157" s="12">
        <v>6.7000000000000002E-3</v>
      </c>
      <c r="M157" s="14">
        <v>-4.0816326530612734E-3</v>
      </c>
      <c r="N157" s="15">
        <v>3.1199999999999999E-2</v>
      </c>
      <c r="O157" s="15">
        <v>1.0800000000000001E-2</v>
      </c>
      <c r="P157" s="13">
        <v>2.4902382986414116E-3</v>
      </c>
      <c r="Q157" s="11">
        <v>-1.3463488000000001E-3</v>
      </c>
      <c r="R157" s="12">
        <v>1.6834999999999999E-2</v>
      </c>
      <c r="S157" s="12">
        <v>1.4676E-2</v>
      </c>
    </row>
    <row r="158" spans="1:19" x14ac:dyDescent="0.3">
      <c r="A158" s="1" t="s">
        <v>101</v>
      </c>
      <c r="B158" s="8">
        <v>145.30000000000001</v>
      </c>
      <c r="C158" s="9">
        <v>6.8833299999999999</v>
      </c>
      <c r="D158" s="9">
        <f t="shared" si="2"/>
        <v>4.7373227804542326E-2</v>
      </c>
      <c r="E158" s="10">
        <v>12.566700000000001</v>
      </c>
      <c r="F158" s="11">
        <v>0.90694431532955289</v>
      </c>
      <c r="G158" s="9">
        <v>7.8600000000000003E-2</v>
      </c>
      <c r="H158" s="9">
        <v>0.11789999999999999</v>
      </c>
      <c r="I158" s="9">
        <v>0.1394</v>
      </c>
      <c r="J158" s="9">
        <v>0.1113</v>
      </c>
      <c r="K158" s="16">
        <v>2.1947601089524755E-3</v>
      </c>
      <c r="L158" s="12">
        <v>6.8999999999999999E-3</v>
      </c>
      <c r="M158" s="14">
        <v>2.049180327868827E-3</v>
      </c>
      <c r="N158" s="15">
        <v>-3.09E-2</v>
      </c>
      <c r="O158" s="15">
        <v>-9.4000000000000004E-3</v>
      </c>
      <c r="P158" s="13">
        <v>3.2808573587490499E-3</v>
      </c>
      <c r="Q158" s="11">
        <v>-1.3635098E-3</v>
      </c>
      <c r="R158" s="12">
        <v>3.5292999999999998E-2</v>
      </c>
      <c r="S158" s="12">
        <v>3.3316999999999999E-2</v>
      </c>
    </row>
    <row r="159" spans="1:19" x14ac:dyDescent="0.3">
      <c r="A159" s="1" t="s">
        <v>102</v>
      </c>
      <c r="B159" s="8">
        <v>148.06</v>
      </c>
      <c r="C159" s="9">
        <v>6.8966700000000003</v>
      </c>
      <c r="D159" s="9">
        <f t="shared" si="2"/>
        <v>4.6580237741456171E-2</v>
      </c>
      <c r="E159" s="10">
        <v>12.4933</v>
      </c>
      <c r="F159" s="11">
        <v>0.87684923873379961</v>
      </c>
      <c r="G159" s="9">
        <v>8.1099999999999992E-2</v>
      </c>
      <c r="H159" s="9">
        <v>0.1201</v>
      </c>
      <c r="I159" s="9">
        <v>0.13949999999999999</v>
      </c>
      <c r="J159" s="9">
        <v>0.106</v>
      </c>
      <c r="K159" s="16">
        <v>3.5588129805165508E-4</v>
      </c>
      <c r="L159" s="12">
        <v>6.1999999999999998E-3</v>
      </c>
      <c r="M159" s="14">
        <v>1.0224948875257045E-3</v>
      </c>
      <c r="N159" s="15">
        <v>4.9200000000000001E-2</v>
      </c>
      <c r="O159" s="15">
        <v>4.2799999999999998E-2</v>
      </c>
      <c r="P159" s="13">
        <v>1.9116417429900839E-3</v>
      </c>
      <c r="Q159" s="11">
        <v>-1.3809871E-3</v>
      </c>
      <c r="R159" s="12">
        <v>2.5732999999999999E-2</v>
      </c>
      <c r="S159" s="12">
        <v>1.8539E-2</v>
      </c>
    </row>
    <row r="160" spans="1:19" x14ac:dyDescent="0.3">
      <c r="A160" s="1" t="s">
        <v>103</v>
      </c>
      <c r="B160" s="8">
        <v>152.96</v>
      </c>
      <c r="C160" s="9">
        <v>6.91</v>
      </c>
      <c r="D160" s="9">
        <f t="shared" si="2"/>
        <v>4.5175209205020918E-2</v>
      </c>
      <c r="E160" s="10">
        <v>12.42</v>
      </c>
      <c r="F160" s="11">
        <v>0.78006778581099623</v>
      </c>
      <c r="G160" s="9">
        <v>8.3499999999999991E-2</v>
      </c>
      <c r="H160" s="9">
        <v>0.1173</v>
      </c>
      <c r="I160" s="9">
        <v>0.1361</v>
      </c>
      <c r="J160" s="9">
        <v>0.10829999999999999</v>
      </c>
      <c r="K160" s="16">
        <v>5.9935423973150959E-3</v>
      </c>
      <c r="L160" s="12">
        <v>6.3E-3</v>
      </c>
      <c r="M160" s="14">
        <v>0</v>
      </c>
      <c r="N160" s="15">
        <v>-9.4000000000000004E-3</v>
      </c>
      <c r="O160" s="15">
        <v>7.1999999999999998E-3</v>
      </c>
      <c r="P160" s="13">
        <v>1.5718209510334202E-3</v>
      </c>
      <c r="Q160" s="11">
        <v>-1.2148534E-3</v>
      </c>
      <c r="R160" s="12">
        <v>3.5470000000000002E-2</v>
      </c>
      <c r="S160" s="12">
        <v>3.2459000000000002E-2</v>
      </c>
    </row>
    <row r="161" spans="1:19" x14ac:dyDescent="0.3">
      <c r="A161" s="1" t="s">
        <v>517</v>
      </c>
      <c r="B161" s="8">
        <v>164.42</v>
      </c>
      <c r="C161" s="9">
        <v>6.92</v>
      </c>
      <c r="D161" s="9">
        <f t="shared" si="2"/>
        <v>4.2087337306896976E-2</v>
      </c>
      <c r="E161" s="10">
        <v>12.476699999999999</v>
      </c>
      <c r="F161" s="11">
        <v>0.71888762029032782</v>
      </c>
      <c r="G161" s="9">
        <v>8.2100000000000006E-2</v>
      </c>
      <c r="H161" s="9">
        <v>0.11509999999999999</v>
      </c>
      <c r="I161" s="9">
        <v>0.13289999999999999</v>
      </c>
      <c r="J161" s="9">
        <v>0.1051</v>
      </c>
      <c r="K161" s="16">
        <v>6.6268442966274941E-3</v>
      </c>
      <c r="L161" s="12">
        <v>7.0999999999999995E-3</v>
      </c>
      <c r="M161" s="14">
        <v>7.1501532175688443E-3</v>
      </c>
      <c r="N161" s="15">
        <v>3.5000000000000003E-2</v>
      </c>
      <c r="O161" s="15">
        <v>5.4800000000000001E-2</v>
      </c>
      <c r="P161" s="13">
        <v>1.4237504806373855E-3</v>
      </c>
      <c r="Q161" s="11">
        <v>-8.7060687999999996E-4</v>
      </c>
      <c r="R161" s="12">
        <v>7.5718999999999995E-2</v>
      </c>
      <c r="S161" s="12">
        <v>7.4654999999999999E-2</v>
      </c>
    </row>
    <row r="162" spans="1:19" x14ac:dyDescent="0.3">
      <c r="A162" s="1" t="s">
        <v>104</v>
      </c>
      <c r="B162" s="8">
        <v>162.38999999999999</v>
      </c>
      <c r="C162" s="9">
        <v>6.93</v>
      </c>
      <c r="D162" s="9">
        <f t="shared" si="2"/>
        <v>4.2675041566598931E-2</v>
      </c>
      <c r="E162" s="10">
        <v>12.533300000000001</v>
      </c>
      <c r="F162" s="11">
        <v>0.73459557659294317</v>
      </c>
      <c r="G162" s="9">
        <v>8.1900000000000001E-2</v>
      </c>
      <c r="H162" s="9">
        <v>0.11460000000000001</v>
      </c>
      <c r="I162" s="9">
        <v>0.13089999999999999</v>
      </c>
      <c r="J162" s="9">
        <v>0.11119999999999999</v>
      </c>
      <c r="K162" s="16">
        <v>1.0428912553499925E-2</v>
      </c>
      <c r="L162" s="12">
        <v>6.8999999999999999E-3</v>
      </c>
      <c r="M162" s="14">
        <v>6.0851926977687487E-3</v>
      </c>
      <c r="N162" s="15">
        <v>-3.8600000000000002E-2</v>
      </c>
      <c r="O162" s="15">
        <v>-3.2399999999999998E-2</v>
      </c>
      <c r="P162" s="13">
        <v>1.0846140337725338E-3</v>
      </c>
      <c r="Q162" s="11">
        <v>-6.3987169999999999E-4</v>
      </c>
      <c r="R162" s="12">
        <v>-5.6870000000000002E-3</v>
      </c>
      <c r="S162" s="12">
        <v>-1.21E-2</v>
      </c>
    </row>
    <row r="163" spans="1:19" x14ac:dyDescent="0.3">
      <c r="A163" s="1" t="s">
        <v>105</v>
      </c>
      <c r="B163" s="8">
        <v>168.11</v>
      </c>
      <c r="C163" s="9">
        <v>6.94</v>
      </c>
      <c r="D163" s="9">
        <f t="shared" si="2"/>
        <v>4.1282493605377432E-2</v>
      </c>
      <c r="E163" s="10">
        <v>12.59</v>
      </c>
      <c r="F163" s="11">
        <v>0.72138204196536715</v>
      </c>
      <c r="G163" s="9">
        <v>8.7899999999999992E-2</v>
      </c>
      <c r="H163" s="9">
        <v>0.1174</v>
      </c>
      <c r="I163" s="9">
        <v>0.13369999999999999</v>
      </c>
      <c r="J163" s="9">
        <v>0.1119</v>
      </c>
      <c r="K163" s="16">
        <v>1.5826551008634442E-2</v>
      </c>
      <c r="L163" s="12">
        <v>6.7000000000000002E-3</v>
      </c>
      <c r="M163" s="14">
        <v>3.0241935483870108E-3</v>
      </c>
      <c r="N163" s="15">
        <v>3.8999999999999998E-3</v>
      </c>
      <c r="O163" s="15">
        <v>-4.5999999999999999E-3</v>
      </c>
      <c r="P163" s="13">
        <v>1.3991485619085978E-3</v>
      </c>
      <c r="Q163" s="11">
        <v>-8.2781209E-4</v>
      </c>
      <c r="R163" s="12">
        <v>3.6970000000000003E-2</v>
      </c>
      <c r="S163" s="12">
        <v>3.3718999999999999E-2</v>
      </c>
    </row>
    <row r="164" spans="1:19" x14ac:dyDescent="0.3">
      <c r="A164" s="1" t="s">
        <v>518</v>
      </c>
      <c r="B164" s="8">
        <v>162.56</v>
      </c>
      <c r="C164" s="9">
        <v>6.96</v>
      </c>
      <c r="D164" s="9">
        <f t="shared" si="2"/>
        <v>4.281496062992126E-2</v>
      </c>
      <c r="E164" s="10">
        <v>12.826700000000001</v>
      </c>
      <c r="F164" s="11">
        <v>0.7350611230633245</v>
      </c>
      <c r="G164" s="9">
        <v>9.0800000000000006E-2</v>
      </c>
      <c r="H164" s="9">
        <v>0.1215</v>
      </c>
      <c r="I164" s="9">
        <v>0.13390000000000002</v>
      </c>
      <c r="J164" s="9">
        <v>0.1198</v>
      </c>
      <c r="K164" s="16">
        <v>2.5380208639854022E-2</v>
      </c>
      <c r="L164" s="12">
        <v>7.4000000000000003E-3</v>
      </c>
      <c r="M164" s="14">
        <v>4.020100502512669E-3</v>
      </c>
      <c r="N164" s="15">
        <v>-4.8599999999999997E-2</v>
      </c>
      <c r="O164" s="15">
        <v>-4.5499999999999999E-2</v>
      </c>
      <c r="P164" s="13">
        <v>2.2928245866816188E-3</v>
      </c>
      <c r="Q164" s="11">
        <v>-1.2450161999999999E-3</v>
      </c>
      <c r="R164" s="12">
        <v>-3.1237999999999998E-2</v>
      </c>
      <c r="S164" s="12">
        <v>-3.2321000000000003E-2</v>
      </c>
    </row>
    <row r="165" spans="1:19" x14ac:dyDescent="0.3">
      <c r="A165" s="1" t="s">
        <v>106</v>
      </c>
      <c r="B165" s="8">
        <v>164.4</v>
      </c>
      <c r="C165" s="9">
        <v>6.98</v>
      </c>
      <c r="D165" s="9">
        <f t="shared" si="2"/>
        <v>4.2457420924574212E-2</v>
      </c>
      <c r="E165" s="10">
        <v>13.0633</v>
      </c>
      <c r="F165" s="11">
        <v>0.72482239179055385</v>
      </c>
      <c r="G165" s="9">
        <v>9.3399999999999997E-2</v>
      </c>
      <c r="H165" s="9">
        <v>0.12509999999999999</v>
      </c>
      <c r="I165" s="9">
        <v>0.13639999999999999</v>
      </c>
      <c r="J165" s="9">
        <v>0.121</v>
      </c>
      <c r="K165" s="16">
        <v>1.9474630710517766E-2</v>
      </c>
      <c r="L165" s="12">
        <v>7.6E-3</v>
      </c>
      <c r="M165" s="14">
        <v>3.0030030030030463E-3</v>
      </c>
      <c r="N165" s="15">
        <v>2E-3</v>
      </c>
      <c r="O165" s="15">
        <v>5.1000000000000004E-3</v>
      </c>
      <c r="P165" s="13">
        <v>1.36904533629939E-3</v>
      </c>
      <c r="Q165" s="11">
        <v>-1.3006754E-3</v>
      </c>
      <c r="R165" s="12">
        <v>1.5864E-2</v>
      </c>
      <c r="S165" s="12">
        <v>9.4839999999999994E-3</v>
      </c>
    </row>
    <row r="166" spans="1:19" x14ac:dyDescent="0.3">
      <c r="A166" s="1" t="s">
        <v>107</v>
      </c>
      <c r="B166" s="8">
        <v>166.07</v>
      </c>
      <c r="C166" s="9">
        <v>7</v>
      </c>
      <c r="D166" s="9">
        <f t="shared" si="2"/>
        <v>4.2150900222797619E-2</v>
      </c>
      <c r="E166" s="10">
        <v>13.3</v>
      </c>
      <c r="F166" s="11">
        <v>0.71484758297989659</v>
      </c>
      <c r="G166" s="9">
        <v>0.09</v>
      </c>
      <c r="H166" s="9">
        <v>0.12369999999999999</v>
      </c>
      <c r="I166" s="9">
        <v>0.13550000000000001</v>
      </c>
      <c r="J166" s="9">
        <v>0.1157</v>
      </c>
      <c r="K166" s="16">
        <v>2.3178392906854188E-2</v>
      </c>
      <c r="L166" s="12">
        <v>7.6E-3</v>
      </c>
      <c r="M166" s="14">
        <v>4.9900199600798611E-3</v>
      </c>
      <c r="N166" s="15">
        <v>5.0500000000000003E-2</v>
      </c>
      <c r="O166" s="15">
        <v>3.9199999999999999E-2</v>
      </c>
      <c r="P166" s="13">
        <v>1.0572930552615913E-3</v>
      </c>
      <c r="Q166" s="11">
        <v>-1.8284324E-3</v>
      </c>
      <c r="R166" s="12">
        <v>1.4104999999999999E-2</v>
      </c>
      <c r="S166" s="12">
        <v>1.0838E-2</v>
      </c>
    </row>
    <row r="167" spans="1:19" x14ac:dyDescent="0.3">
      <c r="A167" s="1" t="s">
        <v>108</v>
      </c>
      <c r="B167" s="8">
        <v>163.55000000000001</v>
      </c>
      <c r="C167" s="9">
        <v>7.03</v>
      </c>
      <c r="D167" s="9">
        <f t="shared" si="2"/>
        <v>4.2983797003974318E-2</v>
      </c>
      <c r="E167" s="10">
        <v>13.5433</v>
      </c>
      <c r="F167" s="11">
        <v>0.71947437153117855</v>
      </c>
      <c r="G167" s="9">
        <v>8.6400000000000005E-2</v>
      </c>
      <c r="H167" s="9">
        <v>0.1225</v>
      </c>
      <c r="I167" s="9">
        <v>0.1346</v>
      </c>
      <c r="J167" s="9">
        <v>0.1188</v>
      </c>
      <c r="K167" s="16">
        <v>2.4744376049793217E-2</v>
      </c>
      <c r="L167" s="12">
        <v>7.6E-3</v>
      </c>
      <c r="M167" s="14">
        <v>2.9791459781529639E-3</v>
      </c>
      <c r="N167" s="15">
        <v>-1.32E-2</v>
      </c>
      <c r="O167" s="15">
        <v>-2.5000000000000001E-3</v>
      </c>
      <c r="P167" s="13">
        <v>1.1153554700984044E-3</v>
      </c>
      <c r="Q167" s="11">
        <v>-1.7022483000000001E-3</v>
      </c>
      <c r="R167" s="12">
        <v>-1.3108E-2</v>
      </c>
      <c r="S167" s="12">
        <v>-1.4695E-2</v>
      </c>
    </row>
    <row r="168" spans="1:19" x14ac:dyDescent="0.3">
      <c r="A168" s="1" t="s">
        <v>109</v>
      </c>
      <c r="B168" s="8">
        <v>166.4</v>
      </c>
      <c r="C168" s="9">
        <v>7.06</v>
      </c>
      <c r="D168" s="9">
        <f t="shared" si="2"/>
        <v>4.242788461538461E-2</v>
      </c>
      <c r="E168" s="10">
        <v>13.7867</v>
      </c>
      <c r="F168" s="11">
        <v>0.69081989310512371</v>
      </c>
      <c r="G168" s="9">
        <v>8.7599999999999997E-2</v>
      </c>
      <c r="H168" s="9">
        <v>0.1241</v>
      </c>
      <c r="I168" s="9">
        <v>0.1361</v>
      </c>
      <c r="J168" s="9">
        <v>0.1176</v>
      </c>
      <c r="K168" s="16">
        <v>2.6636827120478036E-2</v>
      </c>
      <c r="L168" s="12">
        <v>6.9999999999999993E-3</v>
      </c>
      <c r="M168" s="14">
        <v>1.980198019801982E-3</v>
      </c>
      <c r="N168" s="15">
        <v>1.83E-2</v>
      </c>
      <c r="O168" s="15">
        <v>1.4200000000000001E-2</v>
      </c>
      <c r="P168" s="13">
        <v>8.3630311213823971E-4</v>
      </c>
      <c r="Q168" s="11">
        <v>-1.5962357999999999E-3</v>
      </c>
      <c r="R168" s="12">
        <v>2.3845999999999999E-2</v>
      </c>
      <c r="S168" s="12">
        <v>1.7363E-2</v>
      </c>
    </row>
    <row r="169" spans="1:19" x14ac:dyDescent="0.3">
      <c r="A169" s="1" t="s">
        <v>519</v>
      </c>
      <c r="B169" s="8">
        <v>164.93</v>
      </c>
      <c r="C169" s="9">
        <v>7.09</v>
      </c>
      <c r="D169" s="9">
        <f t="shared" si="2"/>
        <v>4.2987934275147029E-2</v>
      </c>
      <c r="E169" s="10">
        <v>14.03</v>
      </c>
      <c r="F169" s="11">
        <v>0.70035911777791893</v>
      </c>
      <c r="G169" s="9">
        <v>0.09</v>
      </c>
      <c r="H169" s="9">
        <v>0.12570000000000001</v>
      </c>
      <c r="I169" s="9">
        <v>0.13750000000000001</v>
      </c>
      <c r="J169" s="9">
        <v>0.1197</v>
      </c>
      <c r="K169" s="16">
        <v>2.7056896971736046E-2</v>
      </c>
      <c r="L169" s="12">
        <v>7.3000000000000001E-3</v>
      </c>
      <c r="M169" s="14">
        <v>9.8814229249000185E-4</v>
      </c>
      <c r="N169" s="15">
        <v>-5.8999999999999999E-3</v>
      </c>
      <c r="O169" s="15">
        <v>-3.3E-3</v>
      </c>
      <c r="P169" s="13">
        <v>5.2811439443478604E-4</v>
      </c>
      <c r="Q169" s="11">
        <v>-1.6937270999999999E-3</v>
      </c>
      <c r="R169" s="12">
        <v>-5.7489999999999998E-3</v>
      </c>
      <c r="S169" s="12">
        <v>-8.6990000000000001E-3</v>
      </c>
    </row>
    <row r="170" spans="1:19" x14ac:dyDescent="0.3">
      <c r="A170" s="1" t="s">
        <v>110</v>
      </c>
      <c r="B170" s="8">
        <v>163.41</v>
      </c>
      <c r="C170" s="9">
        <v>7.12</v>
      </c>
      <c r="D170" s="9">
        <f t="shared" si="2"/>
        <v>4.3571384860167678E-2</v>
      </c>
      <c r="E170" s="10">
        <v>14.44</v>
      </c>
      <c r="F170" s="11">
        <v>0.72219764374313855</v>
      </c>
      <c r="G170" s="9">
        <v>8.900000000000001E-2</v>
      </c>
      <c r="H170" s="9">
        <v>0.122</v>
      </c>
      <c r="I170" s="9">
        <v>0.13650000000000001</v>
      </c>
      <c r="J170" s="9">
        <v>0.11799999999999999</v>
      </c>
      <c r="K170" s="16">
        <v>3.0736005334602572E-2</v>
      </c>
      <c r="L170" s="12">
        <v>7.6E-3</v>
      </c>
      <c r="M170" s="14">
        <v>5.9230009871669154E-3</v>
      </c>
      <c r="N170" s="15">
        <v>2.4400000000000002E-2</v>
      </c>
      <c r="O170" s="15">
        <v>2.7E-2</v>
      </c>
      <c r="P170" s="13">
        <v>7.9460614138287459E-4</v>
      </c>
      <c r="Q170" s="11">
        <v>-2.0953325999999999E-3</v>
      </c>
      <c r="R170" s="12">
        <v>-3.898E-3</v>
      </c>
      <c r="S170" s="12">
        <v>-5.6569999999999997E-3</v>
      </c>
    </row>
    <row r="171" spans="1:19" x14ac:dyDescent="0.3">
      <c r="A171" s="1" t="s">
        <v>111</v>
      </c>
      <c r="B171" s="8">
        <v>157.06</v>
      </c>
      <c r="C171" s="9">
        <v>7.15</v>
      </c>
      <c r="D171" s="9">
        <f t="shared" si="2"/>
        <v>4.5524003565516363E-2</v>
      </c>
      <c r="E171" s="10">
        <v>14.85</v>
      </c>
      <c r="F171" s="11">
        <v>0.76344803097096037</v>
      </c>
      <c r="G171" s="9">
        <v>9.0899999999999995E-2</v>
      </c>
      <c r="H171" s="9">
        <v>0.1208</v>
      </c>
      <c r="I171" s="9">
        <v>0.13589999999999999</v>
      </c>
      <c r="J171" s="9">
        <v>0.1217</v>
      </c>
      <c r="K171" s="16">
        <v>2.6701748266204195E-2</v>
      </c>
      <c r="L171" s="12">
        <v>7.0999999999999995E-3</v>
      </c>
      <c r="M171" s="14">
        <v>4.9067713444552741E-3</v>
      </c>
      <c r="N171" s="15">
        <v>-1.78E-2</v>
      </c>
      <c r="O171" s="15">
        <v>-1.72E-2</v>
      </c>
      <c r="P171" s="13">
        <v>2.0194764655988057E-3</v>
      </c>
      <c r="Q171" s="11">
        <v>-1.9284683999999999E-3</v>
      </c>
      <c r="R171" s="12">
        <v>-3.4034000000000002E-2</v>
      </c>
      <c r="S171" s="12">
        <v>-3.9504999999999998E-2</v>
      </c>
    </row>
    <row r="172" spans="1:19" x14ac:dyDescent="0.3">
      <c r="A172" s="1" t="s">
        <v>520</v>
      </c>
      <c r="B172" s="8">
        <v>159.18</v>
      </c>
      <c r="C172" s="9">
        <v>7.18</v>
      </c>
      <c r="D172" s="9">
        <f t="shared" si="2"/>
        <v>4.5106169116723202E-2</v>
      </c>
      <c r="E172" s="10">
        <v>15.26</v>
      </c>
      <c r="F172" s="11">
        <v>0.76247542686433911</v>
      </c>
      <c r="G172" s="9">
        <v>9.5199999999999993E-2</v>
      </c>
      <c r="H172" s="9">
        <v>0.12570000000000001</v>
      </c>
      <c r="I172" s="9">
        <v>0.1399</v>
      </c>
      <c r="J172" s="9">
        <v>0.12529999999999999</v>
      </c>
      <c r="K172" s="16">
        <v>2.4104936336098354E-2</v>
      </c>
      <c r="L172" s="12">
        <v>7.3000000000000001E-3</v>
      </c>
      <c r="M172" s="14">
        <v>1.953124999999778E-3</v>
      </c>
      <c r="N172" s="15">
        <v>-1.5599999999999999E-2</v>
      </c>
      <c r="O172" s="15">
        <v>-2.35E-2</v>
      </c>
      <c r="P172" s="13">
        <v>1.3545875422403503E-3</v>
      </c>
      <c r="Q172" s="11">
        <v>-2.0079516000000002E-3</v>
      </c>
      <c r="R172" s="12">
        <v>1.7295000000000001E-2</v>
      </c>
      <c r="S172" s="12">
        <v>1.3714E-2</v>
      </c>
    </row>
    <row r="173" spans="1:19" x14ac:dyDescent="0.3">
      <c r="A173" s="1" t="s">
        <v>112</v>
      </c>
      <c r="B173" s="8">
        <v>160.05000000000001</v>
      </c>
      <c r="C173" s="9">
        <v>7.2233299999999998</v>
      </c>
      <c r="D173" s="9">
        <f t="shared" si="2"/>
        <v>4.5131708840987189E-2</v>
      </c>
      <c r="E173" s="10">
        <v>15.5733</v>
      </c>
      <c r="F173" s="11">
        <v>0.75865897928678205</v>
      </c>
      <c r="G173" s="9">
        <v>9.69E-2</v>
      </c>
      <c r="H173" s="9">
        <v>0.12809999999999999</v>
      </c>
      <c r="I173" s="9">
        <v>0.1431</v>
      </c>
      <c r="J173" s="9">
        <v>0.12839999999999999</v>
      </c>
      <c r="K173" s="16">
        <v>2.2681954522753685E-2</v>
      </c>
      <c r="L173" s="12">
        <v>8.1000000000000013E-3</v>
      </c>
      <c r="M173" s="14">
        <v>4.873294346978474E-3</v>
      </c>
      <c r="N173" s="15">
        <v>-1.0500000000000001E-2</v>
      </c>
      <c r="O173" s="15">
        <v>-7.3000000000000001E-3</v>
      </c>
      <c r="P173" s="13">
        <v>1.0355281559590913E-3</v>
      </c>
      <c r="Q173" s="11">
        <v>-1.9147215E-3</v>
      </c>
      <c r="R173" s="12">
        <v>6.7809999999999997E-3</v>
      </c>
      <c r="S173" s="12">
        <v>5.2290000000000001E-3</v>
      </c>
    </row>
    <row r="174" spans="1:19" x14ac:dyDescent="0.3">
      <c r="A174" s="1" t="s">
        <v>113</v>
      </c>
      <c r="B174" s="8">
        <v>150.55000000000001</v>
      </c>
      <c r="C174" s="9">
        <v>7.2666700000000004</v>
      </c>
      <c r="D174" s="9">
        <f t="shared" si="2"/>
        <v>4.8267485885088009E-2</v>
      </c>
      <c r="E174" s="10">
        <v>15.886699999999999</v>
      </c>
      <c r="F174" s="11">
        <v>0.80391003303615882</v>
      </c>
      <c r="G174" s="9">
        <v>9.8299999999999998E-2</v>
      </c>
      <c r="H174" s="9">
        <v>0.1328</v>
      </c>
      <c r="I174" s="9">
        <v>0.1474</v>
      </c>
      <c r="J174" s="9">
        <v>0.1381</v>
      </c>
      <c r="K174" s="16">
        <v>2.1514128388409021E-2</v>
      </c>
      <c r="L174" s="12">
        <v>7.8000000000000005E-3</v>
      </c>
      <c r="M174" s="14">
        <v>2.9097963142581396E-3</v>
      </c>
      <c r="N174" s="15">
        <v>-5.16E-2</v>
      </c>
      <c r="O174" s="15">
        <v>-4.8300000000000003E-2</v>
      </c>
      <c r="P174" s="13">
        <v>9.3305025813985264E-4</v>
      </c>
      <c r="Q174" s="11">
        <v>-1.7415154E-3</v>
      </c>
      <c r="R174" s="12">
        <v>-5.3130999999999998E-2</v>
      </c>
      <c r="S174" s="12">
        <v>-5.9544E-2</v>
      </c>
    </row>
    <row r="175" spans="1:19" x14ac:dyDescent="0.3">
      <c r="A175" s="1" t="s">
        <v>521</v>
      </c>
      <c r="B175" s="8">
        <v>153.18</v>
      </c>
      <c r="C175" s="9">
        <v>7.31</v>
      </c>
      <c r="D175" s="9">
        <f t="shared" si="2"/>
        <v>4.7721634678156412E-2</v>
      </c>
      <c r="E175" s="10">
        <v>16.2</v>
      </c>
      <c r="F175" s="11">
        <v>0.78435181914517837</v>
      </c>
      <c r="G175" s="9">
        <v>9.8699999999999996E-2</v>
      </c>
      <c r="H175" s="9">
        <v>0.13550000000000001</v>
      </c>
      <c r="I175" s="9">
        <v>0.15049999999999999</v>
      </c>
      <c r="J175" s="9">
        <v>0.13739999999999999</v>
      </c>
      <c r="K175" s="16">
        <v>1.304065107004475E-3</v>
      </c>
      <c r="L175" s="12">
        <v>7.4999999999999997E-3</v>
      </c>
      <c r="M175" s="14">
        <v>2.9013539651836506E-3</v>
      </c>
      <c r="N175" s="15">
        <v>1.4999999999999999E-2</v>
      </c>
      <c r="O175" s="15">
        <v>1.9900000000000001E-2</v>
      </c>
      <c r="P175" s="13">
        <v>1.6757626844657043E-3</v>
      </c>
      <c r="Q175" s="11">
        <v>-1.8792425999999999E-3</v>
      </c>
      <c r="R175" s="12">
        <v>2.2936999999999999E-2</v>
      </c>
      <c r="S175" s="12">
        <v>1.8709E-2</v>
      </c>
    </row>
    <row r="176" spans="1:19" x14ac:dyDescent="0.3">
      <c r="A176" s="1" t="s">
        <v>114</v>
      </c>
      <c r="B176" s="8">
        <v>150.66</v>
      </c>
      <c r="C176" s="9">
        <v>7.3333300000000001</v>
      </c>
      <c r="D176" s="9">
        <f t="shared" si="2"/>
        <v>4.8674697995486529E-2</v>
      </c>
      <c r="E176" s="10">
        <v>16.32</v>
      </c>
      <c r="F176" s="11">
        <v>0.79639193745068504</v>
      </c>
      <c r="G176" s="9">
        <v>0.1012</v>
      </c>
      <c r="H176" s="9">
        <v>0.13439999999999999</v>
      </c>
      <c r="I176" s="9">
        <v>0.1515</v>
      </c>
      <c r="J176" s="9">
        <v>0.1293</v>
      </c>
      <c r="K176" s="16">
        <v>-1.8621419010334589E-3</v>
      </c>
      <c r="L176" s="12">
        <v>8.199999999999999E-3</v>
      </c>
      <c r="M176" s="14">
        <v>3.8572806171648377E-3</v>
      </c>
      <c r="N176" s="15">
        <v>6.93E-2</v>
      </c>
      <c r="O176" s="15">
        <v>5.8599999999999999E-2</v>
      </c>
      <c r="P176" s="13">
        <v>8.6565758129996512E-4</v>
      </c>
      <c r="Q176" s="11">
        <v>-1.3404001999999999E-3</v>
      </c>
      <c r="R176" s="12">
        <v>-1.3764999999999999E-2</v>
      </c>
      <c r="S176" s="12">
        <v>-1.5640999999999999E-2</v>
      </c>
    </row>
    <row r="177" spans="1:19" x14ac:dyDescent="0.3">
      <c r="A177" s="1" t="s">
        <v>115</v>
      </c>
      <c r="B177" s="8">
        <v>166.68</v>
      </c>
      <c r="C177" s="9">
        <v>7.3566700000000003</v>
      </c>
      <c r="D177" s="9">
        <f t="shared" si="2"/>
        <v>4.4136489080873531E-2</v>
      </c>
      <c r="E177" s="10">
        <v>16.440000000000001</v>
      </c>
      <c r="F177" s="11">
        <v>0.7254283800780803</v>
      </c>
      <c r="G177" s="9">
        <v>0.1047</v>
      </c>
      <c r="H177" s="9">
        <v>0.12869999999999998</v>
      </c>
      <c r="I177" s="9">
        <v>0.14630000000000001</v>
      </c>
      <c r="J177" s="9">
        <v>0.127</v>
      </c>
      <c r="K177" s="16">
        <v>-3.1008334912030005E-3</v>
      </c>
      <c r="L177" s="12">
        <v>8.3000000000000001E-3</v>
      </c>
      <c r="M177" s="14">
        <v>3.842459173871271E-3</v>
      </c>
      <c r="N177" s="15">
        <v>2.6599999999999999E-2</v>
      </c>
      <c r="O177" s="15">
        <v>3.0700000000000002E-2</v>
      </c>
      <c r="P177" s="13">
        <v>3.1268327756500372E-3</v>
      </c>
      <c r="Q177" s="11">
        <v>-1.4445113E-3</v>
      </c>
      <c r="R177" s="12">
        <v>0.112438</v>
      </c>
      <c r="S177" s="12">
        <v>0.105753</v>
      </c>
    </row>
    <row r="178" spans="1:19" x14ac:dyDescent="0.3">
      <c r="A178" s="1" t="s">
        <v>522</v>
      </c>
      <c r="B178" s="8">
        <v>166.1</v>
      </c>
      <c r="C178" s="9">
        <v>7.38</v>
      </c>
      <c r="D178" s="9">
        <f t="shared" si="2"/>
        <v>4.4431065623118604E-2</v>
      </c>
      <c r="E178" s="10">
        <v>16.559999999999999</v>
      </c>
      <c r="F178" s="11">
        <v>0.73605091529862188</v>
      </c>
      <c r="G178" s="9">
        <v>0.10369999999999999</v>
      </c>
      <c r="H178" s="9">
        <v>0.12659999999999999</v>
      </c>
      <c r="I178" s="9">
        <v>0.14349999999999999</v>
      </c>
      <c r="J178" s="9">
        <v>0.1235</v>
      </c>
      <c r="K178" s="16">
        <v>-9.4925468664041751E-3</v>
      </c>
      <c r="L178" s="12">
        <v>8.6E-3</v>
      </c>
      <c r="M178" s="14">
        <v>4.7846889952152249E-3</v>
      </c>
      <c r="N178" s="15">
        <v>3.4200000000000001E-2</v>
      </c>
      <c r="O178" s="15">
        <v>3.1399999999999997E-2</v>
      </c>
      <c r="P178" s="13">
        <v>9.4322665330438989E-4</v>
      </c>
      <c r="Q178" s="11">
        <v>-1.4075399000000001E-3</v>
      </c>
      <c r="R178" s="12">
        <v>-6.3999999999999997E-5</v>
      </c>
      <c r="S178" s="12">
        <v>-3.2919999999999998E-3</v>
      </c>
    </row>
    <row r="179" spans="1:19" x14ac:dyDescent="0.3">
      <c r="A179" s="1" t="s">
        <v>116</v>
      </c>
      <c r="B179" s="8">
        <v>166.09</v>
      </c>
      <c r="C179" s="9">
        <v>7.43</v>
      </c>
      <c r="D179" s="9">
        <f t="shared" si="2"/>
        <v>4.473478234692034E-2</v>
      </c>
      <c r="E179" s="10">
        <v>16.5867</v>
      </c>
      <c r="F179" s="11">
        <v>0.73564246550381818</v>
      </c>
      <c r="G179" s="9">
        <v>9.74E-2</v>
      </c>
      <c r="H179" s="9">
        <v>0.1263</v>
      </c>
      <c r="I179" s="9">
        <v>0.1394</v>
      </c>
      <c r="J179" s="9">
        <v>0.1173</v>
      </c>
      <c r="K179" s="16">
        <v>-1.352848039530042E-2</v>
      </c>
      <c r="L179" s="12">
        <v>0.01</v>
      </c>
      <c r="M179" s="14">
        <v>2.8571428571428914E-3</v>
      </c>
      <c r="N179" s="15">
        <v>5.6099999999999997E-2</v>
      </c>
      <c r="O179" s="15">
        <v>5.7200000000000001E-2</v>
      </c>
      <c r="P179" s="13">
        <v>1.2918483265148576E-3</v>
      </c>
      <c r="Q179" s="11">
        <v>-1.8743573E-3</v>
      </c>
      <c r="R179" s="12">
        <v>3.3310000000000002E-3</v>
      </c>
      <c r="S179" s="12">
        <v>2.1599999999999999E-4</v>
      </c>
    </row>
    <row r="180" spans="1:19" x14ac:dyDescent="0.3">
      <c r="A180" s="1" t="s">
        <v>117</v>
      </c>
      <c r="B180" s="8">
        <v>163.58000000000001</v>
      </c>
      <c r="C180" s="9">
        <v>7.48</v>
      </c>
      <c r="D180" s="9">
        <f t="shared" si="2"/>
        <v>4.5726861474507885E-2</v>
      </c>
      <c r="E180" s="10">
        <v>16.613299999999999</v>
      </c>
      <c r="F180" s="11">
        <v>0.74705199589550353</v>
      </c>
      <c r="G180" s="9">
        <v>8.6099999999999996E-2</v>
      </c>
      <c r="H180" s="9">
        <v>0.1229</v>
      </c>
      <c r="I180" s="9">
        <v>0.1348</v>
      </c>
      <c r="J180" s="9">
        <v>0.1169</v>
      </c>
      <c r="K180" s="16">
        <v>-2.1877206503989853E-2</v>
      </c>
      <c r="L180" s="12">
        <v>7.3000000000000001E-3</v>
      </c>
      <c r="M180" s="14">
        <v>0</v>
      </c>
      <c r="N180" s="15">
        <v>1.18E-2</v>
      </c>
      <c r="O180" s="15">
        <v>2.12E-2</v>
      </c>
      <c r="P180" s="13">
        <v>1.020289487323581E-3</v>
      </c>
      <c r="Q180" s="11">
        <v>-1.6267860000000001E-3</v>
      </c>
      <c r="R180" s="12">
        <v>-9.8410000000000008E-3</v>
      </c>
      <c r="S180" s="12">
        <v>-1.495E-2</v>
      </c>
    </row>
    <row r="181" spans="1:19" x14ac:dyDescent="0.3">
      <c r="A181" s="1" t="s">
        <v>523</v>
      </c>
      <c r="B181" s="8">
        <v>167.24</v>
      </c>
      <c r="C181" s="9">
        <v>7.53</v>
      </c>
      <c r="D181" s="9">
        <f t="shared" si="2"/>
        <v>4.5025113609184403E-2</v>
      </c>
      <c r="E181" s="10">
        <v>16.64</v>
      </c>
      <c r="F181" s="11">
        <v>0.73309837648670739</v>
      </c>
      <c r="G181" s="9">
        <v>8.0600000000000005E-2</v>
      </c>
      <c r="H181" s="9">
        <v>0.12130000000000001</v>
      </c>
      <c r="I181" s="9">
        <v>0.13400000000000001</v>
      </c>
      <c r="J181" s="9">
        <v>0.11700000000000001</v>
      </c>
      <c r="K181" s="16">
        <v>-2.7196786594198941E-2</v>
      </c>
      <c r="L181" s="12">
        <v>6.4000000000000003E-3</v>
      </c>
      <c r="M181" s="14">
        <v>0</v>
      </c>
      <c r="N181" s="15">
        <v>9.1000000000000004E-3</v>
      </c>
      <c r="O181" s="15">
        <v>1.2800000000000001E-2</v>
      </c>
      <c r="P181" s="13">
        <v>1.190105415635095E-3</v>
      </c>
      <c r="Q181" s="11">
        <v>-1.1276635000000001E-3</v>
      </c>
      <c r="R181" s="12">
        <v>2.5555999999999999E-2</v>
      </c>
      <c r="S181" s="12">
        <v>2.1843000000000001E-2</v>
      </c>
    </row>
    <row r="182" spans="1:19" x14ac:dyDescent="0.3">
      <c r="A182" s="1" t="s">
        <v>118</v>
      </c>
      <c r="B182" s="8">
        <v>179.63</v>
      </c>
      <c r="C182" s="9">
        <v>7.5733300000000003</v>
      </c>
      <c r="D182" s="9">
        <f t="shared" si="2"/>
        <v>4.2160719256248959E-2</v>
      </c>
      <c r="E182" s="10">
        <v>16.556699999999999</v>
      </c>
      <c r="F182" s="11">
        <v>0.69025544580616582</v>
      </c>
      <c r="G182" s="9">
        <v>7.7600000000000002E-2</v>
      </c>
      <c r="H182" s="9">
        <v>0.1208</v>
      </c>
      <c r="I182" s="9">
        <v>0.1326</v>
      </c>
      <c r="J182" s="9">
        <v>0.11269999999999999</v>
      </c>
      <c r="K182" s="16">
        <v>-2.9905005179054991E-2</v>
      </c>
      <c r="L182" s="12">
        <v>6.5000000000000006E-3</v>
      </c>
      <c r="M182" s="14">
        <v>1.8993352326686086E-3</v>
      </c>
      <c r="N182" s="15">
        <v>3.6400000000000002E-2</v>
      </c>
      <c r="O182" s="15">
        <v>3.2500000000000001E-2</v>
      </c>
      <c r="P182" s="13">
        <v>1.6358206503329523E-3</v>
      </c>
      <c r="Q182" s="11">
        <v>-1.5489468000000001E-3</v>
      </c>
      <c r="R182" s="12">
        <v>7.6868000000000006E-2</v>
      </c>
      <c r="S182" s="12">
        <v>7.4736999999999998E-2</v>
      </c>
    </row>
    <row r="183" spans="1:19" x14ac:dyDescent="0.3">
      <c r="A183" s="1" t="s">
        <v>119</v>
      </c>
      <c r="B183" s="8">
        <v>181.19</v>
      </c>
      <c r="C183" s="9">
        <v>7.6166700000000001</v>
      </c>
      <c r="D183" s="9">
        <f t="shared" si="2"/>
        <v>4.203692256747061E-2</v>
      </c>
      <c r="E183" s="10">
        <v>16.473299999999998</v>
      </c>
      <c r="F183" s="11">
        <v>0.69173916090996179</v>
      </c>
      <c r="G183" s="9">
        <v>8.2699999999999996E-2</v>
      </c>
      <c r="H183" s="9">
        <v>0.12130000000000001</v>
      </c>
      <c r="I183" s="9">
        <v>0.1323</v>
      </c>
      <c r="J183" s="9">
        <v>0.12089999999999999</v>
      </c>
      <c r="K183" s="16">
        <v>-2.4518917454503901E-2</v>
      </c>
      <c r="L183" s="12">
        <v>5.7999999999999996E-3</v>
      </c>
      <c r="M183" s="14">
        <v>4.7393364928909332E-3</v>
      </c>
      <c r="N183" s="15">
        <v>-4.9299999999999997E-2</v>
      </c>
      <c r="O183" s="15">
        <v>-3.73E-2</v>
      </c>
      <c r="P183" s="13">
        <v>7.4529633524407642E-4</v>
      </c>
      <c r="Q183" s="11">
        <v>-1.5429552E-3</v>
      </c>
      <c r="R183" s="12">
        <v>1.4166E-2</v>
      </c>
      <c r="S183" s="12">
        <v>8.8859999999999998E-3</v>
      </c>
    </row>
    <row r="184" spans="1:19" x14ac:dyDescent="0.3">
      <c r="A184" s="1" t="s">
        <v>524</v>
      </c>
      <c r="B184" s="8">
        <v>180.66</v>
      </c>
      <c r="C184" s="9">
        <v>7.66</v>
      </c>
      <c r="D184" s="9">
        <f t="shared" si="2"/>
        <v>4.2400088564153664E-2</v>
      </c>
      <c r="E184" s="10">
        <v>16.39</v>
      </c>
      <c r="F184" s="11">
        <v>0.72364577906187344</v>
      </c>
      <c r="G184" s="9">
        <v>8.5199999999999998E-2</v>
      </c>
      <c r="H184" s="9">
        <v>0.12560000000000002</v>
      </c>
      <c r="I184" s="9">
        <v>0.13689999999999999</v>
      </c>
      <c r="J184" s="9">
        <v>0.1181</v>
      </c>
      <c r="K184" s="16">
        <v>-2.4815769328601071E-2</v>
      </c>
      <c r="L184" s="12">
        <v>6.1999999999999998E-3</v>
      </c>
      <c r="M184" s="14">
        <v>3.7735849056603765E-3</v>
      </c>
      <c r="N184" s="15">
        <v>3.0700000000000002E-2</v>
      </c>
      <c r="O184" s="15">
        <v>1.7899999999999999E-2</v>
      </c>
      <c r="P184" s="13">
        <v>8.0228553021887566E-4</v>
      </c>
      <c r="Q184" s="11">
        <v>-1.8750596999999999E-3</v>
      </c>
      <c r="R184" s="12">
        <v>-6.3599999999999996E-4</v>
      </c>
      <c r="S184" s="12">
        <v>-3.98E-3</v>
      </c>
    </row>
    <row r="185" spans="1:19" x14ac:dyDescent="0.3">
      <c r="A185" s="1" t="s">
        <v>120</v>
      </c>
      <c r="B185" s="8">
        <v>179.83</v>
      </c>
      <c r="C185" s="9">
        <v>7.6866700000000003</v>
      </c>
      <c r="D185" s="9">
        <f t="shared" si="2"/>
        <v>4.2744091642106435E-2</v>
      </c>
      <c r="E185" s="10">
        <v>16.13</v>
      </c>
      <c r="F185" s="11">
        <v>0.72866159006724651</v>
      </c>
      <c r="G185" s="9">
        <v>7.9500000000000001E-2</v>
      </c>
      <c r="H185" s="9">
        <v>0.12230000000000001</v>
      </c>
      <c r="I185" s="9">
        <v>0.1351</v>
      </c>
      <c r="J185" s="9">
        <v>0.1162</v>
      </c>
      <c r="K185" s="16">
        <v>-2.2411793008319962E-2</v>
      </c>
      <c r="L185" s="12">
        <v>7.1999999999999998E-3</v>
      </c>
      <c r="M185" s="14">
        <v>4.6992481203007586E-3</v>
      </c>
      <c r="N185" s="15">
        <v>2.4199999999999999E-2</v>
      </c>
      <c r="O185" s="15">
        <v>2.9600000000000001E-2</v>
      </c>
      <c r="P185" s="13">
        <v>4.5988018255247045E-4</v>
      </c>
      <c r="Q185" s="11">
        <v>-2.0781901999999998E-3</v>
      </c>
      <c r="R185" s="12">
        <v>-3.7039999999999998E-3</v>
      </c>
      <c r="S185" s="12">
        <v>-5.4130000000000003E-3</v>
      </c>
    </row>
    <row r="186" spans="1:19" x14ac:dyDescent="0.3">
      <c r="A186" s="1" t="s">
        <v>121</v>
      </c>
      <c r="B186" s="8">
        <v>189.55</v>
      </c>
      <c r="C186" s="9">
        <v>7.71333</v>
      </c>
      <c r="D186" s="9">
        <f t="shared" si="2"/>
        <v>4.0692851490371933E-2</v>
      </c>
      <c r="E186" s="10">
        <v>15.87</v>
      </c>
      <c r="F186" s="11">
        <v>0.69689298393656729</v>
      </c>
      <c r="G186" s="9">
        <v>7.4800000000000005E-2</v>
      </c>
      <c r="H186" s="9">
        <v>0.11720000000000001</v>
      </c>
      <c r="I186" s="9">
        <v>0.13150000000000001</v>
      </c>
      <c r="J186" s="9">
        <v>0.1062</v>
      </c>
      <c r="K186" s="16">
        <v>-2.5480930551009601E-2</v>
      </c>
      <c r="L186" s="12">
        <v>6.6E-3</v>
      </c>
      <c r="M186" s="14">
        <v>3.7418147801682178E-3</v>
      </c>
      <c r="N186" s="15">
        <v>8.9599999999999999E-2</v>
      </c>
      <c r="O186" s="15">
        <v>8.2000000000000003E-2</v>
      </c>
      <c r="P186" s="13">
        <v>8.3386030876213746E-4</v>
      </c>
      <c r="Q186" s="11">
        <v>-2.1886417000000001E-3</v>
      </c>
      <c r="R186" s="12">
        <v>6.2740000000000004E-2</v>
      </c>
      <c r="S186" s="12">
        <v>5.6847000000000002E-2</v>
      </c>
    </row>
    <row r="187" spans="1:19" x14ac:dyDescent="0.3">
      <c r="A187" s="1" t="s">
        <v>525</v>
      </c>
      <c r="B187" s="8">
        <v>191.85</v>
      </c>
      <c r="C187" s="9">
        <v>7.74</v>
      </c>
      <c r="D187" s="9">
        <f t="shared" si="2"/>
        <v>4.0344018764659893E-2</v>
      </c>
      <c r="E187" s="10">
        <v>15.61</v>
      </c>
      <c r="F187" s="11">
        <v>0.68643014392044688</v>
      </c>
      <c r="G187" s="9">
        <v>6.9500000000000006E-2</v>
      </c>
      <c r="H187" s="9">
        <v>0.1094</v>
      </c>
      <c r="I187" s="9">
        <v>0.124</v>
      </c>
      <c r="J187" s="9">
        <v>0.1055</v>
      </c>
      <c r="K187" s="16">
        <v>-2.6607513896564162E-2</v>
      </c>
      <c r="L187" s="12">
        <v>5.5000000000000005E-3</v>
      </c>
      <c r="M187" s="14">
        <v>2.7958993476233651E-3</v>
      </c>
      <c r="N187" s="15">
        <v>1.4200000000000001E-2</v>
      </c>
      <c r="O187" s="15">
        <v>8.3000000000000001E-3</v>
      </c>
      <c r="P187" s="13">
        <v>7.4152026474529802E-4</v>
      </c>
      <c r="Q187" s="11">
        <v>-2.1959652999999999E-3</v>
      </c>
      <c r="R187" s="12">
        <v>1.6064999999999999E-2</v>
      </c>
      <c r="S187" s="12">
        <v>1.2925000000000001E-2</v>
      </c>
    </row>
    <row r="188" spans="1:19" x14ac:dyDescent="0.3">
      <c r="A188" s="1" t="s">
        <v>122</v>
      </c>
      <c r="B188" s="8">
        <v>190.92</v>
      </c>
      <c r="C188" s="9">
        <v>7.7733299999999996</v>
      </c>
      <c r="D188" s="9">
        <f t="shared" si="2"/>
        <v>4.071511627906977E-2</v>
      </c>
      <c r="E188" s="10">
        <v>15.4833</v>
      </c>
      <c r="F188" s="11">
        <v>0.68032208987346465</v>
      </c>
      <c r="G188" s="9">
        <v>7.0800000000000002E-2</v>
      </c>
      <c r="H188" s="9">
        <v>0.10970000000000001</v>
      </c>
      <c r="I188" s="9">
        <v>0.12429999999999999</v>
      </c>
      <c r="J188" s="9">
        <v>0.1091</v>
      </c>
      <c r="K188" s="16">
        <v>-2.4638662966040597E-2</v>
      </c>
      <c r="L188" s="12">
        <v>6.1999999999999998E-3</v>
      </c>
      <c r="M188" s="14">
        <v>1.8587360594795044E-3</v>
      </c>
      <c r="N188" s="15">
        <v>-1.7999999999999999E-2</v>
      </c>
      <c r="O188" s="15">
        <v>-1.21E-2</v>
      </c>
      <c r="P188" s="13">
        <v>7.1862985257242003E-4</v>
      </c>
      <c r="Q188" s="11">
        <v>-2.1281896000000002E-3</v>
      </c>
      <c r="R188" s="12">
        <v>-3.3210000000000002E-3</v>
      </c>
      <c r="S188" s="12">
        <v>-5.2350000000000001E-3</v>
      </c>
    </row>
    <row r="189" spans="1:19" x14ac:dyDescent="0.3">
      <c r="A189" s="1" t="s">
        <v>526</v>
      </c>
      <c r="B189" s="8">
        <v>188.63</v>
      </c>
      <c r="C189" s="9">
        <v>7.8066700000000004</v>
      </c>
      <c r="D189" s="9">
        <f t="shared" si="2"/>
        <v>4.1386152785877116E-2</v>
      </c>
      <c r="E189" s="10">
        <v>15.3567</v>
      </c>
      <c r="F189" s="11">
        <v>0.68717625804904015</v>
      </c>
      <c r="G189" s="9">
        <v>7.1399999999999991E-2</v>
      </c>
      <c r="H189" s="9">
        <v>0.1105</v>
      </c>
      <c r="I189" s="9">
        <v>0.125</v>
      </c>
      <c r="J189" s="9">
        <v>0.10680000000000001</v>
      </c>
      <c r="K189" s="16">
        <v>-2.4227473173315993E-2</v>
      </c>
      <c r="L189" s="12">
        <v>5.5000000000000005E-3</v>
      </c>
      <c r="M189" s="14">
        <v>1.8552875695732052E-3</v>
      </c>
      <c r="N189" s="15">
        <v>2.5899999999999999E-2</v>
      </c>
      <c r="O189" s="15">
        <v>2.5999999999999999E-2</v>
      </c>
      <c r="P189" s="13">
        <v>6.2969532805578804E-4</v>
      </c>
      <c r="Q189" s="11">
        <v>-2.2594761999999999E-3</v>
      </c>
      <c r="R189" s="12">
        <v>-6.4729999999999996E-3</v>
      </c>
      <c r="S189" s="12">
        <v>-1.1871E-2</v>
      </c>
    </row>
    <row r="190" spans="1:19" x14ac:dyDescent="0.3">
      <c r="A190" s="1" t="s">
        <v>123</v>
      </c>
      <c r="B190" s="8">
        <v>182.08</v>
      </c>
      <c r="C190" s="9">
        <v>7.84</v>
      </c>
      <c r="D190" s="9">
        <f t="shared" si="2"/>
        <v>4.3057996485061506E-2</v>
      </c>
      <c r="E190" s="10">
        <v>15.23</v>
      </c>
      <c r="F190" s="11">
        <v>0.68995882977202083</v>
      </c>
      <c r="G190" s="9">
        <v>7.0999999999999994E-2</v>
      </c>
      <c r="H190" s="9">
        <v>0.11070000000000001</v>
      </c>
      <c r="I190" s="9">
        <v>0.12480000000000001</v>
      </c>
      <c r="J190" s="9">
        <v>0.1082</v>
      </c>
      <c r="K190" s="16">
        <v>-3.1294354176146233E-2</v>
      </c>
      <c r="L190" s="12">
        <v>6.0000000000000001E-3</v>
      </c>
      <c r="M190" s="14">
        <v>2.7777777777777679E-3</v>
      </c>
      <c r="N190" s="15">
        <v>-2.0999999999999999E-3</v>
      </c>
      <c r="O190" s="15">
        <v>7.1000000000000004E-3</v>
      </c>
      <c r="P190" s="13">
        <v>8.6584307188714189E-4</v>
      </c>
      <c r="Q190" s="11">
        <v>-2.1212744E-3</v>
      </c>
      <c r="R190" s="12">
        <v>-3.3248E-2</v>
      </c>
      <c r="S190" s="12">
        <v>-3.6197E-2</v>
      </c>
    </row>
    <row r="191" spans="1:19" x14ac:dyDescent="0.3">
      <c r="A191" s="1" t="s">
        <v>124</v>
      </c>
      <c r="B191" s="8">
        <v>189.82</v>
      </c>
      <c r="C191" s="9">
        <v>7.86</v>
      </c>
      <c r="D191" s="9">
        <f t="shared" si="2"/>
        <v>4.1407649352017704E-2</v>
      </c>
      <c r="E191" s="10">
        <v>15.023300000000001</v>
      </c>
      <c r="F191" s="11">
        <v>0.6670256346821315</v>
      </c>
      <c r="G191" s="9">
        <v>7.1599999999999997E-2</v>
      </c>
      <c r="H191" s="9">
        <v>0.11019999999999999</v>
      </c>
      <c r="I191" s="9">
        <v>0.12359999999999999</v>
      </c>
      <c r="J191" s="9">
        <v>0.1051</v>
      </c>
      <c r="K191" s="16">
        <v>-2.7069342186450126E-2</v>
      </c>
      <c r="L191" s="12">
        <v>6.5000000000000006E-3</v>
      </c>
      <c r="M191" s="14">
        <v>3.6934441366573978E-3</v>
      </c>
      <c r="N191" s="15">
        <v>3.3799999999999997E-2</v>
      </c>
      <c r="O191" s="15">
        <v>3.2899999999999999E-2</v>
      </c>
      <c r="P191" s="13">
        <v>9.1176397725023907E-4</v>
      </c>
      <c r="Q191" s="11">
        <v>-1.917188E-3</v>
      </c>
      <c r="R191" s="12">
        <v>4.5079000000000001E-2</v>
      </c>
      <c r="S191" s="12">
        <v>4.2653000000000003E-2</v>
      </c>
    </row>
    <row r="192" spans="1:19" x14ac:dyDescent="0.3">
      <c r="A192" s="1" t="s">
        <v>527</v>
      </c>
      <c r="B192" s="8">
        <v>202.17</v>
      </c>
      <c r="C192" s="9">
        <v>7.88</v>
      </c>
      <c r="D192" s="9">
        <f t="shared" si="2"/>
        <v>3.8977098481475986E-2</v>
      </c>
      <c r="E192" s="10">
        <v>14.816700000000001</v>
      </c>
      <c r="F192" s="11">
        <v>0.62270315800914322</v>
      </c>
      <c r="G192" s="9">
        <v>7.2400000000000006E-2</v>
      </c>
      <c r="H192" s="9">
        <v>0.10550000000000001</v>
      </c>
      <c r="I192" s="9">
        <v>0.11990000000000001</v>
      </c>
      <c r="J192" s="9">
        <v>0.1011</v>
      </c>
      <c r="K192" s="16">
        <v>-2.7715873026725353E-2</v>
      </c>
      <c r="L192" s="12">
        <v>6.0999999999999995E-3</v>
      </c>
      <c r="M192" s="14">
        <v>2.7598896044158661E-3</v>
      </c>
      <c r="N192" s="15">
        <v>4.0099999999999997E-2</v>
      </c>
      <c r="O192" s="15">
        <v>3.6999999999999998E-2</v>
      </c>
      <c r="P192" s="13">
        <v>9.4306841350851468E-4</v>
      </c>
      <c r="Q192" s="11">
        <v>-1.8144764999999999E-3</v>
      </c>
      <c r="R192" s="12">
        <v>7.1887000000000006E-2</v>
      </c>
      <c r="S192" s="12">
        <v>6.6629999999999995E-2</v>
      </c>
    </row>
    <row r="193" spans="1:19" x14ac:dyDescent="0.3">
      <c r="A193" s="1" t="s">
        <v>528</v>
      </c>
      <c r="B193" s="8">
        <v>211.28</v>
      </c>
      <c r="C193" s="9">
        <v>7.9</v>
      </c>
      <c r="D193" s="9">
        <f t="shared" si="2"/>
        <v>3.739113971980311E-2</v>
      </c>
      <c r="E193" s="10">
        <v>14.61</v>
      </c>
      <c r="F193" s="11">
        <v>0.59269268816231002</v>
      </c>
      <c r="G193" s="9">
        <v>7.0999999999999994E-2</v>
      </c>
      <c r="H193" s="9">
        <v>0.1016</v>
      </c>
      <c r="I193" s="9">
        <v>0.1158</v>
      </c>
      <c r="J193" s="9">
        <v>9.5600000000000004E-2</v>
      </c>
      <c r="K193" s="16">
        <v>-1.9465081542443776E-2</v>
      </c>
      <c r="L193" s="12">
        <v>6.5000000000000006E-3</v>
      </c>
      <c r="M193" s="14">
        <v>2.7522935779815683E-3</v>
      </c>
      <c r="N193" s="15">
        <v>5.4100000000000002E-2</v>
      </c>
      <c r="O193" s="15">
        <v>4.6899999999999997E-2</v>
      </c>
      <c r="P193" s="13">
        <v>1.2300755362928404E-3</v>
      </c>
      <c r="Q193" s="11">
        <v>-1.7213560000000001E-3</v>
      </c>
      <c r="R193" s="12">
        <v>4.8155999999999997E-2</v>
      </c>
      <c r="S193" s="12">
        <v>4.5156000000000002E-2</v>
      </c>
    </row>
    <row r="194" spans="1:19" x14ac:dyDescent="0.3">
      <c r="A194" s="1" t="s">
        <v>125</v>
      </c>
      <c r="B194" s="8">
        <v>211.78</v>
      </c>
      <c r="C194" s="9">
        <v>7.94</v>
      </c>
      <c r="D194" s="9">
        <f t="shared" si="2"/>
        <v>3.7491736707904434E-2</v>
      </c>
      <c r="E194" s="10">
        <v>14.58</v>
      </c>
      <c r="F194" s="11">
        <v>0.58351739985614171</v>
      </c>
      <c r="G194" s="9">
        <v>7.0699999999999999E-2</v>
      </c>
      <c r="H194" s="9">
        <v>0.10050000000000001</v>
      </c>
      <c r="I194" s="9">
        <v>0.1144</v>
      </c>
      <c r="J194" s="9">
        <v>9.5799999999999996E-2</v>
      </c>
      <c r="K194" s="16">
        <v>-1.9171777375255692E-2</v>
      </c>
      <c r="L194" s="12">
        <v>5.6000000000000008E-3</v>
      </c>
      <c r="M194" s="14">
        <v>2.7447392497712553E-3</v>
      </c>
      <c r="N194" s="15">
        <v>-2.5000000000000001E-3</v>
      </c>
      <c r="O194" s="15">
        <v>4.4999999999999997E-3</v>
      </c>
      <c r="P194" s="13">
        <v>1.9201583950002386E-3</v>
      </c>
      <c r="Q194" s="11">
        <v>-1.8472645000000001E-3</v>
      </c>
      <c r="R194" s="12">
        <v>4.7060000000000001E-3</v>
      </c>
      <c r="S194" s="12">
        <v>2.9619999999999998E-3</v>
      </c>
    </row>
    <row r="195" spans="1:19" x14ac:dyDescent="0.3">
      <c r="A195" s="1" t="s">
        <v>126</v>
      </c>
      <c r="B195" s="8">
        <v>226.92</v>
      </c>
      <c r="C195" s="9">
        <v>7.98</v>
      </c>
      <c r="D195" s="9">
        <f t="shared" ref="D195:D258" si="3">C195/B195</f>
        <v>3.5166578529878374E-2</v>
      </c>
      <c r="E195" s="10">
        <v>14.55</v>
      </c>
      <c r="F195" s="11">
        <v>0.53637672170666917</v>
      </c>
      <c r="G195" s="9">
        <v>7.0599999999999996E-2</v>
      </c>
      <c r="H195" s="9">
        <v>9.6699999999999994E-2</v>
      </c>
      <c r="I195" s="9">
        <v>0.11109999999999999</v>
      </c>
      <c r="J195" s="9">
        <v>8.4099999999999994E-2</v>
      </c>
      <c r="K195" s="16">
        <v>-1.7914256914897474E-2</v>
      </c>
      <c r="L195" s="12">
        <v>5.3E-3</v>
      </c>
      <c r="M195" s="14">
        <v>-2.7372262773722733E-3</v>
      </c>
      <c r="N195" s="15">
        <v>0.1145</v>
      </c>
      <c r="O195" s="15">
        <v>7.5200000000000003E-2</v>
      </c>
      <c r="P195" s="13">
        <v>1.0892901972809844E-3</v>
      </c>
      <c r="Q195" s="11">
        <v>-1.9917178999999999E-3</v>
      </c>
      <c r="R195" s="12">
        <v>7.6524999999999996E-2</v>
      </c>
      <c r="S195" s="12">
        <v>7.1555999999999995E-2</v>
      </c>
    </row>
    <row r="196" spans="1:19" x14ac:dyDescent="0.3">
      <c r="A196" s="1" t="s">
        <v>529</v>
      </c>
      <c r="B196" s="8">
        <v>238.9</v>
      </c>
      <c r="C196" s="9">
        <v>8.02</v>
      </c>
      <c r="D196" s="9">
        <f t="shared" si="3"/>
        <v>3.3570531603181242E-2</v>
      </c>
      <c r="E196" s="10">
        <v>14.52</v>
      </c>
      <c r="F196" s="11">
        <v>0.51962762769367821</v>
      </c>
      <c r="G196" s="9">
        <v>6.5599999999999992E-2</v>
      </c>
      <c r="H196" s="9">
        <v>0.09</v>
      </c>
      <c r="I196" s="9">
        <v>0.105</v>
      </c>
      <c r="J196" s="9">
        <v>7.6600000000000001E-2</v>
      </c>
      <c r="K196" s="16">
        <v>-1.6419622098147322E-2</v>
      </c>
      <c r="L196" s="12">
        <v>6.0000000000000001E-3</v>
      </c>
      <c r="M196" s="14">
        <v>-4.5745654162854255E-3</v>
      </c>
      <c r="N196" s="15">
        <v>7.6999999999999999E-2</v>
      </c>
      <c r="O196" s="15">
        <v>2.5600000000000001E-2</v>
      </c>
      <c r="P196" s="13">
        <v>1.3737344092916417E-3</v>
      </c>
      <c r="Q196" s="11">
        <v>-1.9183155E-3</v>
      </c>
      <c r="R196" s="12">
        <v>5.5832E-2</v>
      </c>
      <c r="S196" s="12">
        <v>5.3319999999999999E-2</v>
      </c>
    </row>
    <row r="197" spans="1:19" x14ac:dyDescent="0.3">
      <c r="A197" s="1" t="s">
        <v>127</v>
      </c>
      <c r="B197" s="8">
        <v>235.52</v>
      </c>
      <c r="C197" s="9">
        <v>8.0466700000000007</v>
      </c>
      <c r="D197" s="9">
        <f t="shared" si="3"/>
        <v>3.4165548573369564E-2</v>
      </c>
      <c r="E197" s="10">
        <v>14.583299999999999</v>
      </c>
      <c r="F197" s="11">
        <v>0.52971445868227218</v>
      </c>
      <c r="G197" s="9">
        <v>6.0599999999999994E-2</v>
      </c>
      <c r="H197" s="9">
        <v>8.7899999999999992E-2</v>
      </c>
      <c r="I197" s="9">
        <v>0.10189999999999999</v>
      </c>
      <c r="J197" s="9">
        <v>7.8200000000000006E-2</v>
      </c>
      <c r="K197" s="16">
        <v>-2.4584783278203574E-2</v>
      </c>
      <c r="L197" s="12">
        <v>5.1999999999999998E-3</v>
      </c>
      <c r="M197" s="14">
        <v>-1.8382352941176405E-3</v>
      </c>
      <c r="N197" s="15">
        <v>-8.0000000000000002E-3</v>
      </c>
      <c r="O197" s="15">
        <v>1.6000000000000001E-3</v>
      </c>
      <c r="P197" s="13">
        <v>2.4589457125716715E-3</v>
      </c>
      <c r="Q197" s="11">
        <v>-2.2293278E-3</v>
      </c>
      <c r="R197" s="12">
        <v>-1.3348E-2</v>
      </c>
      <c r="S197" s="12">
        <v>-1.5054E-2</v>
      </c>
    </row>
    <row r="198" spans="1:19" x14ac:dyDescent="0.3">
      <c r="A198" s="1" t="s">
        <v>530</v>
      </c>
      <c r="B198" s="8">
        <v>247.35</v>
      </c>
      <c r="C198" s="9">
        <v>8.0733300000000003</v>
      </c>
      <c r="D198" s="9">
        <f t="shared" si="3"/>
        <v>3.2639296543359612E-2</v>
      </c>
      <c r="E198" s="10">
        <v>14.646699999999999</v>
      </c>
      <c r="F198" s="11">
        <v>0.50354077081701487</v>
      </c>
      <c r="G198" s="9">
        <v>6.1500000000000006E-2</v>
      </c>
      <c r="H198" s="9">
        <v>9.0899999999999995E-2</v>
      </c>
      <c r="I198" s="9">
        <v>0.10289999999999999</v>
      </c>
      <c r="J198" s="9">
        <v>8.48E-2</v>
      </c>
      <c r="K198" s="16">
        <v>-2.1871955267722561E-2</v>
      </c>
      <c r="L198" s="12">
        <v>4.8999999999999998E-3</v>
      </c>
      <c r="M198" s="14">
        <v>2.7624309392266788E-3</v>
      </c>
      <c r="N198" s="15">
        <v>-5.0500000000000003E-2</v>
      </c>
      <c r="O198" s="15">
        <v>-1.6400000000000001E-2</v>
      </c>
      <c r="P198" s="13">
        <v>1.3699310686381199E-3</v>
      </c>
      <c r="Q198" s="11">
        <v>-2.2166983000000001E-3</v>
      </c>
      <c r="R198" s="12">
        <v>5.5326E-2</v>
      </c>
      <c r="S198" s="12">
        <v>5.0804000000000002E-2</v>
      </c>
    </row>
    <row r="199" spans="1:19" x14ac:dyDescent="0.3">
      <c r="A199" s="1" t="s">
        <v>128</v>
      </c>
      <c r="B199" s="8">
        <v>250.84</v>
      </c>
      <c r="C199" s="9">
        <v>8.1</v>
      </c>
      <c r="D199" s="9">
        <f t="shared" si="3"/>
        <v>3.22915005581247E-2</v>
      </c>
      <c r="E199" s="10">
        <v>14.71</v>
      </c>
      <c r="F199" s="11">
        <v>0.49928145737351537</v>
      </c>
      <c r="G199" s="9">
        <v>6.2100000000000002E-2</v>
      </c>
      <c r="H199" s="9">
        <v>9.1300000000000006E-2</v>
      </c>
      <c r="I199" s="9">
        <v>0.10339999999999999</v>
      </c>
      <c r="J199" s="9">
        <v>7.9000000000000001E-2</v>
      </c>
      <c r="K199" s="16">
        <v>-1.2293237337018034E-2</v>
      </c>
      <c r="L199" s="12">
        <v>5.1999999999999998E-3</v>
      </c>
      <c r="M199" s="14">
        <v>5.5096418732782926E-3</v>
      </c>
      <c r="N199" s="15">
        <v>6.13E-2</v>
      </c>
      <c r="O199" s="15">
        <v>2.18E-2</v>
      </c>
      <c r="P199" s="13">
        <v>1.5965185338466675E-3</v>
      </c>
      <c r="Q199" s="11">
        <v>-2.5621870000000001E-3</v>
      </c>
      <c r="R199" s="12">
        <v>1.5744000000000001E-2</v>
      </c>
      <c r="S199" s="12">
        <v>1.3310000000000001E-2</v>
      </c>
    </row>
    <row r="200" spans="1:19" x14ac:dyDescent="0.3">
      <c r="A200" s="1" t="s">
        <v>129</v>
      </c>
      <c r="B200" s="8">
        <v>236.12</v>
      </c>
      <c r="C200" s="9">
        <v>8.1433300000000006</v>
      </c>
      <c r="D200" s="9">
        <f t="shared" si="3"/>
        <v>3.4488099271556841E-2</v>
      </c>
      <c r="E200" s="10">
        <v>14.7567</v>
      </c>
      <c r="F200" s="11">
        <v>0.53230140088209943</v>
      </c>
      <c r="G200" s="9">
        <v>5.8299999999999998E-2</v>
      </c>
      <c r="H200" s="9">
        <v>8.8800000000000004E-2</v>
      </c>
      <c r="I200" s="9">
        <v>0.1016</v>
      </c>
      <c r="J200" s="9">
        <v>8.09E-2</v>
      </c>
      <c r="K200" s="16">
        <v>-1.1286033278164746E-2</v>
      </c>
      <c r="L200" s="12">
        <v>5.1999999999999998E-3</v>
      </c>
      <c r="M200" s="14">
        <v>0</v>
      </c>
      <c r="N200" s="15">
        <v>-1.0800000000000001E-2</v>
      </c>
      <c r="O200" s="15">
        <v>3.0999999999999999E-3</v>
      </c>
      <c r="P200" s="13">
        <v>2.4158243147247263E-3</v>
      </c>
      <c r="Q200" s="11">
        <v>-2.3567229000000002E-3</v>
      </c>
      <c r="R200" s="12">
        <v>-5.7541000000000002E-2</v>
      </c>
      <c r="S200" s="12">
        <v>-5.9378E-2</v>
      </c>
    </row>
    <row r="201" spans="1:19" x14ac:dyDescent="0.3">
      <c r="A201" s="1" t="s">
        <v>531</v>
      </c>
      <c r="B201" s="8">
        <v>252.93</v>
      </c>
      <c r="C201" s="9">
        <v>8.1866699999999994</v>
      </c>
      <c r="D201" s="9">
        <f t="shared" si="3"/>
        <v>3.2367334835725299E-2</v>
      </c>
      <c r="E201" s="10">
        <v>14.8033</v>
      </c>
      <c r="F201" s="11">
        <v>0.49780334397420906</v>
      </c>
      <c r="G201" s="9">
        <v>5.5300000000000002E-2</v>
      </c>
      <c r="H201" s="9">
        <v>8.72E-2</v>
      </c>
      <c r="I201" s="9">
        <v>0.1018</v>
      </c>
      <c r="J201" s="9">
        <v>7.6300000000000007E-2</v>
      </c>
      <c r="K201" s="16">
        <v>-9.6769523050228706E-3</v>
      </c>
      <c r="L201" s="12">
        <v>4.5999999999999999E-3</v>
      </c>
      <c r="M201" s="14">
        <v>1.8264840182649067E-3</v>
      </c>
      <c r="N201" s="15">
        <v>4.99E-2</v>
      </c>
      <c r="O201" s="15">
        <v>2.75E-2</v>
      </c>
      <c r="P201" s="13">
        <v>1.2605845884667297E-3</v>
      </c>
      <c r="Q201" s="11">
        <v>-2.6330017000000001E-3</v>
      </c>
      <c r="R201" s="12">
        <v>7.4416999999999997E-2</v>
      </c>
      <c r="S201" s="12">
        <v>7.0075999999999999E-2</v>
      </c>
    </row>
    <row r="202" spans="1:19" x14ac:dyDescent="0.3">
      <c r="A202" s="1" t="s">
        <v>130</v>
      </c>
      <c r="B202" s="8">
        <v>231.32</v>
      </c>
      <c r="C202" s="9">
        <v>8.23</v>
      </c>
      <c r="D202" s="9">
        <f t="shared" si="3"/>
        <v>3.5578419505447004E-2</v>
      </c>
      <c r="E202" s="10">
        <v>14.85</v>
      </c>
      <c r="F202" s="11">
        <v>0.53462926713359515</v>
      </c>
      <c r="G202" s="9">
        <v>5.21E-2</v>
      </c>
      <c r="H202" s="9">
        <v>8.8900000000000007E-2</v>
      </c>
      <c r="I202" s="9">
        <v>0.10199999999999999</v>
      </c>
      <c r="J202" s="9">
        <v>8.2699999999999996E-2</v>
      </c>
      <c r="K202" s="16">
        <v>-5.1386604150598023E-3</v>
      </c>
      <c r="L202" s="12">
        <v>4.5000000000000005E-3</v>
      </c>
      <c r="M202" s="14">
        <v>4.5578851412944044E-3</v>
      </c>
      <c r="N202" s="15">
        <v>-0.05</v>
      </c>
      <c r="O202" s="15">
        <v>-1.14E-2</v>
      </c>
      <c r="P202" s="13">
        <v>4.2073830013975655E-3</v>
      </c>
      <c r="Q202" s="11">
        <v>-2.3794300000000001E-3</v>
      </c>
      <c r="R202" s="12">
        <v>-8.3242999999999998E-2</v>
      </c>
      <c r="S202" s="12">
        <v>-8.5664000000000004E-2</v>
      </c>
    </row>
    <row r="203" spans="1:19" x14ac:dyDescent="0.3">
      <c r="A203" s="1" t="s">
        <v>131</v>
      </c>
      <c r="B203" s="8">
        <v>243.98</v>
      </c>
      <c r="C203" s="9">
        <v>8.2466699999999999</v>
      </c>
      <c r="D203" s="9">
        <f t="shared" si="3"/>
        <v>3.3800598409705715E-2</v>
      </c>
      <c r="E203" s="10">
        <v>14.726699999999999</v>
      </c>
      <c r="F203" s="11">
        <v>0.5032458022909666</v>
      </c>
      <c r="G203" s="9">
        <v>5.1799999999999999E-2</v>
      </c>
      <c r="H203" s="9">
        <v>8.8599999999999998E-2</v>
      </c>
      <c r="I203" s="9">
        <v>0.1024</v>
      </c>
      <c r="J203" s="9">
        <v>8.0299999999999996E-2</v>
      </c>
      <c r="K203" s="16">
        <v>-8.0245039101474458E-3</v>
      </c>
      <c r="L203" s="12">
        <v>4.5999999999999999E-3</v>
      </c>
      <c r="M203" s="14">
        <v>9.0744101633388752E-4</v>
      </c>
      <c r="N203" s="15">
        <v>2.8899999999999999E-2</v>
      </c>
      <c r="O203" s="15">
        <v>1.89E-2</v>
      </c>
      <c r="P203" s="13">
        <v>9.9059382946196125E-4</v>
      </c>
      <c r="Q203" s="11">
        <v>-2.2567755000000001E-3</v>
      </c>
      <c r="R203" s="12">
        <v>5.6537999999999998E-2</v>
      </c>
      <c r="S203" s="12">
        <v>5.3813E-2</v>
      </c>
    </row>
    <row r="204" spans="1:19" x14ac:dyDescent="0.3">
      <c r="A204" s="1" t="s">
        <v>532</v>
      </c>
      <c r="B204" s="8">
        <v>249.22</v>
      </c>
      <c r="C204" s="9">
        <v>8.2633299999999998</v>
      </c>
      <c r="D204" s="9">
        <f t="shared" si="3"/>
        <v>3.3156769119653318E-2</v>
      </c>
      <c r="E204" s="10">
        <v>14.603300000000001</v>
      </c>
      <c r="F204" s="11">
        <v>0.49367108445693569</v>
      </c>
      <c r="G204" s="9">
        <v>5.3499999999999999E-2</v>
      </c>
      <c r="H204" s="9">
        <v>8.6800000000000002E-2</v>
      </c>
      <c r="I204" s="9">
        <v>0.1007</v>
      </c>
      <c r="J204" s="9">
        <v>7.7899999999999997E-2</v>
      </c>
      <c r="K204" s="16">
        <v>-2.124438277073894E-3</v>
      </c>
      <c r="L204" s="12">
        <v>3.9000000000000003E-3</v>
      </c>
      <c r="M204" s="14">
        <v>9.066183136900996E-4</v>
      </c>
      <c r="N204" s="15">
        <v>2.6700000000000002E-2</v>
      </c>
      <c r="O204" s="15">
        <v>2.3300000000000001E-2</v>
      </c>
      <c r="P204" s="13">
        <v>1.730856541817946E-3</v>
      </c>
      <c r="Q204" s="11">
        <v>-2.4090171999999999E-3</v>
      </c>
      <c r="R204" s="12">
        <v>2.4875999999999999E-2</v>
      </c>
      <c r="S204" s="12">
        <v>1.9716999999999998E-2</v>
      </c>
    </row>
    <row r="205" spans="1:19" x14ac:dyDescent="0.3">
      <c r="A205" s="1" t="s">
        <v>132</v>
      </c>
      <c r="B205" s="8">
        <v>242.17</v>
      </c>
      <c r="C205" s="9">
        <v>8.2799999999999994</v>
      </c>
      <c r="D205" s="9">
        <f t="shared" si="3"/>
        <v>3.4190857661972995E-2</v>
      </c>
      <c r="E205" s="10">
        <v>14.48</v>
      </c>
      <c r="F205" s="11">
        <v>0.49843086579287427</v>
      </c>
      <c r="G205" s="9">
        <v>5.5300000000000002E-2</v>
      </c>
      <c r="H205" s="9">
        <v>8.4900000000000003E-2</v>
      </c>
      <c r="I205" s="9">
        <v>9.9700000000000011E-2</v>
      </c>
      <c r="J205" s="9">
        <v>7.8899999999999998E-2</v>
      </c>
      <c r="K205" s="16">
        <v>-1.1375999294814478E-2</v>
      </c>
      <c r="L205" s="12">
        <v>4.8999999999999998E-3</v>
      </c>
      <c r="M205" s="14">
        <v>9.0579710144922387E-4</v>
      </c>
      <c r="N205" s="15">
        <v>-1.8E-3</v>
      </c>
      <c r="O205" s="15">
        <v>1.17E-2</v>
      </c>
      <c r="P205" s="13">
        <v>1.2623422855547576E-3</v>
      </c>
      <c r="Q205" s="11">
        <v>-2.2403246999999999E-3</v>
      </c>
      <c r="R205" s="12">
        <v>-2.7512999999999999E-2</v>
      </c>
      <c r="S205" s="12">
        <v>-3.0173999999999999E-2</v>
      </c>
    </row>
    <row r="206" spans="1:19" x14ac:dyDescent="0.3">
      <c r="A206" s="1" t="s">
        <v>533</v>
      </c>
      <c r="B206" s="8">
        <v>274.08</v>
      </c>
      <c r="C206" s="9">
        <v>8.3000000000000007</v>
      </c>
      <c r="D206" s="9">
        <f t="shared" si="3"/>
        <v>3.0283129013426741E-2</v>
      </c>
      <c r="E206" s="10">
        <v>14.6867</v>
      </c>
      <c r="F206" s="11">
        <v>0.43789735130025392</v>
      </c>
      <c r="G206" s="9">
        <v>5.4299999999999994E-2</v>
      </c>
      <c r="H206" s="9">
        <v>8.3599999999999994E-2</v>
      </c>
      <c r="I206" s="9">
        <v>9.7200000000000009E-2</v>
      </c>
      <c r="J206" s="9">
        <v>7.7799999999999994E-2</v>
      </c>
      <c r="K206" s="16">
        <v>-5.8406587369504159E-3</v>
      </c>
      <c r="L206" s="12">
        <v>4.1999999999999997E-3</v>
      </c>
      <c r="M206" s="14">
        <v>6.3348416289592535E-3</v>
      </c>
      <c r="N206" s="15">
        <v>1.61E-2</v>
      </c>
      <c r="O206" s="15">
        <v>2.1600000000000001E-2</v>
      </c>
      <c r="P206" s="13">
        <v>2.4782274345241219E-3</v>
      </c>
      <c r="Q206" s="11">
        <v>-2.0474996000000001E-3</v>
      </c>
      <c r="R206" s="12">
        <v>0.135183</v>
      </c>
      <c r="S206" s="12">
        <v>0.13372400000000001</v>
      </c>
    </row>
    <row r="207" spans="1:19" x14ac:dyDescent="0.3">
      <c r="A207" s="1" t="s">
        <v>534</v>
      </c>
      <c r="B207" s="8">
        <v>284.2</v>
      </c>
      <c r="C207" s="9">
        <v>8.32</v>
      </c>
      <c r="D207" s="9">
        <f t="shared" si="3"/>
        <v>2.9275158339197749E-2</v>
      </c>
      <c r="E207" s="10">
        <v>14.8933</v>
      </c>
      <c r="F207" s="11">
        <v>0.42491198251790707</v>
      </c>
      <c r="G207" s="9">
        <v>5.5899999999999998E-2</v>
      </c>
      <c r="H207" s="9">
        <v>8.3800000000000013E-2</v>
      </c>
      <c r="I207" s="9">
        <v>9.6500000000000002E-2</v>
      </c>
      <c r="J207" s="9">
        <v>7.6300000000000007E-2</v>
      </c>
      <c r="K207" s="16">
        <v>-4.5059360735821181E-3</v>
      </c>
      <c r="L207" s="12">
        <v>4.3E-3</v>
      </c>
      <c r="M207" s="14">
        <v>3.597122302158251E-3</v>
      </c>
      <c r="N207" s="15">
        <v>2.0199999999999999E-2</v>
      </c>
      <c r="O207" s="15">
        <v>5.7999999999999996E-3</v>
      </c>
      <c r="P207" s="13">
        <v>1.412246607780315E-3</v>
      </c>
      <c r="Q207" s="11">
        <v>-2.0419471000000002E-3</v>
      </c>
      <c r="R207" s="12">
        <v>4.1778000000000003E-2</v>
      </c>
      <c r="S207" s="12">
        <v>3.7844999999999997E-2</v>
      </c>
    </row>
    <row r="208" spans="1:19" x14ac:dyDescent="0.3">
      <c r="A208" s="1" t="s">
        <v>133</v>
      </c>
      <c r="B208" s="8">
        <v>291.7</v>
      </c>
      <c r="C208" s="9">
        <v>8.34</v>
      </c>
      <c r="D208" s="9">
        <f t="shared" si="3"/>
        <v>2.8591018169352073E-2</v>
      </c>
      <c r="E208" s="10">
        <v>15.1</v>
      </c>
      <c r="F208" s="11">
        <v>0.42804021365129363</v>
      </c>
      <c r="G208" s="9">
        <v>5.5899999999999998E-2</v>
      </c>
      <c r="H208" s="9">
        <v>8.3599999999999994E-2</v>
      </c>
      <c r="I208" s="9">
        <v>9.6099999999999991E-2</v>
      </c>
      <c r="J208" s="9">
        <v>7.9500000000000001E-2</v>
      </c>
      <c r="K208" s="16">
        <v>-2.2174301930176486E-3</v>
      </c>
      <c r="L208" s="12">
        <v>4.6999999999999993E-3</v>
      </c>
      <c r="M208" s="14">
        <v>4.4802867383513245E-3</v>
      </c>
      <c r="N208" s="15">
        <v>-2.23E-2</v>
      </c>
      <c r="O208" s="15">
        <v>-8.6999999999999994E-3</v>
      </c>
      <c r="P208" s="13">
        <v>1.9710952636649215E-3</v>
      </c>
      <c r="Q208" s="11">
        <v>-2.0372883E-3</v>
      </c>
      <c r="R208" s="12">
        <v>2.6335999999999998E-2</v>
      </c>
      <c r="S208" s="12">
        <v>2.3831999999999999E-2</v>
      </c>
    </row>
    <row r="209" spans="1:19" x14ac:dyDescent="0.3">
      <c r="A209" s="1" t="s">
        <v>134</v>
      </c>
      <c r="B209" s="8">
        <v>288.36</v>
      </c>
      <c r="C209" s="9">
        <v>8.4</v>
      </c>
      <c r="D209" s="9">
        <f t="shared" si="3"/>
        <v>2.9130253849354974E-2</v>
      </c>
      <c r="E209" s="10">
        <v>14.8733</v>
      </c>
      <c r="F209" s="11">
        <v>0.43147185919977604</v>
      </c>
      <c r="G209" s="9">
        <v>5.6399999999999999E-2</v>
      </c>
      <c r="H209" s="9">
        <v>8.8499999999999995E-2</v>
      </c>
      <c r="I209" s="9">
        <v>0.10039999999999999</v>
      </c>
      <c r="J209" s="9">
        <v>8.5900000000000004E-2</v>
      </c>
      <c r="K209" s="16">
        <v>4.4930045259920547E-3</v>
      </c>
      <c r="L209" s="12">
        <v>4.4000000000000003E-3</v>
      </c>
      <c r="M209" s="14">
        <v>5.3523639607493401E-3</v>
      </c>
      <c r="N209" s="15">
        <v>-4.7300000000000002E-2</v>
      </c>
      <c r="O209" s="15">
        <v>-5.0200000000000002E-2</v>
      </c>
      <c r="P209" s="13">
        <v>4.1939062575546337E-3</v>
      </c>
      <c r="Q209" s="11">
        <v>-1.7254676E-3</v>
      </c>
      <c r="R209" s="12">
        <v>-9.0449999999999992E-3</v>
      </c>
      <c r="S209" s="12">
        <v>-1.1093E-2</v>
      </c>
    </row>
    <row r="210" spans="1:19" x14ac:dyDescent="0.3">
      <c r="A210" s="1" t="s">
        <v>535</v>
      </c>
      <c r="B210" s="8">
        <v>290.10000000000002</v>
      </c>
      <c r="C210" s="9">
        <v>8.4600000000000009</v>
      </c>
      <c r="D210" s="9">
        <f t="shared" si="3"/>
        <v>2.9162357807652535E-2</v>
      </c>
      <c r="E210" s="10">
        <v>14.646699999999999</v>
      </c>
      <c r="F210" s="11">
        <v>0.43049088616101622</v>
      </c>
      <c r="G210" s="9">
        <v>5.6600000000000004E-2</v>
      </c>
      <c r="H210" s="9">
        <v>9.3299999999999994E-2</v>
      </c>
      <c r="I210" s="9">
        <v>0.1051</v>
      </c>
      <c r="J210" s="9">
        <v>8.7999999999999995E-2</v>
      </c>
      <c r="K210" s="16">
        <v>6.9409582255719237E-3</v>
      </c>
      <c r="L210" s="12">
        <v>3.8E-3</v>
      </c>
      <c r="M210" s="14">
        <v>3.549245785270605E-3</v>
      </c>
      <c r="N210" s="15">
        <v>-1.0500000000000001E-2</v>
      </c>
      <c r="O210" s="15">
        <v>-5.1999999999999998E-3</v>
      </c>
      <c r="P210" s="13">
        <v>2.4892339107077223E-3</v>
      </c>
      <c r="Q210" s="11">
        <v>-1.669804E-3</v>
      </c>
      <c r="R210" s="12">
        <v>9.1280000000000007E-3</v>
      </c>
      <c r="S210" s="12">
        <v>5.1989999999999996E-3</v>
      </c>
    </row>
    <row r="211" spans="1:19" x14ac:dyDescent="0.3">
      <c r="A211" s="1" t="s">
        <v>135</v>
      </c>
      <c r="B211" s="8">
        <v>304</v>
      </c>
      <c r="C211" s="9">
        <v>8.52</v>
      </c>
      <c r="D211" s="9">
        <f t="shared" si="3"/>
        <v>2.8026315789473684E-2</v>
      </c>
      <c r="E211" s="10">
        <v>14.42</v>
      </c>
      <c r="F211" s="11">
        <v>0.40789239744803657</v>
      </c>
      <c r="G211" s="9">
        <v>5.67E-2</v>
      </c>
      <c r="H211" s="9">
        <v>9.3200000000000005E-2</v>
      </c>
      <c r="I211" s="9">
        <v>0.1052</v>
      </c>
      <c r="J211" s="9">
        <v>8.77E-2</v>
      </c>
      <c r="K211" s="16">
        <v>5.2024615505594993E-3</v>
      </c>
      <c r="L211" s="12">
        <v>4.7999999999999996E-3</v>
      </c>
      <c r="M211" s="14">
        <v>3.5366931918656697E-3</v>
      </c>
      <c r="N211" s="15">
        <v>9.7999999999999997E-3</v>
      </c>
      <c r="O211" s="15">
        <v>1.55E-2</v>
      </c>
      <c r="P211" s="13">
        <v>1.0704212049148251E-3</v>
      </c>
      <c r="Q211" s="11">
        <v>-1.7502493E-3</v>
      </c>
      <c r="R211" s="12">
        <v>5.0139999999999997E-2</v>
      </c>
      <c r="S211" s="12">
        <v>4.7654000000000002E-2</v>
      </c>
    </row>
    <row r="212" spans="1:19" x14ac:dyDescent="0.3">
      <c r="A212" s="1" t="s">
        <v>136</v>
      </c>
      <c r="B212" s="8">
        <v>318.66000000000003</v>
      </c>
      <c r="C212" s="9">
        <v>8.5666700000000002</v>
      </c>
      <c r="D212" s="9">
        <f t="shared" si="3"/>
        <v>2.6883418063139396E-2</v>
      </c>
      <c r="E212" s="10">
        <v>14.9</v>
      </c>
      <c r="F212" s="11">
        <v>0.38354321616441228</v>
      </c>
      <c r="G212" s="9">
        <v>5.6900000000000006E-2</v>
      </c>
      <c r="H212" s="9">
        <v>9.4200000000000006E-2</v>
      </c>
      <c r="I212" s="9">
        <v>0.1061</v>
      </c>
      <c r="J212" s="9">
        <v>9.0700000000000003E-2</v>
      </c>
      <c r="K212" s="16">
        <v>1.8821968560910137E-3</v>
      </c>
      <c r="L212" s="12">
        <v>4.5999999999999999E-3</v>
      </c>
      <c r="M212" s="14">
        <v>2.6431718061674658E-3</v>
      </c>
      <c r="N212" s="15">
        <v>-1.78E-2</v>
      </c>
      <c r="O212" s="15">
        <v>-1.1900000000000001E-2</v>
      </c>
      <c r="P212" s="13">
        <v>8.1815998313496336E-4</v>
      </c>
      <c r="Q212" s="11">
        <v>-1.6543335E-3</v>
      </c>
      <c r="R212" s="12">
        <v>4.9842999999999998E-2</v>
      </c>
      <c r="S212" s="12">
        <v>4.7883000000000002E-2</v>
      </c>
    </row>
    <row r="213" spans="1:19" x14ac:dyDescent="0.3">
      <c r="A213" s="1" t="s">
        <v>137</v>
      </c>
      <c r="B213" s="8">
        <v>329.8</v>
      </c>
      <c r="C213" s="9">
        <v>8.6133299999999995</v>
      </c>
      <c r="D213" s="9">
        <f t="shared" si="3"/>
        <v>2.6116828380836867E-2</v>
      </c>
      <c r="E213" s="10">
        <v>15.38</v>
      </c>
      <c r="F213" s="11">
        <v>0.37045382001164123</v>
      </c>
      <c r="G213" s="9">
        <v>6.0400000000000002E-2</v>
      </c>
      <c r="H213" s="9">
        <v>9.6699999999999994E-2</v>
      </c>
      <c r="I213" s="9">
        <v>0.10800000000000001</v>
      </c>
      <c r="J213" s="9">
        <v>9.3600000000000003E-2</v>
      </c>
      <c r="K213" s="16">
        <v>1.9974361220123499E-3</v>
      </c>
      <c r="L213" s="12">
        <v>4.6999999999999993E-3</v>
      </c>
      <c r="M213" s="14">
        <v>5.2724077328647478E-3</v>
      </c>
      <c r="N213" s="15">
        <v>-1.6500000000000001E-2</v>
      </c>
      <c r="O213" s="15">
        <v>-7.4999999999999997E-3</v>
      </c>
      <c r="P213" s="13">
        <v>1.7761286189096474E-3</v>
      </c>
      <c r="Q213" s="11">
        <v>-1.639377E-3</v>
      </c>
      <c r="R213" s="12">
        <v>3.9107999999999997E-2</v>
      </c>
      <c r="S213" s="12">
        <v>3.5441E-2</v>
      </c>
    </row>
    <row r="214" spans="1:19" x14ac:dyDescent="0.3">
      <c r="A214" s="1" t="s">
        <v>138</v>
      </c>
      <c r="B214" s="8">
        <v>321.83</v>
      </c>
      <c r="C214" s="9">
        <v>8.66</v>
      </c>
      <c r="D214" s="9">
        <f t="shared" si="3"/>
        <v>2.6908616350247026E-2</v>
      </c>
      <c r="E214" s="10">
        <v>15.86</v>
      </c>
      <c r="F214" s="11">
        <v>0.37996672161708289</v>
      </c>
      <c r="G214" s="9">
        <v>6.4000000000000001E-2</v>
      </c>
      <c r="H214" s="9">
        <v>0.1018</v>
      </c>
      <c r="I214" s="9">
        <v>0.11310000000000001</v>
      </c>
      <c r="J214" s="9">
        <v>9.9199999999999997E-2</v>
      </c>
      <c r="K214" s="16">
        <v>6.3503319180804509E-3</v>
      </c>
      <c r="L214" s="12">
        <v>4.5000000000000005E-3</v>
      </c>
      <c r="M214" s="14">
        <v>5.2447552447552059E-3</v>
      </c>
      <c r="N214" s="15">
        <v>-3.6900000000000002E-2</v>
      </c>
      <c r="O214" s="15">
        <v>-4.2200000000000001E-2</v>
      </c>
      <c r="P214" s="13">
        <v>2.5348306494626599E-3</v>
      </c>
      <c r="Q214" s="11">
        <v>-2.8272050000000002E-3</v>
      </c>
      <c r="R214" s="12">
        <v>-2.1940000000000001E-2</v>
      </c>
      <c r="S214" s="12">
        <v>-2.4079E-2</v>
      </c>
    </row>
    <row r="215" spans="1:19" x14ac:dyDescent="0.3">
      <c r="A215" s="1" t="s">
        <v>536</v>
      </c>
      <c r="B215" s="8">
        <v>251.79</v>
      </c>
      <c r="C215" s="9">
        <v>8.7100000000000009</v>
      </c>
      <c r="D215" s="9">
        <f t="shared" si="3"/>
        <v>3.4592318995988726E-2</v>
      </c>
      <c r="E215" s="10">
        <v>16.406700000000001</v>
      </c>
      <c r="F215" s="11">
        <v>0.49485084247540795</v>
      </c>
      <c r="G215" s="9">
        <v>6.13E-2</v>
      </c>
      <c r="H215" s="9">
        <v>0.1052</v>
      </c>
      <c r="I215" s="9">
        <v>0.1162</v>
      </c>
      <c r="J215" s="9">
        <v>9.2600000000000002E-2</v>
      </c>
      <c r="K215" s="16">
        <v>1.0477740051333178E-2</v>
      </c>
      <c r="L215" s="12">
        <v>6.0000000000000001E-3</v>
      </c>
      <c r="M215" s="14">
        <v>2.6086956521738092E-3</v>
      </c>
      <c r="N215" s="15">
        <v>6.2300000000000001E-2</v>
      </c>
      <c r="O215" s="15">
        <v>5.0700000000000002E-2</v>
      </c>
      <c r="P215" s="13">
        <v>7.0945137916561138E-2</v>
      </c>
      <c r="Q215" s="11">
        <v>-2.9006428E-3</v>
      </c>
      <c r="R215" s="12">
        <v>-0.21579499999999999</v>
      </c>
      <c r="S215" s="12">
        <v>-0.217944</v>
      </c>
    </row>
    <row r="216" spans="1:19" x14ac:dyDescent="0.3">
      <c r="A216" s="1" t="s">
        <v>139</v>
      </c>
      <c r="B216" s="8">
        <v>230.3</v>
      </c>
      <c r="C216" s="9">
        <v>8.76</v>
      </c>
      <c r="D216" s="9">
        <f t="shared" si="3"/>
        <v>3.8037342596613108E-2</v>
      </c>
      <c r="E216" s="10">
        <v>16.953299999999999</v>
      </c>
      <c r="F216" s="11">
        <v>0.53802732404352216</v>
      </c>
      <c r="G216" s="9">
        <v>5.6900000000000006E-2</v>
      </c>
      <c r="H216" s="9">
        <v>0.10009999999999999</v>
      </c>
      <c r="I216" s="9">
        <v>0.11230000000000001</v>
      </c>
      <c r="J216" s="9">
        <v>9.3100000000000002E-2</v>
      </c>
      <c r="K216" s="16">
        <v>9.8984399160784112E-3</v>
      </c>
      <c r="L216" s="12">
        <v>3.4999999999999996E-3</v>
      </c>
      <c r="M216" s="14">
        <v>8.6730268863832727E-4</v>
      </c>
      <c r="N216" s="15">
        <v>3.7000000000000002E-3</v>
      </c>
      <c r="O216" s="15">
        <v>1.2500000000000001E-2</v>
      </c>
      <c r="P216" s="13">
        <v>6.7854547001125944E-3</v>
      </c>
      <c r="Q216" s="11">
        <v>-2.7874931999999999E-3</v>
      </c>
      <c r="R216" s="12">
        <v>-8.1874000000000002E-2</v>
      </c>
      <c r="S216" s="12">
        <v>-8.6541000000000007E-2</v>
      </c>
    </row>
    <row r="217" spans="1:19" x14ac:dyDescent="0.3">
      <c r="A217" s="1" t="s">
        <v>140</v>
      </c>
      <c r="B217" s="8">
        <v>247.08</v>
      </c>
      <c r="C217" s="9">
        <v>8.81</v>
      </c>
      <c r="D217" s="9">
        <f t="shared" si="3"/>
        <v>3.5656467540877451E-2</v>
      </c>
      <c r="E217" s="10">
        <v>17.5</v>
      </c>
      <c r="F217" s="11">
        <v>0.50881201549388033</v>
      </c>
      <c r="G217" s="9">
        <v>5.7699999999999994E-2</v>
      </c>
      <c r="H217" s="9">
        <v>0.1011</v>
      </c>
      <c r="I217" s="9">
        <v>0.11289999999999999</v>
      </c>
      <c r="J217" s="9">
        <v>9.1999999999999998E-2</v>
      </c>
      <c r="K217" s="16">
        <v>1.3274756032356309E-2</v>
      </c>
      <c r="L217" s="12">
        <v>3.9000000000000003E-3</v>
      </c>
      <c r="M217" s="14">
        <v>0</v>
      </c>
      <c r="N217" s="15">
        <v>1.6500000000000001E-2</v>
      </c>
      <c r="O217" s="15">
        <v>2.12E-2</v>
      </c>
      <c r="P217" s="13">
        <v>6.8521878816204373E-3</v>
      </c>
      <c r="Q217" s="11">
        <v>-2.7006902E-3</v>
      </c>
      <c r="R217" s="12">
        <v>7.3922000000000002E-2</v>
      </c>
      <c r="S217" s="12">
        <v>7.1025000000000005E-2</v>
      </c>
    </row>
    <row r="218" spans="1:19" x14ac:dyDescent="0.3">
      <c r="A218" s="1" t="s">
        <v>537</v>
      </c>
      <c r="B218" s="8">
        <v>257.07</v>
      </c>
      <c r="C218" s="9">
        <v>8.8566699999999994</v>
      </c>
      <c r="D218" s="9">
        <f t="shared" si="3"/>
        <v>3.4452367059555761E-2</v>
      </c>
      <c r="E218" s="10">
        <v>17.863299999999999</v>
      </c>
      <c r="F218" s="11">
        <v>0.50377383542196486</v>
      </c>
      <c r="G218" s="9">
        <v>5.8099999999999999E-2</v>
      </c>
      <c r="H218" s="9">
        <v>9.8800000000000013E-2</v>
      </c>
      <c r="I218" s="9">
        <v>0.11070000000000001</v>
      </c>
      <c r="J218" s="9">
        <v>8.5199999999999998E-2</v>
      </c>
      <c r="K218" s="16">
        <v>8.4227445427256711E-3</v>
      </c>
      <c r="L218" s="12">
        <v>2.8999999999999998E-3</v>
      </c>
      <c r="M218" s="14">
        <v>2.5996533795493715E-3</v>
      </c>
      <c r="N218" s="15">
        <v>6.6600000000000006E-2</v>
      </c>
      <c r="O218" s="15">
        <v>5.1700000000000003E-2</v>
      </c>
      <c r="P218" s="13">
        <v>9.1575079621744899E-3</v>
      </c>
      <c r="Q218" s="11">
        <v>-2.4314059000000001E-3</v>
      </c>
      <c r="R218" s="12">
        <v>4.2712E-2</v>
      </c>
      <c r="S218" s="12">
        <v>4.1085999999999998E-2</v>
      </c>
    </row>
    <row r="219" spans="1:19" x14ac:dyDescent="0.3">
      <c r="A219" s="1" t="s">
        <v>141</v>
      </c>
      <c r="B219" s="8">
        <v>267.82</v>
      </c>
      <c r="C219" s="9">
        <v>8.9033300000000004</v>
      </c>
      <c r="D219" s="9">
        <f t="shared" si="3"/>
        <v>3.3243708460906581E-2</v>
      </c>
      <c r="E219" s="10">
        <v>18.226700000000001</v>
      </c>
      <c r="F219" s="11">
        <v>0.47619737210492274</v>
      </c>
      <c r="G219" s="9">
        <v>5.6600000000000004E-2</v>
      </c>
      <c r="H219" s="9">
        <v>9.4E-2</v>
      </c>
      <c r="I219" s="9">
        <v>0.10619999999999999</v>
      </c>
      <c r="J219" s="9">
        <v>8.5400000000000004E-2</v>
      </c>
      <c r="K219" s="16">
        <v>8.7922635580159406E-3</v>
      </c>
      <c r="L219" s="12">
        <v>4.5999999999999999E-3</v>
      </c>
      <c r="M219" s="14">
        <v>2.5929127052721768E-3</v>
      </c>
      <c r="N219" s="15">
        <v>5.1999999999999998E-3</v>
      </c>
      <c r="O219" s="15">
        <v>1.38E-2</v>
      </c>
      <c r="P219" s="13">
        <v>1.9673462627366051E-3</v>
      </c>
      <c r="Q219" s="11">
        <v>-2.4640666000000002E-3</v>
      </c>
      <c r="R219" s="12">
        <v>4.7445000000000001E-2</v>
      </c>
      <c r="S219" s="12">
        <v>4.0573999999999999E-2</v>
      </c>
    </row>
    <row r="220" spans="1:19" x14ac:dyDescent="0.3">
      <c r="A220" s="1" t="s">
        <v>142</v>
      </c>
      <c r="B220" s="8">
        <v>258.89</v>
      </c>
      <c r="C220" s="9">
        <v>8.9499999999999993</v>
      </c>
      <c r="D220" s="9">
        <f t="shared" si="3"/>
        <v>3.4570667078682067E-2</v>
      </c>
      <c r="E220" s="10">
        <v>18.59</v>
      </c>
      <c r="F220" s="11">
        <v>0.5075299538243313</v>
      </c>
      <c r="G220" s="9">
        <v>5.7000000000000002E-2</v>
      </c>
      <c r="H220" s="9">
        <v>9.3900000000000011E-2</v>
      </c>
      <c r="I220" s="9">
        <v>0.1057</v>
      </c>
      <c r="J220" s="9">
        <v>9.01E-2</v>
      </c>
      <c r="K220" s="16">
        <v>6.0800301525137691E-3</v>
      </c>
      <c r="L220" s="12">
        <v>4.4000000000000003E-3</v>
      </c>
      <c r="M220" s="14">
        <v>4.3103448275862988E-3</v>
      </c>
      <c r="N220" s="15">
        <v>-3.0700000000000002E-2</v>
      </c>
      <c r="O220" s="15">
        <v>-1.8800000000000001E-2</v>
      </c>
      <c r="P220" s="13">
        <v>1.6591988172579032E-3</v>
      </c>
      <c r="Q220" s="11">
        <v>-2.5722006E-3</v>
      </c>
      <c r="R220" s="12">
        <v>-3.0846999999999999E-2</v>
      </c>
      <c r="S220" s="12">
        <v>-3.3368000000000002E-2</v>
      </c>
    </row>
    <row r="221" spans="1:19" x14ac:dyDescent="0.3">
      <c r="A221" s="1" t="s">
        <v>538</v>
      </c>
      <c r="B221" s="8">
        <v>261.33</v>
      </c>
      <c r="C221" s="9">
        <v>9.043333333333333</v>
      </c>
      <c r="D221" s="9">
        <f t="shared" si="3"/>
        <v>3.4605033227464638E-2</v>
      </c>
      <c r="E221" s="10">
        <v>19.616666666666667</v>
      </c>
      <c r="F221" s="11">
        <v>0.49647448987123155</v>
      </c>
      <c r="G221" s="9">
        <v>5.91E-2</v>
      </c>
      <c r="H221" s="9">
        <v>9.6699999999999994E-2</v>
      </c>
      <c r="I221" s="9">
        <v>0.109</v>
      </c>
      <c r="J221" s="9">
        <v>9.2899999999999996E-2</v>
      </c>
      <c r="K221" s="16">
        <v>5.063671944548191E-3</v>
      </c>
      <c r="L221" s="12">
        <v>4.5999999999999999E-3</v>
      </c>
      <c r="M221" s="14">
        <v>5.1502145922746045E-3</v>
      </c>
      <c r="N221" s="15">
        <v>-1.6E-2</v>
      </c>
      <c r="O221" s="15">
        <v>-1.49E-2</v>
      </c>
      <c r="P221" s="13">
        <v>3.4595610700594972E-3</v>
      </c>
      <c r="Q221" s="11">
        <v>-2.8162559E-3</v>
      </c>
      <c r="R221" s="12">
        <v>1.0515999999999999E-2</v>
      </c>
      <c r="S221" s="12">
        <v>8.7729999999999995E-3</v>
      </c>
    </row>
    <row r="222" spans="1:19" x14ac:dyDescent="0.3">
      <c r="A222" s="1" t="s">
        <v>143</v>
      </c>
      <c r="B222" s="8">
        <v>262.16000000000003</v>
      </c>
      <c r="C222" s="9">
        <v>9.1366666666666667</v>
      </c>
      <c r="D222" s="9">
        <f t="shared" si="3"/>
        <v>3.4851490184111482E-2</v>
      </c>
      <c r="E222" s="10">
        <v>20.643333333333334</v>
      </c>
      <c r="F222" s="11">
        <v>0.496770254834771</v>
      </c>
      <c r="G222" s="9">
        <v>6.2600000000000003E-2</v>
      </c>
      <c r="H222" s="9">
        <v>9.9000000000000005E-2</v>
      </c>
      <c r="I222" s="9">
        <v>0.1104</v>
      </c>
      <c r="J222" s="9">
        <v>9.5200000000000007E-2</v>
      </c>
      <c r="K222" s="16">
        <v>1.34730544502779E-3</v>
      </c>
      <c r="L222" s="12">
        <v>5.1000000000000004E-3</v>
      </c>
      <c r="M222" s="14">
        <v>3.4158838599487318E-3</v>
      </c>
      <c r="N222" s="15">
        <v>-1.0200000000000001E-2</v>
      </c>
      <c r="O222" s="15">
        <v>-5.7000000000000002E-3</v>
      </c>
      <c r="P222" s="13">
        <v>2.5557731666023976E-3</v>
      </c>
      <c r="Q222" s="11">
        <v>-2.696618E-3</v>
      </c>
      <c r="R222" s="12">
        <v>8.012E-3</v>
      </c>
      <c r="S222" s="12">
        <v>2.882E-3</v>
      </c>
    </row>
    <row r="223" spans="1:19" x14ac:dyDescent="0.3">
      <c r="A223" s="1" t="s">
        <v>144</v>
      </c>
      <c r="B223" s="8">
        <v>273.5</v>
      </c>
      <c r="C223" s="9">
        <v>9.23</v>
      </c>
      <c r="D223" s="9">
        <f t="shared" si="3"/>
        <v>3.374771480804388E-2</v>
      </c>
      <c r="E223" s="10">
        <v>21.67</v>
      </c>
      <c r="F223" s="11">
        <v>0.47111887230297284</v>
      </c>
      <c r="G223" s="9">
        <v>6.4600000000000005E-2</v>
      </c>
      <c r="H223" s="9">
        <v>9.8599999999999993E-2</v>
      </c>
      <c r="I223" s="9">
        <v>0.11</v>
      </c>
      <c r="J223" s="9">
        <v>9.1700000000000004E-2</v>
      </c>
      <c r="K223" s="16">
        <v>-5.3979213925732707E-3</v>
      </c>
      <c r="L223" s="12">
        <v>4.8999999999999998E-3</v>
      </c>
      <c r="M223" s="14">
        <v>4.2553191489360653E-3</v>
      </c>
      <c r="N223" s="15">
        <v>3.6799999999999999E-2</v>
      </c>
      <c r="O223" s="15">
        <v>3.7900000000000003E-2</v>
      </c>
      <c r="P223" s="13">
        <v>2.361307703222956E-3</v>
      </c>
      <c r="Q223" s="11">
        <v>-2.6466969999999999E-3</v>
      </c>
      <c r="R223" s="12">
        <v>4.7676000000000003E-2</v>
      </c>
      <c r="S223" s="12">
        <v>4.5067999999999997E-2</v>
      </c>
    </row>
    <row r="224" spans="1:19" x14ac:dyDescent="0.3">
      <c r="A224" s="1" t="s">
        <v>539</v>
      </c>
      <c r="B224" s="8">
        <v>272.02</v>
      </c>
      <c r="C224" s="9">
        <v>9.3066666666666666</v>
      </c>
      <c r="D224" s="9">
        <f t="shared" si="3"/>
        <v>3.4213170600200966E-2</v>
      </c>
      <c r="E224" s="10">
        <v>22.023333333333333</v>
      </c>
      <c r="F224" s="11">
        <v>0.47399153485881251</v>
      </c>
      <c r="G224" s="9">
        <v>6.7299999999999999E-2</v>
      </c>
      <c r="H224" s="9">
        <v>9.9600000000000008E-2</v>
      </c>
      <c r="I224" s="9">
        <v>0.11109999999999999</v>
      </c>
      <c r="J224" s="9">
        <v>9.4700000000000006E-2</v>
      </c>
      <c r="K224" s="16">
        <v>-2.8231284320664593E-3</v>
      </c>
      <c r="L224" s="12">
        <v>5.1000000000000004E-3</v>
      </c>
      <c r="M224" s="14">
        <v>4.237288135593209E-3</v>
      </c>
      <c r="N224" s="15">
        <v>-1.7000000000000001E-2</v>
      </c>
      <c r="O224" s="15">
        <v>-1.11E-2</v>
      </c>
      <c r="P224" s="13">
        <v>1.9106187218270708E-3</v>
      </c>
      <c r="Q224" s="11">
        <v>-2.8339008000000001E-3</v>
      </c>
      <c r="R224" s="12">
        <v>-4.4580000000000002E-3</v>
      </c>
      <c r="S224" s="12">
        <v>-7.3930000000000003E-3</v>
      </c>
    </row>
    <row r="225" spans="1:19" x14ac:dyDescent="0.3">
      <c r="A225" s="1" t="s">
        <v>145</v>
      </c>
      <c r="B225" s="8">
        <v>261.52</v>
      </c>
      <c r="C225" s="9">
        <v>9.3833333333333346</v>
      </c>
      <c r="D225" s="9">
        <f t="shared" si="3"/>
        <v>3.5879983685122879E-2</v>
      </c>
      <c r="E225" s="10">
        <v>22.376666666666669</v>
      </c>
      <c r="F225" s="11">
        <v>0.49664066153126768</v>
      </c>
      <c r="G225" s="9">
        <v>7.0599999999999996E-2</v>
      </c>
      <c r="H225" s="9">
        <v>0.1011</v>
      </c>
      <c r="I225" s="9">
        <v>0.11210000000000001</v>
      </c>
      <c r="J225" s="9">
        <v>9.5000000000000001E-2</v>
      </c>
      <c r="K225" s="16">
        <v>-6.2397521651959432E-3</v>
      </c>
      <c r="L225" s="12">
        <v>5.8999999999999999E-3</v>
      </c>
      <c r="M225" s="14">
        <v>4.2194092827003704E-3</v>
      </c>
      <c r="N225" s="15">
        <v>5.7999999999999996E-3</v>
      </c>
      <c r="O225" s="15">
        <v>5.4000000000000003E-3</v>
      </c>
      <c r="P225" s="13">
        <v>1.3903193354966436E-3</v>
      </c>
      <c r="Q225" s="11">
        <v>-2.8375882999999999E-3</v>
      </c>
      <c r="R225" s="12">
        <v>-3.2488000000000003E-2</v>
      </c>
      <c r="S225" s="12">
        <v>-3.7289999999999997E-2</v>
      </c>
    </row>
    <row r="226" spans="1:19" x14ac:dyDescent="0.3">
      <c r="A226" s="1" t="s">
        <v>146</v>
      </c>
      <c r="B226" s="8">
        <v>271.91000000000003</v>
      </c>
      <c r="C226" s="9">
        <v>9.4600000000000009</v>
      </c>
      <c r="D226" s="9">
        <f t="shared" si="3"/>
        <v>3.4790923467323744E-2</v>
      </c>
      <c r="E226" s="10">
        <v>22.73</v>
      </c>
      <c r="F226" s="11">
        <v>0.47754045368709508</v>
      </c>
      <c r="G226" s="9">
        <v>7.2400000000000006E-2</v>
      </c>
      <c r="H226" s="9">
        <v>9.820000000000001E-2</v>
      </c>
      <c r="I226" s="9">
        <v>0.109</v>
      </c>
      <c r="J226" s="9">
        <v>9.1700000000000004E-2</v>
      </c>
      <c r="K226" s="16">
        <v>-1.0001513671246891E-2</v>
      </c>
      <c r="L226" s="12">
        <v>6.1999999999999998E-3</v>
      </c>
      <c r="M226" s="14">
        <v>6.7226890756302282E-3</v>
      </c>
      <c r="N226" s="15">
        <v>3.4500000000000003E-2</v>
      </c>
      <c r="O226" s="15">
        <v>3.2599999999999997E-2</v>
      </c>
      <c r="P226" s="13">
        <v>1.192739773525908E-3</v>
      </c>
      <c r="Q226" s="11">
        <v>-2.6083753000000001E-3</v>
      </c>
      <c r="R226" s="12">
        <v>4.2738999999999999E-2</v>
      </c>
      <c r="S226" s="12">
        <v>4.0085999999999997E-2</v>
      </c>
    </row>
    <row r="227" spans="1:19" x14ac:dyDescent="0.3">
      <c r="A227" s="1" t="s">
        <v>147</v>
      </c>
      <c r="B227" s="8">
        <v>278.97000000000003</v>
      </c>
      <c r="C227" s="9">
        <v>9.5566666666666684</v>
      </c>
      <c r="D227" s="9">
        <f t="shared" si="3"/>
        <v>3.4256969088671423E-2</v>
      </c>
      <c r="E227" s="10">
        <v>23.07</v>
      </c>
      <c r="F227" s="11">
        <v>0.46959718893258556</v>
      </c>
      <c r="G227" s="9">
        <v>7.3499999999999996E-2</v>
      </c>
      <c r="H227" s="9">
        <v>9.5100000000000004E-2</v>
      </c>
      <c r="I227" s="9">
        <v>0.1041</v>
      </c>
      <c r="J227" s="9">
        <v>8.8900000000000007E-2</v>
      </c>
      <c r="K227" s="16">
        <v>-1.0462472462860913E-2</v>
      </c>
      <c r="L227" s="12">
        <v>6.0999999999999995E-3</v>
      </c>
      <c r="M227" s="14">
        <v>3.3388981636059967E-3</v>
      </c>
      <c r="N227" s="15">
        <v>3.0800000000000001E-2</v>
      </c>
      <c r="O227" s="15">
        <v>2.7300000000000001E-2</v>
      </c>
      <c r="P227" s="13">
        <v>1.6315423520285408E-3</v>
      </c>
      <c r="Q227" s="11">
        <v>-2.3128647999999998E-3</v>
      </c>
      <c r="R227" s="12">
        <v>2.6891000000000002E-2</v>
      </c>
      <c r="S227" s="12">
        <v>2.3328000000000002E-2</v>
      </c>
    </row>
    <row r="228" spans="1:19" x14ac:dyDescent="0.3">
      <c r="A228" s="1" t="s">
        <v>148</v>
      </c>
      <c r="B228" s="8">
        <v>273.7</v>
      </c>
      <c r="C228" s="9">
        <v>9.6533333333333342</v>
      </c>
      <c r="D228" s="9">
        <f t="shared" si="3"/>
        <v>3.5269760077944225E-2</v>
      </c>
      <c r="E228" s="10">
        <v>23.41</v>
      </c>
      <c r="F228" s="11">
        <v>0.47717911005386587</v>
      </c>
      <c r="G228" s="9">
        <v>7.7600000000000002E-2</v>
      </c>
      <c r="H228" s="9">
        <v>9.4499999999999987E-2</v>
      </c>
      <c r="I228" s="9">
        <v>0.1048</v>
      </c>
      <c r="J228" s="9">
        <v>9.2299999999999993E-2</v>
      </c>
      <c r="K228" s="16">
        <v>-7.7649555539290576E-3</v>
      </c>
      <c r="L228" s="12">
        <v>5.6999999999999993E-3</v>
      </c>
      <c r="M228" s="14">
        <v>8.3194675540765317E-4</v>
      </c>
      <c r="N228" s="15">
        <v>-1.9599999999999999E-2</v>
      </c>
      <c r="O228" s="15">
        <v>-1.6899999999999998E-2</v>
      </c>
      <c r="P228" s="13">
        <v>1.3479966588778067E-3</v>
      </c>
      <c r="Q228" s="11">
        <v>-2.4350420000000001E-3</v>
      </c>
      <c r="R228" s="12">
        <v>-1.4355E-2</v>
      </c>
      <c r="S228" s="12">
        <v>-1.9769999999999999E-2</v>
      </c>
    </row>
    <row r="229" spans="1:19" x14ac:dyDescent="0.3">
      <c r="A229" s="1" t="s">
        <v>540</v>
      </c>
      <c r="B229" s="8">
        <v>277.72000000000003</v>
      </c>
      <c r="C229" s="9">
        <v>9.75</v>
      </c>
      <c r="D229" s="9">
        <f t="shared" si="3"/>
        <v>3.5107302318882323E-2</v>
      </c>
      <c r="E229" s="10">
        <v>23.75</v>
      </c>
      <c r="F229" s="11">
        <v>0.46528357396809877</v>
      </c>
      <c r="G229" s="9">
        <v>8.0700000000000008E-2</v>
      </c>
      <c r="H229" s="9">
        <v>9.5700000000000007E-2</v>
      </c>
      <c r="I229" s="9">
        <v>0.1065</v>
      </c>
      <c r="J229" s="9">
        <v>9.1800000000000007E-2</v>
      </c>
      <c r="K229" s="16">
        <v>-2.1405747452521801E-2</v>
      </c>
      <c r="L229" s="12">
        <v>6.3E-3</v>
      </c>
      <c r="M229" s="14">
        <v>1.6625103906899863E-3</v>
      </c>
      <c r="N229" s="15">
        <v>1.0999999999999999E-2</v>
      </c>
      <c r="O229" s="15">
        <v>3.8999999999999998E-3</v>
      </c>
      <c r="P229" s="13">
        <v>6.2811088400270565E-4</v>
      </c>
      <c r="Q229" s="11">
        <v>-2.2913171999999998E-3</v>
      </c>
      <c r="R229" s="12">
        <v>1.8553E-2</v>
      </c>
      <c r="S229" s="12">
        <v>1.5184E-2</v>
      </c>
    </row>
    <row r="230" spans="1:19" x14ac:dyDescent="0.3">
      <c r="A230" s="1" t="s">
        <v>149</v>
      </c>
      <c r="B230" s="8">
        <v>297.47000000000003</v>
      </c>
      <c r="C230" s="9">
        <v>9.8369999999999997</v>
      </c>
      <c r="D230" s="9">
        <f t="shared" si="3"/>
        <v>3.3068880895552488E-2</v>
      </c>
      <c r="E230" s="10">
        <v>24.153333333333336</v>
      </c>
      <c r="F230" s="11">
        <v>0.4307694934936302</v>
      </c>
      <c r="G230" s="9">
        <v>8.2699999999999996E-2</v>
      </c>
      <c r="H230" s="9">
        <v>9.6199999999999994E-2</v>
      </c>
      <c r="I230" s="9">
        <v>0.1065</v>
      </c>
      <c r="J230" s="9">
        <v>9.0300000000000005E-2</v>
      </c>
      <c r="K230" s="16">
        <v>-2.2360510587587847E-2</v>
      </c>
      <c r="L230" s="12">
        <v>5.5000000000000005E-3</v>
      </c>
      <c r="M230" s="14">
        <v>4.9792531120331773E-3</v>
      </c>
      <c r="N230" s="15">
        <v>2.0299999999999999E-2</v>
      </c>
      <c r="O230" s="15">
        <v>2.0199999999999999E-2</v>
      </c>
      <c r="P230" s="13">
        <v>9.6457294421402372E-4</v>
      </c>
      <c r="Q230" s="11">
        <v>-2.5423857000000001E-3</v>
      </c>
      <c r="R230" s="12">
        <v>7.2303000000000006E-2</v>
      </c>
      <c r="S230" s="12">
        <v>6.9633E-2</v>
      </c>
    </row>
    <row r="231" spans="1:19" x14ac:dyDescent="0.3">
      <c r="A231" s="1" t="s">
        <v>150</v>
      </c>
      <c r="B231" s="8">
        <v>288.86</v>
      </c>
      <c r="C231" s="9">
        <v>9.9239999999999995</v>
      </c>
      <c r="D231" s="9">
        <f t="shared" si="3"/>
        <v>3.4355743266634355E-2</v>
      </c>
      <c r="E231" s="10">
        <v>24.556666666666668</v>
      </c>
      <c r="F231" s="11">
        <v>0.44677845721952369</v>
      </c>
      <c r="G231" s="9">
        <v>8.5299999999999987E-2</v>
      </c>
      <c r="H231" s="9">
        <v>9.64E-2</v>
      </c>
      <c r="I231" s="9">
        <v>0.1061</v>
      </c>
      <c r="J231" s="9">
        <v>9.35E-2</v>
      </c>
      <c r="K231" s="16">
        <v>-2.4823372030971749E-2</v>
      </c>
      <c r="L231" s="12">
        <v>6.0999999999999995E-3</v>
      </c>
      <c r="M231" s="14">
        <v>4.1288191577208977E-3</v>
      </c>
      <c r="N231" s="15">
        <v>-1.7899999999999999E-2</v>
      </c>
      <c r="O231" s="15">
        <v>-1.29E-2</v>
      </c>
      <c r="P231" s="13">
        <v>1.1760790014062996E-3</v>
      </c>
      <c r="Q231" s="11">
        <v>-2.2795386E-3</v>
      </c>
      <c r="R231" s="12">
        <v>-2.5031000000000001E-2</v>
      </c>
      <c r="S231" s="12">
        <v>-2.9187000000000001E-2</v>
      </c>
    </row>
    <row r="232" spans="1:19" x14ac:dyDescent="0.3">
      <c r="A232" s="1" t="s">
        <v>151</v>
      </c>
      <c r="B232" s="8">
        <v>294.87</v>
      </c>
      <c r="C232" s="9">
        <v>10.010999999999999</v>
      </c>
      <c r="D232" s="9">
        <f t="shared" si="3"/>
        <v>3.3950554481635975E-2</v>
      </c>
      <c r="E232" s="10">
        <v>24.96</v>
      </c>
      <c r="F232" s="11">
        <v>0.46869141357330335</v>
      </c>
      <c r="G232" s="9">
        <v>8.8200000000000001E-2</v>
      </c>
      <c r="H232" s="9">
        <v>9.8000000000000004E-2</v>
      </c>
      <c r="I232" s="9">
        <v>0.1067</v>
      </c>
      <c r="J232" s="9">
        <v>9.2899999999999996E-2</v>
      </c>
      <c r="K232" s="16">
        <v>-2.310213385133817E-2</v>
      </c>
      <c r="L232" s="12">
        <v>6.7000000000000002E-3</v>
      </c>
      <c r="M232" s="14">
        <v>5.7565789473683626E-3</v>
      </c>
      <c r="N232" s="15">
        <v>1.2200000000000001E-2</v>
      </c>
      <c r="O232" s="15">
        <v>6.4000000000000003E-3</v>
      </c>
      <c r="P232" s="13">
        <v>1.2864519343967816E-3</v>
      </c>
      <c r="Q232" s="11">
        <v>-2.3804474000000001E-3</v>
      </c>
      <c r="R232" s="12">
        <v>2.3037999999999999E-2</v>
      </c>
      <c r="S232" s="12">
        <v>2.044E-2</v>
      </c>
    </row>
    <row r="233" spans="1:19" x14ac:dyDescent="0.3">
      <c r="A233" s="1" t="s">
        <v>541</v>
      </c>
      <c r="B233" s="8">
        <v>309.64</v>
      </c>
      <c r="C233" s="9">
        <v>10.129999999999999</v>
      </c>
      <c r="D233" s="9">
        <f t="shared" si="3"/>
        <v>3.2715411445549666E-2</v>
      </c>
      <c r="E233" s="10">
        <v>25.046666666666667</v>
      </c>
      <c r="F233" s="11">
        <v>0.44443525715230692</v>
      </c>
      <c r="G233" s="9">
        <v>8.6500000000000007E-2</v>
      </c>
      <c r="H233" s="9">
        <v>9.7899999999999987E-2</v>
      </c>
      <c r="I233" s="9">
        <v>0.1061</v>
      </c>
      <c r="J233" s="9">
        <v>9.1800000000000007E-2</v>
      </c>
      <c r="K233" s="16">
        <v>-2.2801966585478516E-2</v>
      </c>
      <c r="L233" s="12">
        <v>6.7000000000000002E-3</v>
      </c>
      <c r="M233" s="14">
        <v>6.5412919051512919E-3</v>
      </c>
      <c r="N233" s="15">
        <v>1.5900000000000001E-2</v>
      </c>
      <c r="O233" s="15">
        <v>2.1299999999999999E-2</v>
      </c>
      <c r="P233" s="13">
        <v>9.5558369570823785E-4</v>
      </c>
      <c r="Q233" s="11">
        <v>-2.6446865E-3</v>
      </c>
      <c r="R233" s="12">
        <v>5.1707000000000003E-2</v>
      </c>
      <c r="S233" s="12">
        <v>4.9898999999999999E-2</v>
      </c>
    </row>
    <row r="234" spans="1:19" x14ac:dyDescent="0.3">
      <c r="A234" s="1" t="s">
        <v>152</v>
      </c>
      <c r="B234" s="8">
        <v>320.52</v>
      </c>
      <c r="C234" s="9">
        <v>10.248999999999999</v>
      </c>
      <c r="D234" s="9">
        <f t="shared" si="3"/>
        <v>3.1976163733932361E-2</v>
      </c>
      <c r="E234" s="10">
        <v>25.133333333333336</v>
      </c>
      <c r="F234" s="11">
        <v>0.43344152571417049</v>
      </c>
      <c r="G234" s="9">
        <v>8.43E-2</v>
      </c>
      <c r="H234" s="9">
        <v>9.5700000000000007E-2</v>
      </c>
      <c r="I234" s="9">
        <v>0.10460000000000001</v>
      </c>
      <c r="J234" s="9">
        <v>8.7800000000000003E-2</v>
      </c>
      <c r="K234" s="16">
        <v>-2.771405664391248E-2</v>
      </c>
      <c r="L234" s="12">
        <v>7.9000000000000008E-3</v>
      </c>
      <c r="M234" s="14">
        <v>5.6864337936637366E-3</v>
      </c>
      <c r="N234" s="15">
        <v>4.0099999999999997E-2</v>
      </c>
      <c r="O234" s="15">
        <v>3.7900000000000003E-2</v>
      </c>
      <c r="P234" s="13">
        <v>1.0730555571050598E-3</v>
      </c>
      <c r="Q234" s="11">
        <v>-2.7039557999999999E-3</v>
      </c>
      <c r="R234" s="12">
        <v>4.1022000000000003E-2</v>
      </c>
      <c r="S234" s="12">
        <v>3.5451000000000003E-2</v>
      </c>
    </row>
    <row r="235" spans="1:19" x14ac:dyDescent="0.3">
      <c r="A235" s="1" t="s">
        <v>153</v>
      </c>
      <c r="B235" s="8">
        <v>317.98</v>
      </c>
      <c r="C235" s="9">
        <v>10.367999999999999</v>
      </c>
      <c r="D235" s="9">
        <f t="shared" si="3"/>
        <v>3.2605824265677083E-2</v>
      </c>
      <c r="E235" s="10">
        <v>25.220000000000002</v>
      </c>
      <c r="F235" s="11">
        <v>0.44056293697695958</v>
      </c>
      <c r="G235" s="9">
        <v>8.1500000000000003E-2</v>
      </c>
      <c r="H235" s="9">
        <v>9.0999999999999998E-2</v>
      </c>
      <c r="I235" s="9">
        <v>0.1003</v>
      </c>
      <c r="J235" s="9">
        <v>8.2100000000000006E-2</v>
      </c>
      <c r="K235" s="16">
        <v>-2.3948070518178346E-2</v>
      </c>
      <c r="L235" s="12">
        <v>7.0999999999999995E-3</v>
      </c>
      <c r="M235" s="14">
        <v>2.4232633279481774E-3</v>
      </c>
      <c r="N235" s="15">
        <v>5.5E-2</v>
      </c>
      <c r="O235" s="15">
        <v>3.95E-2</v>
      </c>
      <c r="P235" s="13">
        <v>1.4295303026152341E-3</v>
      </c>
      <c r="Q235" s="11">
        <v>-2.6943258999999999E-3</v>
      </c>
      <c r="R235" s="12">
        <v>-5.6109999999999997E-3</v>
      </c>
      <c r="S235" s="12">
        <v>-7.9399999999999991E-3</v>
      </c>
    </row>
    <row r="236" spans="1:19" x14ac:dyDescent="0.3">
      <c r="A236" s="1" t="s">
        <v>154</v>
      </c>
      <c r="B236" s="8">
        <v>346.08</v>
      </c>
      <c r="C236" s="9">
        <v>10.489999999999998</v>
      </c>
      <c r="D236" s="9">
        <f t="shared" si="3"/>
        <v>3.0310910772075816E-2</v>
      </c>
      <c r="E236" s="10">
        <v>24.71</v>
      </c>
      <c r="F236" s="11">
        <v>0.40403508903805824</v>
      </c>
      <c r="G236" s="9">
        <v>7.8799999999999995E-2</v>
      </c>
      <c r="H236" s="9">
        <v>8.929999999999999E-2</v>
      </c>
      <c r="I236" s="9">
        <v>9.8699999999999996E-2</v>
      </c>
      <c r="J236" s="9">
        <v>8.0100000000000005E-2</v>
      </c>
      <c r="K236" s="16">
        <v>-2.8536215040142303E-2</v>
      </c>
      <c r="L236" s="12">
        <v>6.9999999999999993E-3</v>
      </c>
      <c r="M236" s="14">
        <v>2.4174053182917099E-3</v>
      </c>
      <c r="N236" s="15">
        <v>2.3800000000000002E-2</v>
      </c>
      <c r="O236" s="15">
        <v>1.78E-2</v>
      </c>
      <c r="P236" s="13">
        <v>1.0188256817299556E-3</v>
      </c>
      <c r="Q236" s="11">
        <v>-2.5756293E-3</v>
      </c>
      <c r="R236" s="12">
        <v>9.0052999999999994E-2</v>
      </c>
      <c r="S236" s="12">
        <v>8.8193999999999995E-2</v>
      </c>
    </row>
    <row r="237" spans="1:19" x14ac:dyDescent="0.3">
      <c r="A237" s="1" t="s">
        <v>155</v>
      </c>
      <c r="B237" s="8">
        <v>351.45</v>
      </c>
      <c r="C237" s="9">
        <v>10.611999999999998</v>
      </c>
      <c r="D237" s="9">
        <f t="shared" si="3"/>
        <v>3.0194906814625121E-2</v>
      </c>
      <c r="E237" s="10">
        <v>24.2</v>
      </c>
      <c r="F237" s="11">
        <v>0.39272706017309217</v>
      </c>
      <c r="G237" s="9">
        <v>7.9000000000000001E-2</v>
      </c>
      <c r="H237" s="9">
        <v>8.9600000000000013E-2</v>
      </c>
      <c r="I237" s="9">
        <v>9.8800000000000013E-2</v>
      </c>
      <c r="J237" s="9">
        <v>8.4099999999999994E-2</v>
      </c>
      <c r="K237" s="16">
        <v>-2.4822149171636464E-2</v>
      </c>
      <c r="L237" s="12">
        <v>7.4000000000000003E-3</v>
      </c>
      <c r="M237" s="14">
        <v>1.607717041800516E-3</v>
      </c>
      <c r="N237" s="15">
        <v>-2.5899999999999999E-2</v>
      </c>
      <c r="O237" s="15">
        <v>-1.6299999999999999E-2</v>
      </c>
      <c r="P237" s="13">
        <v>1.3804507318026468E-3</v>
      </c>
      <c r="Q237" s="11">
        <v>-2.6672979000000002E-3</v>
      </c>
      <c r="R237" s="12">
        <v>1.9852999999999999E-2</v>
      </c>
      <c r="S237" s="12">
        <v>1.5516E-2</v>
      </c>
    </row>
    <row r="238" spans="1:19" x14ac:dyDescent="0.3">
      <c r="A238" s="1" t="s">
        <v>542</v>
      </c>
      <c r="B238" s="8">
        <v>349.15</v>
      </c>
      <c r="C238" s="9">
        <v>10.733999999999998</v>
      </c>
      <c r="D238" s="9">
        <f t="shared" si="3"/>
        <v>3.0743233567234709E-2</v>
      </c>
      <c r="E238" s="10">
        <v>23.689999999999998</v>
      </c>
      <c r="F238" s="11">
        <v>0.39920975037321466</v>
      </c>
      <c r="G238" s="9">
        <v>7.7499999999999999E-2</v>
      </c>
      <c r="H238" s="9">
        <v>9.01E-2</v>
      </c>
      <c r="I238" s="9">
        <v>9.9100000000000008E-2</v>
      </c>
      <c r="J238" s="9">
        <v>8.4699999999999998E-2</v>
      </c>
      <c r="K238" s="16">
        <v>-2.5747098594966305E-2</v>
      </c>
      <c r="L238" s="12">
        <v>6.5000000000000006E-3</v>
      </c>
      <c r="M238" s="14">
        <v>3.2102728731941976E-3</v>
      </c>
      <c r="N238" s="15">
        <v>1.9E-3</v>
      </c>
      <c r="O238" s="15">
        <v>4.0000000000000001E-3</v>
      </c>
      <c r="P238" s="13">
        <v>5.5019169491750614E-4</v>
      </c>
      <c r="Q238" s="11">
        <v>-2.7566185999999999E-3</v>
      </c>
      <c r="R238" s="12">
        <v>-4.0039999999999997E-3</v>
      </c>
      <c r="S238" s="12">
        <v>-6.6160000000000004E-3</v>
      </c>
    </row>
    <row r="239" spans="1:19" x14ac:dyDescent="0.3">
      <c r="A239" s="1" t="s">
        <v>156</v>
      </c>
      <c r="B239" s="8">
        <v>340.36</v>
      </c>
      <c r="C239" s="9">
        <v>10.840999999999999</v>
      </c>
      <c r="D239" s="9">
        <f t="shared" si="3"/>
        <v>3.1851568927018445E-2</v>
      </c>
      <c r="E239" s="10">
        <v>23.416666666666664</v>
      </c>
      <c r="F239" s="11">
        <v>0.40641492884903291</v>
      </c>
      <c r="G239" s="9">
        <v>7.6399999999999996E-2</v>
      </c>
      <c r="H239" s="9">
        <v>8.9200000000000002E-2</v>
      </c>
      <c r="I239" s="9">
        <v>9.8100000000000007E-2</v>
      </c>
      <c r="J239" s="9">
        <v>8.1000000000000003E-2</v>
      </c>
      <c r="K239" s="16">
        <v>-2.4350638373147025E-2</v>
      </c>
      <c r="L239" s="12">
        <v>6.8000000000000005E-3</v>
      </c>
      <c r="M239" s="14">
        <v>4.7999999999999154E-3</v>
      </c>
      <c r="N239" s="15">
        <v>3.7900000000000003E-2</v>
      </c>
      <c r="O239" s="15">
        <v>2.76E-2</v>
      </c>
      <c r="P239" s="13">
        <v>5.635910821181582E-3</v>
      </c>
      <c r="Q239" s="11">
        <v>-2.5489149000000001E-3</v>
      </c>
      <c r="R239" s="12">
        <v>-2.3639E-2</v>
      </c>
      <c r="S239" s="12">
        <v>-2.5668E-2</v>
      </c>
    </row>
    <row r="240" spans="1:19" x14ac:dyDescent="0.3">
      <c r="A240" s="1" t="s">
        <v>157</v>
      </c>
      <c r="B240" s="8">
        <v>345.99</v>
      </c>
      <c r="C240" s="9">
        <v>10.948</v>
      </c>
      <c r="D240" s="9">
        <f t="shared" si="3"/>
        <v>3.1642533021185582E-2</v>
      </c>
      <c r="E240" s="10">
        <v>23.143333333333334</v>
      </c>
      <c r="F240" s="11">
        <v>0.3972257017961992</v>
      </c>
      <c r="G240" s="9">
        <v>7.690000000000001E-2</v>
      </c>
      <c r="H240" s="9">
        <v>8.8900000000000007E-2</v>
      </c>
      <c r="I240" s="9">
        <v>9.8100000000000007E-2</v>
      </c>
      <c r="J240" s="9">
        <v>8.0799999999999997E-2</v>
      </c>
      <c r="K240" s="16">
        <v>-2.7032772460238826E-2</v>
      </c>
      <c r="L240" s="12">
        <v>6.8999999999999999E-3</v>
      </c>
      <c r="M240" s="14">
        <v>2.3885350318473275E-3</v>
      </c>
      <c r="N240" s="15">
        <v>7.7999999999999996E-3</v>
      </c>
      <c r="O240" s="15">
        <v>7.0000000000000001E-3</v>
      </c>
      <c r="P240" s="13">
        <v>8.4480877968685605E-4</v>
      </c>
      <c r="Q240" s="11">
        <v>-2.6664038999999998E-3</v>
      </c>
      <c r="R240" s="12">
        <v>2.0479000000000001E-2</v>
      </c>
      <c r="S240" s="12">
        <v>1.6641E-2</v>
      </c>
    </row>
    <row r="241" spans="1:19" x14ac:dyDescent="0.3">
      <c r="A241" s="1" t="s">
        <v>543</v>
      </c>
      <c r="B241" s="8">
        <v>353.4</v>
      </c>
      <c r="C241" s="9">
        <v>11.055</v>
      </c>
      <c r="D241" s="9">
        <f t="shared" si="3"/>
        <v>3.1281833616298813E-2</v>
      </c>
      <c r="E241" s="10">
        <v>22.87</v>
      </c>
      <c r="F241" s="11">
        <v>0.39045474357111726</v>
      </c>
      <c r="G241" s="9">
        <v>7.6299999999999993E-2</v>
      </c>
      <c r="H241" s="9">
        <v>8.8599999999999998E-2</v>
      </c>
      <c r="I241" s="9">
        <v>9.820000000000001E-2</v>
      </c>
      <c r="J241" s="9">
        <v>8.1600000000000006E-2</v>
      </c>
      <c r="K241" s="16">
        <v>-1.2333536522407434E-2</v>
      </c>
      <c r="L241" s="12">
        <v>6.0999999999999995E-3</v>
      </c>
      <c r="M241" s="14">
        <v>1.5885623510722979E-3</v>
      </c>
      <c r="N241" s="15">
        <v>-5.9999999999999995E-4</v>
      </c>
      <c r="O241" s="15">
        <v>5.9999999999999995E-4</v>
      </c>
      <c r="P241" s="13">
        <v>9.2342284436657701E-4</v>
      </c>
      <c r="Q241" s="11">
        <v>-2.9288342E-3</v>
      </c>
      <c r="R241" s="12">
        <v>2.2657E-2</v>
      </c>
      <c r="S241" s="12">
        <v>1.9987999999999999E-2</v>
      </c>
    </row>
    <row r="242" spans="1:19" x14ac:dyDescent="0.3">
      <c r="A242" s="1" t="s">
        <v>158</v>
      </c>
      <c r="B242" s="8">
        <v>329.08</v>
      </c>
      <c r="C242" s="9">
        <v>11.142666666666667</v>
      </c>
      <c r="D242" s="9">
        <f t="shared" si="3"/>
        <v>3.3860054292775825E-2</v>
      </c>
      <c r="E242" s="10">
        <v>22.47</v>
      </c>
      <c r="F242" s="11">
        <v>0.4149713959251739</v>
      </c>
      <c r="G242" s="9">
        <v>7.6399999999999996E-2</v>
      </c>
      <c r="H242" s="9">
        <v>8.9900000000000008E-2</v>
      </c>
      <c r="I242" s="9">
        <v>9.9399999999999988E-2</v>
      </c>
      <c r="J242" s="9">
        <v>8.6499999999999994E-2</v>
      </c>
      <c r="K242" s="16">
        <v>-1.3896789618885916E-2</v>
      </c>
      <c r="L242" s="12">
        <v>5.6999999999999993E-3</v>
      </c>
      <c r="M242" s="14">
        <v>1.0309278350515649E-2</v>
      </c>
      <c r="N242" s="15">
        <v>-3.4299999999999997E-2</v>
      </c>
      <c r="O242" s="15">
        <v>-1.9099999999999999E-2</v>
      </c>
      <c r="P242" s="13">
        <v>2.8920476642427264E-3</v>
      </c>
      <c r="Q242" s="11">
        <v>-2.8601947000000002E-3</v>
      </c>
      <c r="R242" s="12">
        <v>-6.7660999999999999E-2</v>
      </c>
      <c r="S242" s="12">
        <v>-6.9406999999999996E-2</v>
      </c>
    </row>
    <row r="243" spans="1:19" x14ac:dyDescent="0.3">
      <c r="A243" s="1" t="s">
        <v>159</v>
      </c>
      <c r="B243" s="8">
        <v>331.89</v>
      </c>
      <c r="C243" s="9">
        <v>11.230333333333332</v>
      </c>
      <c r="D243" s="9">
        <f t="shared" si="3"/>
        <v>3.38375164462121E-2</v>
      </c>
      <c r="E243" s="10">
        <v>22.07</v>
      </c>
      <c r="F243" s="11">
        <v>0.40917308973261013</v>
      </c>
      <c r="G243" s="9">
        <v>7.7399999999999997E-2</v>
      </c>
      <c r="H243" s="9">
        <v>9.2200000000000004E-2</v>
      </c>
      <c r="I243" s="9">
        <v>0.1014</v>
      </c>
      <c r="J243" s="9">
        <v>8.7599999999999997E-2</v>
      </c>
      <c r="K243" s="16">
        <v>-1.1729202811747903E-2</v>
      </c>
      <c r="L243" s="12">
        <v>5.6999999999999993E-3</v>
      </c>
      <c r="M243" s="14">
        <v>4.7095761381474865E-3</v>
      </c>
      <c r="N243" s="15">
        <v>-2.5000000000000001E-3</v>
      </c>
      <c r="O243" s="15">
        <v>-1.1999999999999999E-3</v>
      </c>
      <c r="P243" s="13">
        <v>1.0085782506886025E-3</v>
      </c>
      <c r="Q243" s="11">
        <v>-2.6738677000000001E-3</v>
      </c>
      <c r="R243" s="12">
        <v>1.3381000000000001E-2</v>
      </c>
      <c r="S243" s="12">
        <v>8.9859999999999992E-3</v>
      </c>
    </row>
    <row r="244" spans="1:19" x14ac:dyDescent="0.3">
      <c r="A244" s="1" t="s">
        <v>544</v>
      </c>
      <c r="B244" s="8">
        <v>339.94</v>
      </c>
      <c r="C244" s="9">
        <v>11.318</v>
      </c>
      <c r="D244" s="9">
        <f t="shared" si="3"/>
        <v>3.3294110725422134E-2</v>
      </c>
      <c r="E244" s="10">
        <v>21.669999999999998</v>
      </c>
      <c r="F244" s="11">
        <v>0.4713339563609768</v>
      </c>
      <c r="G244" s="9">
        <v>7.9000000000000001E-2</v>
      </c>
      <c r="H244" s="9">
        <v>9.3699999999999992E-2</v>
      </c>
      <c r="I244" s="9">
        <v>0.10210000000000001</v>
      </c>
      <c r="J244" s="9">
        <v>8.8900000000000007E-2</v>
      </c>
      <c r="K244" s="16">
        <v>-1.0291440203686946E-2</v>
      </c>
      <c r="L244" s="12">
        <v>6.4000000000000003E-3</v>
      </c>
      <c r="M244" s="14">
        <v>5.4687499999999112E-3</v>
      </c>
      <c r="N244" s="15">
        <v>-4.4000000000000003E-3</v>
      </c>
      <c r="O244" s="15">
        <v>-1.1000000000000001E-3</v>
      </c>
      <c r="P244" s="13">
        <v>1.03224470002074E-3</v>
      </c>
      <c r="Q244" s="11">
        <v>-2.3641623E-3</v>
      </c>
      <c r="R244" s="12">
        <v>2.6588000000000001E-2</v>
      </c>
      <c r="S244" s="12">
        <v>2.436E-2</v>
      </c>
    </row>
    <row r="245" spans="1:19" x14ac:dyDescent="0.3">
      <c r="A245" s="1" t="s">
        <v>160</v>
      </c>
      <c r="B245" s="8">
        <v>330.8</v>
      </c>
      <c r="C245" s="9">
        <v>11.433</v>
      </c>
      <c r="D245" s="9">
        <f t="shared" si="3"/>
        <v>3.4561668681983071E-2</v>
      </c>
      <c r="E245" s="10">
        <v>21.533333333333331</v>
      </c>
      <c r="F245" s="11">
        <v>0.4802842560110811</v>
      </c>
      <c r="G245" s="9">
        <v>7.7699999999999991E-2</v>
      </c>
      <c r="H245" s="9">
        <v>9.4600000000000004E-2</v>
      </c>
      <c r="I245" s="9">
        <v>0.10300000000000001</v>
      </c>
      <c r="J245" s="9">
        <v>9.2399999999999996E-2</v>
      </c>
      <c r="K245" s="16">
        <v>-1.0149279675610664E-2</v>
      </c>
      <c r="L245" s="12">
        <v>6.8999999999999999E-3</v>
      </c>
      <c r="M245" s="14">
        <v>1.5540015540016494E-3</v>
      </c>
      <c r="N245" s="15">
        <v>-2.0199999999999999E-2</v>
      </c>
      <c r="O245" s="15">
        <v>-1.9099999999999999E-2</v>
      </c>
      <c r="P245" s="13">
        <v>9.6677738381009844E-4</v>
      </c>
      <c r="Q245" s="11">
        <v>-2.3237107999999999E-3</v>
      </c>
      <c r="R245" s="12">
        <v>-2.4504000000000001E-2</v>
      </c>
      <c r="S245" s="12">
        <v>-2.6508E-2</v>
      </c>
    </row>
    <row r="246" spans="1:19" x14ac:dyDescent="0.3">
      <c r="A246" s="1" t="s">
        <v>161</v>
      </c>
      <c r="B246" s="8">
        <v>361.23</v>
      </c>
      <c r="C246" s="9">
        <v>11.547999999999998</v>
      </c>
      <c r="D246" s="9">
        <f t="shared" si="3"/>
        <v>3.1968551892146271E-2</v>
      </c>
      <c r="E246" s="10">
        <v>21.396666666666665</v>
      </c>
      <c r="F246" s="11">
        <v>0.44356997351094674</v>
      </c>
      <c r="G246" s="9">
        <v>7.7399999999999997E-2</v>
      </c>
      <c r="H246" s="9">
        <v>9.4700000000000006E-2</v>
      </c>
      <c r="I246" s="9">
        <v>0.1041</v>
      </c>
      <c r="J246" s="9">
        <v>8.8300000000000003E-2</v>
      </c>
      <c r="K246" s="16">
        <v>-2.2618111258997059E-3</v>
      </c>
      <c r="L246" s="12">
        <v>6.8000000000000005E-3</v>
      </c>
      <c r="M246" s="14">
        <v>2.3273855702092838E-3</v>
      </c>
      <c r="N246" s="15">
        <v>4.1500000000000002E-2</v>
      </c>
      <c r="O246" s="15">
        <v>3.85E-2</v>
      </c>
      <c r="P246" s="13">
        <v>1.3614467145162906E-3</v>
      </c>
      <c r="Q246" s="11">
        <v>-2.4314050000000002E-3</v>
      </c>
      <c r="R246" s="12">
        <v>9.7419000000000006E-2</v>
      </c>
      <c r="S246" s="12">
        <v>9.2408000000000004E-2</v>
      </c>
    </row>
    <row r="247" spans="1:19" x14ac:dyDescent="0.3">
      <c r="A247" s="1" t="s">
        <v>545</v>
      </c>
      <c r="B247" s="8">
        <v>358.02</v>
      </c>
      <c r="C247" s="9">
        <v>11.662999999999998</v>
      </c>
      <c r="D247" s="9">
        <f t="shared" si="3"/>
        <v>3.257639238031395E-2</v>
      </c>
      <c r="E247" s="10">
        <v>21.259999999999998</v>
      </c>
      <c r="F247" s="11">
        <v>0.44294943225407801</v>
      </c>
      <c r="G247" s="9">
        <v>7.7300000000000008E-2</v>
      </c>
      <c r="H247" s="9">
        <v>9.2600000000000002E-2</v>
      </c>
      <c r="I247" s="9">
        <v>0.10220000000000001</v>
      </c>
      <c r="J247" s="9">
        <v>8.6400000000000005E-2</v>
      </c>
      <c r="K247" s="16">
        <v>-5.0727453552213764E-4</v>
      </c>
      <c r="L247" s="12">
        <v>6.3E-3</v>
      </c>
      <c r="M247" s="14">
        <v>5.4179566563468118E-3</v>
      </c>
      <c r="N247" s="15">
        <v>2.3E-2</v>
      </c>
      <c r="O247" s="15">
        <v>2.1600000000000001E-2</v>
      </c>
      <c r="P247" s="13">
        <v>1.3508254602949282E-3</v>
      </c>
      <c r="Q247" s="11">
        <v>-2.5342714E-3</v>
      </c>
      <c r="R247" s="12">
        <v>-6.7539999999999996E-3</v>
      </c>
      <c r="S247" s="12">
        <v>-8.9210000000000001E-3</v>
      </c>
    </row>
    <row r="248" spans="1:19" x14ac:dyDescent="0.3">
      <c r="A248" s="1" t="s">
        <v>162</v>
      </c>
      <c r="B248" s="8">
        <v>356.15</v>
      </c>
      <c r="C248" s="9">
        <v>11.719999999999999</v>
      </c>
      <c r="D248" s="9">
        <f t="shared" si="3"/>
        <v>3.2907482802190087E-2</v>
      </c>
      <c r="E248" s="10">
        <v>21.419999999999998</v>
      </c>
      <c r="F248" s="11">
        <v>0.4392124466473909</v>
      </c>
      <c r="G248" s="9">
        <v>7.6200000000000004E-2</v>
      </c>
      <c r="H248" s="9">
        <v>9.2399999999999996E-2</v>
      </c>
      <c r="I248" s="9">
        <v>0.10199999999999999</v>
      </c>
      <c r="J248" s="9">
        <v>8.5999999999999993E-2</v>
      </c>
      <c r="K248" s="16">
        <v>4.8850583216639197E-3</v>
      </c>
      <c r="L248" s="12">
        <v>6.8000000000000005E-3</v>
      </c>
      <c r="M248" s="14">
        <v>3.8491147036181506E-3</v>
      </c>
      <c r="N248" s="15">
        <v>1.0699999999999999E-2</v>
      </c>
      <c r="O248" s="15">
        <v>1.0200000000000001E-2</v>
      </c>
      <c r="P248" s="13">
        <v>1.2984369297386121E-3</v>
      </c>
      <c r="Q248" s="11">
        <v>-3.4740156999999998E-3</v>
      </c>
      <c r="R248" s="12">
        <v>-4.4539999999999996E-3</v>
      </c>
      <c r="S248" s="12">
        <v>-6.5079999999999999E-3</v>
      </c>
    </row>
    <row r="249" spans="1:19" x14ac:dyDescent="0.3">
      <c r="A249" s="1" t="s">
        <v>163</v>
      </c>
      <c r="B249" s="8">
        <v>322.56</v>
      </c>
      <c r="C249" s="9">
        <v>11.776999999999999</v>
      </c>
      <c r="D249" s="9">
        <f t="shared" si="3"/>
        <v>3.6511036706349205E-2</v>
      </c>
      <c r="E249" s="10">
        <v>21.58</v>
      </c>
      <c r="F249" s="11">
        <v>0.48807356293700943</v>
      </c>
      <c r="G249" s="9">
        <v>7.4499999999999997E-2</v>
      </c>
      <c r="H249" s="9">
        <v>9.4100000000000003E-2</v>
      </c>
      <c r="I249" s="9">
        <v>0.1041</v>
      </c>
      <c r="J249" s="9">
        <v>9.1999999999999998E-2</v>
      </c>
      <c r="K249" s="16">
        <v>1.4392103427245939E-3</v>
      </c>
      <c r="L249" s="12">
        <v>6.6E-3</v>
      </c>
      <c r="M249" s="14">
        <v>9.2024539877300082E-3</v>
      </c>
      <c r="N249" s="15">
        <v>-4.19E-2</v>
      </c>
      <c r="O249" s="15">
        <v>-2.92E-2</v>
      </c>
      <c r="P249" s="13">
        <v>5.8277891593425295E-3</v>
      </c>
      <c r="Q249" s="11">
        <v>-3.8832506000000002E-3</v>
      </c>
      <c r="R249" s="12">
        <v>-9.0801000000000007E-2</v>
      </c>
      <c r="S249" s="12">
        <v>-9.4896999999999995E-2</v>
      </c>
    </row>
    <row r="250" spans="1:19" x14ac:dyDescent="0.3">
      <c r="A250" s="1" t="s">
        <v>546</v>
      </c>
      <c r="B250" s="8">
        <v>306.05</v>
      </c>
      <c r="C250" s="9">
        <v>11.834</v>
      </c>
      <c r="D250" s="9">
        <f t="shared" si="3"/>
        <v>3.8666884495997381E-2</v>
      </c>
      <c r="E250" s="10">
        <v>21.740000000000002</v>
      </c>
      <c r="F250" s="11">
        <v>0.52028966597077242</v>
      </c>
      <c r="G250" s="9">
        <v>7.3599999999999999E-2</v>
      </c>
      <c r="H250" s="9">
        <v>9.5600000000000004E-2</v>
      </c>
      <c r="I250" s="9">
        <v>0.10640000000000001</v>
      </c>
      <c r="J250" s="9">
        <v>9.1399999999999995E-2</v>
      </c>
      <c r="K250" s="16">
        <v>1.3728768628343889E-3</v>
      </c>
      <c r="L250" s="12">
        <v>6.0000000000000001E-3</v>
      </c>
      <c r="M250" s="14">
        <v>8.358662613981771E-3</v>
      </c>
      <c r="N250" s="15">
        <v>1.17E-2</v>
      </c>
      <c r="O250" s="15">
        <v>9.1000000000000004E-3</v>
      </c>
      <c r="P250" s="13">
        <v>1.9847914869206345E-3</v>
      </c>
      <c r="Q250" s="11">
        <v>-3.2591891E-3</v>
      </c>
      <c r="R250" s="12">
        <v>-4.8959000000000003E-2</v>
      </c>
      <c r="S250" s="12">
        <v>-5.1213000000000002E-2</v>
      </c>
    </row>
    <row r="251" spans="1:19" x14ac:dyDescent="0.3">
      <c r="A251" s="1" t="s">
        <v>164</v>
      </c>
      <c r="B251" s="8">
        <v>304</v>
      </c>
      <c r="C251" s="9">
        <v>11.917999999999999</v>
      </c>
      <c r="D251" s="9">
        <f t="shared" si="3"/>
        <v>3.9203947368421053E-2</v>
      </c>
      <c r="E251" s="10">
        <v>21.606666666666666</v>
      </c>
      <c r="F251" s="11">
        <v>0.52245192091158854</v>
      </c>
      <c r="G251" s="9">
        <v>7.17E-2</v>
      </c>
      <c r="H251" s="9">
        <v>9.5299999999999996E-2</v>
      </c>
      <c r="I251" s="9">
        <v>0.1074</v>
      </c>
      <c r="J251" s="9">
        <v>8.9800000000000005E-2</v>
      </c>
      <c r="K251" s="16">
        <v>-4.7068417248902097E-4</v>
      </c>
      <c r="L251" s="12">
        <v>6.8000000000000005E-3</v>
      </c>
      <c r="M251" s="14">
        <v>6.0286360211003753E-3</v>
      </c>
      <c r="N251" s="15">
        <v>2.1499999999999998E-2</v>
      </c>
      <c r="O251" s="15">
        <v>1.32E-2</v>
      </c>
      <c r="P251" s="13">
        <v>4.492763947883038E-3</v>
      </c>
      <c r="Q251" s="11">
        <v>-2.6211334E-3</v>
      </c>
      <c r="R251" s="12">
        <v>-3.5969999999999999E-3</v>
      </c>
      <c r="S251" s="12">
        <v>-6.11E-3</v>
      </c>
    </row>
    <row r="252" spans="1:19" x14ac:dyDescent="0.3">
      <c r="A252" s="1" t="s">
        <v>165</v>
      </c>
      <c r="B252" s="8">
        <v>322.22000000000003</v>
      </c>
      <c r="C252" s="9">
        <v>12.002000000000001</v>
      </c>
      <c r="D252" s="9">
        <f t="shared" si="3"/>
        <v>3.7247843088573027E-2</v>
      </c>
      <c r="E252" s="10">
        <v>21.473333333333333</v>
      </c>
      <c r="F252" s="11">
        <v>0.49850565507002909</v>
      </c>
      <c r="G252" s="9">
        <v>7.0599999999999996E-2</v>
      </c>
      <c r="H252" s="9">
        <v>9.3000000000000013E-2</v>
      </c>
      <c r="I252" s="9">
        <v>0.10619999999999999</v>
      </c>
      <c r="J252" s="9">
        <v>8.5800000000000001E-2</v>
      </c>
      <c r="K252" s="16">
        <v>9.0988658451676674E-4</v>
      </c>
      <c r="L252" s="12">
        <v>5.6999999999999993E-3</v>
      </c>
      <c r="M252" s="14">
        <v>2.2471910112360494E-3</v>
      </c>
      <c r="N252" s="15">
        <v>4.02E-2</v>
      </c>
      <c r="O252" s="15">
        <v>2.8500000000000001E-2</v>
      </c>
      <c r="P252" s="13">
        <v>2.439892152473761E-3</v>
      </c>
      <c r="Q252" s="11">
        <v>-2.6320852999999998E-3</v>
      </c>
      <c r="R252" s="12">
        <v>6.4560999999999993E-2</v>
      </c>
      <c r="S252" s="12">
        <v>5.9896999999999999E-2</v>
      </c>
    </row>
    <row r="253" spans="1:19" x14ac:dyDescent="0.3">
      <c r="A253" s="1" t="s">
        <v>166</v>
      </c>
      <c r="B253" s="8">
        <v>330.22</v>
      </c>
      <c r="C253" s="9">
        <v>12.086</v>
      </c>
      <c r="D253" s="9">
        <f t="shared" si="3"/>
        <v>3.6599842529222937E-2</v>
      </c>
      <c r="E253" s="10">
        <v>21.339999999999996</v>
      </c>
      <c r="F253" s="11">
        <v>0.4844968598832044</v>
      </c>
      <c r="G253" s="9">
        <v>6.7400000000000002E-2</v>
      </c>
      <c r="H253" s="9">
        <v>9.0500000000000011E-2</v>
      </c>
      <c r="I253" s="9">
        <v>0.1043</v>
      </c>
      <c r="J253" s="9">
        <v>8.4400000000000003E-2</v>
      </c>
      <c r="K253" s="16">
        <v>-1.8459075114823477E-3</v>
      </c>
      <c r="L253" s="12">
        <v>6.0000000000000001E-3</v>
      </c>
      <c r="M253" s="14">
        <v>0</v>
      </c>
      <c r="N253" s="15">
        <v>1.8700000000000001E-2</v>
      </c>
      <c r="O253" s="15">
        <v>1.67E-2</v>
      </c>
      <c r="P253" s="13">
        <v>7.9459580061841124E-4</v>
      </c>
      <c r="Q253" s="11">
        <v>-2.3382327999999998E-3</v>
      </c>
      <c r="R253" s="12">
        <v>2.7987000000000001E-2</v>
      </c>
      <c r="S253" s="12">
        <v>2.4954E-2</v>
      </c>
    </row>
    <row r="254" spans="1:19" x14ac:dyDescent="0.3">
      <c r="A254" s="1" t="s">
        <v>167</v>
      </c>
      <c r="B254" s="8">
        <v>343.93</v>
      </c>
      <c r="C254" s="9">
        <v>12.094000000000001</v>
      </c>
      <c r="D254" s="9">
        <f t="shared" si="3"/>
        <v>3.5164132236210857E-2</v>
      </c>
      <c r="E254" s="10">
        <v>21.206666666666663</v>
      </c>
      <c r="F254" s="11">
        <v>0.46630779969229535</v>
      </c>
      <c r="G254" s="9">
        <v>6.2199999999999998E-2</v>
      </c>
      <c r="H254" s="9">
        <v>9.0399999999999994E-2</v>
      </c>
      <c r="I254" s="9">
        <v>0.1045</v>
      </c>
      <c r="J254" s="9">
        <v>8.3699999999999997E-2</v>
      </c>
      <c r="K254" s="16">
        <v>7.2155963436142047E-4</v>
      </c>
      <c r="L254" s="12">
        <v>5.1999999999999998E-3</v>
      </c>
      <c r="M254" s="14">
        <v>5.9790732436471039E-3</v>
      </c>
      <c r="N254" s="15">
        <v>1.2999999999999999E-2</v>
      </c>
      <c r="O254" s="15">
        <v>1.4999999999999999E-2</v>
      </c>
      <c r="P254" s="13">
        <v>3.1935486193496172E-3</v>
      </c>
      <c r="Q254" s="11">
        <v>-2.2499869000000001E-3</v>
      </c>
      <c r="R254" s="12">
        <v>4.5000999999999999E-2</v>
      </c>
      <c r="S254" s="12">
        <v>4.3062999999999997E-2</v>
      </c>
    </row>
    <row r="255" spans="1:19" x14ac:dyDescent="0.3">
      <c r="A255" s="1" t="s">
        <v>168</v>
      </c>
      <c r="B255" s="8">
        <v>367.07</v>
      </c>
      <c r="C255" s="9">
        <v>12.102</v>
      </c>
      <c r="D255" s="9">
        <f t="shared" si="3"/>
        <v>3.2969188438172557E-2</v>
      </c>
      <c r="E255" s="10">
        <v>21.073333333333334</v>
      </c>
      <c r="F255" s="11">
        <v>0.44272044077746708</v>
      </c>
      <c r="G255" s="9">
        <v>5.9400000000000001E-2</v>
      </c>
      <c r="H255" s="9">
        <v>8.8300000000000003E-2</v>
      </c>
      <c r="I255" s="9">
        <v>0.1007</v>
      </c>
      <c r="J255" s="9">
        <v>8.4099999999999994E-2</v>
      </c>
      <c r="K255" s="16">
        <v>1.2468960191909433E-3</v>
      </c>
      <c r="L255" s="12">
        <v>4.7999999999999996E-3</v>
      </c>
      <c r="M255" s="14">
        <v>1.4858841010403356E-3</v>
      </c>
      <c r="N255" s="15">
        <v>3.0000000000000001E-3</v>
      </c>
      <c r="O255" s="15">
        <v>1.21E-2</v>
      </c>
      <c r="P255" s="13">
        <v>2.4313467391365987E-3</v>
      </c>
      <c r="Q255" s="11">
        <v>-2.2466856000000002E-3</v>
      </c>
      <c r="R255" s="12">
        <v>7.1565000000000004E-2</v>
      </c>
      <c r="S255" s="12">
        <v>6.7371E-2</v>
      </c>
    </row>
    <row r="256" spans="1:19" x14ac:dyDescent="0.3">
      <c r="A256" s="1" t="s">
        <v>547</v>
      </c>
      <c r="B256" s="8">
        <v>375.22</v>
      </c>
      <c r="C256" s="9">
        <v>12.11</v>
      </c>
      <c r="D256" s="9">
        <f t="shared" si="3"/>
        <v>3.2274399019242041E-2</v>
      </c>
      <c r="E256" s="10">
        <v>20.94</v>
      </c>
      <c r="F256" s="11">
        <v>0.45712559971995909</v>
      </c>
      <c r="G256" s="9">
        <v>5.91E-2</v>
      </c>
      <c r="H256" s="9">
        <v>8.929999999999999E-2</v>
      </c>
      <c r="I256" s="9">
        <v>0.1009</v>
      </c>
      <c r="J256" s="9">
        <v>8.4400000000000003E-2</v>
      </c>
      <c r="K256" s="16">
        <v>3.2513958389022847E-3</v>
      </c>
      <c r="L256" s="12">
        <v>4.4000000000000003E-3</v>
      </c>
      <c r="M256" s="14">
        <v>1.4836795252224366E-3</v>
      </c>
      <c r="N256" s="15">
        <v>3.8E-3</v>
      </c>
      <c r="O256" s="15">
        <v>1.0800000000000001E-2</v>
      </c>
      <c r="P256" s="13">
        <v>1.3750554843058975E-3</v>
      </c>
      <c r="Q256" s="11">
        <v>-2.4701057E-3</v>
      </c>
      <c r="R256" s="12">
        <v>2.4354000000000001E-2</v>
      </c>
      <c r="S256" s="12">
        <v>2.2311999999999999E-2</v>
      </c>
    </row>
    <row r="257" spans="1:19" x14ac:dyDescent="0.3">
      <c r="A257" s="1" t="s">
        <v>169</v>
      </c>
      <c r="B257" s="8">
        <v>375.35</v>
      </c>
      <c r="C257" s="9">
        <v>12.122333333333334</v>
      </c>
      <c r="D257" s="9">
        <f t="shared" si="3"/>
        <v>3.2296079214954927E-2</v>
      </c>
      <c r="E257" s="10">
        <v>20.43</v>
      </c>
      <c r="F257" s="11">
        <v>0.46123959873540016</v>
      </c>
      <c r="G257" s="9">
        <v>5.6500000000000002E-2</v>
      </c>
      <c r="H257" s="9">
        <v>8.8599999999999998E-2</v>
      </c>
      <c r="I257" s="9">
        <v>9.9399999999999988E-2</v>
      </c>
      <c r="J257" s="9">
        <v>8.3699999999999997E-2</v>
      </c>
      <c r="K257" s="16">
        <v>5.730156636071535E-3</v>
      </c>
      <c r="L257" s="12">
        <v>5.3E-3</v>
      </c>
      <c r="M257" s="14">
        <v>1.481481481481417E-3</v>
      </c>
      <c r="N257" s="15">
        <v>1.4E-2</v>
      </c>
      <c r="O257" s="15">
        <v>1.38E-2</v>
      </c>
      <c r="P257" s="13">
        <v>2.0727744645301178E-3</v>
      </c>
      <c r="Q257" s="11">
        <v>-2.3251798E-3</v>
      </c>
      <c r="R257" s="12">
        <v>2.2680000000000001E-3</v>
      </c>
      <c r="S257" s="12">
        <v>2.14E-4</v>
      </c>
    </row>
    <row r="258" spans="1:19" x14ac:dyDescent="0.3">
      <c r="A258" s="1" t="s">
        <v>170</v>
      </c>
      <c r="B258" s="8">
        <v>389.83</v>
      </c>
      <c r="C258" s="9">
        <v>12.134666666666668</v>
      </c>
      <c r="D258" s="9">
        <f t="shared" si="3"/>
        <v>3.11280985728822E-2</v>
      </c>
      <c r="E258" s="10">
        <v>19.920000000000002</v>
      </c>
      <c r="F258" s="11">
        <v>0.43996696944673824</v>
      </c>
      <c r="G258" s="9">
        <v>5.4600000000000003E-2</v>
      </c>
      <c r="H258" s="9">
        <v>8.8599999999999998E-2</v>
      </c>
      <c r="I258" s="9">
        <v>9.8599999999999993E-2</v>
      </c>
      <c r="J258" s="9">
        <v>8.4500000000000006E-2</v>
      </c>
      <c r="K258" s="16">
        <v>6.9821048079608426E-3</v>
      </c>
      <c r="L258" s="12">
        <v>4.6999999999999993E-3</v>
      </c>
      <c r="M258" s="14">
        <v>2.9585798816569309E-3</v>
      </c>
      <c r="N258" s="15">
        <v>0</v>
      </c>
      <c r="O258" s="15">
        <v>3.8999999999999998E-3</v>
      </c>
      <c r="P258" s="13">
        <v>1.5851689874718281E-3</v>
      </c>
      <c r="Q258" s="11">
        <v>-2.6470032999999999E-3</v>
      </c>
      <c r="R258" s="12">
        <v>4.2930000000000003E-2</v>
      </c>
      <c r="S258" s="12">
        <v>3.8759000000000002E-2</v>
      </c>
    </row>
    <row r="259" spans="1:19" x14ac:dyDescent="0.3">
      <c r="A259" s="1" t="s">
        <v>548</v>
      </c>
      <c r="B259" s="8">
        <v>371.16</v>
      </c>
      <c r="C259" s="9">
        <v>12.147</v>
      </c>
      <c r="D259" s="9">
        <f t="shared" ref="D259:D322" si="4">C259/B259</f>
        <v>3.2727125767862915E-2</v>
      </c>
      <c r="E259" s="10">
        <v>19.41</v>
      </c>
      <c r="F259" s="11">
        <v>0.45824374301195492</v>
      </c>
      <c r="G259" s="9">
        <v>5.57E-2</v>
      </c>
      <c r="H259" s="9">
        <v>9.01E-2</v>
      </c>
      <c r="I259" s="9">
        <v>9.9600000000000008E-2</v>
      </c>
      <c r="J259" s="9">
        <v>8.5999999999999993E-2</v>
      </c>
      <c r="K259" s="16">
        <v>1.4247489352183311E-2</v>
      </c>
      <c r="L259" s="12">
        <v>4.1999999999999997E-3</v>
      </c>
      <c r="M259" s="14">
        <v>2.9498525073747839E-3</v>
      </c>
      <c r="N259" s="15">
        <v>-6.3E-3</v>
      </c>
      <c r="O259" s="15">
        <v>-1.8E-3</v>
      </c>
      <c r="P259" s="13">
        <v>1.1798904421459974E-3</v>
      </c>
      <c r="Q259" s="11">
        <v>-2.3828566999999998E-3</v>
      </c>
      <c r="R259" s="12">
        <v>-4.5357000000000001E-2</v>
      </c>
      <c r="S259" s="12">
        <v>-4.7497999999999999E-2</v>
      </c>
    </row>
    <row r="260" spans="1:19" x14ac:dyDescent="0.3">
      <c r="A260" s="1" t="s">
        <v>171</v>
      </c>
      <c r="B260" s="8">
        <v>387.81</v>
      </c>
      <c r="C260" s="9">
        <v>12.189666666666668</v>
      </c>
      <c r="D260" s="9">
        <f t="shared" si="4"/>
        <v>3.1432058654151947E-2</v>
      </c>
      <c r="E260" s="10">
        <v>18.88</v>
      </c>
      <c r="F260" s="11">
        <v>0.44035678156055563</v>
      </c>
      <c r="G260" s="9">
        <v>5.5800000000000002E-2</v>
      </c>
      <c r="H260" s="9">
        <v>0.09</v>
      </c>
      <c r="I260" s="9">
        <v>9.8900000000000002E-2</v>
      </c>
      <c r="J260" s="9">
        <v>8.5000000000000006E-2</v>
      </c>
      <c r="K260" s="16">
        <v>1.4835552764731372E-2</v>
      </c>
      <c r="L260" s="12">
        <v>4.8999999999999998E-3</v>
      </c>
      <c r="M260" s="14">
        <v>1.4705882352941124E-3</v>
      </c>
      <c r="N260" s="15">
        <v>1.5699999999999999E-2</v>
      </c>
      <c r="O260" s="15">
        <v>1.67E-2</v>
      </c>
      <c r="P260" s="13">
        <v>1.1053299091358607E-3</v>
      </c>
      <c r="Q260" s="11">
        <v>-2.1621899E-3</v>
      </c>
      <c r="R260" s="12">
        <v>4.6525999999999998E-2</v>
      </c>
      <c r="S260" s="12">
        <v>4.4798999999999999E-2</v>
      </c>
    </row>
    <row r="261" spans="1:19" x14ac:dyDescent="0.3">
      <c r="A261" s="1" t="s">
        <v>549</v>
      </c>
      <c r="B261" s="8">
        <v>395.43</v>
      </c>
      <c r="C261" s="9">
        <v>12.232333333333333</v>
      </c>
      <c r="D261" s="9">
        <f t="shared" si="4"/>
        <v>3.0934257222095776E-2</v>
      </c>
      <c r="E261" s="10">
        <v>18.350000000000001</v>
      </c>
      <c r="F261" s="11">
        <v>0.437639637271652</v>
      </c>
      <c r="G261" s="9">
        <v>5.33E-2</v>
      </c>
      <c r="H261" s="9">
        <v>8.7499999999999994E-2</v>
      </c>
      <c r="I261" s="9">
        <v>9.6500000000000002E-2</v>
      </c>
      <c r="J261" s="9">
        <v>8.1799999999999998E-2</v>
      </c>
      <c r="K261" s="16">
        <v>1.733129829731174E-2</v>
      </c>
      <c r="L261" s="12">
        <v>4.5999999999999999E-3</v>
      </c>
      <c r="M261" s="14">
        <v>2.936857562408246E-3</v>
      </c>
      <c r="N261" s="15">
        <v>3.4000000000000002E-2</v>
      </c>
      <c r="O261" s="15">
        <v>2.75E-2</v>
      </c>
      <c r="P261" s="13">
        <v>2.0376369415807836E-3</v>
      </c>
      <c r="Q261" s="11">
        <v>-2.0694528000000001E-3</v>
      </c>
      <c r="R261" s="12">
        <v>2.3885E-2</v>
      </c>
      <c r="S261" s="12">
        <v>1.9911999999999999E-2</v>
      </c>
    </row>
    <row r="262" spans="1:19" x14ac:dyDescent="0.3">
      <c r="A262" s="1" t="s">
        <v>172</v>
      </c>
      <c r="B262" s="8">
        <v>387.86</v>
      </c>
      <c r="C262" s="9">
        <v>12.274999999999999</v>
      </c>
      <c r="D262" s="9">
        <f t="shared" si="4"/>
        <v>3.1648017325839217E-2</v>
      </c>
      <c r="E262" s="10">
        <v>17.82</v>
      </c>
      <c r="F262" s="11">
        <v>0.44153183703099674</v>
      </c>
      <c r="G262" s="9">
        <v>5.2199999999999996E-2</v>
      </c>
      <c r="H262" s="9">
        <v>8.6099999999999996E-2</v>
      </c>
      <c r="I262" s="9">
        <v>9.5100000000000004E-2</v>
      </c>
      <c r="J262" s="9">
        <v>7.9000000000000001E-2</v>
      </c>
      <c r="K262" s="16">
        <v>2.3289043967750278E-2</v>
      </c>
      <c r="L262" s="12">
        <v>4.5999999999999999E-3</v>
      </c>
      <c r="M262" s="14">
        <v>4.3923865300146137E-3</v>
      </c>
      <c r="N262" s="15">
        <v>3.0300000000000001E-2</v>
      </c>
      <c r="O262" s="15">
        <v>2.7099999999999999E-2</v>
      </c>
      <c r="P262" s="13">
        <v>4.7469663560379554E-4</v>
      </c>
      <c r="Q262" s="11">
        <v>-1.7709068000000001E-3</v>
      </c>
      <c r="R262" s="12">
        <v>-1.6861000000000001E-2</v>
      </c>
      <c r="S262" s="12">
        <v>-1.9061000000000002E-2</v>
      </c>
    </row>
    <row r="263" spans="1:19" x14ac:dyDescent="0.3">
      <c r="A263" s="1" t="s">
        <v>173</v>
      </c>
      <c r="B263" s="8">
        <v>392.46</v>
      </c>
      <c r="C263" s="9">
        <v>12.250999999999998</v>
      </c>
      <c r="D263" s="9">
        <f t="shared" si="4"/>
        <v>3.1215920093767512E-2</v>
      </c>
      <c r="E263" s="10">
        <v>17.203333333333333</v>
      </c>
      <c r="F263" s="11">
        <v>0.43400345378123883</v>
      </c>
      <c r="G263" s="9">
        <v>4.99E-2</v>
      </c>
      <c r="H263" s="9">
        <v>8.5500000000000007E-2</v>
      </c>
      <c r="I263" s="9">
        <v>9.4899999999999998E-2</v>
      </c>
      <c r="J263" s="9">
        <v>7.9100000000000004E-2</v>
      </c>
      <c r="K263" s="16">
        <v>2.5508895824187538E-2</v>
      </c>
      <c r="L263" s="12">
        <v>4.1999999999999997E-3</v>
      </c>
      <c r="M263" s="14">
        <v>1.4577259475219151E-3</v>
      </c>
      <c r="N263" s="15">
        <v>5.4000000000000003E-3</v>
      </c>
      <c r="O263" s="15">
        <v>4.3E-3</v>
      </c>
      <c r="P263" s="13">
        <v>1.1256624322622082E-3</v>
      </c>
      <c r="Q263" s="11">
        <v>-2.1871421E-3</v>
      </c>
      <c r="R263" s="12">
        <v>1.3457999999999999E-2</v>
      </c>
      <c r="S263" s="12">
        <v>1.1899E-2</v>
      </c>
    </row>
    <row r="264" spans="1:19" x14ac:dyDescent="0.3">
      <c r="A264" s="1" t="s">
        <v>550</v>
      </c>
      <c r="B264" s="8">
        <v>375.22</v>
      </c>
      <c r="C264" s="9">
        <v>12.227</v>
      </c>
      <c r="D264" s="9">
        <f t="shared" si="4"/>
        <v>3.258621608656255E-2</v>
      </c>
      <c r="E264" s="10">
        <v>16.586666666666666</v>
      </c>
      <c r="F264" s="11">
        <v>0.46015449030635514</v>
      </c>
      <c r="G264" s="9">
        <v>4.5599999999999995E-2</v>
      </c>
      <c r="H264" s="9">
        <v>8.48E-2</v>
      </c>
      <c r="I264" s="9">
        <v>9.4499999999999987E-2</v>
      </c>
      <c r="J264" s="9">
        <v>7.8899999999999998E-2</v>
      </c>
      <c r="K264" s="16">
        <v>3.0689946961441002E-2</v>
      </c>
      <c r="L264" s="12">
        <v>3.9000000000000003E-3</v>
      </c>
      <c r="M264" s="14">
        <v>2.9112081513829047E-3</v>
      </c>
      <c r="N264" s="15">
        <v>8.2000000000000007E-3</v>
      </c>
      <c r="O264" s="15">
        <v>1.06E-2</v>
      </c>
      <c r="P264" s="13">
        <v>2.0490197393085588E-3</v>
      </c>
      <c r="Q264" s="11">
        <v>-1.4274750000000001E-3</v>
      </c>
      <c r="R264" s="12">
        <v>-4.0214E-2</v>
      </c>
      <c r="S264" s="12">
        <v>-4.3972999999999998E-2</v>
      </c>
    </row>
    <row r="265" spans="1:19" x14ac:dyDescent="0.3">
      <c r="A265" s="1" t="s">
        <v>174</v>
      </c>
      <c r="B265" s="8">
        <v>417.09</v>
      </c>
      <c r="C265" s="9">
        <v>12.202999999999999</v>
      </c>
      <c r="D265" s="9">
        <f t="shared" si="4"/>
        <v>2.92574744060035E-2</v>
      </c>
      <c r="E265" s="10">
        <v>15.969999999999999</v>
      </c>
      <c r="F265" s="11">
        <v>0.42034441734015393</v>
      </c>
      <c r="G265" s="9">
        <v>4.07E-2</v>
      </c>
      <c r="H265" s="9">
        <v>8.3100000000000007E-2</v>
      </c>
      <c r="I265" s="9">
        <v>9.2600000000000002E-2</v>
      </c>
      <c r="J265" s="9">
        <v>7.2999999999999995E-2</v>
      </c>
      <c r="K265" s="16">
        <v>3.1812384429210916E-2</v>
      </c>
      <c r="L265" s="12">
        <v>3.8E-3</v>
      </c>
      <c r="M265" s="14">
        <v>7.2568940493455969E-4</v>
      </c>
      <c r="N265" s="15">
        <v>5.8099999999999999E-2</v>
      </c>
      <c r="O265" s="15">
        <v>4.36E-2</v>
      </c>
      <c r="P265" s="13">
        <v>2.0495495275665832E-3</v>
      </c>
      <c r="Q265" s="11">
        <v>-1.2532164000000001E-3</v>
      </c>
      <c r="R265" s="12">
        <v>0.114089</v>
      </c>
      <c r="S265" s="12">
        <v>0.11147600000000001</v>
      </c>
    </row>
    <row r="266" spans="1:19" x14ac:dyDescent="0.3">
      <c r="A266" s="1" t="s">
        <v>175</v>
      </c>
      <c r="B266" s="8">
        <v>408.79</v>
      </c>
      <c r="C266" s="9">
        <v>12.243333333333332</v>
      </c>
      <c r="D266" s="9">
        <f t="shared" si="4"/>
        <v>2.9950178168089561E-2</v>
      </c>
      <c r="E266" s="10">
        <v>16.043333333333333</v>
      </c>
      <c r="F266" s="11">
        <v>0.4132296784533297</v>
      </c>
      <c r="G266" s="9">
        <v>3.7999999999999999E-2</v>
      </c>
      <c r="H266" s="9">
        <v>8.199999999999999E-2</v>
      </c>
      <c r="I266" s="9">
        <v>9.1300000000000006E-2</v>
      </c>
      <c r="J266" s="9">
        <v>7.7600000000000002E-2</v>
      </c>
      <c r="K266" s="16">
        <v>3.1941466539383435E-2</v>
      </c>
      <c r="L266" s="12">
        <v>3.4000000000000002E-3</v>
      </c>
      <c r="M266" s="14">
        <v>1.4503263234226793E-3</v>
      </c>
      <c r="N266" s="15">
        <v>-3.2399999999999998E-2</v>
      </c>
      <c r="O266" s="15">
        <v>-1.7299999999999999E-2</v>
      </c>
      <c r="P266" s="13">
        <v>8.7244268336568974E-4</v>
      </c>
      <c r="Q266" s="11">
        <v>-1.2723764999999999E-3</v>
      </c>
      <c r="R266" s="12">
        <v>-1.8348E-2</v>
      </c>
      <c r="S266" s="12">
        <v>-1.9654000000000001E-2</v>
      </c>
    </row>
    <row r="267" spans="1:19" x14ac:dyDescent="0.3">
      <c r="A267" s="1" t="s">
        <v>551</v>
      </c>
      <c r="B267" s="8">
        <v>412.7</v>
      </c>
      <c r="C267" s="9">
        <v>12.283666666666665</v>
      </c>
      <c r="D267" s="9">
        <f t="shared" si="4"/>
        <v>2.9764154753250945E-2</v>
      </c>
      <c r="E267" s="10">
        <v>16.116666666666667</v>
      </c>
      <c r="F267" s="11">
        <v>0.40763052516093295</v>
      </c>
      <c r="G267" s="9">
        <v>3.8399999999999997E-2</v>
      </c>
      <c r="H267" s="9">
        <v>8.2899999999999988E-2</v>
      </c>
      <c r="I267" s="9">
        <v>9.2300000000000007E-2</v>
      </c>
      <c r="J267" s="9">
        <v>7.7700000000000005E-2</v>
      </c>
      <c r="K267" s="16">
        <v>3.3556021334136502E-2</v>
      </c>
      <c r="L267" s="12">
        <v>2.8000000000000004E-3</v>
      </c>
      <c r="M267" s="14">
        <v>3.6205648081100161E-3</v>
      </c>
      <c r="N267" s="15">
        <v>5.1000000000000004E-3</v>
      </c>
      <c r="O267" s="15">
        <v>9.5999999999999992E-3</v>
      </c>
      <c r="P267" s="13">
        <v>9.1322824327349486E-4</v>
      </c>
      <c r="Q267" s="11">
        <v>-1.3307521E-3</v>
      </c>
      <c r="R267" s="12">
        <v>1.2865E-2</v>
      </c>
      <c r="S267" s="12">
        <v>9.4420000000000007E-3</v>
      </c>
    </row>
    <row r="268" spans="1:19" x14ac:dyDescent="0.3">
      <c r="A268" s="1" t="s">
        <v>176</v>
      </c>
      <c r="B268" s="8">
        <v>403.69</v>
      </c>
      <c r="C268" s="9">
        <v>12.323999999999998</v>
      </c>
      <c r="D268" s="9">
        <f t="shared" si="4"/>
        <v>3.0528375733855181E-2</v>
      </c>
      <c r="E268" s="10">
        <v>16.190000000000001</v>
      </c>
      <c r="F268" s="11">
        <v>0.40210603421764723</v>
      </c>
      <c r="G268" s="9">
        <v>4.0399999999999998E-2</v>
      </c>
      <c r="H268" s="9">
        <v>8.3499999999999991E-2</v>
      </c>
      <c r="I268" s="9">
        <v>9.2499999999999999E-2</v>
      </c>
      <c r="J268" s="9">
        <v>7.9699999999999993E-2</v>
      </c>
      <c r="K268" s="16">
        <v>4.1900538021336926E-2</v>
      </c>
      <c r="L268" s="12">
        <v>3.4000000000000002E-3</v>
      </c>
      <c r="M268" s="14">
        <v>5.050505050505194E-3</v>
      </c>
      <c r="N268" s="15">
        <v>-9.4000000000000004E-3</v>
      </c>
      <c r="O268" s="15">
        <v>-7.3000000000000001E-3</v>
      </c>
      <c r="P268" s="13">
        <v>4.6975729646055121E-4</v>
      </c>
      <c r="Q268" s="11">
        <v>-1.2508720999999999E-3</v>
      </c>
      <c r="R268" s="12">
        <v>-1.9470000000000001E-2</v>
      </c>
      <c r="S268" s="12">
        <v>-2.1873E-2</v>
      </c>
    </row>
    <row r="269" spans="1:19" x14ac:dyDescent="0.3">
      <c r="A269" s="1" t="s">
        <v>177</v>
      </c>
      <c r="B269" s="8">
        <v>414.95</v>
      </c>
      <c r="C269" s="9">
        <v>12.322666666666667</v>
      </c>
      <c r="D269" s="9">
        <f t="shared" si="4"/>
        <v>2.9696750612523599E-2</v>
      </c>
      <c r="E269" s="10">
        <v>16.476666666666667</v>
      </c>
      <c r="F269" s="11">
        <v>0.38730347176926833</v>
      </c>
      <c r="G269" s="9">
        <v>3.7499999999999999E-2</v>
      </c>
      <c r="H269" s="9">
        <v>8.3299999999999999E-2</v>
      </c>
      <c r="I269" s="9">
        <v>9.2100000000000015E-2</v>
      </c>
      <c r="J269" s="9">
        <v>8.0299999999999996E-2</v>
      </c>
      <c r="K269" s="16">
        <v>3.8661810057257162E-2</v>
      </c>
      <c r="L269" s="12">
        <v>3.2000000000000002E-3</v>
      </c>
      <c r="M269" s="14">
        <v>1.43575017946862E-3</v>
      </c>
      <c r="N269" s="15">
        <v>1.6000000000000001E-3</v>
      </c>
      <c r="O269" s="15">
        <v>1.6000000000000001E-3</v>
      </c>
      <c r="P269" s="13">
        <v>1.6610435962213363E-3</v>
      </c>
      <c r="Q269" s="11">
        <v>-1.5031952E-3</v>
      </c>
      <c r="R269" s="12">
        <v>2.8614000000000001E-2</v>
      </c>
      <c r="S269" s="12">
        <v>2.7157000000000001E-2</v>
      </c>
    </row>
    <row r="270" spans="1:19" x14ac:dyDescent="0.3">
      <c r="A270" s="1" t="s">
        <v>552</v>
      </c>
      <c r="B270" s="8">
        <v>415.35</v>
      </c>
      <c r="C270" s="9">
        <v>12.321333333333332</v>
      </c>
      <c r="D270" s="9">
        <f t="shared" si="4"/>
        <v>2.9664941214236983E-2</v>
      </c>
      <c r="E270" s="10">
        <v>16.763333333333335</v>
      </c>
      <c r="F270" s="11">
        <v>0.38299851628553261</v>
      </c>
      <c r="G270" s="9">
        <v>3.6299999999999999E-2</v>
      </c>
      <c r="H270" s="9">
        <v>8.2799999999999999E-2</v>
      </c>
      <c r="I270" s="9">
        <v>9.1300000000000006E-2</v>
      </c>
      <c r="J270" s="9">
        <v>7.8100000000000003E-2</v>
      </c>
      <c r="K270" s="16">
        <v>3.7175488724919784E-2</v>
      </c>
      <c r="L270" s="12">
        <v>2.8000000000000004E-3</v>
      </c>
      <c r="M270" s="14">
        <v>1.4336917562722817E-3</v>
      </c>
      <c r="N270" s="15">
        <v>2.4299999999999999E-2</v>
      </c>
      <c r="O270" s="15">
        <v>2.5399999999999999E-2</v>
      </c>
      <c r="P270" s="13">
        <v>6.9002881588027618E-4</v>
      </c>
      <c r="Q270" s="11">
        <v>-1.5877929000000001E-3</v>
      </c>
      <c r="R270" s="12">
        <v>4.8500000000000001E-3</v>
      </c>
      <c r="S270" s="12">
        <v>1.0870000000000001E-3</v>
      </c>
    </row>
    <row r="271" spans="1:19" x14ac:dyDescent="0.3">
      <c r="A271" s="1" t="s">
        <v>178</v>
      </c>
      <c r="B271" s="8">
        <v>408.14</v>
      </c>
      <c r="C271" s="9">
        <v>12.32</v>
      </c>
      <c r="D271" s="9">
        <f t="shared" si="4"/>
        <v>3.0185720586073408E-2</v>
      </c>
      <c r="E271" s="10">
        <v>17.05</v>
      </c>
      <c r="F271" s="11">
        <v>0.39204235383314068</v>
      </c>
      <c r="G271" s="9">
        <v>3.6600000000000001E-2</v>
      </c>
      <c r="H271" s="9">
        <v>8.2200000000000009E-2</v>
      </c>
      <c r="I271" s="9">
        <v>9.0500000000000011E-2</v>
      </c>
      <c r="J271" s="9">
        <v>7.6499999999999999E-2</v>
      </c>
      <c r="K271" s="16">
        <v>4.3076559596685451E-2</v>
      </c>
      <c r="L271" s="12">
        <v>3.2000000000000002E-3</v>
      </c>
      <c r="M271" s="14">
        <v>3.5790980672869566E-3</v>
      </c>
      <c r="N271" s="15">
        <v>0.02</v>
      </c>
      <c r="O271" s="15">
        <v>1.5599999999999999E-2</v>
      </c>
      <c r="P271" s="13">
        <v>7.5291922085405109E-4</v>
      </c>
      <c r="Q271" s="11">
        <v>-1.2735064999999999E-3</v>
      </c>
      <c r="R271" s="12">
        <v>-1.503E-2</v>
      </c>
      <c r="S271" s="12">
        <v>-1.7545000000000002E-2</v>
      </c>
    </row>
    <row r="272" spans="1:19" x14ac:dyDescent="0.3">
      <c r="A272" s="1" t="s">
        <v>179</v>
      </c>
      <c r="B272" s="8">
        <v>424.21</v>
      </c>
      <c r="C272" s="9">
        <v>12.344999999999999</v>
      </c>
      <c r="D272" s="9">
        <f t="shared" si="4"/>
        <v>2.9101152730958722E-2</v>
      </c>
      <c r="E272" s="10">
        <v>17.38</v>
      </c>
      <c r="F272" s="11">
        <v>0.3833486996935862</v>
      </c>
      <c r="G272" s="9">
        <v>3.2099999999999997E-2</v>
      </c>
      <c r="H272" s="9">
        <v>8.0700000000000008E-2</v>
      </c>
      <c r="I272" s="9">
        <v>8.8399999999999992E-2</v>
      </c>
      <c r="J272" s="9">
        <v>7.2599999999999998E-2</v>
      </c>
      <c r="K272" s="16">
        <v>4.1494791856363712E-2</v>
      </c>
      <c r="L272" s="12">
        <v>3.0999999999999999E-3</v>
      </c>
      <c r="M272" s="14">
        <v>2.1398002853068032E-3</v>
      </c>
      <c r="N272" s="15">
        <v>3.9800000000000002E-2</v>
      </c>
      <c r="O272" s="15">
        <v>3.0800000000000001E-2</v>
      </c>
      <c r="P272" s="13">
        <v>8.974630008779733E-4</v>
      </c>
      <c r="Q272" s="11">
        <v>-1.3636614999999999E-3</v>
      </c>
      <c r="R272" s="12">
        <v>4.0924000000000002E-2</v>
      </c>
      <c r="S272" s="12">
        <v>3.9465E-2</v>
      </c>
    </row>
    <row r="273" spans="1:19" x14ac:dyDescent="0.3">
      <c r="A273" s="1" t="s">
        <v>180</v>
      </c>
      <c r="B273" s="8">
        <v>414.03</v>
      </c>
      <c r="C273" s="9">
        <v>12.370000000000001</v>
      </c>
      <c r="D273" s="9">
        <f t="shared" si="4"/>
        <v>2.9877062048643821E-2</v>
      </c>
      <c r="E273" s="10">
        <v>17.71</v>
      </c>
      <c r="F273" s="11">
        <v>0.39940503692424356</v>
      </c>
      <c r="G273" s="9">
        <v>3.1300000000000001E-2</v>
      </c>
      <c r="H273" s="9">
        <v>7.9500000000000001E-2</v>
      </c>
      <c r="I273" s="9">
        <v>8.6500000000000007E-2</v>
      </c>
      <c r="J273" s="9">
        <v>7.2499999999999995E-2</v>
      </c>
      <c r="K273" s="16">
        <v>4.3049956234123499E-2</v>
      </c>
      <c r="L273" s="12">
        <v>2.5999999999999999E-3</v>
      </c>
      <c r="M273" s="14">
        <v>2.846975088967918E-3</v>
      </c>
      <c r="N273" s="15">
        <v>6.7000000000000002E-3</v>
      </c>
      <c r="O273" s="15">
        <v>8.9999999999999993E-3</v>
      </c>
      <c r="P273" s="13">
        <v>3.6954737609879481E-4</v>
      </c>
      <c r="Q273" s="11">
        <v>-1.4314693E-3</v>
      </c>
      <c r="R273" s="12">
        <v>-2.0615000000000001E-2</v>
      </c>
      <c r="S273" s="12">
        <v>-2.4213999999999999E-2</v>
      </c>
    </row>
    <row r="274" spans="1:19" x14ac:dyDescent="0.3">
      <c r="A274" s="1" t="s">
        <v>181</v>
      </c>
      <c r="B274" s="8">
        <v>417.8</v>
      </c>
      <c r="C274" s="9">
        <v>12.395</v>
      </c>
      <c r="D274" s="9">
        <f t="shared" si="4"/>
        <v>2.9667304930588796E-2</v>
      </c>
      <c r="E274" s="10">
        <v>18.04</v>
      </c>
      <c r="F274" s="11">
        <v>0.39765697210960538</v>
      </c>
      <c r="G274" s="9">
        <v>2.9100000000000001E-2</v>
      </c>
      <c r="H274" s="9">
        <v>7.9199999999999993E-2</v>
      </c>
      <c r="I274" s="9">
        <v>8.6199999999999999E-2</v>
      </c>
      <c r="J274" s="9">
        <v>7.0999999999999994E-2</v>
      </c>
      <c r="K274" s="16">
        <v>4.113778229762699E-2</v>
      </c>
      <c r="L274" s="12">
        <v>2.5999999999999999E-3</v>
      </c>
      <c r="M274" s="14">
        <v>2.8388928317957252E-3</v>
      </c>
      <c r="N274" s="15">
        <v>1.8499999999999999E-2</v>
      </c>
      <c r="O274" s="15">
        <v>9.9000000000000008E-3</v>
      </c>
      <c r="P274" s="13">
        <v>8.7224120429514802E-4</v>
      </c>
      <c r="Q274" s="11">
        <v>-1.0761545999999999E-3</v>
      </c>
      <c r="R274" s="12">
        <v>1.1339999999999999E-2</v>
      </c>
      <c r="S274" s="12">
        <v>8.9160000000000003E-3</v>
      </c>
    </row>
    <row r="275" spans="1:19" x14ac:dyDescent="0.3">
      <c r="A275" s="1" t="s">
        <v>553</v>
      </c>
      <c r="B275" s="8">
        <v>418.68</v>
      </c>
      <c r="C275" s="9">
        <v>12.391666666666667</v>
      </c>
      <c r="D275" s="9">
        <f t="shared" si="4"/>
        <v>2.9596987357090539E-2</v>
      </c>
      <c r="E275" s="10">
        <v>18.39</v>
      </c>
      <c r="F275" s="11">
        <v>0.40325117775070152</v>
      </c>
      <c r="G275" s="9">
        <v>2.86E-2</v>
      </c>
      <c r="H275" s="9">
        <v>7.9899999999999999E-2</v>
      </c>
      <c r="I275" s="9">
        <v>8.8399999999999992E-2</v>
      </c>
      <c r="J275" s="9">
        <v>7.4099999999999999E-2</v>
      </c>
      <c r="K275" s="16">
        <v>4.1096098662396344E-2</v>
      </c>
      <c r="L275" s="12">
        <v>2.3E-3</v>
      </c>
      <c r="M275" s="14">
        <v>3.5385704175512345E-3</v>
      </c>
      <c r="N275" s="15">
        <v>-1.9800000000000002E-2</v>
      </c>
      <c r="O275" s="15">
        <v>-1.5599999999999999E-2</v>
      </c>
      <c r="P275" s="13">
        <v>9.4414479752344199E-4</v>
      </c>
      <c r="Q275" s="11">
        <v>-9.0211185999999996E-4</v>
      </c>
      <c r="R275" s="12">
        <v>4.7959999999999999E-3</v>
      </c>
      <c r="S275" s="12">
        <v>3.4550000000000002E-3</v>
      </c>
    </row>
    <row r="276" spans="1:19" x14ac:dyDescent="0.3">
      <c r="A276" s="1" t="s">
        <v>182</v>
      </c>
      <c r="B276" s="8">
        <v>431.35</v>
      </c>
      <c r="C276" s="9">
        <v>12.388333333333335</v>
      </c>
      <c r="D276" s="9">
        <f t="shared" si="4"/>
        <v>2.8719910358950586E-2</v>
      </c>
      <c r="E276" s="10">
        <v>18.740000000000002</v>
      </c>
      <c r="F276" s="11">
        <v>0.39362645847528288</v>
      </c>
      <c r="G276" s="9">
        <v>3.1300000000000001E-2</v>
      </c>
      <c r="H276" s="9">
        <v>8.1000000000000003E-2</v>
      </c>
      <c r="I276" s="9">
        <v>8.9600000000000013E-2</v>
      </c>
      <c r="J276" s="9">
        <v>7.4800000000000005E-2</v>
      </c>
      <c r="K276" s="16">
        <v>3.7986651721801004E-2</v>
      </c>
      <c r="L276" s="12">
        <v>2.3E-3</v>
      </c>
      <c r="M276" s="14">
        <v>1.4104372355430161E-3</v>
      </c>
      <c r="N276" s="15">
        <v>1E-3</v>
      </c>
      <c r="O276" s="15">
        <v>6.8999999999999999E-3</v>
      </c>
      <c r="P276" s="13">
        <v>5.0809472187237357E-4</v>
      </c>
      <c r="Q276" s="11">
        <v>-8.3605818999999998E-4</v>
      </c>
      <c r="R276" s="12">
        <v>3.3793999999999998E-2</v>
      </c>
      <c r="S276" s="12">
        <v>3.0068999999999999E-2</v>
      </c>
    </row>
    <row r="277" spans="1:19" x14ac:dyDescent="0.3">
      <c r="A277" s="1" t="s">
        <v>183</v>
      </c>
      <c r="B277" s="8">
        <v>435.71</v>
      </c>
      <c r="C277" s="9">
        <v>12.385000000000002</v>
      </c>
      <c r="D277" s="9">
        <f t="shared" si="4"/>
        <v>2.8424869752817244E-2</v>
      </c>
      <c r="E277" s="10">
        <v>19.090000000000003</v>
      </c>
      <c r="F277" s="11">
        <v>0.39410961419895257</v>
      </c>
      <c r="G277" s="9">
        <v>3.2199999999999999E-2</v>
      </c>
      <c r="H277" s="9">
        <v>7.980000000000001E-2</v>
      </c>
      <c r="I277" s="9">
        <v>8.8100000000000012E-2</v>
      </c>
      <c r="J277" s="9">
        <v>7.2599999999999998E-2</v>
      </c>
      <c r="K277" s="16">
        <v>3.8828687810124669E-2</v>
      </c>
      <c r="L277" s="12">
        <v>2.8000000000000004E-3</v>
      </c>
      <c r="M277" s="14">
        <v>-7.0422535211267512E-4</v>
      </c>
      <c r="N277" s="15">
        <v>2.46E-2</v>
      </c>
      <c r="O277" s="15">
        <v>2.2800000000000001E-2</v>
      </c>
      <c r="P277" s="13">
        <v>4.7155226865094473E-4</v>
      </c>
      <c r="Q277" s="11">
        <v>-1.1115236000000001E-3</v>
      </c>
      <c r="R277" s="12">
        <v>1.338E-2</v>
      </c>
      <c r="S277" s="12">
        <v>1.1197E-2</v>
      </c>
    </row>
    <row r="278" spans="1:19" x14ac:dyDescent="0.3">
      <c r="A278" s="1" t="s">
        <v>554</v>
      </c>
      <c r="B278" s="8">
        <v>438.78</v>
      </c>
      <c r="C278" s="9">
        <v>12.416333333333334</v>
      </c>
      <c r="D278" s="9">
        <f t="shared" si="4"/>
        <v>2.8297400367686163E-2</v>
      </c>
      <c r="E278" s="10">
        <v>19.340000000000003</v>
      </c>
      <c r="F278" s="11">
        <v>0.39304810446083399</v>
      </c>
      <c r="G278" s="9">
        <v>0.03</v>
      </c>
      <c r="H278" s="9">
        <v>7.9100000000000004E-2</v>
      </c>
      <c r="I278" s="9">
        <v>8.6699999999999999E-2</v>
      </c>
      <c r="J278" s="9">
        <v>7.2499999999999995E-2</v>
      </c>
      <c r="K278" s="16">
        <v>4.1753842309569078E-2</v>
      </c>
      <c r="L278" s="12">
        <v>2.3E-3</v>
      </c>
      <c r="M278" s="14">
        <v>4.9330514446792595E-3</v>
      </c>
      <c r="N278" s="15">
        <v>2.8000000000000001E-2</v>
      </c>
      <c r="O278" s="15">
        <v>2.5000000000000001E-2</v>
      </c>
      <c r="P278" s="13">
        <v>3.4885075192561557E-4</v>
      </c>
      <c r="Q278" s="11">
        <v>-1.5522385E-3</v>
      </c>
      <c r="R278" s="12">
        <v>7.2820000000000003E-3</v>
      </c>
      <c r="S278" s="12">
        <v>5.9639999999999997E-3</v>
      </c>
    </row>
    <row r="279" spans="1:19" x14ac:dyDescent="0.3">
      <c r="A279" s="1" t="s">
        <v>555</v>
      </c>
      <c r="B279" s="8">
        <v>443.38</v>
      </c>
      <c r="C279" s="9">
        <v>12.447666666666667</v>
      </c>
      <c r="D279" s="9">
        <f t="shared" si="4"/>
        <v>2.8074488399717323E-2</v>
      </c>
      <c r="E279" s="10">
        <v>19.59</v>
      </c>
      <c r="F279" s="11">
        <v>0.3859601968908335</v>
      </c>
      <c r="G279" s="9">
        <v>2.9300000000000003E-2</v>
      </c>
      <c r="H279" s="9">
        <v>7.7100000000000002E-2</v>
      </c>
      <c r="I279" s="9">
        <v>8.3900000000000002E-2</v>
      </c>
      <c r="J279" s="9">
        <v>6.9800000000000001E-2</v>
      </c>
      <c r="K279" s="16">
        <v>4.072817019409708E-2</v>
      </c>
      <c r="L279" s="12">
        <v>2.2000000000000001E-3</v>
      </c>
      <c r="M279" s="14">
        <v>3.5063113604487661E-3</v>
      </c>
      <c r="N279" s="15">
        <v>3.5400000000000001E-2</v>
      </c>
      <c r="O279" s="15">
        <v>2.5600000000000001E-2</v>
      </c>
      <c r="P279" s="13">
        <v>1.146896483029807E-3</v>
      </c>
      <c r="Q279" s="11">
        <v>-1.4793404999999999E-3</v>
      </c>
      <c r="R279" s="12">
        <v>1.3526E-2</v>
      </c>
      <c r="S279" s="12">
        <v>1.0361E-2</v>
      </c>
    </row>
    <row r="280" spans="1:19" x14ac:dyDescent="0.3">
      <c r="A280" s="1" t="s">
        <v>184</v>
      </c>
      <c r="B280" s="8">
        <v>451.67</v>
      </c>
      <c r="C280" s="9">
        <v>12.478999999999999</v>
      </c>
      <c r="D280" s="9">
        <f t="shared" si="4"/>
        <v>2.7628578386875369E-2</v>
      </c>
      <c r="E280" s="10">
        <v>19.84</v>
      </c>
      <c r="F280" s="11">
        <v>0.33361352638732605</v>
      </c>
      <c r="G280" s="9">
        <v>2.9500000000000002E-2</v>
      </c>
      <c r="H280" s="9">
        <v>7.5800000000000006E-2</v>
      </c>
      <c r="I280" s="9">
        <v>8.1500000000000003E-2</v>
      </c>
      <c r="J280" s="9">
        <v>7.0199999999999999E-2</v>
      </c>
      <c r="K280" s="16">
        <v>3.7106414490139829E-2</v>
      </c>
      <c r="L280" s="12">
        <v>2.5000000000000001E-3</v>
      </c>
      <c r="M280" s="14">
        <v>3.4940600978337066E-3</v>
      </c>
      <c r="N280" s="15">
        <v>2.0999999999999999E-3</v>
      </c>
      <c r="O280" s="15">
        <v>2.5000000000000001E-3</v>
      </c>
      <c r="P280" s="13">
        <v>1.0047249550798963E-3</v>
      </c>
      <c r="Q280" s="11">
        <v>-1.6690258E-3</v>
      </c>
      <c r="R280" s="12">
        <v>2.1201999999999999E-2</v>
      </c>
      <c r="S280" s="12">
        <v>1.8578000000000001E-2</v>
      </c>
    </row>
    <row r="281" spans="1:19" x14ac:dyDescent="0.3">
      <c r="A281" s="1" t="s">
        <v>185</v>
      </c>
      <c r="B281" s="8">
        <v>440.19</v>
      </c>
      <c r="C281" s="9">
        <v>12.493666666666666</v>
      </c>
      <c r="D281" s="9">
        <f t="shared" si="4"/>
        <v>2.8382440915665205E-2</v>
      </c>
      <c r="E281" s="10">
        <v>19.670000000000002</v>
      </c>
      <c r="F281" s="11">
        <v>0.33434980595256286</v>
      </c>
      <c r="G281" s="9">
        <v>2.87E-2</v>
      </c>
      <c r="H281" s="9">
        <v>7.46E-2</v>
      </c>
      <c r="I281" s="9">
        <v>8.14E-2</v>
      </c>
      <c r="J281" s="9">
        <v>7.0099999999999996E-2</v>
      </c>
      <c r="K281" s="16">
        <v>3.9812685468468577E-2</v>
      </c>
      <c r="L281" s="12">
        <v>2.3999999999999998E-3</v>
      </c>
      <c r="M281" s="14">
        <v>2.7855153203342198E-3</v>
      </c>
      <c r="N281" s="15">
        <v>7.1999999999999998E-3</v>
      </c>
      <c r="O281" s="15">
        <v>5.1999999999999998E-3</v>
      </c>
      <c r="P281" s="13">
        <v>1.0047850118473196E-3</v>
      </c>
      <c r="Q281" s="11">
        <v>-1.4462842E-3</v>
      </c>
      <c r="R281" s="12">
        <v>-2.4518999999999999E-2</v>
      </c>
      <c r="S281" s="12">
        <v>-2.5780000000000001E-2</v>
      </c>
    </row>
    <row r="282" spans="1:19" x14ac:dyDescent="0.3">
      <c r="A282" s="1" t="s">
        <v>186</v>
      </c>
      <c r="B282" s="8">
        <v>450.19</v>
      </c>
      <c r="C282" s="9">
        <v>12.508333333333333</v>
      </c>
      <c r="D282" s="9">
        <f t="shared" si="4"/>
        <v>2.7784565035503528E-2</v>
      </c>
      <c r="E282" s="10">
        <v>19.5</v>
      </c>
      <c r="F282" s="11">
        <v>0.32488242147966084</v>
      </c>
      <c r="G282" s="9">
        <v>2.9600000000000001E-2</v>
      </c>
      <c r="H282" s="9">
        <v>7.4299999999999991E-2</v>
      </c>
      <c r="I282" s="9">
        <v>8.2100000000000006E-2</v>
      </c>
      <c r="J282" s="9">
        <v>7.0099999999999996E-2</v>
      </c>
      <c r="K282" s="16">
        <v>4.0254628780705806E-2</v>
      </c>
      <c r="L282" s="12">
        <v>2.2000000000000001E-3</v>
      </c>
      <c r="M282" s="14">
        <v>1.388888888888884E-3</v>
      </c>
      <c r="N282" s="15">
        <v>4.7000000000000002E-3</v>
      </c>
      <c r="O282" s="15">
        <v>2E-3</v>
      </c>
      <c r="P282" s="13">
        <v>8.1730817649456645E-4</v>
      </c>
      <c r="Q282" s="11">
        <v>-1.6500073999999999E-3</v>
      </c>
      <c r="R282" s="12">
        <v>2.6259000000000001E-2</v>
      </c>
      <c r="S282" s="12">
        <v>2.2549E-2</v>
      </c>
    </row>
    <row r="283" spans="1:19" x14ac:dyDescent="0.3">
      <c r="A283" s="1" t="s">
        <v>187</v>
      </c>
      <c r="B283" s="8">
        <v>450.53</v>
      </c>
      <c r="C283" s="9">
        <v>12.523</v>
      </c>
      <c r="D283" s="9">
        <f t="shared" si="4"/>
        <v>2.7796151199698135E-2</v>
      </c>
      <c r="E283" s="10">
        <v>19.330000000000002</v>
      </c>
      <c r="F283" s="11">
        <v>0.32593124756094427</v>
      </c>
      <c r="G283" s="9">
        <v>3.0699999999999998E-2</v>
      </c>
      <c r="H283" s="9">
        <v>7.3300000000000004E-2</v>
      </c>
      <c r="I283" s="9">
        <v>8.0700000000000008E-2</v>
      </c>
      <c r="J283" s="9">
        <v>6.6799999999999998E-2</v>
      </c>
      <c r="K283" s="16">
        <v>4.1154021410630855E-2</v>
      </c>
      <c r="L283" s="12">
        <v>2.5000000000000001E-3</v>
      </c>
      <c r="M283" s="14">
        <v>1.3869625520113171E-3</v>
      </c>
      <c r="N283" s="15">
        <v>4.4900000000000002E-2</v>
      </c>
      <c r="O283" s="15">
        <v>2.93E-2</v>
      </c>
      <c r="P283" s="13">
        <v>5.7385135426062366E-4</v>
      </c>
      <c r="Q283" s="11">
        <v>-1.7479702E-3</v>
      </c>
      <c r="R283" s="12">
        <v>3.4659999999999999E-3</v>
      </c>
      <c r="S283" s="12">
        <v>1.0950000000000001E-3</v>
      </c>
    </row>
    <row r="284" spans="1:19" x14ac:dyDescent="0.3">
      <c r="A284" s="1" t="s">
        <v>556</v>
      </c>
      <c r="B284" s="8">
        <v>448.13</v>
      </c>
      <c r="C284" s="9">
        <v>12.521666666666665</v>
      </c>
      <c r="D284" s="9">
        <f t="shared" si="4"/>
        <v>2.7942040628091545E-2</v>
      </c>
      <c r="E284" s="10">
        <v>19.690000000000001</v>
      </c>
      <c r="F284" s="11">
        <v>0.32377703081889381</v>
      </c>
      <c r="G284" s="9">
        <v>3.04E-2</v>
      </c>
      <c r="H284" s="9">
        <v>7.17E-2</v>
      </c>
      <c r="I284" s="9">
        <v>7.9299999999999995E-2</v>
      </c>
      <c r="J284" s="9">
        <v>6.5600000000000006E-2</v>
      </c>
      <c r="K284" s="16">
        <v>4.1007786906299817E-2</v>
      </c>
      <c r="L284" s="12">
        <v>2.3999999999999998E-3</v>
      </c>
      <c r="M284" s="14">
        <v>0</v>
      </c>
      <c r="N284" s="15">
        <v>1.9099999999999999E-2</v>
      </c>
      <c r="O284" s="15">
        <v>0.01</v>
      </c>
      <c r="P284" s="13">
        <v>6.0896245271477366E-4</v>
      </c>
      <c r="Q284" s="11">
        <v>-1.3904709999999999E-3</v>
      </c>
      <c r="R284" s="12">
        <v>-4.5929999999999999E-3</v>
      </c>
      <c r="S284" s="12">
        <v>-5.9090000000000002E-3</v>
      </c>
    </row>
    <row r="285" spans="1:19" x14ac:dyDescent="0.3">
      <c r="A285" s="1" t="s">
        <v>188</v>
      </c>
      <c r="B285" s="8">
        <v>463.56</v>
      </c>
      <c r="C285" s="9">
        <v>12.520333333333332</v>
      </c>
      <c r="D285" s="9">
        <f t="shared" si="4"/>
        <v>2.7009089078724072E-2</v>
      </c>
      <c r="E285" s="10">
        <v>20.05</v>
      </c>
      <c r="F285" s="11">
        <v>0.31386498333839247</v>
      </c>
      <c r="G285" s="9">
        <v>3.0200000000000001E-2</v>
      </c>
      <c r="H285" s="9">
        <v>6.8499999999999991E-2</v>
      </c>
      <c r="I285" s="9">
        <v>7.5999999999999998E-2</v>
      </c>
      <c r="J285" s="9">
        <v>6.2300000000000001E-2</v>
      </c>
      <c r="K285" s="16">
        <v>4.0192936881529272E-2</v>
      </c>
      <c r="L285" s="12">
        <v>2.5000000000000001E-3</v>
      </c>
      <c r="M285" s="14">
        <v>2.7700831024930483E-3</v>
      </c>
      <c r="N285" s="15">
        <v>4.3400000000000001E-2</v>
      </c>
      <c r="O285" s="15">
        <v>2.87E-2</v>
      </c>
      <c r="P285" s="13">
        <v>2.8156880698955715E-4</v>
      </c>
      <c r="Q285" s="11">
        <v>-1.2521642999999999E-3</v>
      </c>
      <c r="R285" s="12">
        <v>3.7430999999999999E-2</v>
      </c>
      <c r="S285" s="12">
        <v>3.3957000000000001E-2</v>
      </c>
    </row>
    <row r="286" spans="1:19" x14ac:dyDescent="0.3">
      <c r="A286" s="1" t="s">
        <v>189</v>
      </c>
      <c r="B286" s="8">
        <v>458.93</v>
      </c>
      <c r="C286" s="9">
        <v>12.518999999999998</v>
      </c>
      <c r="D286" s="9">
        <f t="shared" si="4"/>
        <v>2.7278669949665522E-2</v>
      </c>
      <c r="E286" s="10">
        <v>20.41</v>
      </c>
      <c r="F286" s="11">
        <v>0.32235182146238445</v>
      </c>
      <c r="G286" s="9">
        <v>2.9500000000000002E-2</v>
      </c>
      <c r="H286" s="9">
        <v>6.6600000000000006E-2</v>
      </c>
      <c r="I286" s="9">
        <v>7.3399999999999993E-2</v>
      </c>
      <c r="J286" s="9">
        <v>6.2700000000000006E-2</v>
      </c>
      <c r="K286" s="16">
        <v>4.1840710902250104E-2</v>
      </c>
      <c r="L286" s="12">
        <v>2.5999999999999999E-3</v>
      </c>
      <c r="M286" s="14">
        <v>2.071823204419676E-3</v>
      </c>
      <c r="N286" s="15">
        <v>5.0000000000000001E-4</v>
      </c>
      <c r="O286" s="15">
        <v>4.3E-3</v>
      </c>
      <c r="P286" s="13">
        <v>4.7067476506069771E-4</v>
      </c>
      <c r="Q286" s="11">
        <v>-1.1537304999999999E-3</v>
      </c>
      <c r="R286" s="12">
        <v>-7.5820000000000002E-3</v>
      </c>
      <c r="S286" s="12">
        <v>-9.8420000000000001E-3</v>
      </c>
    </row>
    <row r="287" spans="1:19" x14ac:dyDescent="0.3">
      <c r="A287" s="1" t="s">
        <v>557</v>
      </c>
      <c r="B287" s="8">
        <v>467.83</v>
      </c>
      <c r="C287" s="9">
        <v>12.53833333333333</v>
      </c>
      <c r="D287" s="9">
        <f t="shared" si="4"/>
        <v>2.6801045963989762E-2</v>
      </c>
      <c r="E287" s="10">
        <v>20.903333333333336</v>
      </c>
      <c r="F287" s="11">
        <v>0.3113628329216831</v>
      </c>
      <c r="G287" s="9">
        <v>3.0200000000000001E-2</v>
      </c>
      <c r="H287" s="9">
        <v>6.6699999999999995E-2</v>
      </c>
      <c r="I287" s="9">
        <v>7.3099999999999998E-2</v>
      </c>
      <c r="J287" s="9">
        <v>6.2300000000000001E-2</v>
      </c>
      <c r="K287" s="16">
        <v>4.0367136406659072E-2</v>
      </c>
      <c r="L287" s="12">
        <v>2.2000000000000001E-3</v>
      </c>
      <c r="M287" s="14">
        <v>4.1350792556857918E-3</v>
      </c>
      <c r="N287" s="15">
        <v>9.5999999999999992E-3</v>
      </c>
      <c r="O287" s="15">
        <v>5.1000000000000004E-3</v>
      </c>
      <c r="P287" s="13">
        <v>3.1422708380859839E-4</v>
      </c>
      <c r="Q287" s="11">
        <v>-1.0548299000000001E-3</v>
      </c>
      <c r="R287" s="12">
        <v>1.9883999999999999E-2</v>
      </c>
      <c r="S287" s="12">
        <v>1.8589999999999999E-2</v>
      </c>
    </row>
    <row r="288" spans="1:19" x14ac:dyDescent="0.3">
      <c r="A288" s="1" t="s">
        <v>190</v>
      </c>
      <c r="B288" s="8">
        <v>461.79</v>
      </c>
      <c r="C288" s="9">
        <v>12.557666666666666</v>
      </c>
      <c r="D288" s="9">
        <f t="shared" si="4"/>
        <v>2.7193457343525552E-2</v>
      </c>
      <c r="E288" s="10">
        <v>21.396666666666668</v>
      </c>
      <c r="F288" s="11">
        <v>0.31107941081016693</v>
      </c>
      <c r="G288" s="9">
        <v>3.1E-2</v>
      </c>
      <c r="H288" s="9">
        <v>6.93E-2</v>
      </c>
      <c r="I288" s="9">
        <v>7.6600000000000001E-2</v>
      </c>
      <c r="J288" s="9">
        <v>6.5100000000000005E-2</v>
      </c>
      <c r="K288" s="16">
        <v>4.3837560282667651E-2</v>
      </c>
      <c r="L288" s="12">
        <v>2.5000000000000001E-3</v>
      </c>
      <c r="M288" s="14">
        <v>6.8634179821569496E-4</v>
      </c>
      <c r="N288" s="15">
        <v>-2.5899999999999999E-2</v>
      </c>
      <c r="O288" s="15">
        <v>-1.8800000000000001E-2</v>
      </c>
      <c r="P288" s="13">
        <v>5.7635166675755565E-4</v>
      </c>
      <c r="Q288" s="11">
        <v>-1.0516947E-3</v>
      </c>
      <c r="R288" s="12">
        <v>-8.6549999999999995E-3</v>
      </c>
      <c r="S288" s="12">
        <v>-1.2083999999999999E-2</v>
      </c>
    </row>
    <row r="289" spans="1:19" x14ac:dyDescent="0.3">
      <c r="A289" s="1" t="s">
        <v>191</v>
      </c>
      <c r="B289" s="8">
        <v>466.45</v>
      </c>
      <c r="C289" s="9">
        <v>12.576999999999998</v>
      </c>
      <c r="D289" s="9">
        <f t="shared" si="4"/>
        <v>2.6963232929574442E-2</v>
      </c>
      <c r="E289" s="10">
        <v>21.89</v>
      </c>
      <c r="F289" s="11">
        <v>0.30526722290900837</v>
      </c>
      <c r="G289" s="9">
        <v>3.0600000000000002E-2</v>
      </c>
      <c r="H289" s="9">
        <v>6.93E-2</v>
      </c>
      <c r="I289" s="9">
        <v>7.690000000000001E-2</v>
      </c>
      <c r="J289" s="9">
        <v>6.54E-2</v>
      </c>
      <c r="K289" s="16">
        <v>4.5726869906692252E-2</v>
      </c>
      <c r="L289" s="12">
        <v>2.3E-3</v>
      </c>
      <c r="M289" s="14">
        <v>0</v>
      </c>
      <c r="N289" s="15">
        <v>2E-3</v>
      </c>
      <c r="O289" s="15">
        <v>6.7000000000000002E-3</v>
      </c>
      <c r="P289" s="13">
        <v>2.6968209775830155E-4</v>
      </c>
      <c r="Q289" s="11">
        <v>-1.012497E-3</v>
      </c>
      <c r="R289" s="12">
        <v>1.2645999999999999E-2</v>
      </c>
      <c r="S289" s="12">
        <v>1.0617E-2</v>
      </c>
    </row>
    <row r="290" spans="1:19" x14ac:dyDescent="0.3">
      <c r="A290" s="1" t="s">
        <v>192</v>
      </c>
      <c r="B290" s="8">
        <v>481.61</v>
      </c>
      <c r="C290" s="9">
        <v>12.620333333333331</v>
      </c>
      <c r="D290" s="9">
        <f t="shared" si="4"/>
        <v>2.6204466961511037E-2</v>
      </c>
      <c r="E290" s="10">
        <v>22.163333333333334</v>
      </c>
      <c r="F290" s="11">
        <v>0.28805856716297956</v>
      </c>
      <c r="G290" s="9">
        <v>2.98E-2</v>
      </c>
      <c r="H290" s="9">
        <v>6.9199999999999998E-2</v>
      </c>
      <c r="I290" s="9">
        <v>7.6499999999999999E-2</v>
      </c>
      <c r="J290" s="9">
        <v>6.3700000000000007E-2</v>
      </c>
      <c r="K290" s="16">
        <v>4.3671135238410638E-2</v>
      </c>
      <c r="L290" s="12">
        <v>2.5000000000000001E-3</v>
      </c>
      <c r="M290" s="14">
        <v>2.7434842249656199E-3</v>
      </c>
      <c r="N290" s="15">
        <v>2.5700000000000001E-2</v>
      </c>
      <c r="O290" s="15">
        <v>2.0199999999999999E-2</v>
      </c>
      <c r="P290" s="13">
        <v>4.2348832756514826E-4</v>
      </c>
      <c r="Q290" s="11">
        <v>-9.7607727E-4</v>
      </c>
      <c r="R290" s="12">
        <v>3.3429E-2</v>
      </c>
      <c r="S290" s="12">
        <v>3.1954000000000003E-2</v>
      </c>
    </row>
    <row r="291" spans="1:19" x14ac:dyDescent="0.3">
      <c r="A291" s="1" t="s">
        <v>193</v>
      </c>
      <c r="B291" s="8">
        <v>467.14</v>
      </c>
      <c r="C291" s="9">
        <v>12.663666666666664</v>
      </c>
      <c r="D291" s="9">
        <f t="shared" si="4"/>
        <v>2.7108932368597561E-2</v>
      </c>
      <c r="E291" s="10">
        <v>22.436666666666667</v>
      </c>
      <c r="F291" s="11">
        <v>0.29905882086800012</v>
      </c>
      <c r="G291" s="9">
        <v>3.2500000000000001E-2</v>
      </c>
      <c r="H291" s="9">
        <v>7.0800000000000002E-2</v>
      </c>
      <c r="I291" s="9">
        <v>7.7600000000000002E-2</v>
      </c>
      <c r="J291" s="9">
        <v>6.8199999999999997E-2</v>
      </c>
      <c r="K291" s="16">
        <v>4.5041131612567641E-2</v>
      </c>
      <c r="L291" s="12">
        <v>2.0999999999999999E-3</v>
      </c>
      <c r="M291" s="14">
        <v>3.4199726402188713E-3</v>
      </c>
      <c r="N291" s="15">
        <v>-4.4999999999999998E-2</v>
      </c>
      <c r="O291" s="15">
        <v>-2.86E-2</v>
      </c>
      <c r="P291" s="13">
        <v>1.0260764611396097E-3</v>
      </c>
      <c r="Q291" s="11">
        <v>-1.1355039E-3</v>
      </c>
      <c r="R291" s="12">
        <v>-2.7161000000000001E-2</v>
      </c>
      <c r="S291" s="12">
        <v>-3.0120999999999998E-2</v>
      </c>
    </row>
    <row r="292" spans="1:19" x14ac:dyDescent="0.3">
      <c r="A292" s="1" t="s">
        <v>194</v>
      </c>
      <c r="B292" s="8">
        <v>445.77</v>
      </c>
      <c r="C292" s="9">
        <v>12.706999999999997</v>
      </c>
      <c r="D292" s="9">
        <f t="shared" si="4"/>
        <v>2.850573165533795E-2</v>
      </c>
      <c r="E292" s="10">
        <v>22.71</v>
      </c>
      <c r="F292" s="11">
        <v>0.30748380506932604</v>
      </c>
      <c r="G292" s="9">
        <v>3.5000000000000003E-2</v>
      </c>
      <c r="H292" s="9">
        <v>7.4800000000000005E-2</v>
      </c>
      <c r="I292" s="9">
        <v>8.1300000000000011E-2</v>
      </c>
      <c r="J292" s="9">
        <v>7.2499999999999995E-2</v>
      </c>
      <c r="K292" s="16">
        <v>4.1905087773417365E-2</v>
      </c>
      <c r="L292" s="12">
        <v>2.7000000000000001E-3</v>
      </c>
      <c r="M292" s="14">
        <v>3.4083162917519783E-3</v>
      </c>
      <c r="N292" s="15">
        <v>-3.95E-2</v>
      </c>
      <c r="O292" s="15">
        <v>-3.8300000000000001E-2</v>
      </c>
      <c r="P292" s="13">
        <v>8.9210253760055747E-4</v>
      </c>
      <c r="Q292" s="11">
        <v>-1.099839E-3</v>
      </c>
      <c r="R292" s="12">
        <v>-4.3456000000000002E-2</v>
      </c>
      <c r="S292" s="12">
        <v>-4.5727999999999998E-2</v>
      </c>
    </row>
    <row r="293" spans="1:19" x14ac:dyDescent="0.3">
      <c r="A293" s="1" t="s">
        <v>558</v>
      </c>
      <c r="B293" s="8">
        <v>450.91</v>
      </c>
      <c r="C293" s="9">
        <v>12.749666666666666</v>
      </c>
      <c r="D293" s="9">
        <f t="shared" si="4"/>
        <v>2.8275413423225624E-2</v>
      </c>
      <c r="E293" s="10">
        <v>23.54</v>
      </c>
      <c r="F293" s="11">
        <v>0.30366478621342424</v>
      </c>
      <c r="G293" s="9">
        <v>3.6799999999999999E-2</v>
      </c>
      <c r="H293" s="9">
        <v>7.8799999999999995E-2</v>
      </c>
      <c r="I293" s="9">
        <v>8.5199999999999998E-2</v>
      </c>
      <c r="J293" s="9">
        <v>7.4499999999999997E-2</v>
      </c>
      <c r="K293" s="16">
        <v>3.9845659339764916E-2</v>
      </c>
      <c r="L293" s="12">
        <v>2.7000000000000001E-3</v>
      </c>
      <c r="M293" s="14">
        <v>1.3586956521740579E-3</v>
      </c>
      <c r="N293" s="15">
        <v>-1.4999999999999999E-2</v>
      </c>
      <c r="O293" s="15">
        <v>-9.7000000000000003E-3</v>
      </c>
      <c r="P293" s="13">
        <v>1.3736679541102197E-3</v>
      </c>
      <c r="Q293" s="11">
        <v>-9.5162781000000004E-4</v>
      </c>
      <c r="R293" s="12">
        <v>1.2817E-2</v>
      </c>
      <c r="S293" s="12">
        <v>1.1476999999999999E-2</v>
      </c>
    </row>
    <row r="294" spans="1:19" x14ac:dyDescent="0.3">
      <c r="A294" s="1" t="s">
        <v>195</v>
      </c>
      <c r="B294" s="8">
        <v>456.51</v>
      </c>
      <c r="C294" s="9">
        <v>12.792333333333332</v>
      </c>
      <c r="D294" s="9">
        <f t="shared" si="4"/>
        <v>2.8022022153585534E-2</v>
      </c>
      <c r="E294" s="10">
        <v>24.37</v>
      </c>
      <c r="F294" s="11">
        <v>0.29746947570189658</v>
      </c>
      <c r="G294" s="9">
        <v>4.1399999999999999E-2</v>
      </c>
      <c r="H294" s="9">
        <v>7.9899999999999999E-2</v>
      </c>
      <c r="I294" s="9">
        <v>8.6199999999999999E-2</v>
      </c>
      <c r="J294" s="9">
        <v>7.5899999999999995E-2</v>
      </c>
      <c r="K294" s="16">
        <v>3.9641067073013063E-2</v>
      </c>
      <c r="L294" s="12">
        <v>3.0999999999999999E-3</v>
      </c>
      <c r="M294" s="14">
        <v>6.7842605156043234E-4</v>
      </c>
      <c r="N294" s="15">
        <v>-8.2000000000000007E-3</v>
      </c>
      <c r="O294" s="15">
        <v>-6.1999999999999998E-3</v>
      </c>
      <c r="P294" s="13">
        <v>7.5050293712608128E-4</v>
      </c>
      <c r="Q294" s="11">
        <v>-1.0085096999999999E-3</v>
      </c>
      <c r="R294" s="12">
        <v>1.6309000000000001E-2</v>
      </c>
      <c r="S294" s="12">
        <v>1.2559000000000001E-2</v>
      </c>
    </row>
    <row r="295" spans="1:19" x14ac:dyDescent="0.3">
      <c r="A295" s="1" t="s">
        <v>196</v>
      </c>
      <c r="B295" s="8">
        <v>444.27</v>
      </c>
      <c r="C295" s="9">
        <v>12.834999999999999</v>
      </c>
      <c r="D295" s="9">
        <f t="shared" si="4"/>
        <v>2.8890089360073829E-2</v>
      </c>
      <c r="E295" s="10">
        <v>25.2</v>
      </c>
      <c r="F295" s="11">
        <v>0.30841707670307816</v>
      </c>
      <c r="G295" s="9">
        <v>4.1399999999999999E-2</v>
      </c>
      <c r="H295" s="9">
        <v>7.9699999999999993E-2</v>
      </c>
      <c r="I295" s="9">
        <v>8.6500000000000007E-2</v>
      </c>
      <c r="J295" s="9">
        <v>7.7399999999999997E-2</v>
      </c>
      <c r="K295" s="16">
        <v>3.3995563953154846E-2</v>
      </c>
      <c r="L295" s="12">
        <v>3.0999999999999999E-3</v>
      </c>
      <c r="M295" s="14">
        <v>3.3898305084745228E-3</v>
      </c>
      <c r="N295" s="15">
        <v>-0.01</v>
      </c>
      <c r="O295" s="15">
        <v>-8.0999999999999996E-3</v>
      </c>
      <c r="P295" s="13">
        <v>7.9713270641582914E-4</v>
      </c>
      <c r="Q295" s="11">
        <v>-9.6572186000000004E-4</v>
      </c>
      <c r="R295" s="12">
        <v>-2.4761999999999999E-2</v>
      </c>
      <c r="S295" s="12">
        <v>-2.7113000000000002E-2</v>
      </c>
    </row>
    <row r="296" spans="1:19" x14ac:dyDescent="0.3">
      <c r="A296" s="1" t="s">
        <v>559</v>
      </c>
      <c r="B296" s="8">
        <v>458.25</v>
      </c>
      <c r="C296" s="9">
        <v>12.864333333333335</v>
      </c>
      <c r="D296" s="9">
        <f t="shared" si="4"/>
        <v>2.8072740498272415E-2</v>
      </c>
      <c r="E296" s="10">
        <v>25.910000000000004</v>
      </c>
      <c r="F296" s="11">
        <v>0.29698538077296838</v>
      </c>
      <c r="G296" s="9">
        <v>4.3299999999999998E-2</v>
      </c>
      <c r="H296" s="9">
        <v>8.1099999999999992E-2</v>
      </c>
      <c r="I296" s="9">
        <v>8.8000000000000009E-2</v>
      </c>
      <c r="J296" s="9">
        <v>7.46E-2</v>
      </c>
      <c r="K296" s="16">
        <v>3.1211217432343018E-2</v>
      </c>
      <c r="L296" s="12">
        <v>2.8000000000000004E-3</v>
      </c>
      <c r="M296" s="14">
        <v>2.7027027027026751E-3</v>
      </c>
      <c r="N296" s="15">
        <v>3.6299999999999999E-2</v>
      </c>
      <c r="O296" s="15">
        <v>3.09E-2</v>
      </c>
      <c r="P296" s="13">
        <v>3.272825063099082E-4</v>
      </c>
      <c r="Q296" s="11">
        <v>-6.4309391000000001E-4</v>
      </c>
      <c r="R296" s="12">
        <v>3.2714E-2</v>
      </c>
      <c r="S296" s="12">
        <v>3.1380999999999999E-2</v>
      </c>
    </row>
    <row r="297" spans="1:19" x14ac:dyDescent="0.3">
      <c r="A297" s="1" t="s">
        <v>197</v>
      </c>
      <c r="B297" s="8">
        <v>475.5</v>
      </c>
      <c r="C297" s="9">
        <v>12.893666666666668</v>
      </c>
      <c r="D297" s="9">
        <f t="shared" si="4"/>
        <v>2.7116018226428323E-2</v>
      </c>
      <c r="E297" s="10">
        <v>26.620000000000005</v>
      </c>
      <c r="F297" s="11">
        <v>0.28568381932002279</v>
      </c>
      <c r="G297" s="9">
        <v>4.4800000000000006E-2</v>
      </c>
      <c r="H297" s="9">
        <v>8.0700000000000008E-2</v>
      </c>
      <c r="I297" s="9">
        <v>8.7400000000000005E-2</v>
      </c>
      <c r="J297" s="9">
        <v>7.6100000000000001E-2</v>
      </c>
      <c r="K297" s="16">
        <v>2.8706518168642947E-2</v>
      </c>
      <c r="L297" s="12">
        <v>3.7000000000000002E-3</v>
      </c>
      <c r="M297" s="14">
        <v>4.0431266846361336E-3</v>
      </c>
      <c r="N297" s="15">
        <v>-8.6E-3</v>
      </c>
      <c r="O297" s="15">
        <v>-3.0999999999999999E-3</v>
      </c>
      <c r="P297" s="13">
        <v>5.6038760175525638E-4</v>
      </c>
      <c r="Q297" s="11">
        <v>-9.7495811000000005E-4</v>
      </c>
      <c r="R297" s="12">
        <v>4.1341000000000003E-2</v>
      </c>
      <c r="S297" s="12">
        <v>3.7990000000000003E-2</v>
      </c>
    </row>
    <row r="298" spans="1:19" x14ac:dyDescent="0.3">
      <c r="A298" s="1" t="s">
        <v>198</v>
      </c>
      <c r="B298" s="8">
        <v>462.71</v>
      </c>
      <c r="C298" s="9">
        <v>12.923</v>
      </c>
      <c r="D298" s="9">
        <f t="shared" si="4"/>
        <v>2.7928940373019819E-2</v>
      </c>
      <c r="E298" s="10">
        <v>27.330000000000002</v>
      </c>
      <c r="F298" s="11">
        <v>0.29090465859885267</v>
      </c>
      <c r="G298" s="9">
        <v>4.6199999999999998E-2</v>
      </c>
      <c r="H298" s="9">
        <v>8.3400000000000002E-2</v>
      </c>
      <c r="I298" s="9">
        <v>8.9800000000000005E-2</v>
      </c>
      <c r="J298" s="9">
        <v>0.08</v>
      </c>
      <c r="K298" s="16">
        <v>2.9003294844479974E-2</v>
      </c>
      <c r="L298" s="12">
        <v>3.7000000000000002E-3</v>
      </c>
      <c r="M298" s="14">
        <v>2.6845637583892135E-3</v>
      </c>
      <c r="N298" s="15">
        <v>-3.3099999999999997E-2</v>
      </c>
      <c r="O298" s="15">
        <v>-2.6499999999999999E-2</v>
      </c>
      <c r="P298" s="13">
        <v>8.0189298809998206E-4</v>
      </c>
      <c r="Q298" s="11">
        <v>-8.3929779000000001E-4</v>
      </c>
      <c r="R298" s="12">
        <v>-2.3939999999999999E-2</v>
      </c>
      <c r="S298" s="12">
        <v>-2.6238000000000001E-2</v>
      </c>
    </row>
    <row r="299" spans="1:19" x14ac:dyDescent="0.3">
      <c r="A299" s="1" t="s">
        <v>199</v>
      </c>
      <c r="B299" s="8">
        <v>472.35</v>
      </c>
      <c r="C299" s="9">
        <v>13.005333333333335</v>
      </c>
      <c r="D299" s="9">
        <f t="shared" si="4"/>
        <v>2.7533255707279207E-2</v>
      </c>
      <c r="E299" s="10">
        <v>28.42</v>
      </c>
      <c r="F299" s="11">
        <v>0.28607127371314517</v>
      </c>
      <c r="G299" s="9">
        <v>4.9500000000000002E-2</v>
      </c>
      <c r="H299" s="9">
        <v>8.5699999999999998E-2</v>
      </c>
      <c r="I299" s="9">
        <v>9.1999999999999998E-2</v>
      </c>
      <c r="J299" s="9">
        <v>8.09E-2</v>
      </c>
      <c r="K299" s="16">
        <v>2.6000495318000447E-2</v>
      </c>
      <c r="L299" s="12">
        <v>3.8E-3</v>
      </c>
      <c r="M299" s="14">
        <v>6.6934404283802706E-4</v>
      </c>
      <c r="N299" s="15">
        <v>-2.5000000000000001E-3</v>
      </c>
      <c r="O299" s="15">
        <v>-5.0000000000000001E-3</v>
      </c>
      <c r="P299" s="13">
        <v>1.1584280263979326E-3</v>
      </c>
      <c r="Q299" s="11">
        <v>-7.7172888999999998E-4</v>
      </c>
      <c r="R299" s="12">
        <v>2.2622E-2</v>
      </c>
      <c r="S299" s="12">
        <v>2.1042999999999999E-2</v>
      </c>
    </row>
    <row r="300" spans="1:19" x14ac:dyDescent="0.3">
      <c r="A300" s="1" t="s">
        <v>200</v>
      </c>
      <c r="B300" s="8">
        <v>453.69</v>
      </c>
      <c r="C300" s="9">
        <v>13.087666666666667</v>
      </c>
      <c r="D300" s="9">
        <f t="shared" si="4"/>
        <v>2.8847157016171101E-2</v>
      </c>
      <c r="E300" s="10">
        <v>29.510000000000005</v>
      </c>
      <c r="F300" s="11">
        <v>0.29899261426705909</v>
      </c>
      <c r="G300" s="9">
        <v>5.2900000000000003E-2</v>
      </c>
      <c r="H300" s="9">
        <v>8.6800000000000002E-2</v>
      </c>
      <c r="I300" s="9">
        <v>9.3200000000000005E-2</v>
      </c>
      <c r="J300" s="9">
        <v>8.0799999999999997E-2</v>
      </c>
      <c r="K300" s="16">
        <v>2.2917147016113682E-2</v>
      </c>
      <c r="L300" s="12">
        <v>3.7000000000000002E-3</v>
      </c>
      <c r="M300" s="14">
        <v>1.3377926421402897E-3</v>
      </c>
      <c r="N300" s="15">
        <v>6.6E-3</v>
      </c>
      <c r="O300" s="15">
        <v>1.8E-3</v>
      </c>
      <c r="P300" s="13">
        <v>8.3639914278712028E-4</v>
      </c>
      <c r="Q300" s="11">
        <v>-5.5881569999999996E-4</v>
      </c>
      <c r="R300" s="12">
        <v>-3.6248000000000002E-2</v>
      </c>
      <c r="S300" s="12">
        <v>-3.9423E-2</v>
      </c>
    </row>
    <row r="301" spans="1:19" x14ac:dyDescent="0.3">
      <c r="A301" s="1" t="s">
        <v>560</v>
      </c>
      <c r="B301" s="8">
        <v>459.27</v>
      </c>
      <c r="C301" s="9">
        <v>13.170000000000002</v>
      </c>
      <c r="D301" s="9">
        <f t="shared" si="4"/>
        <v>2.8675942256189173E-2</v>
      </c>
      <c r="E301" s="10">
        <v>30.6</v>
      </c>
      <c r="F301" s="11">
        <v>0.29156830000676021</v>
      </c>
      <c r="G301" s="9">
        <v>5.5999999999999994E-2</v>
      </c>
      <c r="H301" s="9">
        <v>8.4600000000000009E-2</v>
      </c>
      <c r="I301" s="9">
        <v>9.0999999999999998E-2</v>
      </c>
      <c r="J301" s="9">
        <v>7.9899999999999999E-2</v>
      </c>
      <c r="K301" s="16">
        <v>1.6594292602983007E-2</v>
      </c>
      <c r="L301" s="12">
        <v>4.4000000000000003E-3</v>
      </c>
      <c r="M301" s="14">
        <v>0</v>
      </c>
      <c r="N301" s="15">
        <v>1.61E-2</v>
      </c>
      <c r="O301" s="15">
        <v>1.5699999999999999E-2</v>
      </c>
      <c r="P301" s="13">
        <v>7.0492295430348679E-4</v>
      </c>
      <c r="Q301" s="11">
        <v>-5.7600687999999995E-4</v>
      </c>
      <c r="R301" s="12">
        <v>1.4955E-2</v>
      </c>
      <c r="S301" s="12">
        <v>1.2418999999999999E-2</v>
      </c>
    </row>
    <row r="302" spans="1:19" x14ac:dyDescent="0.3">
      <c r="A302" s="1" t="s">
        <v>201</v>
      </c>
      <c r="B302" s="8">
        <v>470.42</v>
      </c>
      <c r="C302" s="9">
        <v>13.170000000000002</v>
      </c>
      <c r="D302" s="9">
        <f t="shared" si="4"/>
        <v>2.7996258662471837E-2</v>
      </c>
      <c r="E302" s="10">
        <v>31.250000000000004</v>
      </c>
      <c r="F302" s="11">
        <v>0.29085373438140161</v>
      </c>
      <c r="G302" s="9">
        <v>5.7099999999999998E-2</v>
      </c>
      <c r="H302" s="9">
        <v>8.4600000000000009E-2</v>
      </c>
      <c r="I302" s="9">
        <v>9.0800000000000006E-2</v>
      </c>
      <c r="J302" s="9">
        <v>7.8E-2</v>
      </c>
      <c r="K302" s="16">
        <v>1.5093369874640898E-2</v>
      </c>
      <c r="L302" s="12">
        <v>4.1999999999999997E-3</v>
      </c>
      <c r="M302" s="14">
        <v>4.0080160320643543E-3</v>
      </c>
      <c r="N302" s="15">
        <v>2.7300000000000001E-2</v>
      </c>
      <c r="O302" s="15">
        <v>2.5600000000000001E-2</v>
      </c>
      <c r="P302" s="13">
        <v>2.8937658320599537E-4</v>
      </c>
      <c r="Q302" s="11">
        <v>-7.7978727999999996E-4</v>
      </c>
      <c r="R302" s="12">
        <v>2.5999999999999999E-2</v>
      </c>
      <c r="S302" s="12">
        <v>2.4348000000000002E-2</v>
      </c>
    </row>
    <row r="303" spans="1:19" x14ac:dyDescent="0.3">
      <c r="A303" s="1" t="s">
        <v>202</v>
      </c>
      <c r="B303" s="8">
        <v>487.39</v>
      </c>
      <c r="C303" s="9">
        <v>13.17</v>
      </c>
      <c r="D303" s="9">
        <f t="shared" si="4"/>
        <v>2.7021481770245593E-2</v>
      </c>
      <c r="E303" s="10">
        <v>31.900000000000006</v>
      </c>
      <c r="F303" s="11">
        <v>0.27873003559221998</v>
      </c>
      <c r="G303" s="9">
        <v>5.7699999999999994E-2</v>
      </c>
      <c r="H303" s="9">
        <v>8.2599999999999993E-2</v>
      </c>
      <c r="I303" s="9">
        <v>8.8499999999999995E-2</v>
      </c>
      <c r="J303" s="9">
        <v>7.5800000000000006E-2</v>
      </c>
      <c r="K303" s="16">
        <v>1.4532095082890254E-2</v>
      </c>
      <c r="L303" s="12">
        <v>4.0000000000000001E-3</v>
      </c>
      <c r="M303" s="14">
        <v>3.9920159680637557E-3</v>
      </c>
      <c r="N303" s="15">
        <v>2.87E-2</v>
      </c>
      <c r="O303" s="15">
        <v>2.8899999999999999E-2</v>
      </c>
      <c r="P303" s="13">
        <v>4.724140804132983E-4</v>
      </c>
      <c r="Q303" s="11">
        <v>-7.1551559000000004E-4</v>
      </c>
      <c r="R303" s="12">
        <v>3.9227999999999999E-2</v>
      </c>
      <c r="S303" s="12">
        <v>3.6327999999999999E-2</v>
      </c>
    </row>
    <row r="304" spans="1:19" x14ac:dyDescent="0.3">
      <c r="A304" s="1" t="s">
        <v>203</v>
      </c>
      <c r="B304" s="8">
        <v>500.71</v>
      </c>
      <c r="C304" s="9">
        <v>13.169999999999998</v>
      </c>
      <c r="D304" s="9">
        <f t="shared" si="4"/>
        <v>2.6302650236663935E-2</v>
      </c>
      <c r="E304" s="10">
        <v>32.550000000000004</v>
      </c>
      <c r="F304" s="11">
        <v>0.3138765418776539</v>
      </c>
      <c r="G304" s="9">
        <v>5.7300000000000004E-2</v>
      </c>
      <c r="H304" s="9">
        <v>8.1199999999999994E-2</v>
      </c>
      <c r="I304" s="9">
        <v>8.6999999999999994E-2</v>
      </c>
      <c r="J304" s="9">
        <v>7.5499999999999998E-2</v>
      </c>
      <c r="K304" s="16">
        <v>1.4388598260501807E-2</v>
      </c>
      <c r="L304" s="12">
        <v>4.5999999999999999E-3</v>
      </c>
      <c r="M304" s="14">
        <v>3.3134526176274992E-3</v>
      </c>
      <c r="N304" s="15">
        <v>9.1000000000000004E-3</v>
      </c>
      <c r="O304" s="15">
        <v>9.4999999999999998E-3</v>
      </c>
      <c r="P304" s="13">
        <v>4.8430583915839867E-4</v>
      </c>
      <c r="Q304" s="11">
        <v>-5.6677048999999996E-4</v>
      </c>
      <c r="R304" s="12">
        <v>2.9333999999999999E-2</v>
      </c>
      <c r="S304" s="12">
        <v>2.7178999999999998E-2</v>
      </c>
    </row>
    <row r="305" spans="1:19" x14ac:dyDescent="0.3">
      <c r="A305" s="1" t="s">
        <v>561</v>
      </c>
      <c r="B305" s="8">
        <v>514.71</v>
      </c>
      <c r="C305" s="9">
        <v>13.233666666666666</v>
      </c>
      <c r="D305" s="9">
        <f t="shared" si="4"/>
        <v>2.5710918122178829E-2</v>
      </c>
      <c r="E305" s="10">
        <v>33.176666666666669</v>
      </c>
      <c r="F305" s="11">
        <v>0.30199470082470092</v>
      </c>
      <c r="G305" s="9">
        <v>5.6500000000000002E-2</v>
      </c>
      <c r="H305" s="9">
        <v>8.0299999999999996E-2</v>
      </c>
      <c r="I305" s="9">
        <v>8.5999999999999993E-2</v>
      </c>
      <c r="J305" s="9">
        <v>7.4499999999999997E-2</v>
      </c>
      <c r="K305" s="16">
        <v>1.3012406907631708E-2</v>
      </c>
      <c r="L305" s="12">
        <v>4.4000000000000003E-3</v>
      </c>
      <c r="M305" s="14">
        <v>3.3025099075296716E-3</v>
      </c>
      <c r="N305" s="15">
        <v>1.6899999999999998E-2</v>
      </c>
      <c r="O305" s="15">
        <v>1.7500000000000002E-2</v>
      </c>
      <c r="P305" s="13">
        <v>2.5692037608505681E-4</v>
      </c>
      <c r="Q305" s="11">
        <v>-6.2688225999999998E-4</v>
      </c>
      <c r="R305" s="12">
        <v>2.9395000000000001E-2</v>
      </c>
      <c r="S305" s="12">
        <v>2.7914000000000001E-2</v>
      </c>
    </row>
    <row r="306" spans="1:19" x14ac:dyDescent="0.3">
      <c r="A306" s="1" t="s">
        <v>204</v>
      </c>
      <c r="B306" s="8">
        <v>533.4</v>
      </c>
      <c r="C306" s="9">
        <v>13.297333333333334</v>
      </c>
      <c r="D306" s="9">
        <f t="shared" si="4"/>
        <v>2.4929383827021624E-2</v>
      </c>
      <c r="E306" s="10">
        <v>33.803333333333335</v>
      </c>
      <c r="F306" s="11">
        <v>0.29226425424563679</v>
      </c>
      <c r="G306" s="9">
        <v>5.67E-2</v>
      </c>
      <c r="H306" s="9">
        <v>7.6499999999999999E-2</v>
      </c>
      <c r="I306" s="9">
        <v>8.199999999999999E-2</v>
      </c>
      <c r="J306" s="9">
        <v>6.7699999999999996E-2</v>
      </c>
      <c r="K306" s="16">
        <v>1.0743778004010255E-2</v>
      </c>
      <c r="L306" s="12">
        <v>5.4000000000000003E-3</v>
      </c>
      <c r="M306" s="14">
        <v>1.9749835418036987E-3</v>
      </c>
      <c r="N306" s="15">
        <v>7.9000000000000001E-2</v>
      </c>
      <c r="O306" s="15">
        <v>6.3100000000000003E-2</v>
      </c>
      <c r="P306" s="13">
        <v>1.0114420621799751E-3</v>
      </c>
      <c r="Q306" s="11">
        <v>-3.9768418000000002E-4</v>
      </c>
      <c r="R306" s="12">
        <v>3.9808999999999997E-2</v>
      </c>
      <c r="S306" s="12">
        <v>3.6454E-2</v>
      </c>
    </row>
    <row r="307" spans="1:19" x14ac:dyDescent="0.3">
      <c r="A307" s="1" t="s">
        <v>205</v>
      </c>
      <c r="B307" s="8">
        <v>544.75</v>
      </c>
      <c r="C307" s="9">
        <v>13.361000000000001</v>
      </c>
      <c r="D307" s="9">
        <f t="shared" si="4"/>
        <v>2.4526847177604408E-2</v>
      </c>
      <c r="E307" s="10">
        <v>34.43</v>
      </c>
      <c r="F307" s="11">
        <v>0.28642961789533944</v>
      </c>
      <c r="G307" s="9">
        <v>5.4699999999999999E-2</v>
      </c>
      <c r="H307" s="9">
        <v>7.2999999999999995E-2</v>
      </c>
      <c r="I307" s="9">
        <v>7.9000000000000001E-2</v>
      </c>
      <c r="J307" s="9">
        <v>6.7000000000000004E-2</v>
      </c>
      <c r="K307" s="16">
        <v>8.274919056735993E-3</v>
      </c>
      <c r="L307" s="12">
        <v>4.6999999999999993E-3</v>
      </c>
      <c r="M307" s="14">
        <v>1.9710906701708719E-3</v>
      </c>
      <c r="N307" s="15">
        <v>1.3899999999999999E-2</v>
      </c>
      <c r="O307" s="15">
        <v>7.9000000000000008E-3</v>
      </c>
      <c r="P307" s="13">
        <v>6.9676432439916931E-4</v>
      </c>
      <c r="Q307" s="11">
        <v>-2.6772572000000001E-4</v>
      </c>
      <c r="R307" s="12">
        <v>2.4154999999999999E-2</v>
      </c>
      <c r="S307" s="12">
        <v>2.2197999999999999E-2</v>
      </c>
    </row>
    <row r="308" spans="1:19" x14ac:dyDescent="0.3">
      <c r="A308" s="1" t="s">
        <v>206</v>
      </c>
      <c r="B308" s="8">
        <v>562.05999999999995</v>
      </c>
      <c r="C308" s="9">
        <v>13.432333333333332</v>
      </c>
      <c r="D308" s="9">
        <f t="shared" si="4"/>
        <v>2.3898397561351696E-2</v>
      </c>
      <c r="E308" s="10">
        <v>34.68</v>
      </c>
      <c r="F308" s="11">
        <v>0.27716036719066023</v>
      </c>
      <c r="G308" s="9">
        <v>5.4199999999999998E-2</v>
      </c>
      <c r="H308" s="9">
        <v>7.4099999999999999E-2</v>
      </c>
      <c r="I308" s="9">
        <v>8.0399999999999985E-2</v>
      </c>
      <c r="J308" s="9">
        <v>6.9099999999999995E-2</v>
      </c>
      <c r="K308" s="16">
        <v>7.0611197840457348E-3</v>
      </c>
      <c r="L308" s="12">
        <v>4.5000000000000005E-3</v>
      </c>
      <c r="M308" s="14">
        <v>0</v>
      </c>
      <c r="N308" s="15">
        <v>-1.6799999999999999E-2</v>
      </c>
      <c r="O308" s="15">
        <v>-1.01E-2</v>
      </c>
      <c r="P308" s="13">
        <v>7.7322772875298453E-4</v>
      </c>
      <c r="Q308" s="11">
        <v>-2.9109184E-4</v>
      </c>
      <c r="R308" s="12">
        <v>3.3404999999999997E-2</v>
      </c>
      <c r="S308" s="12">
        <v>3.2023000000000003E-2</v>
      </c>
    </row>
    <row r="309" spans="1:19" x14ac:dyDescent="0.3">
      <c r="A309" s="1" t="s">
        <v>207</v>
      </c>
      <c r="B309" s="8">
        <v>561.88</v>
      </c>
      <c r="C309" s="9">
        <v>13.503666666666666</v>
      </c>
      <c r="D309" s="9">
        <f t="shared" si="4"/>
        <v>2.4033008234261171E-2</v>
      </c>
      <c r="E309" s="10">
        <v>34.93</v>
      </c>
      <c r="F309" s="11">
        <v>0.28304613470217127</v>
      </c>
      <c r="G309" s="9">
        <v>5.4000000000000006E-2</v>
      </c>
      <c r="H309" s="9">
        <v>7.5700000000000003E-2</v>
      </c>
      <c r="I309" s="9">
        <v>8.1900000000000001E-2</v>
      </c>
      <c r="J309" s="9">
        <v>6.7400000000000002E-2</v>
      </c>
      <c r="K309" s="16">
        <v>9.1214682665686636E-3</v>
      </c>
      <c r="L309" s="12">
        <v>4.6999999999999993E-3</v>
      </c>
      <c r="M309" s="14">
        <v>2.6229508196722318E-3</v>
      </c>
      <c r="N309" s="15">
        <v>2.3599999999999999E-2</v>
      </c>
      <c r="O309" s="15">
        <v>2.1399999999999999E-2</v>
      </c>
      <c r="P309" s="13">
        <v>2.0672971563526985E-4</v>
      </c>
      <c r="Q309" s="11">
        <v>-1.3797336E-4</v>
      </c>
      <c r="R309" s="12">
        <v>3.5019999999999999E-3</v>
      </c>
      <c r="S309" s="12">
        <v>6.4199999999999999E-4</v>
      </c>
    </row>
    <row r="310" spans="1:19" x14ac:dyDescent="0.3">
      <c r="A310" s="1" t="s">
        <v>562</v>
      </c>
      <c r="B310" s="8">
        <v>584.41</v>
      </c>
      <c r="C310" s="9">
        <v>13.574999999999999</v>
      </c>
      <c r="D310" s="9">
        <f t="shared" si="4"/>
        <v>2.3228555295083931E-2</v>
      </c>
      <c r="E310" s="10">
        <v>35.18</v>
      </c>
      <c r="F310" s="11">
        <v>0.27249499759269041</v>
      </c>
      <c r="G310" s="9">
        <v>5.28E-2</v>
      </c>
      <c r="H310" s="9">
        <v>7.3200000000000001E-2</v>
      </c>
      <c r="I310" s="9">
        <v>7.9299999999999995E-2</v>
      </c>
      <c r="J310" s="9">
        <v>6.6299999999999998E-2</v>
      </c>
      <c r="K310" s="16">
        <v>6.3793530381008948E-3</v>
      </c>
      <c r="L310" s="12">
        <v>4.3E-3</v>
      </c>
      <c r="M310" s="14">
        <v>1.9620667102679956E-3</v>
      </c>
      <c r="N310" s="15">
        <v>1.7500000000000002E-2</v>
      </c>
      <c r="O310" s="15">
        <v>1.5299999999999999E-2</v>
      </c>
      <c r="P310" s="13">
        <v>3.8145363144266744E-4</v>
      </c>
      <c r="Q310" s="11">
        <v>-1.4021549999999999E-4</v>
      </c>
      <c r="R310" s="12">
        <v>4.2102000000000001E-2</v>
      </c>
      <c r="S310" s="12">
        <v>4.0182000000000002E-2</v>
      </c>
    </row>
    <row r="311" spans="1:19" x14ac:dyDescent="0.3">
      <c r="A311" s="1" t="s">
        <v>208</v>
      </c>
      <c r="B311" s="8">
        <v>581.5</v>
      </c>
      <c r="C311" s="9">
        <v>13.645999999999997</v>
      </c>
      <c r="D311" s="9">
        <f t="shared" si="4"/>
        <v>2.3466895958727425E-2</v>
      </c>
      <c r="E311" s="10">
        <v>34.773333333333333</v>
      </c>
      <c r="F311" s="11">
        <v>0.27442024525926073</v>
      </c>
      <c r="G311" s="9">
        <v>5.28E-2</v>
      </c>
      <c r="H311" s="9">
        <v>7.1199999999999999E-2</v>
      </c>
      <c r="I311" s="9">
        <v>7.7499999999999999E-2</v>
      </c>
      <c r="J311" s="9">
        <v>6.4100000000000004E-2</v>
      </c>
      <c r="K311" s="16">
        <v>1.2221252348348139E-2</v>
      </c>
      <c r="L311" s="12">
        <v>4.6999999999999993E-3</v>
      </c>
      <c r="M311" s="14">
        <v>3.2637075718016106E-3</v>
      </c>
      <c r="N311" s="15">
        <v>2.9399999999999999E-2</v>
      </c>
      <c r="O311" s="15">
        <v>1.8499999999999999E-2</v>
      </c>
      <c r="P311" s="13">
        <v>4.8781727394307014E-4</v>
      </c>
      <c r="Q311" s="11">
        <v>2.0794291E-5</v>
      </c>
      <c r="R311" s="12">
        <v>-3.4420000000000002E-3</v>
      </c>
      <c r="S311" s="12">
        <v>-4.8640000000000003E-3</v>
      </c>
    </row>
    <row r="312" spans="1:19" x14ac:dyDescent="0.3">
      <c r="A312" s="1" t="s">
        <v>209</v>
      </c>
      <c r="B312" s="8">
        <v>605.37</v>
      </c>
      <c r="C312" s="9">
        <v>13.716999999999999</v>
      </c>
      <c r="D312" s="9">
        <f t="shared" si="4"/>
        <v>2.265886978211672E-2</v>
      </c>
      <c r="E312" s="10">
        <v>34.366666666666667</v>
      </c>
      <c r="F312" s="11">
        <v>0.25716885151700014</v>
      </c>
      <c r="G312" s="9">
        <v>5.3600000000000002E-2</v>
      </c>
      <c r="H312" s="9">
        <v>7.0199999999999999E-2</v>
      </c>
      <c r="I312" s="9">
        <v>7.6799999999999993E-2</v>
      </c>
      <c r="J312" s="9">
        <v>6.2300000000000001E-2</v>
      </c>
      <c r="K312" s="16">
        <v>1.6870953533581451E-2</v>
      </c>
      <c r="L312" s="12">
        <v>4.1999999999999997E-3</v>
      </c>
      <c r="M312" s="14">
        <v>-6.5061808718280822E-4</v>
      </c>
      <c r="N312" s="15">
        <v>2.4899999999999999E-2</v>
      </c>
      <c r="O312" s="15">
        <v>2.4199999999999999E-2</v>
      </c>
      <c r="P312" s="13">
        <v>5.4616270962142737E-4</v>
      </c>
      <c r="Q312" s="11">
        <v>-7.7981273000000004E-5</v>
      </c>
      <c r="R312" s="12">
        <v>4.4179000000000003E-2</v>
      </c>
      <c r="S312" s="12">
        <v>4.1338E-2</v>
      </c>
    </row>
    <row r="313" spans="1:19" x14ac:dyDescent="0.3">
      <c r="A313" s="1" t="s">
        <v>563</v>
      </c>
      <c r="B313" s="8">
        <v>615.92999999999995</v>
      </c>
      <c r="C313" s="9">
        <v>13.787999999999998</v>
      </c>
      <c r="D313" s="9">
        <f t="shared" si="4"/>
        <v>2.238566070819736E-2</v>
      </c>
      <c r="E313" s="10">
        <v>33.96</v>
      </c>
      <c r="F313" s="11">
        <v>0.25502638293953511</v>
      </c>
      <c r="G313" s="9">
        <v>5.1399999999999994E-2</v>
      </c>
      <c r="H313" s="9">
        <v>6.8199999999999997E-2</v>
      </c>
      <c r="I313" s="9">
        <v>7.4900000000000008E-2</v>
      </c>
      <c r="J313" s="9">
        <v>6.0299999999999999E-2</v>
      </c>
      <c r="K313" s="16">
        <v>1.5526517327307214E-2</v>
      </c>
      <c r="L313" s="12">
        <v>4.8999999999999998E-3</v>
      </c>
      <c r="M313" s="14">
        <v>-6.5104166666662966E-4</v>
      </c>
      <c r="N313" s="15">
        <v>2.7199999999999998E-2</v>
      </c>
      <c r="O313" s="15">
        <v>2.2800000000000001E-2</v>
      </c>
      <c r="P313" s="13">
        <v>8.2053647917574115E-4</v>
      </c>
      <c r="Q313" s="11">
        <v>-1.4660418999999999E-4</v>
      </c>
      <c r="R313" s="12">
        <v>1.7642999999999999E-2</v>
      </c>
      <c r="S313" s="12">
        <v>1.5809E-2</v>
      </c>
    </row>
    <row r="314" spans="1:19" x14ac:dyDescent="0.3">
      <c r="A314" s="1" t="s">
        <v>210</v>
      </c>
      <c r="B314" s="8">
        <v>636.02</v>
      </c>
      <c r="C314" s="9">
        <v>13.893333333333331</v>
      </c>
      <c r="D314" s="9">
        <f t="shared" si="4"/>
        <v>2.1844176807857191E-2</v>
      </c>
      <c r="E314" s="10">
        <v>33.986666666666665</v>
      </c>
      <c r="F314" s="11">
        <v>0.24187717210079357</v>
      </c>
      <c r="G314" s="9">
        <v>0.05</v>
      </c>
      <c r="H314" s="9">
        <v>6.8099999999999994E-2</v>
      </c>
      <c r="I314" s="9">
        <v>7.4700000000000003E-2</v>
      </c>
      <c r="J314" s="9">
        <v>6.0900000000000003E-2</v>
      </c>
      <c r="K314" s="16">
        <v>1.6127862930085047E-2</v>
      </c>
      <c r="L314" s="12">
        <v>4.3E-3</v>
      </c>
      <c r="M314" s="14">
        <v>5.8631921824103816E-3</v>
      </c>
      <c r="N314" s="15">
        <v>-1.1000000000000001E-3</v>
      </c>
      <c r="O314" s="15">
        <v>1.4E-3</v>
      </c>
      <c r="P314" s="13">
        <v>1.3839551115789395E-3</v>
      </c>
      <c r="Q314" s="11">
        <v>-5.3141832999999997E-5</v>
      </c>
      <c r="R314" s="12">
        <v>3.4861000000000003E-2</v>
      </c>
      <c r="S314" s="12">
        <v>3.3415E-2</v>
      </c>
    </row>
    <row r="315" spans="1:19" x14ac:dyDescent="0.3">
      <c r="A315" s="1" t="s">
        <v>211</v>
      </c>
      <c r="B315" s="8">
        <v>640.42999999999995</v>
      </c>
      <c r="C315" s="9">
        <v>13.998666666666665</v>
      </c>
      <c r="D315" s="9">
        <f t="shared" si="4"/>
        <v>2.1858230667936646E-2</v>
      </c>
      <c r="E315" s="10">
        <v>34.013333333333335</v>
      </c>
      <c r="F315" s="11">
        <v>0.23789473710345846</v>
      </c>
      <c r="G315" s="9">
        <v>4.8300000000000003E-2</v>
      </c>
      <c r="H315" s="9">
        <v>6.9900000000000004E-2</v>
      </c>
      <c r="I315" s="9">
        <v>7.6299999999999993E-2</v>
      </c>
      <c r="J315" s="9">
        <v>6.59E-2</v>
      </c>
      <c r="K315" s="16">
        <v>1.6801368614802699E-2</v>
      </c>
      <c r="L315" s="12">
        <v>3.9000000000000003E-3</v>
      </c>
      <c r="M315" s="14">
        <v>3.2383419689119286E-3</v>
      </c>
      <c r="N315" s="15">
        <v>-4.8300000000000003E-2</v>
      </c>
      <c r="O315" s="15">
        <v>-3.73E-2</v>
      </c>
      <c r="P315" s="13">
        <v>1.267630922844381E-3</v>
      </c>
      <c r="Q315" s="11">
        <v>-2.2785486E-4</v>
      </c>
      <c r="R315" s="12">
        <v>1.0088E-2</v>
      </c>
      <c r="S315" s="12">
        <v>7.6889999999999997E-3</v>
      </c>
    </row>
    <row r="316" spans="1:19" x14ac:dyDescent="0.3">
      <c r="A316" s="1" t="s">
        <v>564</v>
      </c>
      <c r="B316" s="8">
        <v>645.5</v>
      </c>
      <c r="C316" s="9">
        <v>14.103999999999999</v>
      </c>
      <c r="D316" s="9">
        <f t="shared" si="4"/>
        <v>2.1849728892331523E-2</v>
      </c>
      <c r="E316" s="10">
        <v>34.04</v>
      </c>
      <c r="F316" s="11">
        <v>0.23929961540850445</v>
      </c>
      <c r="G316" s="9">
        <v>4.9599999999999998E-2</v>
      </c>
      <c r="H316" s="9">
        <v>7.3499999999999996E-2</v>
      </c>
      <c r="I316" s="9">
        <v>8.0299999999999996E-2</v>
      </c>
      <c r="J316" s="9">
        <v>6.8400000000000002E-2</v>
      </c>
      <c r="K316" s="16">
        <v>1.6891913075697762E-2</v>
      </c>
      <c r="L316" s="12">
        <v>3.9000000000000003E-3</v>
      </c>
      <c r="M316" s="14">
        <v>5.1646223369914424E-3</v>
      </c>
      <c r="N316" s="15">
        <v>-2.1000000000000001E-2</v>
      </c>
      <c r="O316" s="15">
        <v>-1.2999999999999999E-2</v>
      </c>
      <c r="P316" s="13">
        <v>1.7417161302782712E-3</v>
      </c>
      <c r="Q316" s="11">
        <v>3.0555841000000002E-5</v>
      </c>
      <c r="R316" s="12">
        <v>9.5849999999999998E-3</v>
      </c>
      <c r="S316" s="12">
        <v>7.8600000000000007E-3</v>
      </c>
    </row>
    <row r="317" spans="1:19" x14ac:dyDescent="0.3">
      <c r="A317" s="1" t="s">
        <v>212</v>
      </c>
      <c r="B317" s="8">
        <v>654.16999999999996</v>
      </c>
      <c r="C317" s="9">
        <v>14.160333333333334</v>
      </c>
      <c r="D317" s="9">
        <f t="shared" si="4"/>
        <v>2.1646259127342027E-2</v>
      </c>
      <c r="E317" s="10">
        <v>34.33</v>
      </c>
      <c r="F317" s="11">
        <v>0.24007580620728264</v>
      </c>
      <c r="G317" s="9">
        <v>4.9500000000000002E-2</v>
      </c>
      <c r="H317" s="9">
        <v>7.4999999999999997E-2</v>
      </c>
      <c r="I317" s="9">
        <v>8.1900000000000001E-2</v>
      </c>
      <c r="J317" s="9">
        <v>7.0599999999999996E-2</v>
      </c>
      <c r="K317" s="16">
        <v>2.1121953762774742E-2</v>
      </c>
      <c r="L317" s="12">
        <v>4.5999999999999999E-3</v>
      </c>
      <c r="M317" s="14">
        <v>3.8535645472064228E-3</v>
      </c>
      <c r="N317" s="15">
        <v>-1.6500000000000001E-2</v>
      </c>
      <c r="O317" s="15">
        <v>-1.6E-2</v>
      </c>
      <c r="P317" s="13">
        <v>9.8183755388614132E-4</v>
      </c>
      <c r="Q317" s="11">
        <v>6.8224882999999998E-5</v>
      </c>
      <c r="R317" s="12">
        <v>1.5133000000000001E-2</v>
      </c>
      <c r="S317" s="12">
        <v>1.3857E-2</v>
      </c>
    </row>
    <row r="318" spans="1:19" x14ac:dyDescent="0.3">
      <c r="A318" s="1" t="s">
        <v>213</v>
      </c>
      <c r="B318" s="8">
        <v>669.12</v>
      </c>
      <c r="C318" s="9">
        <v>14.216666666666665</v>
      </c>
      <c r="D318" s="9">
        <f t="shared" si="4"/>
        <v>2.1246811732823209E-2</v>
      </c>
      <c r="E318" s="10">
        <v>34.620000000000005</v>
      </c>
      <c r="F318" s="11">
        <v>0.23692351549588916</v>
      </c>
      <c r="G318" s="9">
        <v>5.0199999999999995E-2</v>
      </c>
      <c r="H318" s="9">
        <v>7.6200000000000004E-2</v>
      </c>
      <c r="I318" s="9">
        <v>8.3000000000000004E-2</v>
      </c>
      <c r="J318" s="9">
        <v>7.17E-2</v>
      </c>
      <c r="K318" s="16">
        <v>2.6419154514043395E-2</v>
      </c>
      <c r="L318" s="12">
        <v>4.1999999999999997E-3</v>
      </c>
      <c r="M318" s="14">
        <v>1.9193857965449368E-3</v>
      </c>
      <c r="N318" s="15">
        <v>-5.4000000000000003E-3</v>
      </c>
      <c r="O318" s="15">
        <v>5.0000000000000001E-4</v>
      </c>
      <c r="P318" s="13">
        <v>1.1252911637478064E-3</v>
      </c>
      <c r="Q318" s="11">
        <v>-2.5452089999999998E-4</v>
      </c>
      <c r="R318" s="12">
        <v>2.5257000000000002E-2</v>
      </c>
      <c r="S318" s="12">
        <v>2.2530000000000001E-2</v>
      </c>
    </row>
    <row r="319" spans="1:19" x14ac:dyDescent="0.3">
      <c r="A319" s="1" t="s">
        <v>565</v>
      </c>
      <c r="B319" s="8">
        <v>670.63</v>
      </c>
      <c r="C319" s="9">
        <v>14.273</v>
      </c>
      <c r="D319" s="9">
        <f t="shared" si="4"/>
        <v>2.1282972727137171E-2</v>
      </c>
      <c r="E319" s="10">
        <v>34.910000000000004</v>
      </c>
      <c r="F319" s="11">
        <v>0.23644372524397833</v>
      </c>
      <c r="G319" s="9">
        <v>5.0900000000000001E-2</v>
      </c>
      <c r="H319" s="9">
        <v>7.7100000000000002E-2</v>
      </c>
      <c r="I319" s="9">
        <v>8.4000000000000005E-2</v>
      </c>
      <c r="J319" s="9">
        <v>7.0300000000000001E-2</v>
      </c>
      <c r="K319" s="16">
        <v>2.72161736914645E-2</v>
      </c>
      <c r="L319" s="12">
        <v>4.0000000000000001E-3</v>
      </c>
      <c r="M319" s="14">
        <v>6.3856960408670282E-4</v>
      </c>
      <c r="N319" s="15">
        <v>2.0299999999999999E-2</v>
      </c>
      <c r="O319" s="15">
        <v>1.72E-2</v>
      </c>
      <c r="P319" s="13">
        <v>3.9480383279131827E-4</v>
      </c>
      <c r="Q319" s="11">
        <v>-8.4789043999999999E-4</v>
      </c>
      <c r="R319" s="12">
        <v>4.1279999999999997E-3</v>
      </c>
      <c r="S319" s="12">
        <v>2.562E-3</v>
      </c>
    </row>
    <row r="320" spans="1:19" x14ac:dyDescent="0.3">
      <c r="A320" s="1" t="s">
        <v>214</v>
      </c>
      <c r="B320" s="8">
        <v>639.95000000000005</v>
      </c>
      <c r="C320" s="9">
        <v>14.403333333333332</v>
      </c>
      <c r="D320" s="9">
        <f t="shared" si="4"/>
        <v>2.2506966690105996E-2</v>
      </c>
      <c r="E320" s="10">
        <v>35.273333333333341</v>
      </c>
      <c r="F320" s="11">
        <v>0.24181989379253627</v>
      </c>
      <c r="G320" s="9">
        <v>5.1500000000000004E-2</v>
      </c>
      <c r="H320" s="9">
        <v>7.6499999999999999E-2</v>
      </c>
      <c r="I320" s="9">
        <v>8.3499999999999991E-2</v>
      </c>
      <c r="J320" s="9">
        <v>7.0699999999999999E-2</v>
      </c>
      <c r="K320" s="16">
        <v>3.1136864249514385E-2</v>
      </c>
      <c r="L320" s="12">
        <v>4.5000000000000005E-3</v>
      </c>
      <c r="M320" s="14">
        <v>1.9144862795150708E-3</v>
      </c>
      <c r="N320" s="15">
        <v>1.8E-3</v>
      </c>
      <c r="O320" s="15">
        <v>1E-3</v>
      </c>
      <c r="P320" s="13">
        <v>2.3551484497514076E-3</v>
      </c>
      <c r="Q320" s="11">
        <v>-4.7047487999999998E-4</v>
      </c>
      <c r="R320" s="12">
        <v>-4.4443999999999997E-2</v>
      </c>
      <c r="S320" s="12">
        <v>-4.6047999999999999E-2</v>
      </c>
    </row>
    <row r="321" spans="1:19" x14ac:dyDescent="0.3">
      <c r="A321" s="1" t="s">
        <v>566</v>
      </c>
      <c r="B321" s="8">
        <v>651.99</v>
      </c>
      <c r="C321" s="9">
        <v>14.533666666666669</v>
      </c>
      <c r="D321" s="9">
        <f t="shared" si="4"/>
        <v>2.2291241685710929E-2</v>
      </c>
      <c r="E321" s="10">
        <v>35.63666666666667</v>
      </c>
      <c r="F321" s="11">
        <v>0.23806111786702766</v>
      </c>
      <c r="G321" s="9">
        <v>5.0499999999999996E-2</v>
      </c>
      <c r="H321" s="9">
        <v>7.46E-2</v>
      </c>
      <c r="I321" s="9">
        <v>8.1799999999999998E-2</v>
      </c>
      <c r="J321" s="9">
        <v>7.2599999999999998E-2</v>
      </c>
      <c r="K321" s="16">
        <v>3.0886105563987621E-2</v>
      </c>
      <c r="L321" s="12">
        <v>4.0999999999999995E-3</v>
      </c>
      <c r="M321" s="14">
        <v>1.9108280254778176E-3</v>
      </c>
      <c r="N321" s="15">
        <v>-1.3899999999999999E-2</v>
      </c>
      <c r="O321" s="15">
        <v>-7.0000000000000001E-3</v>
      </c>
      <c r="P321" s="13">
        <v>1.1215206691417817E-3</v>
      </c>
      <c r="Q321" s="11">
        <v>-3.5223577999999998E-4</v>
      </c>
      <c r="R321" s="12">
        <v>2.1928E-2</v>
      </c>
      <c r="S321" s="12">
        <v>1.9588999999999999E-2</v>
      </c>
    </row>
    <row r="322" spans="1:19" x14ac:dyDescent="0.3">
      <c r="A322" s="1" t="s">
        <v>215</v>
      </c>
      <c r="B322" s="8">
        <v>687.31</v>
      </c>
      <c r="C322" s="9">
        <v>14.664000000000001</v>
      </c>
      <c r="D322" s="9">
        <f t="shared" si="4"/>
        <v>2.1335350860601478E-2</v>
      </c>
      <c r="E322" s="10">
        <v>36</v>
      </c>
      <c r="F322" s="11">
        <v>0.22729731810082116</v>
      </c>
      <c r="G322" s="9">
        <v>5.0900000000000001E-2</v>
      </c>
      <c r="H322" s="9">
        <v>7.6600000000000001E-2</v>
      </c>
      <c r="I322" s="9">
        <v>8.3499999999999991E-2</v>
      </c>
      <c r="J322" s="9">
        <v>7.0400000000000004E-2</v>
      </c>
      <c r="K322" s="16">
        <v>2.9580736762263103E-2</v>
      </c>
      <c r="L322" s="12">
        <v>4.4000000000000003E-3</v>
      </c>
      <c r="M322" s="14">
        <v>3.1786395422759295E-3</v>
      </c>
      <c r="N322" s="15">
        <v>2.9000000000000001E-2</v>
      </c>
      <c r="O322" s="15">
        <v>2.5899999999999999E-2</v>
      </c>
      <c r="P322" s="13">
        <v>6.8624302966622088E-4</v>
      </c>
      <c r="Q322" s="11">
        <v>-5.3869363E-4</v>
      </c>
      <c r="R322" s="12">
        <v>5.6035000000000001E-2</v>
      </c>
      <c r="S322" s="12">
        <v>5.4112E-2</v>
      </c>
    </row>
    <row r="323" spans="1:19" x14ac:dyDescent="0.3">
      <c r="A323" s="1" t="s">
        <v>216</v>
      </c>
      <c r="B323" s="8">
        <v>705.27</v>
      </c>
      <c r="C323" s="9">
        <v>14.742333333333335</v>
      </c>
      <c r="D323" s="9">
        <f t="shared" ref="D323:D386" si="5">C323/B323</f>
        <v>2.0903105666387815E-2</v>
      </c>
      <c r="E323" s="10">
        <v>36.910000000000004</v>
      </c>
      <c r="F323" s="11">
        <v>0.22174765584938821</v>
      </c>
      <c r="G323" s="9">
        <v>4.99E-2</v>
      </c>
      <c r="H323" s="9">
        <v>7.3899999999999993E-2</v>
      </c>
      <c r="I323" s="9">
        <v>8.0700000000000008E-2</v>
      </c>
      <c r="J323" s="9">
        <v>6.7100000000000007E-2</v>
      </c>
      <c r="K323" s="16">
        <v>2.5655808817895937E-2</v>
      </c>
      <c r="L323" s="12">
        <v>4.1999999999999997E-3</v>
      </c>
      <c r="M323" s="14">
        <v>3.1685678073509749E-3</v>
      </c>
      <c r="N323" s="15">
        <v>4.0399999999999998E-2</v>
      </c>
      <c r="O323" s="15">
        <v>3.61E-2</v>
      </c>
      <c r="P323" s="13">
        <v>6.066450315791056E-4</v>
      </c>
      <c r="Q323" s="11">
        <v>-5.3145025999999998E-4</v>
      </c>
      <c r="R323" s="12">
        <v>2.6797999999999999E-2</v>
      </c>
      <c r="S323" s="12">
        <v>2.5347999999999999E-2</v>
      </c>
    </row>
    <row r="324" spans="1:19" x14ac:dyDescent="0.3">
      <c r="A324" s="1" t="s">
        <v>567</v>
      </c>
      <c r="B324" s="8">
        <v>757.02</v>
      </c>
      <c r="C324" s="9">
        <v>14.820666666666668</v>
      </c>
      <c r="D324" s="9">
        <f t="shared" si="5"/>
        <v>1.957764215828732E-2</v>
      </c>
      <c r="E324" s="10">
        <v>37.820000000000007</v>
      </c>
      <c r="F324" s="11">
        <v>0.20500791909557914</v>
      </c>
      <c r="G324" s="9">
        <v>5.0300000000000004E-2</v>
      </c>
      <c r="H324" s="9">
        <v>7.0999999999999994E-2</v>
      </c>
      <c r="I324" s="9">
        <v>7.7899999999999997E-2</v>
      </c>
      <c r="J324" s="9">
        <v>6.4299999999999996E-2</v>
      </c>
      <c r="K324" s="16">
        <v>2.2067341270656883E-2</v>
      </c>
      <c r="L324" s="12">
        <v>4.0999999999999995E-3</v>
      </c>
      <c r="M324" s="14">
        <v>1.8951358180667732E-3</v>
      </c>
      <c r="N324" s="15">
        <v>3.5099999999999999E-2</v>
      </c>
      <c r="O324" s="15">
        <v>2.63E-2</v>
      </c>
      <c r="P324" s="13">
        <v>7.0373541790599999E-4</v>
      </c>
      <c r="Q324" s="11">
        <v>-6.1392521E-4</v>
      </c>
      <c r="R324" s="12">
        <v>7.6440999999999995E-2</v>
      </c>
      <c r="S324" s="12">
        <v>7.4218000000000006E-2</v>
      </c>
    </row>
    <row r="325" spans="1:19" x14ac:dyDescent="0.3">
      <c r="A325" s="1" t="s">
        <v>217</v>
      </c>
      <c r="B325" s="8">
        <v>740.74</v>
      </c>
      <c r="C325" s="9">
        <v>14.898999999999999</v>
      </c>
      <c r="D325" s="9">
        <f t="shared" si="5"/>
        <v>2.0113670113670112E-2</v>
      </c>
      <c r="E325" s="10">
        <v>38.730000000000004</v>
      </c>
      <c r="F325" s="11">
        <v>0.20734272969549994</v>
      </c>
      <c r="G325" s="9">
        <v>4.9100000000000005E-2</v>
      </c>
      <c r="H325" s="9">
        <v>7.2000000000000008E-2</v>
      </c>
      <c r="I325" s="9">
        <v>7.8899999999999998E-2</v>
      </c>
      <c r="J325" s="9">
        <v>6.7299999999999999E-2</v>
      </c>
      <c r="K325" s="16">
        <v>2.4125686721967719E-2</v>
      </c>
      <c r="L325" s="12">
        <v>4.5999999999999999E-3</v>
      </c>
      <c r="M325" s="14">
        <v>0</v>
      </c>
      <c r="N325" s="15">
        <v>-2.5600000000000001E-2</v>
      </c>
      <c r="O325" s="15">
        <v>-1.8599999999999998E-2</v>
      </c>
      <c r="P325" s="13">
        <v>1.7090845668988378E-3</v>
      </c>
      <c r="Q325" s="11">
        <v>-3.9675517999999998E-4</v>
      </c>
      <c r="R325" s="12">
        <v>-1.9798E-2</v>
      </c>
      <c r="S325" s="12">
        <v>-2.1517999999999999E-2</v>
      </c>
    </row>
    <row r="326" spans="1:19" x14ac:dyDescent="0.3">
      <c r="A326" s="1" t="s">
        <v>218</v>
      </c>
      <c r="B326" s="8">
        <v>786.16</v>
      </c>
      <c r="C326" s="9">
        <v>14.952333333333332</v>
      </c>
      <c r="D326" s="9">
        <f t="shared" si="5"/>
        <v>1.9019453207150368E-2</v>
      </c>
      <c r="E326" s="10">
        <v>39.233333333333334</v>
      </c>
      <c r="F326" s="11">
        <v>0.19624010286048429</v>
      </c>
      <c r="G326" s="9">
        <v>5.0300000000000004E-2</v>
      </c>
      <c r="H326" s="9">
        <v>7.4200000000000002E-2</v>
      </c>
      <c r="I326" s="9">
        <v>8.09E-2</v>
      </c>
      <c r="J326" s="9">
        <v>6.8900000000000003E-2</v>
      </c>
      <c r="K326" s="16">
        <v>2.4406932745012551E-2</v>
      </c>
      <c r="L326" s="12">
        <v>4.5000000000000005E-3</v>
      </c>
      <c r="M326" s="14">
        <v>3.1525851197982124E-3</v>
      </c>
      <c r="N326" s="15">
        <v>-7.9000000000000008E-3</v>
      </c>
      <c r="O326" s="15">
        <v>-2.8E-3</v>
      </c>
      <c r="P326" s="13">
        <v>1.3600822131999593E-3</v>
      </c>
      <c r="Q326" s="11">
        <v>-7.9412929000000001E-4</v>
      </c>
      <c r="R326" s="12">
        <v>6.2826999999999994E-2</v>
      </c>
      <c r="S326" s="12">
        <v>6.1689000000000001E-2</v>
      </c>
    </row>
    <row r="327" spans="1:19" x14ac:dyDescent="0.3">
      <c r="A327" s="1" t="s">
        <v>219</v>
      </c>
      <c r="B327" s="8">
        <v>790.82</v>
      </c>
      <c r="C327" s="9">
        <v>15.005666666666666</v>
      </c>
      <c r="D327" s="9">
        <f t="shared" si="5"/>
        <v>1.8974819385785217E-2</v>
      </c>
      <c r="E327" s="10">
        <v>39.736666666666672</v>
      </c>
      <c r="F327" s="11">
        <v>0.19439541077479064</v>
      </c>
      <c r="G327" s="9">
        <v>5.0099999999999999E-2</v>
      </c>
      <c r="H327" s="9">
        <v>7.3099999999999998E-2</v>
      </c>
      <c r="I327" s="9">
        <v>7.9399999999999998E-2</v>
      </c>
      <c r="J327" s="9">
        <v>6.9400000000000003E-2</v>
      </c>
      <c r="K327" s="16">
        <v>2.2910926649139875E-2</v>
      </c>
      <c r="L327" s="12">
        <v>3.9000000000000003E-3</v>
      </c>
      <c r="M327" s="14">
        <v>3.14267756128217E-3</v>
      </c>
      <c r="N327" s="15">
        <v>5.0000000000000001E-4</v>
      </c>
      <c r="O327" s="15">
        <v>2.8E-3</v>
      </c>
      <c r="P327" s="13">
        <v>1.4747914387731075E-3</v>
      </c>
      <c r="Q327" s="11">
        <v>-1.3029057000000001E-3</v>
      </c>
      <c r="R327" s="12">
        <v>7.7520000000000002E-3</v>
      </c>
      <c r="S327" s="12">
        <v>5.7999999999999996E-3</v>
      </c>
    </row>
    <row r="328" spans="1:19" x14ac:dyDescent="0.3">
      <c r="A328" s="1" t="s">
        <v>220</v>
      </c>
      <c r="B328" s="8">
        <v>757.12</v>
      </c>
      <c r="C328" s="9">
        <v>15.058999999999999</v>
      </c>
      <c r="D328" s="9">
        <f t="shared" si="5"/>
        <v>1.9889845731191885E-2</v>
      </c>
      <c r="E328" s="10">
        <v>40.24</v>
      </c>
      <c r="F328" s="11">
        <v>0.2147802022701851</v>
      </c>
      <c r="G328" s="9">
        <v>5.1399999999999994E-2</v>
      </c>
      <c r="H328" s="9">
        <v>7.5499999999999998E-2</v>
      </c>
      <c r="I328" s="9">
        <v>8.1799999999999998E-2</v>
      </c>
      <c r="J328" s="9">
        <v>7.2300000000000003E-2</v>
      </c>
      <c r="K328" s="16">
        <v>2.114854338022051E-2</v>
      </c>
      <c r="L328" s="12">
        <v>4.3E-3</v>
      </c>
      <c r="M328" s="14">
        <v>2.5062656641603454E-3</v>
      </c>
      <c r="N328" s="15">
        <v>-2.52E-2</v>
      </c>
      <c r="O328" s="15">
        <v>-2.2100000000000002E-2</v>
      </c>
      <c r="P328" s="13">
        <v>2.0014614517121668E-3</v>
      </c>
      <c r="Q328" s="11">
        <v>-1.3083062E-3</v>
      </c>
      <c r="R328" s="12">
        <v>-4.1688000000000003E-2</v>
      </c>
      <c r="S328" s="12">
        <v>-4.3310000000000001E-2</v>
      </c>
    </row>
    <row r="329" spans="1:19" x14ac:dyDescent="0.3">
      <c r="A329" s="1" t="s">
        <v>221</v>
      </c>
      <c r="B329" s="8">
        <v>801.34</v>
      </c>
      <c r="C329" s="9">
        <v>15.093</v>
      </c>
      <c r="D329" s="9">
        <f t="shared" si="5"/>
        <v>1.8834701874360444E-2</v>
      </c>
      <c r="E329" s="10">
        <v>40.343333333333334</v>
      </c>
      <c r="F329" s="11">
        <v>0.20174104781366001</v>
      </c>
      <c r="G329" s="9">
        <v>5.16E-2</v>
      </c>
      <c r="H329" s="9">
        <v>7.7300000000000008E-2</v>
      </c>
      <c r="I329" s="9">
        <v>8.3400000000000002E-2</v>
      </c>
      <c r="J329" s="9">
        <v>7.0499999999999993E-2</v>
      </c>
      <c r="K329" s="16">
        <v>1.6945290091859869E-2</v>
      </c>
      <c r="L329" s="12">
        <v>4.3E-3</v>
      </c>
      <c r="M329" s="14">
        <v>1.2499999999999734E-3</v>
      </c>
      <c r="N329" s="15">
        <v>2.5499999999999998E-2</v>
      </c>
      <c r="O329" s="15">
        <v>1.84E-2</v>
      </c>
      <c r="P329" s="13">
        <v>3.0050810033315401E-3</v>
      </c>
      <c r="Q329" s="11">
        <v>-8.7192203000000001E-4</v>
      </c>
      <c r="R329" s="12">
        <v>6.0274000000000001E-2</v>
      </c>
      <c r="S329" s="12">
        <v>5.9015999999999999E-2</v>
      </c>
    </row>
    <row r="330" spans="1:19" x14ac:dyDescent="0.3">
      <c r="A330" s="1" t="s">
        <v>568</v>
      </c>
      <c r="B330" s="8">
        <v>848.28</v>
      </c>
      <c r="C330" s="9">
        <v>15.127000000000002</v>
      </c>
      <c r="D330" s="9">
        <f t="shared" si="5"/>
        <v>1.7832555288348189E-2</v>
      </c>
      <c r="E330" s="10">
        <v>40.446666666666665</v>
      </c>
      <c r="F330" s="11">
        <v>0.19287858787625403</v>
      </c>
      <c r="G330" s="9">
        <v>5.0499999999999996E-2</v>
      </c>
      <c r="H330" s="9">
        <v>7.5800000000000006E-2</v>
      </c>
      <c r="I330" s="9">
        <v>8.199999999999999E-2</v>
      </c>
      <c r="J330" s="9">
        <v>7.0099999999999996E-2</v>
      </c>
      <c r="K330" s="16">
        <v>1.3264450196903251E-2</v>
      </c>
      <c r="L330" s="12">
        <v>4.8999999999999998E-3</v>
      </c>
      <c r="M330" s="14">
        <v>-6.2421972534332237E-4</v>
      </c>
      <c r="N330" s="15">
        <v>9.7000000000000003E-3</v>
      </c>
      <c r="O330" s="15">
        <v>1.2800000000000001E-2</v>
      </c>
      <c r="P330" s="13">
        <v>2.0074557696695859E-3</v>
      </c>
      <c r="Q330" s="11">
        <v>-8.7840743999999997E-4</v>
      </c>
      <c r="R330" s="12">
        <v>6.1400999999999997E-2</v>
      </c>
      <c r="S330" s="12">
        <v>5.9271999999999998E-2</v>
      </c>
    </row>
    <row r="331" spans="1:19" x14ac:dyDescent="0.3">
      <c r="A331" s="1" t="s">
        <v>222</v>
      </c>
      <c r="B331" s="8">
        <v>885.14</v>
      </c>
      <c r="C331" s="9">
        <v>15.161000000000001</v>
      </c>
      <c r="D331" s="9">
        <f t="shared" si="5"/>
        <v>1.7128363874641301E-2</v>
      </c>
      <c r="E331" s="10">
        <v>40.549999999999997</v>
      </c>
      <c r="F331" s="11">
        <v>0.18428761503037272</v>
      </c>
      <c r="G331" s="9">
        <v>4.9299999999999997E-2</v>
      </c>
      <c r="H331" s="9">
        <v>7.4099999999999999E-2</v>
      </c>
      <c r="I331" s="9">
        <v>8.0199999999999994E-2</v>
      </c>
      <c r="J331" s="9">
        <v>6.88E-2</v>
      </c>
      <c r="K331" s="16">
        <v>1.0846706969080846E-2</v>
      </c>
      <c r="L331" s="12">
        <v>3.7000000000000002E-3</v>
      </c>
      <c r="M331" s="14">
        <v>1.2492192379762734E-3</v>
      </c>
      <c r="N331" s="15">
        <v>1.95E-2</v>
      </c>
      <c r="O331" s="15">
        <v>1.8700000000000001E-2</v>
      </c>
      <c r="P331" s="13">
        <v>1.9744632002779163E-3</v>
      </c>
      <c r="Q331" s="11">
        <v>-6.6209766999999998E-4</v>
      </c>
      <c r="R331" s="12">
        <v>4.4103000000000003E-2</v>
      </c>
      <c r="S331" s="12">
        <v>4.2762000000000001E-2</v>
      </c>
    </row>
    <row r="332" spans="1:19" x14ac:dyDescent="0.3">
      <c r="A332" s="1" t="s">
        <v>223</v>
      </c>
      <c r="B332" s="8">
        <v>954.29</v>
      </c>
      <c r="C332" s="9">
        <v>15.218333333333335</v>
      </c>
      <c r="D332" s="9">
        <f t="shared" si="5"/>
        <v>1.5947283669883721E-2</v>
      </c>
      <c r="E332" s="10">
        <v>40.58</v>
      </c>
      <c r="F332" s="11">
        <v>0.17196494296306417</v>
      </c>
      <c r="G332" s="9">
        <v>5.0499999999999996E-2</v>
      </c>
      <c r="H332" s="9">
        <v>7.1399999999999991E-2</v>
      </c>
      <c r="I332" s="9">
        <v>7.7499999999999999E-2</v>
      </c>
      <c r="J332" s="9">
        <v>6.3700000000000007E-2</v>
      </c>
      <c r="K332" s="16">
        <v>1.1592658712364588E-2</v>
      </c>
      <c r="L332" s="12">
        <v>4.3E-3</v>
      </c>
      <c r="M332" s="14">
        <v>1.2476606363067688E-3</v>
      </c>
      <c r="N332" s="15">
        <v>6.2600000000000003E-2</v>
      </c>
      <c r="O332" s="15">
        <v>5.28E-2</v>
      </c>
      <c r="P332" s="13">
        <v>2.010215080185718E-3</v>
      </c>
      <c r="Q332" s="11">
        <v>-6.2725705000000001E-4</v>
      </c>
      <c r="R332" s="12">
        <v>8.0388000000000001E-2</v>
      </c>
      <c r="S332" s="12">
        <v>7.8977000000000006E-2</v>
      </c>
    </row>
    <row r="333" spans="1:19" x14ac:dyDescent="0.3">
      <c r="A333" s="1" t="s">
        <v>569</v>
      </c>
      <c r="B333" s="8">
        <v>899.47</v>
      </c>
      <c r="C333" s="9">
        <v>15.27566666666667</v>
      </c>
      <c r="D333" s="9">
        <f t="shared" si="5"/>
        <v>1.6982964041787573E-2</v>
      </c>
      <c r="E333" s="10">
        <v>40.61</v>
      </c>
      <c r="F333" s="11">
        <v>0.18550540381833042</v>
      </c>
      <c r="G333" s="9">
        <v>5.1399999999999994E-2</v>
      </c>
      <c r="H333" s="9">
        <v>7.22E-2</v>
      </c>
      <c r="I333" s="9">
        <v>7.8200000000000006E-2</v>
      </c>
      <c r="J333" s="9">
        <v>6.7199999999999996E-2</v>
      </c>
      <c r="K333" s="16">
        <v>1.2877263024129225E-2</v>
      </c>
      <c r="L333" s="12">
        <v>4.0999999999999995E-3</v>
      </c>
      <c r="M333" s="14">
        <v>1.8691588785046953E-3</v>
      </c>
      <c r="N333" s="15">
        <v>-3.1699999999999999E-2</v>
      </c>
      <c r="O333" s="15">
        <v>-2.4E-2</v>
      </c>
      <c r="P333" s="13">
        <v>2.4647216646816335E-3</v>
      </c>
      <c r="Q333" s="11">
        <v>-4.3092050000000001E-4</v>
      </c>
      <c r="R333" s="12">
        <v>-5.4975000000000003E-2</v>
      </c>
      <c r="S333" s="12">
        <v>-5.6458000000000001E-2</v>
      </c>
    </row>
    <row r="334" spans="1:19" x14ac:dyDescent="0.3">
      <c r="A334" s="1" t="s">
        <v>224</v>
      </c>
      <c r="B334" s="8">
        <v>947.28</v>
      </c>
      <c r="C334" s="9">
        <v>15.333000000000002</v>
      </c>
      <c r="D334" s="9">
        <f t="shared" si="5"/>
        <v>1.618634405877882E-2</v>
      </c>
      <c r="E334" s="10">
        <v>40.639999999999993</v>
      </c>
      <c r="F334" s="11">
        <v>0.17796785704812584</v>
      </c>
      <c r="G334" s="9">
        <v>4.9500000000000002E-2</v>
      </c>
      <c r="H334" s="9">
        <v>7.1500000000000008E-2</v>
      </c>
      <c r="I334" s="9">
        <v>7.6999999999999999E-2</v>
      </c>
      <c r="J334" s="9">
        <v>6.4899999999999999E-2</v>
      </c>
      <c r="K334" s="16">
        <v>1.46342660863902E-2</v>
      </c>
      <c r="L334" s="12">
        <v>4.4000000000000003E-3</v>
      </c>
      <c r="M334" s="14">
        <v>2.4875621890545485E-3</v>
      </c>
      <c r="N334" s="15">
        <v>3.1600000000000003E-2</v>
      </c>
      <c r="O334" s="15">
        <v>2.2599999999999999E-2</v>
      </c>
      <c r="P334" s="13">
        <v>2.6264943298630423E-3</v>
      </c>
      <c r="Q334" s="11">
        <v>-7.4286008000000003E-4</v>
      </c>
      <c r="R334" s="12">
        <v>5.3886000000000003E-2</v>
      </c>
      <c r="S334" s="12">
        <v>5.2408000000000003E-2</v>
      </c>
    </row>
    <row r="335" spans="1:19" x14ac:dyDescent="0.3">
      <c r="A335" s="1" t="s">
        <v>225</v>
      </c>
      <c r="B335" s="8">
        <v>914.62</v>
      </c>
      <c r="C335" s="9">
        <v>15.387666666666668</v>
      </c>
      <c r="D335" s="9">
        <f t="shared" si="5"/>
        <v>1.6824109101776331E-2</v>
      </c>
      <c r="E335" s="10">
        <v>40.333333333333329</v>
      </c>
      <c r="F335" s="11">
        <v>0.19000067732822787</v>
      </c>
      <c r="G335" s="9">
        <v>4.9699999999999994E-2</v>
      </c>
      <c r="H335" s="9">
        <v>7.0000000000000007E-2</v>
      </c>
      <c r="I335" s="9">
        <v>7.5700000000000003E-2</v>
      </c>
      <c r="J335" s="9">
        <v>6.2300000000000001E-2</v>
      </c>
      <c r="K335" s="16">
        <v>1.626282562687147E-2</v>
      </c>
      <c r="L335" s="12">
        <v>4.1999999999999997E-3</v>
      </c>
      <c r="M335" s="14">
        <v>2.4813895781639062E-3</v>
      </c>
      <c r="N335" s="15">
        <v>3.4099999999999998E-2</v>
      </c>
      <c r="O335" s="15">
        <v>1.9099999999999999E-2</v>
      </c>
      <c r="P335" s="13">
        <v>9.3638214337838765E-3</v>
      </c>
      <c r="Q335" s="11">
        <v>-5.9923875000000002E-4</v>
      </c>
      <c r="R335" s="12">
        <v>-3.2605000000000002E-2</v>
      </c>
      <c r="S335" s="12">
        <v>-3.3730000000000003E-2</v>
      </c>
    </row>
    <row r="336" spans="1:19" x14ac:dyDescent="0.3">
      <c r="A336" s="1" t="s">
        <v>570</v>
      </c>
      <c r="B336" s="8">
        <v>955.4</v>
      </c>
      <c r="C336" s="9">
        <v>15.442333333333334</v>
      </c>
      <c r="D336" s="9">
        <f t="shared" si="5"/>
        <v>1.6163212616007259E-2</v>
      </c>
      <c r="E336" s="10">
        <v>40.026666666666664</v>
      </c>
      <c r="F336" s="11">
        <v>0.18074629876792264</v>
      </c>
      <c r="G336" s="9">
        <v>5.1399999999999994E-2</v>
      </c>
      <c r="H336" s="9">
        <v>6.8699999999999997E-2</v>
      </c>
      <c r="I336" s="9">
        <v>7.4200000000000002E-2</v>
      </c>
      <c r="J336" s="9">
        <v>6.1400000000000003E-2</v>
      </c>
      <c r="K336" s="16">
        <v>1.5667208087607711E-2</v>
      </c>
      <c r="L336" s="12">
        <v>3.9000000000000003E-3</v>
      </c>
      <c r="M336" s="14">
        <v>-6.1881188118806385E-4</v>
      </c>
      <c r="N336" s="15">
        <v>1.4800000000000001E-2</v>
      </c>
      <c r="O336" s="15">
        <v>1.01E-2</v>
      </c>
      <c r="P336" s="13">
        <v>2.6621100032988357E-3</v>
      </c>
      <c r="Q336" s="11">
        <v>-7.9184272999999997E-4</v>
      </c>
      <c r="R336" s="12">
        <v>4.6321000000000001E-2</v>
      </c>
      <c r="S336" s="12">
        <v>4.4624999999999998E-2</v>
      </c>
    </row>
    <row r="337" spans="1:19" x14ac:dyDescent="0.3">
      <c r="A337" s="1" t="s">
        <v>226</v>
      </c>
      <c r="B337" s="8">
        <v>970.43</v>
      </c>
      <c r="C337" s="9">
        <v>15.497</v>
      </c>
      <c r="D337" s="9">
        <f t="shared" si="5"/>
        <v>1.5969209525674186E-2</v>
      </c>
      <c r="E337" s="10">
        <v>39.72</v>
      </c>
      <c r="F337" s="11">
        <v>0.17880088420405879</v>
      </c>
      <c r="G337" s="9">
        <v>5.16E-2</v>
      </c>
      <c r="H337" s="9">
        <v>6.7599999999999993E-2</v>
      </c>
      <c r="I337" s="9">
        <v>7.3200000000000001E-2</v>
      </c>
      <c r="J337" s="9">
        <v>6.0199999999999997E-2</v>
      </c>
      <c r="K337" s="16">
        <v>1.5559471291223008E-2</v>
      </c>
      <c r="L337" s="12">
        <v>4.7999999999999996E-3</v>
      </c>
      <c r="M337" s="14">
        <v>-1.2383900928791824E-3</v>
      </c>
      <c r="N337" s="15">
        <v>1.84E-2</v>
      </c>
      <c r="O337" s="15">
        <v>1.6299999999999999E-2</v>
      </c>
      <c r="P337" s="13">
        <v>2.2493744246461114E-3</v>
      </c>
      <c r="Q337" s="11">
        <v>-8.8877897999999999E-4</v>
      </c>
      <c r="R337" s="12">
        <v>1.7146999999999999E-2</v>
      </c>
      <c r="S337" s="12">
        <v>1.5699999999999999E-2</v>
      </c>
    </row>
    <row r="338" spans="1:19" x14ac:dyDescent="0.3">
      <c r="A338" s="1" t="s">
        <v>571</v>
      </c>
      <c r="B338" s="8">
        <v>980.28</v>
      </c>
      <c r="C338" s="9">
        <v>15.545000000000002</v>
      </c>
      <c r="D338" s="9">
        <f t="shared" si="5"/>
        <v>1.5857714122495616E-2</v>
      </c>
      <c r="E338" s="10">
        <v>39.659999999999997</v>
      </c>
      <c r="F338" s="11">
        <v>0.17884027344671738</v>
      </c>
      <c r="G338" s="9">
        <v>5.04E-2</v>
      </c>
      <c r="H338" s="9">
        <v>6.6100000000000006E-2</v>
      </c>
      <c r="I338" s="9">
        <v>7.1900000000000006E-2</v>
      </c>
      <c r="J338" s="9">
        <v>5.8900000000000001E-2</v>
      </c>
      <c r="K338" s="16">
        <v>1.3739636269941794E-2</v>
      </c>
      <c r="L338" s="12">
        <v>4.3E-3</v>
      </c>
      <c r="M338" s="14">
        <v>1.8598884066955979E-3</v>
      </c>
      <c r="N338" s="15">
        <v>0.02</v>
      </c>
      <c r="O338" s="15">
        <v>1.37E-2</v>
      </c>
      <c r="P338" s="13">
        <v>2.4688425372982646E-3</v>
      </c>
      <c r="Q338" s="11">
        <v>-7.0045538E-4</v>
      </c>
      <c r="R338" s="12">
        <v>1.1993999999999999E-2</v>
      </c>
      <c r="S338" s="12">
        <v>1.108E-2</v>
      </c>
    </row>
    <row r="339" spans="1:19" x14ac:dyDescent="0.3">
      <c r="A339" s="1" t="s">
        <v>572</v>
      </c>
      <c r="B339" s="8">
        <v>1049.3399999999999</v>
      </c>
      <c r="C339" s="9">
        <v>15.593000000000002</v>
      </c>
      <c r="D339" s="9">
        <f t="shared" si="5"/>
        <v>1.4859816646654089E-2</v>
      </c>
      <c r="E339" s="10">
        <v>39.6</v>
      </c>
      <c r="F339" s="11">
        <v>0.16546309710866489</v>
      </c>
      <c r="G339" s="9">
        <v>5.0900000000000001E-2</v>
      </c>
      <c r="H339" s="9">
        <v>6.6699999999999995E-2</v>
      </c>
      <c r="I339" s="9">
        <v>7.2499999999999995E-2</v>
      </c>
      <c r="J339" s="9">
        <v>5.9900000000000002E-2</v>
      </c>
      <c r="K339" s="16">
        <v>1.205637744065806E-2</v>
      </c>
      <c r="L339" s="12">
        <v>3.9000000000000003E-3</v>
      </c>
      <c r="M339" s="14">
        <v>1.8564356435644136E-3</v>
      </c>
      <c r="N339" s="15">
        <v>-7.1999999999999998E-3</v>
      </c>
      <c r="O339" s="15">
        <v>-6.9999999999999999E-4</v>
      </c>
      <c r="P339" s="13">
        <v>1.0533477132539612E-3</v>
      </c>
      <c r="Q339" s="11">
        <v>-8.0484597000000002E-4</v>
      </c>
      <c r="R339" s="12">
        <v>7.1956000000000006E-2</v>
      </c>
      <c r="S339" s="12">
        <v>7.0303000000000004E-2</v>
      </c>
    </row>
    <row r="340" spans="1:19" x14ac:dyDescent="0.3">
      <c r="A340" s="1" t="s">
        <v>227</v>
      </c>
      <c r="B340" s="8">
        <v>1101.75</v>
      </c>
      <c r="C340" s="9">
        <v>15.641000000000002</v>
      </c>
      <c r="D340" s="9">
        <f t="shared" si="5"/>
        <v>1.419650555933742E-2</v>
      </c>
      <c r="E340" s="10">
        <v>39.54</v>
      </c>
      <c r="F340" s="11">
        <v>0.18114039596566681</v>
      </c>
      <c r="G340" s="9">
        <v>5.0300000000000004E-2</v>
      </c>
      <c r="H340" s="9">
        <v>6.7199999999999996E-2</v>
      </c>
      <c r="I340" s="9">
        <v>7.3200000000000001E-2</v>
      </c>
      <c r="J340" s="9">
        <v>6.0199999999999997E-2</v>
      </c>
      <c r="K340" s="16">
        <v>1.6488861417208955E-2</v>
      </c>
      <c r="L340" s="12">
        <v>3.9000000000000003E-3</v>
      </c>
      <c r="M340" s="14">
        <v>1.8529956763433386E-3</v>
      </c>
      <c r="N340" s="15">
        <v>2.5000000000000001E-3</v>
      </c>
      <c r="O340" s="15">
        <v>3.8E-3</v>
      </c>
      <c r="P340" s="13">
        <v>1.1367857598752061E-3</v>
      </c>
      <c r="Q340" s="11">
        <v>-7.3979006000000002E-4</v>
      </c>
      <c r="R340" s="12">
        <v>5.1336E-2</v>
      </c>
      <c r="S340" s="12">
        <v>5.0104000000000003E-2</v>
      </c>
    </row>
    <row r="341" spans="1:19" x14ac:dyDescent="0.3">
      <c r="A341" s="1" t="s">
        <v>228</v>
      </c>
      <c r="B341" s="8">
        <v>1111.75</v>
      </c>
      <c r="C341" s="9">
        <v>15.744000000000002</v>
      </c>
      <c r="D341" s="9">
        <f t="shared" si="5"/>
        <v>1.4161457162131776E-2</v>
      </c>
      <c r="E341" s="10">
        <v>39.35</v>
      </c>
      <c r="F341" s="11">
        <v>0.17587292223931028</v>
      </c>
      <c r="G341" s="9">
        <v>4.9500000000000002E-2</v>
      </c>
      <c r="H341" s="9">
        <v>6.6900000000000001E-2</v>
      </c>
      <c r="I341" s="9">
        <v>7.3300000000000004E-2</v>
      </c>
      <c r="J341" s="9">
        <v>6.0400000000000002E-2</v>
      </c>
      <c r="K341" s="16">
        <v>1.6405365846306315E-2</v>
      </c>
      <c r="L341" s="12">
        <v>4.3E-3</v>
      </c>
      <c r="M341" s="14">
        <v>1.8495684340320562E-3</v>
      </c>
      <c r="N341" s="15">
        <v>2.5999999999999999E-3</v>
      </c>
      <c r="O341" s="15">
        <v>5.3E-3</v>
      </c>
      <c r="P341" s="13">
        <v>1.6147640342177765E-3</v>
      </c>
      <c r="Q341" s="11">
        <v>-9.5596435999999998E-4</v>
      </c>
      <c r="R341" s="12">
        <v>1.1275E-2</v>
      </c>
      <c r="S341" s="12">
        <v>1.0232E-2</v>
      </c>
    </row>
    <row r="342" spans="1:19" x14ac:dyDescent="0.3">
      <c r="A342" s="1" t="s">
        <v>573</v>
      </c>
      <c r="B342" s="8">
        <v>1090.82</v>
      </c>
      <c r="C342" s="9">
        <v>15.847000000000001</v>
      </c>
      <c r="D342" s="9">
        <f t="shared" si="5"/>
        <v>1.4527603087585488E-2</v>
      </c>
      <c r="E342" s="10">
        <v>39.159999999999997</v>
      </c>
      <c r="F342" s="11">
        <v>0.17910220571493346</v>
      </c>
      <c r="G342" s="9">
        <v>0.05</v>
      </c>
      <c r="H342" s="9">
        <v>6.6900000000000001E-2</v>
      </c>
      <c r="I342" s="9">
        <v>7.2999999999999995E-2</v>
      </c>
      <c r="J342" s="9">
        <v>5.9200000000000003E-2</v>
      </c>
      <c r="K342" s="16">
        <v>1.9075206126933454E-2</v>
      </c>
      <c r="L342" s="12">
        <v>4.0000000000000001E-3</v>
      </c>
      <c r="M342" s="14">
        <v>1.8461538461538307E-3</v>
      </c>
      <c r="N342" s="15">
        <v>1.8200000000000001E-2</v>
      </c>
      <c r="O342" s="15">
        <v>1.67E-2</v>
      </c>
      <c r="P342" s="13">
        <v>9.5882329377390302E-4</v>
      </c>
      <c r="Q342" s="11">
        <v>-8.9151944999999995E-4</v>
      </c>
      <c r="R342" s="12">
        <v>-1.7673999999999999E-2</v>
      </c>
      <c r="S342" s="12">
        <v>-1.9206000000000001E-2</v>
      </c>
    </row>
    <row r="343" spans="1:19" x14ac:dyDescent="0.3">
      <c r="A343" s="1" t="s">
        <v>229</v>
      </c>
      <c r="B343" s="8">
        <v>1133.8399999999999</v>
      </c>
      <c r="C343" s="9">
        <v>15.95</v>
      </c>
      <c r="D343" s="9">
        <f t="shared" si="5"/>
        <v>1.4067240527764058E-2</v>
      </c>
      <c r="E343" s="10">
        <v>38.97</v>
      </c>
      <c r="F343" s="11">
        <v>0.17806060597750975</v>
      </c>
      <c r="G343" s="9">
        <v>4.9800000000000004E-2</v>
      </c>
      <c r="H343" s="9">
        <v>6.5299999999999997E-2</v>
      </c>
      <c r="I343" s="9">
        <v>7.1300000000000002E-2</v>
      </c>
      <c r="J343" s="9">
        <v>5.7599999999999998E-2</v>
      </c>
      <c r="K343" s="16">
        <v>2.4010576671010586E-2</v>
      </c>
      <c r="L343" s="12">
        <v>4.0999999999999995E-3</v>
      </c>
      <c r="M343" s="14">
        <v>1.2285012285011554E-3</v>
      </c>
      <c r="N343" s="15">
        <v>2.2800000000000001E-2</v>
      </c>
      <c r="O343" s="15">
        <v>1.15E-2</v>
      </c>
      <c r="P343" s="13">
        <v>2.0973438884585405E-3</v>
      </c>
      <c r="Q343" s="11">
        <v>-1.1688478E-3</v>
      </c>
      <c r="R343" s="12">
        <v>4.0969999999999999E-2</v>
      </c>
      <c r="S343" s="12">
        <v>3.9800000000000002E-2</v>
      </c>
    </row>
    <row r="344" spans="1:19" x14ac:dyDescent="0.3">
      <c r="A344" s="1" t="s">
        <v>230</v>
      </c>
      <c r="B344" s="8">
        <v>1120.67</v>
      </c>
      <c r="C344" s="9">
        <v>16.014333333333333</v>
      </c>
      <c r="D344" s="9">
        <f t="shared" si="5"/>
        <v>1.4289963444487077E-2</v>
      </c>
      <c r="E344" s="10">
        <v>38.676666666666662</v>
      </c>
      <c r="F344" s="11">
        <v>0.17943810888819886</v>
      </c>
      <c r="G344" s="9">
        <v>4.9599999999999998E-2</v>
      </c>
      <c r="H344" s="9">
        <v>6.5500000000000003E-2</v>
      </c>
      <c r="I344" s="9">
        <v>7.1500000000000008E-2</v>
      </c>
      <c r="J344" s="9">
        <v>5.8400000000000001E-2</v>
      </c>
      <c r="K344" s="16">
        <v>2.5353565218021012E-2</v>
      </c>
      <c r="L344" s="12">
        <v>4.0000000000000001E-3</v>
      </c>
      <c r="M344" s="14">
        <v>1.2269938650306678E-3</v>
      </c>
      <c r="N344" s="15">
        <v>-4.0000000000000001E-3</v>
      </c>
      <c r="O344" s="15">
        <v>-5.5999999999999999E-3</v>
      </c>
      <c r="P344" s="13">
        <v>2.2281757694638561E-3</v>
      </c>
      <c r="Q344" s="11">
        <v>-2.3045244999999998E-3</v>
      </c>
      <c r="R344" s="12">
        <v>-1.0109E-2</v>
      </c>
      <c r="S344" s="12">
        <v>-1.1112E-2</v>
      </c>
    </row>
    <row r="345" spans="1:19" x14ac:dyDescent="0.3">
      <c r="A345" s="1" t="s">
        <v>231</v>
      </c>
      <c r="B345" s="8">
        <v>957.28</v>
      </c>
      <c r="C345" s="9">
        <v>16.078666666666667</v>
      </c>
      <c r="D345" s="9">
        <f t="shared" si="5"/>
        <v>1.6796200345423146E-2</v>
      </c>
      <c r="E345" s="10">
        <v>38.383333333333333</v>
      </c>
      <c r="F345" s="11">
        <v>0.21143209159591356</v>
      </c>
      <c r="G345" s="9">
        <v>4.9000000000000002E-2</v>
      </c>
      <c r="H345" s="9">
        <v>6.5199999999999994E-2</v>
      </c>
      <c r="I345" s="9">
        <v>7.1399999999999991E-2</v>
      </c>
      <c r="J345" s="9">
        <v>5.4699999999999999E-2</v>
      </c>
      <c r="K345" s="16">
        <v>2.8519029182667039E-2</v>
      </c>
      <c r="L345" s="12">
        <v>4.3E-3</v>
      </c>
      <c r="M345" s="14">
        <v>1.225490196078427E-3</v>
      </c>
      <c r="N345" s="15">
        <v>4.65E-2</v>
      </c>
      <c r="O345" s="15">
        <v>8.8999999999999999E-3</v>
      </c>
      <c r="P345" s="13">
        <v>9.333916970024201E-3</v>
      </c>
      <c r="Q345" s="11">
        <v>-1.8568562999999999E-3</v>
      </c>
      <c r="R345" s="12">
        <v>-0.143124</v>
      </c>
      <c r="S345" s="12">
        <v>-0.14450399999999999</v>
      </c>
    </row>
    <row r="346" spans="1:19" x14ac:dyDescent="0.3">
      <c r="A346" s="1" t="s">
        <v>232</v>
      </c>
      <c r="B346" s="8">
        <v>1017.01</v>
      </c>
      <c r="C346" s="9">
        <v>16.143000000000001</v>
      </c>
      <c r="D346" s="9">
        <f t="shared" si="5"/>
        <v>1.5873000265484116E-2</v>
      </c>
      <c r="E346" s="10">
        <v>38.089999999999996</v>
      </c>
      <c r="F346" s="11">
        <v>0.20324840423225912</v>
      </c>
      <c r="G346" s="9">
        <v>4.6100000000000002E-2</v>
      </c>
      <c r="H346" s="9">
        <v>6.4000000000000001E-2</v>
      </c>
      <c r="I346" s="9">
        <v>7.0900000000000005E-2</v>
      </c>
      <c r="J346" s="9">
        <v>5.1700000000000003E-2</v>
      </c>
      <c r="K346" s="16">
        <v>2.4082909082287288E-2</v>
      </c>
      <c r="L346" s="12">
        <v>4.5999999999999999E-3</v>
      </c>
      <c r="M346" s="14">
        <v>1.2239902080781739E-3</v>
      </c>
      <c r="N346" s="15">
        <v>3.95E-2</v>
      </c>
      <c r="O346" s="15">
        <v>4.1300000000000003E-2</v>
      </c>
      <c r="P346" s="13">
        <v>9.9710168802412853E-3</v>
      </c>
      <c r="Q346" s="11">
        <v>-1.6339078E-3</v>
      </c>
      <c r="R346" s="12">
        <v>6.3175999999999996E-2</v>
      </c>
      <c r="S346" s="12">
        <v>6.1612E-2</v>
      </c>
    </row>
    <row r="347" spans="1:19" x14ac:dyDescent="0.3">
      <c r="A347" s="1" t="s">
        <v>574</v>
      </c>
      <c r="B347" s="8">
        <v>1098.67</v>
      </c>
      <c r="C347" s="9">
        <v>16.160333333333334</v>
      </c>
      <c r="D347" s="9">
        <f t="shared" si="5"/>
        <v>1.4708996635325742E-2</v>
      </c>
      <c r="E347" s="10">
        <v>37.963333333333331</v>
      </c>
      <c r="F347" s="11">
        <v>0.18551907684869381</v>
      </c>
      <c r="G347" s="9">
        <v>3.9599999999999996E-2</v>
      </c>
      <c r="H347" s="9">
        <v>6.3700000000000007E-2</v>
      </c>
      <c r="I347" s="9">
        <v>7.1800000000000003E-2</v>
      </c>
      <c r="J347" s="9">
        <v>5.3999999999999999E-2</v>
      </c>
      <c r="K347" s="16">
        <v>2.0740089155810142E-2</v>
      </c>
      <c r="L347" s="12">
        <v>3.2000000000000002E-3</v>
      </c>
      <c r="M347" s="14">
        <v>2.4449877750611915E-3</v>
      </c>
      <c r="N347" s="15">
        <v>-2.18E-2</v>
      </c>
      <c r="O347" s="15">
        <v>-1.9E-2</v>
      </c>
      <c r="P347" s="13">
        <v>5.1715274881868863E-3</v>
      </c>
      <c r="Q347" s="11">
        <v>-1.3748511999999999E-3</v>
      </c>
      <c r="R347" s="12">
        <v>8.0111000000000002E-2</v>
      </c>
      <c r="S347" s="12">
        <v>7.9144000000000006E-2</v>
      </c>
    </row>
    <row r="348" spans="1:19" x14ac:dyDescent="0.3">
      <c r="A348" s="1" t="s">
        <v>233</v>
      </c>
      <c r="B348" s="8">
        <v>1163.6300000000001</v>
      </c>
      <c r="C348" s="9">
        <v>16.177666666666667</v>
      </c>
      <c r="D348" s="9">
        <f t="shared" si="5"/>
        <v>1.3902758322376241E-2</v>
      </c>
      <c r="E348" s="10">
        <v>37.836666666666666</v>
      </c>
      <c r="F348" s="11">
        <v>0.17484684447515783</v>
      </c>
      <c r="G348" s="9">
        <v>4.41E-2</v>
      </c>
      <c r="H348" s="9">
        <v>6.4100000000000004E-2</v>
      </c>
      <c r="I348" s="9">
        <v>7.3399999999999993E-2</v>
      </c>
      <c r="J348" s="9">
        <v>5.3499999999999999E-2</v>
      </c>
      <c r="K348" s="16">
        <v>2.2003577262633436E-2</v>
      </c>
      <c r="L348" s="12">
        <v>3.0999999999999999E-3</v>
      </c>
      <c r="M348" s="14">
        <v>0</v>
      </c>
      <c r="N348" s="15">
        <v>9.7000000000000003E-3</v>
      </c>
      <c r="O348" s="15">
        <v>2.7E-2</v>
      </c>
      <c r="P348" s="13">
        <v>1.9366789374442367E-3</v>
      </c>
      <c r="Q348" s="11">
        <v>-1.2152598000000001E-3</v>
      </c>
      <c r="R348" s="12">
        <v>6.2163999999999997E-2</v>
      </c>
      <c r="S348" s="12">
        <v>6.0685000000000003E-2</v>
      </c>
    </row>
    <row r="349" spans="1:19" x14ac:dyDescent="0.3">
      <c r="A349" s="1" t="s">
        <v>234</v>
      </c>
      <c r="B349" s="8">
        <v>1229.23</v>
      </c>
      <c r="C349" s="9">
        <v>16.195</v>
      </c>
      <c r="D349" s="9">
        <f t="shared" si="5"/>
        <v>1.3174914377293102E-2</v>
      </c>
      <c r="E349" s="10">
        <v>37.71</v>
      </c>
      <c r="F349" s="11">
        <v>0.17361131536550134</v>
      </c>
      <c r="G349" s="9">
        <v>4.3899999999999995E-2</v>
      </c>
      <c r="H349" s="9">
        <v>6.2199999999999998E-2</v>
      </c>
      <c r="I349" s="9">
        <v>7.2300000000000003E-2</v>
      </c>
      <c r="J349" s="9">
        <v>5.4199999999999998E-2</v>
      </c>
      <c r="K349" s="16">
        <v>2.0057029431421271E-2</v>
      </c>
      <c r="L349" s="12">
        <v>3.8E-3</v>
      </c>
      <c r="M349" s="14">
        <v>-6.0975609756097615E-4</v>
      </c>
      <c r="N349" s="15">
        <v>-3.2000000000000002E-3</v>
      </c>
      <c r="O349" s="15">
        <v>1E-3</v>
      </c>
      <c r="P349" s="13">
        <v>3.2868971994435238E-3</v>
      </c>
      <c r="Q349" s="11">
        <v>-1.0338728E-3</v>
      </c>
      <c r="R349" s="12">
        <v>5.9672999999999997E-2</v>
      </c>
      <c r="S349" s="12">
        <v>5.8453999999999999E-2</v>
      </c>
    </row>
    <row r="350" spans="1:19" x14ac:dyDescent="0.3">
      <c r="A350" s="1" t="s">
        <v>575</v>
      </c>
      <c r="B350" s="8">
        <v>1279.6400000000001</v>
      </c>
      <c r="C350" s="9">
        <v>16.279666666666667</v>
      </c>
      <c r="D350" s="9">
        <f t="shared" si="5"/>
        <v>1.2722067664864075E-2</v>
      </c>
      <c r="E350" s="10">
        <v>37.933333333333337</v>
      </c>
      <c r="F350" s="11">
        <v>0.17032061914447988</v>
      </c>
      <c r="G350" s="9">
        <v>4.3400000000000001E-2</v>
      </c>
      <c r="H350" s="9">
        <v>6.2400000000000004E-2</v>
      </c>
      <c r="I350" s="9">
        <v>7.2900000000000006E-2</v>
      </c>
      <c r="J350" s="9">
        <v>5.3600000000000002E-2</v>
      </c>
      <c r="K350" s="16">
        <v>1.5587699256820936E-2</v>
      </c>
      <c r="L350" s="12">
        <v>3.4999999999999996E-3</v>
      </c>
      <c r="M350" s="14">
        <v>2.4405125076265577E-3</v>
      </c>
      <c r="N350" s="15">
        <v>1.21E-2</v>
      </c>
      <c r="O350" s="15">
        <v>1.23E-2</v>
      </c>
      <c r="P350" s="13">
        <v>3.3356136050409204E-3</v>
      </c>
      <c r="Q350" s="11">
        <v>-1.2959934E-3</v>
      </c>
      <c r="R350" s="12">
        <v>4.2799999999999998E-2</v>
      </c>
      <c r="S350" s="12">
        <v>4.2000000000000003E-2</v>
      </c>
    </row>
    <row r="351" spans="1:19" x14ac:dyDescent="0.3">
      <c r="A351" s="1" t="s">
        <v>576</v>
      </c>
      <c r="B351" s="8">
        <v>1238.33</v>
      </c>
      <c r="C351" s="9">
        <v>16.364333333333335</v>
      </c>
      <c r="D351" s="9">
        <f t="shared" si="5"/>
        <v>1.3214840416797893E-2</v>
      </c>
      <c r="E351" s="10">
        <v>38.156666666666666</v>
      </c>
      <c r="F351" s="11">
        <v>0.17127680959595618</v>
      </c>
      <c r="G351" s="9">
        <v>4.4400000000000002E-2</v>
      </c>
      <c r="H351" s="9">
        <v>6.4000000000000001E-2</v>
      </c>
      <c r="I351" s="9">
        <v>7.3899999999999993E-2</v>
      </c>
      <c r="J351" s="9">
        <v>5.8700000000000002E-2</v>
      </c>
      <c r="K351" s="16">
        <v>1.8446667544496052E-2</v>
      </c>
      <c r="L351" s="12">
        <v>3.4999999999999996E-3</v>
      </c>
      <c r="M351" s="14">
        <v>1.2172854534386879E-3</v>
      </c>
      <c r="N351" s="15">
        <v>-5.1999999999999998E-2</v>
      </c>
      <c r="O351" s="15">
        <v>-4.0099999999999997E-2</v>
      </c>
      <c r="P351" s="13">
        <v>3.4821497406085449E-3</v>
      </c>
      <c r="Q351" s="11">
        <v>-1.1728518E-3</v>
      </c>
      <c r="R351" s="12">
        <v>-3.1934999999999998E-2</v>
      </c>
      <c r="S351" s="12">
        <v>-3.3155999999999998E-2</v>
      </c>
    </row>
    <row r="352" spans="1:19" x14ac:dyDescent="0.3">
      <c r="A352" s="1" t="s">
        <v>235</v>
      </c>
      <c r="B352" s="8">
        <v>1286.3699999999999</v>
      </c>
      <c r="C352" s="9">
        <v>16.448999999999998</v>
      </c>
      <c r="D352" s="9">
        <f t="shared" si="5"/>
        <v>1.2787145222603139E-2</v>
      </c>
      <c r="E352" s="10">
        <v>38.380000000000003</v>
      </c>
      <c r="F352" s="11">
        <v>0.17289717073498748</v>
      </c>
      <c r="G352" s="9">
        <v>4.4400000000000002E-2</v>
      </c>
      <c r="H352" s="9">
        <v>6.6199999999999995E-2</v>
      </c>
      <c r="I352" s="9">
        <v>7.5300000000000006E-2</v>
      </c>
      <c r="J352" s="9">
        <v>5.9200000000000003E-2</v>
      </c>
      <c r="K352" s="16">
        <v>2.06681223851739E-2</v>
      </c>
      <c r="L352" s="12">
        <v>4.3E-3</v>
      </c>
      <c r="M352" s="14">
        <v>3.0395136778116338E-3</v>
      </c>
      <c r="N352" s="15">
        <v>-8.0000000000000004E-4</v>
      </c>
      <c r="O352" s="15">
        <v>2.0000000000000001E-4</v>
      </c>
      <c r="P352" s="13">
        <v>3.2135873296863368E-3</v>
      </c>
      <c r="Q352" s="11">
        <v>-1.0753509E-3</v>
      </c>
      <c r="R352" s="12">
        <v>3.8979E-2</v>
      </c>
      <c r="S352" s="12">
        <v>3.7774000000000002E-2</v>
      </c>
    </row>
    <row r="353" spans="1:19" x14ac:dyDescent="0.3">
      <c r="A353" s="1" t="s">
        <v>236</v>
      </c>
      <c r="B353" s="8">
        <v>1335.18</v>
      </c>
      <c r="C353" s="9">
        <v>16.448666666666668</v>
      </c>
      <c r="D353" s="9">
        <f t="shared" si="5"/>
        <v>1.231943757895315E-2</v>
      </c>
      <c r="E353" s="10">
        <v>39.260000000000005</v>
      </c>
      <c r="F353" s="11">
        <v>0.15682587641256804</v>
      </c>
      <c r="G353" s="9">
        <v>4.2900000000000001E-2</v>
      </c>
      <c r="H353" s="9">
        <v>6.6400000000000001E-2</v>
      </c>
      <c r="I353" s="9">
        <v>7.4800000000000005E-2</v>
      </c>
      <c r="J353" s="9">
        <v>5.9400000000000001E-2</v>
      </c>
      <c r="K353" s="16">
        <v>2.5181266278586009E-2</v>
      </c>
      <c r="L353" s="12">
        <v>3.7000000000000002E-3</v>
      </c>
      <c r="M353" s="14">
        <v>7.2727272727270975E-3</v>
      </c>
      <c r="N353" s="15">
        <v>2.0999999999999999E-3</v>
      </c>
      <c r="O353" s="15">
        <v>-2.3999999999999998E-3</v>
      </c>
      <c r="P353" s="13">
        <v>2.7266259983553458E-3</v>
      </c>
      <c r="Q353" s="11">
        <v>-1.2580821E-3</v>
      </c>
      <c r="R353" s="12">
        <v>3.7559000000000002E-2</v>
      </c>
      <c r="S353" s="12">
        <v>3.6770999999999998E-2</v>
      </c>
    </row>
    <row r="354" spans="1:19" x14ac:dyDescent="0.3">
      <c r="A354" s="1" t="s">
        <v>237</v>
      </c>
      <c r="B354" s="8">
        <v>1301.8399999999999</v>
      </c>
      <c r="C354" s="9">
        <v>16.448333333333334</v>
      </c>
      <c r="D354" s="9">
        <f t="shared" si="5"/>
        <v>1.2634681169216904E-2</v>
      </c>
      <c r="E354" s="10">
        <v>40.14</v>
      </c>
      <c r="F354" s="11">
        <v>0.16023113542046816</v>
      </c>
      <c r="G354" s="9">
        <v>4.4999999999999998E-2</v>
      </c>
      <c r="H354" s="9">
        <v>6.93E-2</v>
      </c>
      <c r="I354" s="9">
        <v>7.7199999999999991E-2</v>
      </c>
      <c r="J354" s="9">
        <v>6.1499999999999999E-2</v>
      </c>
      <c r="K354" s="16">
        <v>2.5897434650534176E-2</v>
      </c>
      <c r="L354" s="12">
        <v>3.4000000000000002E-3</v>
      </c>
      <c r="M354" s="14">
        <v>0</v>
      </c>
      <c r="N354" s="15">
        <v>-1.8499999999999999E-2</v>
      </c>
      <c r="O354" s="15">
        <v>-1.7600000000000001E-2</v>
      </c>
      <c r="P354" s="13">
        <v>3.0856487086141069E-3</v>
      </c>
      <c r="Q354" s="11">
        <v>-1.1522804E-3</v>
      </c>
      <c r="R354" s="12">
        <v>-2.3158999999999999E-2</v>
      </c>
      <c r="S354" s="12">
        <v>-2.4833000000000001E-2</v>
      </c>
    </row>
    <row r="355" spans="1:19" x14ac:dyDescent="0.3">
      <c r="A355" s="1" t="s">
        <v>238</v>
      </c>
      <c r="B355" s="8">
        <v>1372.71</v>
      </c>
      <c r="C355" s="9">
        <v>16.448</v>
      </c>
      <c r="D355" s="9">
        <f t="shared" si="5"/>
        <v>1.1982137523584733E-2</v>
      </c>
      <c r="E355" s="10">
        <v>41.02</v>
      </c>
      <c r="F355" s="11">
        <v>0.15422744676724118</v>
      </c>
      <c r="G355" s="9">
        <v>4.5700000000000005E-2</v>
      </c>
      <c r="H355" s="9">
        <v>7.2300000000000003E-2</v>
      </c>
      <c r="I355" s="9">
        <v>8.0199999999999994E-2</v>
      </c>
      <c r="J355" s="9">
        <v>6.2700000000000006E-2</v>
      </c>
      <c r="K355" s="16">
        <v>1.8868580646982012E-2</v>
      </c>
      <c r="L355" s="12">
        <v>4.0000000000000001E-3</v>
      </c>
      <c r="M355" s="14">
        <v>0</v>
      </c>
      <c r="N355" s="15">
        <v>-7.7999999999999996E-3</v>
      </c>
      <c r="O355" s="15">
        <v>-1.6E-2</v>
      </c>
      <c r="P355" s="13">
        <v>2.4092464833671266E-3</v>
      </c>
      <c r="Q355" s="11">
        <v>-1.1446288E-3</v>
      </c>
      <c r="R355" s="12">
        <v>5.4431E-2</v>
      </c>
      <c r="S355" s="12">
        <v>5.3398000000000001E-2</v>
      </c>
    </row>
    <row r="356" spans="1:19" x14ac:dyDescent="0.3">
      <c r="A356" s="1" t="s">
        <v>577</v>
      </c>
      <c r="B356" s="8">
        <v>1328.72</v>
      </c>
      <c r="C356" s="9">
        <v>16.512333333333334</v>
      </c>
      <c r="D356" s="9">
        <f t="shared" si="5"/>
        <v>1.2427248279045499E-2</v>
      </c>
      <c r="E356" s="10">
        <v>42</v>
      </c>
      <c r="F356" s="11">
        <v>0.15879647268893993</v>
      </c>
      <c r="G356" s="9">
        <v>4.5499999999999999E-2</v>
      </c>
      <c r="H356" s="9">
        <v>7.1900000000000006E-2</v>
      </c>
      <c r="I356" s="9">
        <v>7.9500000000000001E-2</v>
      </c>
      <c r="J356" s="9">
        <v>6.3899999999999998E-2</v>
      </c>
      <c r="K356" s="16">
        <v>1.9370441469391552E-2</v>
      </c>
      <c r="L356" s="12">
        <v>3.8E-3</v>
      </c>
      <c r="M356" s="14">
        <v>3.0084235860408093E-3</v>
      </c>
      <c r="N356" s="15">
        <v>-7.7000000000000002E-3</v>
      </c>
      <c r="O356" s="15">
        <v>-1.1299999999999999E-2</v>
      </c>
      <c r="P356" s="13">
        <v>1.6111778691826253E-3</v>
      </c>
      <c r="Q356" s="11">
        <v>-1.1695951999999999E-3</v>
      </c>
      <c r="R356" s="12">
        <v>-3.022E-2</v>
      </c>
      <c r="S356" s="12">
        <v>-3.1084000000000001E-2</v>
      </c>
    </row>
    <row r="357" spans="1:19" x14ac:dyDescent="0.3">
      <c r="A357" s="1" t="s">
        <v>239</v>
      </c>
      <c r="B357" s="8">
        <v>1320.41</v>
      </c>
      <c r="C357" s="9">
        <v>16.576666666666668</v>
      </c>
      <c r="D357" s="9">
        <f t="shared" si="5"/>
        <v>1.255418140325101E-2</v>
      </c>
      <c r="E357" s="10">
        <v>42.980000000000004</v>
      </c>
      <c r="F357" s="11">
        <v>0.15624302689310163</v>
      </c>
      <c r="G357" s="9">
        <v>4.7199999999999999E-2</v>
      </c>
      <c r="H357" s="9">
        <v>7.400000000000001E-2</v>
      </c>
      <c r="I357" s="9">
        <v>8.1500000000000003E-2</v>
      </c>
      <c r="J357" s="9">
        <v>6.4899999999999999E-2</v>
      </c>
      <c r="K357" s="16">
        <v>1.8880738290988148E-2</v>
      </c>
      <c r="L357" s="12">
        <v>3.9000000000000003E-3</v>
      </c>
      <c r="M357" s="14">
        <v>2.3995200959807672E-3</v>
      </c>
      <c r="N357" s="15">
        <v>-5.3E-3</v>
      </c>
      <c r="O357" s="15">
        <v>-2.5999999999999999E-3</v>
      </c>
      <c r="P357" s="13">
        <v>2.729848515781925E-3</v>
      </c>
      <c r="Q357" s="11">
        <v>-1.0558461000000001E-3</v>
      </c>
      <c r="R357" s="12">
        <v>-5.0039999999999998E-3</v>
      </c>
      <c r="S357" s="12">
        <v>-6.2509999999999996E-3</v>
      </c>
    </row>
    <row r="358" spans="1:19" x14ac:dyDescent="0.3">
      <c r="A358" s="1" t="s">
        <v>240</v>
      </c>
      <c r="B358" s="8">
        <v>1282.71</v>
      </c>
      <c r="C358" s="9">
        <v>16.641000000000002</v>
      </c>
      <c r="D358" s="9">
        <f t="shared" si="5"/>
        <v>1.2973314311106954E-2</v>
      </c>
      <c r="E358" s="10">
        <v>43.96</v>
      </c>
      <c r="F358" s="11">
        <v>0.16368449822911238</v>
      </c>
      <c r="G358" s="9">
        <v>4.6799999999999994E-2</v>
      </c>
      <c r="H358" s="9">
        <v>7.3899999999999993E-2</v>
      </c>
      <c r="I358" s="9">
        <v>8.199999999999999E-2</v>
      </c>
      <c r="J358" s="9">
        <v>6.4600000000000005E-2</v>
      </c>
      <c r="K358" s="16">
        <v>2.0379679058214646E-2</v>
      </c>
      <c r="L358" s="12">
        <v>3.9000000000000003E-3</v>
      </c>
      <c r="M358" s="14">
        <v>4.7875523638540862E-3</v>
      </c>
      <c r="N358" s="15">
        <v>8.3999999999999995E-3</v>
      </c>
      <c r="O358" s="15">
        <v>9.2999999999999992E-3</v>
      </c>
      <c r="P358" s="13">
        <v>2.7049431848818937E-3</v>
      </c>
      <c r="Q358" s="11">
        <v>-9.8570255999999991E-4</v>
      </c>
      <c r="R358" s="12">
        <v>-2.8079E-2</v>
      </c>
      <c r="S358" s="12">
        <v>-2.9256999999999998E-2</v>
      </c>
    </row>
    <row r="359" spans="1:19" x14ac:dyDescent="0.3">
      <c r="A359" s="1" t="s">
        <v>578</v>
      </c>
      <c r="B359" s="8">
        <v>1362.93</v>
      </c>
      <c r="C359" s="9">
        <v>16.658000000000001</v>
      </c>
      <c r="D359" s="9">
        <f t="shared" si="5"/>
        <v>1.2222197765108994E-2</v>
      </c>
      <c r="E359" s="10">
        <v>45.363333333333337</v>
      </c>
      <c r="F359" s="11">
        <v>0.15769066072892163</v>
      </c>
      <c r="G359" s="9">
        <v>4.8600000000000004E-2</v>
      </c>
      <c r="H359" s="9">
        <v>7.5499999999999998E-2</v>
      </c>
      <c r="I359" s="9">
        <v>8.3800000000000013E-2</v>
      </c>
      <c r="J359" s="9">
        <v>6.5100000000000005E-2</v>
      </c>
      <c r="K359" s="16">
        <v>2.0445236868699077E-2</v>
      </c>
      <c r="L359" s="12">
        <v>3.9000000000000003E-3</v>
      </c>
      <c r="M359" s="14">
        <v>1.7867778439546456E-3</v>
      </c>
      <c r="N359" s="15">
        <v>-1.1999999999999999E-3</v>
      </c>
      <c r="O359" s="15">
        <v>4.7000000000000002E-3</v>
      </c>
      <c r="P359" s="13">
        <v>4.8759751302725777E-3</v>
      </c>
      <c r="Q359" s="11">
        <v>-5.1504032000000005E-4</v>
      </c>
      <c r="R359" s="12">
        <v>6.4238000000000003E-2</v>
      </c>
      <c r="S359" s="12">
        <v>6.3511999999999999E-2</v>
      </c>
    </row>
    <row r="360" spans="1:19" x14ac:dyDescent="0.3">
      <c r="A360" s="1" t="s">
        <v>241</v>
      </c>
      <c r="B360" s="8">
        <v>1388.91</v>
      </c>
      <c r="C360" s="9">
        <v>16.675000000000001</v>
      </c>
      <c r="D360" s="9">
        <f t="shared" si="5"/>
        <v>1.2005817511573823E-2</v>
      </c>
      <c r="E360" s="10">
        <v>46.766666666666673</v>
      </c>
      <c r="F360" s="11">
        <v>0.15554596711910032</v>
      </c>
      <c r="G360" s="9">
        <v>5.0700000000000002E-2</v>
      </c>
      <c r="H360" s="9">
        <v>7.3599999999999999E-2</v>
      </c>
      <c r="I360" s="9">
        <v>8.1500000000000003E-2</v>
      </c>
      <c r="J360" s="9">
        <v>6.6199999999999995E-2</v>
      </c>
      <c r="K360" s="16">
        <v>1.8280454363244863E-2</v>
      </c>
      <c r="L360" s="12">
        <v>3.5999999999999999E-3</v>
      </c>
      <c r="M360" s="14">
        <v>5.9453032104661574E-4</v>
      </c>
      <c r="N360" s="15">
        <v>-6.1000000000000004E-3</v>
      </c>
      <c r="O360" s="15">
        <v>-2.3999999999999998E-3</v>
      </c>
      <c r="P360" s="13">
        <v>1.3542672176870935E-3</v>
      </c>
      <c r="Q360" s="11">
        <v>1.1071064999999999E-4</v>
      </c>
      <c r="R360" s="12">
        <v>2.0822E-2</v>
      </c>
      <c r="S360" s="12">
        <v>1.9546999999999998E-2</v>
      </c>
    </row>
    <row r="361" spans="1:19" x14ac:dyDescent="0.3">
      <c r="A361" s="1" t="s">
        <v>242</v>
      </c>
      <c r="B361" s="8">
        <v>1469.25</v>
      </c>
      <c r="C361" s="9">
        <v>16.692</v>
      </c>
      <c r="D361" s="9">
        <f t="shared" si="5"/>
        <v>1.1360898417559979E-2</v>
      </c>
      <c r="E361" s="10">
        <v>48.17</v>
      </c>
      <c r="F361" s="11">
        <v>0.14716725943496201</v>
      </c>
      <c r="G361" s="9">
        <v>5.2000000000000005E-2</v>
      </c>
      <c r="H361" s="9">
        <v>7.5499999999999998E-2</v>
      </c>
      <c r="I361" s="9">
        <v>8.1900000000000001E-2</v>
      </c>
      <c r="J361" s="9">
        <v>6.8199999999999997E-2</v>
      </c>
      <c r="K361" s="16">
        <v>1.7888756470837864E-2</v>
      </c>
      <c r="L361" s="12">
        <v>4.4000000000000003E-3</v>
      </c>
      <c r="M361" s="14">
        <v>0</v>
      </c>
      <c r="N361" s="15">
        <v>-1.55E-2</v>
      </c>
      <c r="O361" s="15">
        <v>-1.0200000000000001E-2</v>
      </c>
      <c r="P361" s="13">
        <v>1.1487749399219178E-3</v>
      </c>
      <c r="Q361" s="11">
        <v>6.4277999999999997E-5</v>
      </c>
      <c r="R361" s="12">
        <v>6.2578999999999996E-2</v>
      </c>
      <c r="S361" s="12">
        <v>6.1549E-2</v>
      </c>
    </row>
    <row r="362" spans="1:19" x14ac:dyDescent="0.3">
      <c r="A362" s="1" t="s">
        <v>243</v>
      </c>
      <c r="B362" s="8">
        <v>1394.46</v>
      </c>
      <c r="C362" s="9">
        <v>16.715333333333334</v>
      </c>
      <c r="D362" s="9">
        <f t="shared" si="5"/>
        <v>1.1986957914413704E-2</v>
      </c>
      <c r="E362" s="10">
        <v>49.096666666666664</v>
      </c>
      <c r="F362" s="11">
        <v>0.15465416004384142</v>
      </c>
      <c r="G362" s="9">
        <v>5.3200000000000004E-2</v>
      </c>
      <c r="H362" s="9">
        <v>7.7800000000000008E-2</v>
      </c>
      <c r="I362" s="9">
        <v>8.3299999999999999E-2</v>
      </c>
      <c r="J362" s="9">
        <v>6.6600000000000006E-2</v>
      </c>
      <c r="K362" s="16">
        <v>2.535878070683641E-2</v>
      </c>
      <c r="L362" s="12">
        <v>4.0999999999999995E-3</v>
      </c>
      <c r="M362" s="14">
        <v>2.9708853238266109E-3</v>
      </c>
      <c r="N362" s="15">
        <v>2.2800000000000001E-2</v>
      </c>
      <c r="O362" s="15">
        <v>-2.0999999999999999E-3</v>
      </c>
      <c r="P362" s="13">
        <v>5.2062998391521047E-3</v>
      </c>
      <c r="Q362" s="11">
        <v>6.2237215999999995E-4</v>
      </c>
      <c r="R362" s="12">
        <v>-4.9630000000000001E-2</v>
      </c>
      <c r="S362" s="12">
        <v>-5.0296E-2</v>
      </c>
    </row>
    <row r="363" spans="1:19" x14ac:dyDescent="0.3">
      <c r="A363" s="1" t="s">
        <v>244</v>
      </c>
      <c r="B363" s="8">
        <v>1366.42</v>
      </c>
      <c r="C363" s="9">
        <v>16.738666666666667</v>
      </c>
      <c r="D363" s="9">
        <f t="shared" si="5"/>
        <v>1.2250015856520444E-2</v>
      </c>
      <c r="E363" s="10">
        <v>50.023333333333326</v>
      </c>
      <c r="F363" s="11">
        <v>0.1670564326414902</v>
      </c>
      <c r="G363" s="9">
        <v>5.5500000000000001E-2</v>
      </c>
      <c r="H363" s="9">
        <v>7.6799999999999993E-2</v>
      </c>
      <c r="I363" s="9">
        <v>8.2899999999999988E-2</v>
      </c>
      <c r="J363" s="9">
        <v>6.4600000000000005E-2</v>
      </c>
      <c r="K363" s="16">
        <v>2.7418814027088474E-2</v>
      </c>
      <c r="L363" s="12">
        <v>4.3E-3</v>
      </c>
      <c r="M363" s="14">
        <v>5.924170616113722E-3</v>
      </c>
      <c r="N363" s="15">
        <v>2.64E-2</v>
      </c>
      <c r="O363" s="15">
        <v>9.1999999999999998E-3</v>
      </c>
      <c r="P363" s="13">
        <v>3.0004661710201943E-3</v>
      </c>
      <c r="Q363" s="11">
        <v>4.0469089E-4</v>
      </c>
      <c r="R363" s="12">
        <v>-1.7458000000000001E-2</v>
      </c>
      <c r="S363" s="12">
        <v>-1.8665999999999999E-2</v>
      </c>
    </row>
    <row r="364" spans="1:19" x14ac:dyDescent="0.3">
      <c r="A364" s="1" t="s">
        <v>245</v>
      </c>
      <c r="B364" s="8">
        <v>1498.58</v>
      </c>
      <c r="C364" s="9">
        <v>16.762</v>
      </c>
      <c r="D364" s="9">
        <f t="shared" si="5"/>
        <v>1.1185255375088419E-2</v>
      </c>
      <c r="E364" s="10">
        <v>50.949999999999996</v>
      </c>
      <c r="F364" s="11">
        <v>0.14997356178980206</v>
      </c>
      <c r="G364" s="9">
        <v>5.6900000000000006E-2</v>
      </c>
      <c r="H364" s="9">
        <v>7.6799999999999993E-2</v>
      </c>
      <c r="I364" s="9">
        <v>8.3699999999999997E-2</v>
      </c>
      <c r="J364" s="9">
        <v>6.1800000000000001E-2</v>
      </c>
      <c r="K364" s="16">
        <v>1.8291390089326651E-2</v>
      </c>
      <c r="L364" s="12">
        <v>4.6999999999999993E-3</v>
      </c>
      <c r="M364" s="14">
        <v>8.2449941107183289E-3</v>
      </c>
      <c r="N364" s="15">
        <v>3.6700000000000003E-2</v>
      </c>
      <c r="O364" s="15">
        <v>1.6899999999999998E-2</v>
      </c>
      <c r="P364" s="13">
        <v>6.6783159173639094E-3</v>
      </c>
      <c r="Q364" s="11">
        <v>1.8488374E-4</v>
      </c>
      <c r="R364" s="12">
        <v>9.8488000000000006E-2</v>
      </c>
      <c r="S364" s="12">
        <v>9.7431000000000004E-2</v>
      </c>
    </row>
    <row r="365" spans="1:19" x14ac:dyDescent="0.3">
      <c r="A365" s="1" t="s">
        <v>579</v>
      </c>
      <c r="B365" s="8">
        <v>1452.43</v>
      </c>
      <c r="C365" s="9">
        <v>16.742666666666668</v>
      </c>
      <c r="D365" s="9">
        <f t="shared" si="5"/>
        <v>1.1527348420692678E-2</v>
      </c>
      <c r="E365" s="10">
        <v>51.273333333333326</v>
      </c>
      <c r="F365" s="11">
        <v>0.15260041819792453</v>
      </c>
      <c r="G365" s="9">
        <v>5.6600000000000004E-2</v>
      </c>
      <c r="H365" s="9">
        <v>7.6399999999999996E-2</v>
      </c>
      <c r="I365" s="9">
        <v>8.4000000000000005E-2</v>
      </c>
      <c r="J365" s="9">
        <v>6.3E-2</v>
      </c>
      <c r="K365" s="16">
        <v>1.1944945832683738E-2</v>
      </c>
      <c r="L365" s="12">
        <v>4.5999999999999999E-3</v>
      </c>
      <c r="M365" s="14">
        <v>5.8411214953291157E-4</v>
      </c>
      <c r="N365" s="15">
        <v>-7.6E-3</v>
      </c>
      <c r="O365" s="15">
        <v>-1.15E-2</v>
      </c>
      <c r="P365" s="13">
        <v>7.9417469341446206E-3</v>
      </c>
      <c r="Q365" s="11">
        <v>-3.8694213000000001E-4</v>
      </c>
      <c r="R365" s="12">
        <v>-3.1583E-2</v>
      </c>
      <c r="S365" s="12">
        <v>-3.2308000000000003E-2</v>
      </c>
    </row>
    <row r="366" spans="1:19" x14ac:dyDescent="0.3">
      <c r="A366" s="1" t="s">
        <v>246</v>
      </c>
      <c r="B366" s="8">
        <v>1420.6</v>
      </c>
      <c r="C366" s="9">
        <v>16.723333333333336</v>
      </c>
      <c r="D366" s="9">
        <f t="shared" si="5"/>
        <v>1.1772021211694591E-2</v>
      </c>
      <c r="E366" s="10">
        <v>51.596666666666664</v>
      </c>
      <c r="F366" s="11">
        <v>0.15566873114331997</v>
      </c>
      <c r="G366" s="9">
        <v>5.79E-2</v>
      </c>
      <c r="H366" s="9">
        <v>7.9899999999999999E-2</v>
      </c>
      <c r="I366" s="9">
        <v>8.900000000000001E-2</v>
      </c>
      <c r="J366" s="9">
        <v>6.4000000000000001E-2</v>
      </c>
      <c r="K366" s="16">
        <v>9.1785275005640786E-3</v>
      </c>
      <c r="L366" s="12">
        <v>5.0000000000000001E-3</v>
      </c>
      <c r="M366" s="14">
        <v>1.1675423234092097E-3</v>
      </c>
      <c r="N366" s="15">
        <v>-5.4000000000000003E-3</v>
      </c>
      <c r="O366" s="15">
        <v>-1.61E-2</v>
      </c>
      <c r="P366" s="13">
        <v>5.1854233943082161E-3</v>
      </c>
      <c r="Q366" s="11">
        <v>8.9130355999999996E-6</v>
      </c>
      <c r="R366" s="12">
        <v>-2.2304000000000001E-2</v>
      </c>
      <c r="S366" s="12">
        <v>-2.3616999999999999E-2</v>
      </c>
    </row>
    <row r="367" spans="1:19" x14ac:dyDescent="0.3">
      <c r="A367" s="1" t="s">
        <v>247</v>
      </c>
      <c r="B367" s="8">
        <v>1454.6</v>
      </c>
      <c r="C367" s="9">
        <v>16.704000000000001</v>
      </c>
      <c r="D367" s="9">
        <f t="shared" si="5"/>
        <v>1.148356936614877E-2</v>
      </c>
      <c r="E367" s="10">
        <v>51.92</v>
      </c>
      <c r="F367" s="11">
        <v>0.15677796158526175</v>
      </c>
      <c r="G367" s="9">
        <v>5.6900000000000006E-2</v>
      </c>
      <c r="H367" s="9">
        <v>7.6700000000000004E-2</v>
      </c>
      <c r="I367" s="9">
        <v>8.48E-2</v>
      </c>
      <c r="J367" s="9">
        <v>6.2199999999999998E-2</v>
      </c>
      <c r="K367" s="16">
        <v>7.1242126858250673E-3</v>
      </c>
      <c r="L367" s="12">
        <v>4.0000000000000001E-3</v>
      </c>
      <c r="M367" s="14">
        <v>5.2478134110787167E-3</v>
      </c>
      <c r="N367" s="15">
        <v>2.4400000000000002E-2</v>
      </c>
      <c r="O367" s="15">
        <v>3.2599999999999997E-2</v>
      </c>
      <c r="P367" s="13">
        <v>2.3597571671857527E-3</v>
      </c>
      <c r="Q367" s="11">
        <v>-2.4674334E-4</v>
      </c>
      <c r="R367" s="12">
        <v>2.6218999999999999E-2</v>
      </c>
      <c r="S367" s="12">
        <v>2.5496999999999999E-2</v>
      </c>
    </row>
    <row r="368" spans="1:19" x14ac:dyDescent="0.3">
      <c r="A368" s="1" t="s">
        <v>248</v>
      </c>
      <c r="B368" s="8">
        <v>1430.83</v>
      </c>
      <c r="C368" s="9">
        <v>16.585000000000001</v>
      </c>
      <c r="D368" s="9">
        <f t="shared" si="5"/>
        <v>1.1591174353347359E-2</v>
      </c>
      <c r="E368" s="10">
        <v>52.513333333333335</v>
      </c>
      <c r="F368" s="11">
        <v>0.15567415100664705</v>
      </c>
      <c r="G368" s="9">
        <v>5.96E-2</v>
      </c>
      <c r="H368" s="9">
        <v>7.6499999999999999E-2</v>
      </c>
      <c r="I368" s="9">
        <v>8.3499999999999991E-2</v>
      </c>
      <c r="J368" s="9">
        <v>6.1100000000000002E-2</v>
      </c>
      <c r="K368" s="16">
        <v>4.7122338610611943E-3</v>
      </c>
      <c r="L368" s="12">
        <v>4.7999999999999996E-3</v>
      </c>
      <c r="M368" s="14">
        <v>2.3201856148491462E-3</v>
      </c>
      <c r="N368" s="15">
        <v>1.7299999999999999E-2</v>
      </c>
      <c r="O368" s="15">
        <v>1.7899999999999999E-2</v>
      </c>
      <c r="P368" s="13">
        <v>2.0654328991224109E-3</v>
      </c>
      <c r="Q368" s="11">
        <v>7.1589537999999997E-6</v>
      </c>
      <c r="R368" s="12">
        <v>-1.2795000000000001E-2</v>
      </c>
      <c r="S368" s="12">
        <v>-1.3559E-2</v>
      </c>
    </row>
    <row r="369" spans="1:19" x14ac:dyDescent="0.3">
      <c r="A369" s="1" t="s">
        <v>249</v>
      </c>
      <c r="B369" s="8">
        <v>1517.68</v>
      </c>
      <c r="C369" s="9">
        <v>16.466000000000001</v>
      </c>
      <c r="D369" s="9">
        <f t="shared" si="5"/>
        <v>1.0849454430446472E-2</v>
      </c>
      <c r="E369" s="10">
        <v>53.106666666666669</v>
      </c>
      <c r="F369" s="11">
        <v>0.14605306404363275</v>
      </c>
      <c r="G369" s="9">
        <v>6.0899999999999996E-2</v>
      </c>
      <c r="H369" s="9">
        <v>7.5499999999999998E-2</v>
      </c>
      <c r="I369" s="9">
        <v>8.2599999999999993E-2</v>
      </c>
      <c r="J369" s="9">
        <v>5.9400000000000001E-2</v>
      </c>
      <c r="K369" s="16">
        <v>4.6746382142272454E-3</v>
      </c>
      <c r="L369" s="12">
        <v>5.0000000000000001E-3</v>
      </c>
      <c r="M369" s="14">
        <v>0</v>
      </c>
      <c r="N369" s="15">
        <v>2.4E-2</v>
      </c>
      <c r="O369" s="15">
        <v>1.35E-2</v>
      </c>
      <c r="P369" s="13">
        <v>1.0392528774306594E-3</v>
      </c>
      <c r="Q369" s="11">
        <v>-2.7761544999999998E-4</v>
      </c>
      <c r="R369" s="12">
        <v>6.2593999999999997E-2</v>
      </c>
      <c r="S369" s="12">
        <v>6.1275000000000003E-2</v>
      </c>
    </row>
    <row r="370" spans="1:19" x14ac:dyDescent="0.3">
      <c r="A370" s="1" t="s">
        <v>580</v>
      </c>
      <c r="B370" s="8">
        <v>1436.51</v>
      </c>
      <c r="C370" s="9">
        <v>16.347000000000001</v>
      </c>
      <c r="D370" s="9">
        <f t="shared" si="5"/>
        <v>1.1379663211533509E-2</v>
      </c>
      <c r="E370" s="10">
        <v>53.699999999999996</v>
      </c>
      <c r="F370" s="11">
        <v>0.1537894628785958</v>
      </c>
      <c r="G370" s="9">
        <v>0.06</v>
      </c>
      <c r="H370" s="9">
        <v>7.6200000000000004E-2</v>
      </c>
      <c r="I370" s="9">
        <v>8.3499999999999991E-2</v>
      </c>
      <c r="J370" s="9">
        <v>6.1199999999999997E-2</v>
      </c>
      <c r="K370" s="16">
        <v>4.4689257976773854E-3</v>
      </c>
      <c r="L370" s="12">
        <v>5.1000000000000004E-3</v>
      </c>
      <c r="M370" s="14">
        <v>5.2083333333332593E-3</v>
      </c>
      <c r="N370" s="15">
        <v>-1.5699999999999999E-2</v>
      </c>
      <c r="O370" s="15">
        <v>4.5999999999999999E-3</v>
      </c>
      <c r="P370" s="13">
        <v>1.5999952481591355E-3</v>
      </c>
      <c r="Q370" s="11">
        <v>-5.0848747000000003E-4</v>
      </c>
      <c r="R370" s="12">
        <v>-5.2088000000000002E-2</v>
      </c>
      <c r="S370" s="12">
        <v>-5.2795000000000002E-2</v>
      </c>
    </row>
    <row r="371" spans="1:19" x14ac:dyDescent="0.3">
      <c r="A371" s="1" t="s">
        <v>250</v>
      </c>
      <c r="B371" s="8">
        <v>1429.4</v>
      </c>
      <c r="C371" s="9">
        <v>16.321666666666665</v>
      </c>
      <c r="D371" s="9">
        <f t="shared" si="5"/>
        <v>1.141854391119817E-2</v>
      </c>
      <c r="E371" s="10">
        <v>52.466666666666669</v>
      </c>
      <c r="F371" s="11">
        <v>0.14930078887157974</v>
      </c>
      <c r="G371" s="9">
        <v>6.1100000000000002E-2</v>
      </c>
      <c r="H371" s="9">
        <v>7.5499999999999998E-2</v>
      </c>
      <c r="I371" s="9">
        <v>8.3400000000000002E-2</v>
      </c>
      <c r="J371" s="9">
        <v>0.06</v>
      </c>
      <c r="K371" s="16">
        <v>3.7442803893113436E-3</v>
      </c>
      <c r="L371" s="12">
        <v>5.6000000000000008E-3</v>
      </c>
      <c r="M371" s="14">
        <v>1.7271157167531026E-3</v>
      </c>
      <c r="N371" s="15">
        <v>1.8700000000000001E-2</v>
      </c>
      <c r="O371" s="15">
        <v>4.4999999999999997E-3</v>
      </c>
      <c r="P371" s="13">
        <v>5.5682093181707495E-3</v>
      </c>
      <c r="Q371" s="11">
        <v>-1.3389528000000001E-3</v>
      </c>
      <c r="R371" s="12">
        <v>-4.1200000000000004E-3</v>
      </c>
      <c r="S371" s="12">
        <v>-4.829E-3</v>
      </c>
    </row>
    <row r="372" spans="1:19" x14ac:dyDescent="0.3">
      <c r="A372" s="1" t="s">
        <v>251</v>
      </c>
      <c r="B372" s="8">
        <v>1314.95</v>
      </c>
      <c r="C372" s="9">
        <v>16.296333333333333</v>
      </c>
      <c r="D372" s="9">
        <f t="shared" si="5"/>
        <v>1.2393120143985196E-2</v>
      </c>
      <c r="E372" s="10">
        <v>51.233333333333334</v>
      </c>
      <c r="F372" s="11">
        <v>0.1572808929257013</v>
      </c>
      <c r="G372" s="9">
        <v>6.1699999999999998E-2</v>
      </c>
      <c r="H372" s="9">
        <v>7.4499999999999997E-2</v>
      </c>
      <c r="I372" s="9">
        <v>8.2799999999999999E-2</v>
      </c>
      <c r="J372" s="9">
        <v>5.7599999999999998E-2</v>
      </c>
      <c r="K372" s="16">
        <v>1.1574522068565425E-3</v>
      </c>
      <c r="L372" s="12">
        <v>5.1000000000000004E-3</v>
      </c>
      <c r="M372" s="14">
        <v>5.7471264367814356E-4</v>
      </c>
      <c r="N372" s="15">
        <v>3.1899999999999998E-2</v>
      </c>
      <c r="O372" s="15">
        <v>2.63E-2</v>
      </c>
      <c r="P372" s="13">
        <v>3.2724143892108172E-3</v>
      </c>
      <c r="Q372" s="11">
        <v>-1.8525550999999999E-3</v>
      </c>
      <c r="R372" s="12">
        <v>-7.8268000000000004E-2</v>
      </c>
      <c r="S372" s="12">
        <v>-7.9557000000000003E-2</v>
      </c>
    </row>
    <row r="373" spans="1:19" x14ac:dyDescent="0.3">
      <c r="A373" s="1" t="s">
        <v>581</v>
      </c>
      <c r="B373" s="8">
        <v>1320.28</v>
      </c>
      <c r="C373" s="9">
        <v>16.270999999999997</v>
      </c>
      <c r="D373" s="9">
        <f t="shared" si="5"/>
        <v>1.232390099069894E-2</v>
      </c>
      <c r="E373" s="10">
        <v>50</v>
      </c>
      <c r="F373" s="11">
        <v>0.15185150364920535</v>
      </c>
      <c r="G373" s="9">
        <v>5.7699999999999994E-2</v>
      </c>
      <c r="H373" s="9">
        <v>7.2099999999999997E-2</v>
      </c>
      <c r="I373" s="9">
        <v>8.0199999999999994E-2</v>
      </c>
      <c r="J373" s="9">
        <v>5.5800000000000002E-2</v>
      </c>
      <c r="K373" s="16">
        <v>-2.26174721750238E-3</v>
      </c>
      <c r="L373" s="12">
        <v>5.0000000000000001E-3</v>
      </c>
      <c r="M373" s="14">
        <v>-5.7438253877073464E-4</v>
      </c>
      <c r="N373" s="15">
        <v>2.4299999999999999E-2</v>
      </c>
      <c r="O373" s="15">
        <v>2.7E-2</v>
      </c>
      <c r="P373" s="13">
        <v>5.2992480732922901E-3</v>
      </c>
      <c r="Q373" s="11">
        <v>-5.2485301E-4</v>
      </c>
      <c r="R373" s="12">
        <v>5.7200000000000003E-3</v>
      </c>
      <c r="S373" s="12">
        <v>4.8609999999999999E-3</v>
      </c>
    </row>
    <row r="374" spans="1:19" x14ac:dyDescent="0.3">
      <c r="A374" s="1" t="s">
        <v>252</v>
      </c>
      <c r="B374" s="8">
        <v>1366.01</v>
      </c>
      <c r="C374" s="9">
        <v>16.171666666666663</v>
      </c>
      <c r="D374" s="9">
        <f t="shared" si="5"/>
        <v>1.183861513946945E-2</v>
      </c>
      <c r="E374" s="10">
        <v>48.480000000000004</v>
      </c>
      <c r="F374" s="11">
        <v>0.15044966622190453</v>
      </c>
      <c r="G374" s="9">
        <v>5.1500000000000004E-2</v>
      </c>
      <c r="H374" s="9">
        <v>7.1500000000000008E-2</v>
      </c>
      <c r="I374" s="9">
        <v>7.9299999999999995E-2</v>
      </c>
      <c r="J374" s="9">
        <v>5.62E-2</v>
      </c>
      <c r="K374" s="16">
        <v>-3.1925908364371209E-3</v>
      </c>
      <c r="L374" s="12">
        <v>5.4000000000000003E-3</v>
      </c>
      <c r="M374" s="14">
        <v>6.3218390804598013E-3</v>
      </c>
      <c r="N374" s="15">
        <v>5.0000000000000001E-4</v>
      </c>
      <c r="O374" s="15">
        <v>3.5900000000000001E-2</v>
      </c>
      <c r="P374" s="13">
        <v>4.9410179635066467E-3</v>
      </c>
      <c r="Q374" s="11">
        <v>-1.5650504E-3</v>
      </c>
      <c r="R374" s="12">
        <v>3.2371999999999998E-2</v>
      </c>
      <c r="S374" s="12">
        <v>3.1555E-2</v>
      </c>
    </row>
    <row r="375" spans="1:19" x14ac:dyDescent="0.3">
      <c r="A375" s="1" t="s">
        <v>253</v>
      </c>
      <c r="B375" s="8">
        <v>1239.94</v>
      </c>
      <c r="C375" s="9">
        <v>16.072333333333333</v>
      </c>
      <c r="D375" s="9">
        <f t="shared" si="5"/>
        <v>1.2962186342349897E-2</v>
      </c>
      <c r="E375" s="10">
        <v>46.960000000000008</v>
      </c>
      <c r="F375" s="11">
        <v>0.15607009127121954</v>
      </c>
      <c r="G375" s="9">
        <v>4.8799999999999996E-2</v>
      </c>
      <c r="H375" s="9">
        <v>7.0999999999999994E-2</v>
      </c>
      <c r="I375" s="9">
        <v>7.8700000000000006E-2</v>
      </c>
      <c r="J375" s="9">
        <v>5.4899999999999997E-2</v>
      </c>
      <c r="K375" s="16">
        <v>-6.855720529202608E-3</v>
      </c>
      <c r="L375" s="12">
        <v>3.8E-3</v>
      </c>
      <c r="M375" s="14">
        <v>3.9977155910908557E-3</v>
      </c>
      <c r="N375" s="15">
        <v>1.9099999999999999E-2</v>
      </c>
      <c r="O375" s="15">
        <v>1.2699999999999999E-2</v>
      </c>
      <c r="P375" s="13">
        <v>2.5284102284801918E-3</v>
      </c>
      <c r="Q375" s="11">
        <v>-2.2728463999999999E-3</v>
      </c>
      <c r="R375" s="12">
        <v>-9.0952000000000005E-2</v>
      </c>
      <c r="S375" s="12">
        <v>-9.2131000000000005E-2</v>
      </c>
    </row>
    <row r="376" spans="1:19" x14ac:dyDescent="0.3">
      <c r="A376" s="1" t="s">
        <v>582</v>
      </c>
      <c r="B376" s="8">
        <v>1160.33</v>
      </c>
      <c r="C376" s="9">
        <v>15.972999999999999</v>
      </c>
      <c r="D376" s="9">
        <f t="shared" si="5"/>
        <v>1.3765911421750709E-2</v>
      </c>
      <c r="E376" s="10">
        <v>45.440000000000005</v>
      </c>
      <c r="F376" s="11">
        <v>0.1331135514482312</v>
      </c>
      <c r="G376" s="9">
        <v>4.4199999999999996E-2</v>
      </c>
      <c r="H376" s="9">
        <v>6.9800000000000001E-2</v>
      </c>
      <c r="I376" s="9">
        <v>7.8399999999999997E-2</v>
      </c>
      <c r="J376" s="9">
        <v>5.5899999999999998E-2</v>
      </c>
      <c r="K376" s="16">
        <v>-5.2134443887948585E-3</v>
      </c>
      <c r="L376" s="12">
        <v>4.1999999999999997E-3</v>
      </c>
      <c r="M376" s="14">
        <v>2.2753128555175195E-3</v>
      </c>
      <c r="N376" s="15">
        <v>-7.4000000000000003E-3</v>
      </c>
      <c r="O376" s="15">
        <v>-2.8999999999999998E-3</v>
      </c>
      <c r="P376" s="13">
        <v>7.1395945316393627E-3</v>
      </c>
      <c r="Q376" s="11">
        <v>-1.8640664999999999E-3</v>
      </c>
      <c r="R376" s="12">
        <v>-6.3705999999999999E-2</v>
      </c>
      <c r="S376" s="12">
        <v>-6.4587000000000006E-2</v>
      </c>
    </row>
    <row r="377" spans="1:19" x14ac:dyDescent="0.3">
      <c r="A377" s="1" t="s">
        <v>254</v>
      </c>
      <c r="B377" s="8">
        <v>1249.46</v>
      </c>
      <c r="C377" s="9">
        <v>15.877333333333333</v>
      </c>
      <c r="D377" s="9">
        <f t="shared" si="5"/>
        <v>1.2707356244564318E-2</v>
      </c>
      <c r="E377" s="10">
        <v>42.556666666666672</v>
      </c>
      <c r="F377" s="11">
        <v>0.12249690060368182</v>
      </c>
      <c r="G377" s="9">
        <v>3.8699999999999998E-2</v>
      </c>
      <c r="H377" s="9">
        <v>7.2000000000000008E-2</v>
      </c>
      <c r="I377" s="9">
        <v>8.0700000000000008E-2</v>
      </c>
      <c r="J377" s="9">
        <v>5.9299999999999999E-2</v>
      </c>
      <c r="K377" s="16">
        <v>-2.5430255110118578E-3</v>
      </c>
      <c r="L377" s="12">
        <v>3.9000000000000003E-3</v>
      </c>
      <c r="M377" s="14">
        <v>3.9727582292850006E-3</v>
      </c>
      <c r="N377" s="15">
        <v>-3.1300000000000001E-2</v>
      </c>
      <c r="O377" s="15">
        <v>-1.2800000000000001E-2</v>
      </c>
      <c r="P377" s="13">
        <v>7.4262611416544199E-3</v>
      </c>
      <c r="Q377" s="11">
        <v>-1.0245789E-3</v>
      </c>
      <c r="R377" s="12">
        <v>7.7824000000000004E-2</v>
      </c>
      <c r="S377" s="12">
        <v>7.6980999999999994E-2</v>
      </c>
    </row>
    <row r="378" spans="1:19" x14ac:dyDescent="0.3">
      <c r="A378" s="1" t="s">
        <v>255</v>
      </c>
      <c r="B378" s="8">
        <v>1255.82</v>
      </c>
      <c r="C378" s="9">
        <v>15.781666666666666</v>
      </c>
      <c r="D378" s="9">
        <f t="shared" si="5"/>
        <v>1.2566822209127635E-2</v>
      </c>
      <c r="E378" s="10">
        <v>39.673333333333332</v>
      </c>
      <c r="F378" s="11">
        <v>0.120510187998605</v>
      </c>
      <c r="G378" s="9">
        <v>3.6200000000000003E-2</v>
      </c>
      <c r="H378" s="9">
        <v>7.2900000000000006E-2</v>
      </c>
      <c r="I378" s="9">
        <v>8.0700000000000008E-2</v>
      </c>
      <c r="J378" s="9">
        <v>5.9400000000000001E-2</v>
      </c>
      <c r="K378" s="16">
        <v>-2.4828572675928936E-4</v>
      </c>
      <c r="L378" s="12">
        <v>3.2000000000000002E-3</v>
      </c>
      <c r="M378" s="14">
        <v>4.5223289994347216E-3</v>
      </c>
      <c r="N378" s="15">
        <v>3.7000000000000002E-3</v>
      </c>
      <c r="O378" s="15">
        <v>1.32E-2</v>
      </c>
      <c r="P378" s="13">
        <v>2.5362374011015268E-3</v>
      </c>
      <c r="Q378" s="11">
        <v>-1.1840987E-3</v>
      </c>
      <c r="R378" s="12">
        <v>6.8589999999999996E-3</v>
      </c>
      <c r="S378" s="12">
        <v>5.3299999999999997E-3</v>
      </c>
    </row>
    <row r="379" spans="1:19" x14ac:dyDescent="0.3">
      <c r="A379" s="1" t="s">
        <v>583</v>
      </c>
      <c r="B379" s="8">
        <v>1224.42</v>
      </c>
      <c r="C379" s="9">
        <v>15.686</v>
      </c>
      <c r="D379" s="9">
        <f t="shared" si="5"/>
        <v>1.2810963558256153E-2</v>
      </c>
      <c r="E379" s="10">
        <v>36.79</v>
      </c>
      <c r="F379" s="11">
        <v>0.12520943283134334</v>
      </c>
      <c r="G379" s="9">
        <v>3.49E-2</v>
      </c>
      <c r="H379" s="9">
        <v>7.1800000000000003E-2</v>
      </c>
      <c r="I379" s="9">
        <v>7.9699999999999993E-2</v>
      </c>
      <c r="J379" s="9">
        <v>5.8999999999999997E-2</v>
      </c>
      <c r="K379" s="16">
        <v>5.0407545041671409E-3</v>
      </c>
      <c r="L379" s="12">
        <v>2.8000000000000004E-3</v>
      </c>
      <c r="M379" s="14">
        <v>1.6882386043894915E-3</v>
      </c>
      <c r="N379" s="15">
        <v>8.5000000000000006E-3</v>
      </c>
      <c r="O379" s="15">
        <v>5.4999999999999997E-3</v>
      </c>
      <c r="P379" s="13">
        <v>1.5083582954252322E-3</v>
      </c>
      <c r="Q379" s="11">
        <v>-1.5922058E-3</v>
      </c>
      <c r="R379" s="12">
        <v>-2.4504999999999999E-2</v>
      </c>
      <c r="S379" s="12">
        <v>-2.5183000000000001E-2</v>
      </c>
    </row>
    <row r="380" spans="1:19" x14ac:dyDescent="0.3">
      <c r="A380" s="1" t="s">
        <v>256</v>
      </c>
      <c r="B380" s="8">
        <v>1211.23</v>
      </c>
      <c r="C380" s="9">
        <v>15.702666666666666</v>
      </c>
      <c r="D380" s="9">
        <f t="shared" si="5"/>
        <v>1.2964231951542371E-2</v>
      </c>
      <c r="E380" s="10">
        <v>33.963333333333331</v>
      </c>
      <c r="F380" s="11">
        <v>0.12496658328228791</v>
      </c>
      <c r="G380" s="9">
        <v>3.5099999999999999E-2</v>
      </c>
      <c r="H380" s="9">
        <v>7.1300000000000002E-2</v>
      </c>
      <c r="I380" s="9">
        <v>7.9699999999999993E-2</v>
      </c>
      <c r="J380" s="9">
        <v>5.6099999999999997E-2</v>
      </c>
      <c r="K380" s="16">
        <v>7.9138366862566405E-3</v>
      </c>
      <c r="L380" s="12">
        <v>3.0000000000000001E-3</v>
      </c>
      <c r="M380" s="14">
        <v>-2.8089887640448952E-3</v>
      </c>
      <c r="N380" s="15">
        <v>3.7600000000000001E-2</v>
      </c>
      <c r="O380" s="15">
        <v>3.61E-2</v>
      </c>
      <c r="P380" s="13">
        <v>2.8996134281906237E-3</v>
      </c>
      <c r="Q380" s="11">
        <v>-2.0270500999999999E-3</v>
      </c>
      <c r="R380" s="12">
        <v>-9.3170000000000006E-3</v>
      </c>
      <c r="S380" s="12">
        <v>-1.0248E-2</v>
      </c>
    </row>
    <row r="381" spans="1:19" x14ac:dyDescent="0.3">
      <c r="A381" s="1" t="s">
        <v>257</v>
      </c>
      <c r="B381" s="8">
        <v>1133.58</v>
      </c>
      <c r="C381" s="9">
        <v>15.719333333333335</v>
      </c>
      <c r="D381" s="9">
        <f t="shared" si="5"/>
        <v>1.3866981892176411E-2</v>
      </c>
      <c r="E381" s="10">
        <v>31.136666666666663</v>
      </c>
      <c r="F381" s="11">
        <v>0.13216414381465613</v>
      </c>
      <c r="G381" s="9">
        <v>3.3599999999999998E-2</v>
      </c>
      <c r="H381" s="9">
        <v>7.0199999999999999E-2</v>
      </c>
      <c r="I381" s="9">
        <v>7.85E-2</v>
      </c>
      <c r="J381" s="9">
        <v>5.4600000000000003E-2</v>
      </c>
      <c r="K381" s="16">
        <v>9.9183207636646346E-3</v>
      </c>
      <c r="L381" s="12">
        <v>3.0999999999999999E-3</v>
      </c>
      <c r="M381" s="14">
        <v>0</v>
      </c>
      <c r="N381" s="15">
        <v>2.06E-2</v>
      </c>
      <c r="O381" s="15">
        <v>1.5599999999999999E-2</v>
      </c>
      <c r="P381" s="13">
        <v>2.2215212165124128E-3</v>
      </c>
      <c r="Q381" s="11">
        <v>-2.6412673000000002E-3</v>
      </c>
      <c r="R381" s="12">
        <v>-6.3435000000000005E-2</v>
      </c>
      <c r="S381" s="12">
        <v>-6.4933000000000005E-2</v>
      </c>
    </row>
    <row r="382" spans="1:19" x14ac:dyDescent="0.3">
      <c r="A382" s="1" t="s">
        <v>584</v>
      </c>
      <c r="B382" s="8">
        <v>1040.94</v>
      </c>
      <c r="C382" s="9">
        <v>15.736000000000001</v>
      </c>
      <c r="D382" s="9">
        <f t="shared" si="5"/>
        <v>1.5117105692931388E-2</v>
      </c>
      <c r="E382" s="10">
        <v>28.31</v>
      </c>
      <c r="F382" s="11">
        <v>0.14862858821556416</v>
      </c>
      <c r="G382" s="9">
        <v>2.64E-2</v>
      </c>
      <c r="H382" s="9">
        <v>7.17E-2</v>
      </c>
      <c r="I382" s="9">
        <v>8.0299999999999996E-2</v>
      </c>
      <c r="J382" s="9">
        <v>5.4199999999999998E-2</v>
      </c>
      <c r="K382" s="16">
        <v>8.6527339623396343E-3</v>
      </c>
      <c r="L382" s="12">
        <v>2.8000000000000004E-3</v>
      </c>
      <c r="M382" s="14">
        <v>4.5070422535211652E-3</v>
      </c>
      <c r="N382" s="15">
        <v>8.0999999999999996E-3</v>
      </c>
      <c r="O382" s="15">
        <v>-1.52E-2</v>
      </c>
      <c r="P382" s="13">
        <v>7.1675936772919169E-3</v>
      </c>
      <c r="Q382" s="11">
        <v>-1.822915E-3</v>
      </c>
      <c r="R382" s="12">
        <v>-8.0361000000000002E-2</v>
      </c>
      <c r="S382" s="12">
        <v>-8.1351999999999994E-2</v>
      </c>
    </row>
    <row r="383" spans="1:19" x14ac:dyDescent="0.3">
      <c r="A383" s="1" t="s">
        <v>258</v>
      </c>
      <c r="B383" s="8">
        <v>1059.78</v>
      </c>
      <c r="C383" s="9">
        <v>15.737333333333336</v>
      </c>
      <c r="D383" s="9">
        <f t="shared" si="5"/>
        <v>1.484962287770418E-2</v>
      </c>
      <c r="E383" s="10">
        <v>27.103333333333332</v>
      </c>
      <c r="F383" s="11">
        <v>0.14490139957107073</v>
      </c>
      <c r="G383" s="9">
        <v>2.1600000000000001E-2</v>
      </c>
      <c r="H383" s="9">
        <v>7.0300000000000001E-2</v>
      </c>
      <c r="I383" s="9">
        <v>7.9100000000000004E-2</v>
      </c>
      <c r="J383" s="9">
        <v>5.0599999999999999E-2</v>
      </c>
      <c r="K383" s="16">
        <v>1.0749273649279025E-2</v>
      </c>
      <c r="L383" s="12">
        <v>2.2000000000000001E-3</v>
      </c>
      <c r="M383" s="14">
        <v>-3.3651149747617737E-3</v>
      </c>
      <c r="N383" s="15">
        <v>4.6399999999999997E-2</v>
      </c>
      <c r="O383" s="15">
        <v>4.3700000000000003E-2</v>
      </c>
      <c r="P383" s="13">
        <v>3.2497725334085059E-3</v>
      </c>
      <c r="Q383" s="11">
        <v>-1.3347395000000001E-3</v>
      </c>
      <c r="R383" s="12">
        <v>1.9539999999999998E-2</v>
      </c>
      <c r="S383" s="12">
        <v>1.8546E-2</v>
      </c>
    </row>
    <row r="384" spans="1:19" x14ac:dyDescent="0.3">
      <c r="A384" s="1" t="s">
        <v>259</v>
      </c>
      <c r="B384" s="8">
        <v>1139.45</v>
      </c>
      <c r="C384" s="9">
        <v>15.738666666666667</v>
      </c>
      <c r="D384" s="9">
        <f t="shared" si="5"/>
        <v>1.3812511884388666E-2</v>
      </c>
      <c r="E384" s="10">
        <v>25.896666666666668</v>
      </c>
      <c r="F384" s="11">
        <v>0.13348136666603183</v>
      </c>
      <c r="G384" s="9">
        <v>1.8700000000000001E-2</v>
      </c>
      <c r="H384" s="9">
        <v>6.9699999999999998E-2</v>
      </c>
      <c r="I384" s="9">
        <v>7.8100000000000003E-2</v>
      </c>
      <c r="J384" s="9">
        <v>5.5300000000000002E-2</v>
      </c>
      <c r="K384" s="16">
        <v>1.1161766529925211E-2</v>
      </c>
      <c r="L384" s="12">
        <v>1.7000000000000001E-3</v>
      </c>
      <c r="M384" s="14">
        <v>-1.6882386043892694E-3</v>
      </c>
      <c r="N384" s="15">
        <v>-4.7100000000000003E-2</v>
      </c>
      <c r="O384" s="15">
        <v>-1.8800000000000001E-2</v>
      </c>
      <c r="P384" s="13">
        <v>2.1893580096945513E-3</v>
      </c>
      <c r="Q384" s="11">
        <v>-1.0598798E-3</v>
      </c>
      <c r="R384" s="12">
        <v>7.8786999999999996E-2</v>
      </c>
      <c r="S384" s="12">
        <v>7.7258999999999994E-2</v>
      </c>
    </row>
    <row r="385" spans="1:19" x14ac:dyDescent="0.3">
      <c r="A385" s="1" t="s">
        <v>260</v>
      </c>
      <c r="B385" s="8">
        <v>1148.08</v>
      </c>
      <c r="C385" s="9">
        <v>15.74</v>
      </c>
      <c r="D385" s="9">
        <f t="shared" si="5"/>
        <v>1.3709846003762806E-2</v>
      </c>
      <c r="E385" s="10">
        <v>24.69</v>
      </c>
      <c r="F385" s="11">
        <v>0.13121784591378771</v>
      </c>
      <c r="G385" s="9">
        <v>1.6899999999999998E-2</v>
      </c>
      <c r="H385" s="9">
        <v>6.7699999999999996E-2</v>
      </c>
      <c r="I385" s="9">
        <v>8.0500000000000002E-2</v>
      </c>
      <c r="J385" s="9">
        <v>5.7500000000000002E-2</v>
      </c>
      <c r="K385" s="16">
        <v>1.3464824678992815E-2</v>
      </c>
      <c r="L385" s="12">
        <v>1.5E-3</v>
      </c>
      <c r="M385" s="14">
        <v>-3.9458850056370842E-3</v>
      </c>
      <c r="N385" s="15">
        <v>-1.83E-2</v>
      </c>
      <c r="O385" s="15">
        <v>-8.9999999999999993E-3</v>
      </c>
      <c r="P385" s="13">
        <v>1.7979581002522842E-3</v>
      </c>
      <c r="Q385" s="11">
        <v>-1.3361671999999999E-3</v>
      </c>
      <c r="R385" s="12">
        <v>9.051E-3</v>
      </c>
      <c r="S385" s="12">
        <v>7.8490000000000001E-3</v>
      </c>
    </row>
    <row r="386" spans="1:19" x14ac:dyDescent="0.3">
      <c r="A386" s="1" t="s">
        <v>261</v>
      </c>
      <c r="B386" s="8">
        <v>1130.2</v>
      </c>
      <c r="C386" s="9">
        <v>15.736666666666668</v>
      </c>
      <c r="D386" s="9">
        <f t="shared" si="5"/>
        <v>1.392378929982894E-2</v>
      </c>
      <c r="E386" s="10">
        <v>24.693333333333335</v>
      </c>
      <c r="F386" s="11">
        <v>0.13256054866795369</v>
      </c>
      <c r="G386" s="9">
        <v>1.6500000000000001E-2</v>
      </c>
      <c r="H386" s="9">
        <v>6.5500000000000003E-2</v>
      </c>
      <c r="I386" s="9">
        <v>7.8700000000000006E-2</v>
      </c>
      <c r="J386" s="9">
        <v>5.6899999999999999E-2</v>
      </c>
      <c r="K386" s="16">
        <v>1.1191289544376228E-2</v>
      </c>
      <c r="L386" s="12">
        <v>1.4000000000000002E-3</v>
      </c>
      <c r="M386" s="14">
        <v>2.2637238256932868E-3</v>
      </c>
      <c r="N386" s="17">
        <v>1.3800000000000002E-2</v>
      </c>
      <c r="O386" s="17">
        <v>1.7500000000000002E-2</v>
      </c>
      <c r="P386" s="13">
        <v>2.1838795452332744E-3</v>
      </c>
      <c r="Q386" s="11">
        <v>-2.0042449E-3</v>
      </c>
      <c r="R386" s="12">
        <v>-1.4324E-2</v>
      </c>
      <c r="S386" s="12">
        <v>-1.532E-2</v>
      </c>
    </row>
    <row r="387" spans="1:19" x14ac:dyDescent="0.3">
      <c r="A387" s="1" t="s">
        <v>262</v>
      </c>
      <c r="B387" s="8">
        <v>1106.73</v>
      </c>
      <c r="C387" s="9">
        <v>15.733333333333334</v>
      </c>
      <c r="D387" s="9">
        <f t="shared" ref="D387:D450" si="6">C387/B387</f>
        <v>1.4216053900529789E-2</v>
      </c>
      <c r="E387" s="10">
        <v>24.696666666666669</v>
      </c>
      <c r="F387" s="11">
        <v>0.13011908568679617</v>
      </c>
      <c r="G387" s="9">
        <v>1.72E-2</v>
      </c>
      <c r="H387" s="9">
        <v>6.5099999999999991E-2</v>
      </c>
      <c r="I387" s="9">
        <v>7.8899999999999998E-2</v>
      </c>
      <c r="J387" s="9">
        <v>5.6300000000000003E-2</v>
      </c>
      <c r="K387" s="16">
        <v>1.2499020820665631E-2</v>
      </c>
      <c r="L387" s="12">
        <v>1.2999999999999999E-3</v>
      </c>
      <c r="M387" s="14">
        <v>3.9525691699606735E-3</v>
      </c>
      <c r="N387" s="17">
        <v>1.15E-2</v>
      </c>
      <c r="O387" s="17">
        <v>1.3000000000000001E-2</v>
      </c>
      <c r="P387" s="13">
        <v>2.5678430299262821E-3</v>
      </c>
      <c r="Q387" s="11">
        <v>-1.8207544999999999E-3</v>
      </c>
      <c r="R387" s="12">
        <v>-1.9480999999999998E-2</v>
      </c>
      <c r="S387" s="12">
        <v>-2.0972999999999999E-2</v>
      </c>
    </row>
    <row r="388" spans="1:19" x14ac:dyDescent="0.3">
      <c r="A388" s="1" t="s">
        <v>585</v>
      </c>
      <c r="B388" s="8">
        <v>1147.3900000000001</v>
      </c>
      <c r="C388" s="9">
        <v>15.73</v>
      </c>
      <c r="D388" s="9">
        <f t="shared" si="6"/>
        <v>1.3709375190650084E-2</v>
      </c>
      <c r="E388" s="10">
        <v>24.700000000000003</v>
      </c>
      <c r="F388" s="11">
        <v>0.23683340230085725</v>
      </c>
      <c r="G388" s="9">
        <v>1.7899999999999999E-2</v>
      </c>
      <c r="H388" s="9">
        <v>6.8099999999999994E-2</v>
      </c>
      <c r="I388" s="9">
        <v>8.1099999999999992E-2</v>
      </c>
      <c r="J388" s="9">
        <v>6.0400000000000002E-2</v>
      </c>
      <c r="K388" s="16">
        <v>1.3759444165422182E-2</v>
      </c>
      <c r="L388" s="12">
        <v>1.2999999999999999E-3</v>
      </c>
      <c r="M388" s="14">
        <v>5.6242969628796935E-3</v>
      </c>
      <c r="N388" s="17">
        <v>-4.36E-2</v>
      </c>
      <c r="O388" s="17">
        <v>-2.9500000000000002E-2</v>
      </c>
      <c r="P388" s="13">
        <v>2.0148209239029811E-3</v>
      </c>
      <c r="Q388" s="11">
        <v>-2.2385902E-3</v>
      </c>
      <c r="R388" s="12">
        <v>3.7572000000000001E-2</v>
      </c>
      <c r="S388" s="12">
        <v>3.669E-2</v>
      </c>
    </row>
    <row r="389" spans="1:19" x14ac:dyDescent="0.3">
      <c r="A389" s="1" t="s">
        <v>263</v>
      </c>
      <c r="B389" s="8">
        <v>1076.92</v>
      </c>
      <c r="C389" s="9">
        <v>15.833</v>
      </c>
      <c r="D389" s="9">
        <f t="shared" si="6"/>
        <v>1.4702113434609813E-2</v>
      </c>
      <c r="E389" s="10">
        <v>25.380000000000003</v>
      </c>
      <c r="F389" s="11">
        <v>0.24773231255207134</v>
      </c>
      <c r="G389" s="9">
        <v>1.7100000000000001E-2</v>
      </c>
      <c r="H389" s="9">
        <v>6.7599999999999993E-2</v>
      </c>
      <c r="I389" s="9">
        <v>8.0299999999999996E-2</v>
      </c>
      <c r="J389" s="9">
        <v>5.7500000000000002E-2</v>
      </c>
      <c r="K389" s="16">
        <v>1.5106853986869794E-2</v>
      </c>
      <c r="L389" s="12">
        <v>1.5E-3</v>
      </c>
      <c r="M389" s="14">
        <v>5.5928411633110464E-3</v>
      </c>
      <c r="N389" s="17">
        <v>4.1000000000000002E-2</v>
      </c>
      <c r="O389" s="17">
        <v>2.53E-2</v>
      </c>
      <c r="P389" s="13">
        <v>2.3197779615849955E-3</v>
      </c>
      <c r="Q389" s="11">
        <v>-2.0475182E-3</v>
      </c>
      <c r="R389" s="12">
        <v>-6.1001E-2</v>
      </c>
      <c r="S389" s="12">
        <v>-6.1825999999999999E-2</v>
      </c>
    </row>
    <row r="390" spans="1:19" x14ac:dyDescent="0.3">
      <c r="A390" s="1" t="s">
        <v>264</v>
      </c>
      <c r="B390" s="8">
        <v>1067.1400000000001</v>
      </c>
      <c r="C390" s="9">
        <v>15.936</v>
      </c>
      <c r="D390" s="9">
        <f t="shared" si="6"/>
        <v>1.4933373315591206E-2</v>
      </c>
      <c r="E390" s="10">
        <v>26.06</v>
      </c>
      <c r="F390" s="11">
        <v>0.24825561406925717</v>
      </c>
      <c r="G390" s="9">
        <v>1.7299999999999999E-2</v>
      </c>
      <c r="H390" s="9">
        <v>6.7500000000000004E-2</v>
      </c>
      <c r="I390" s="9">
        <v>8.09E-2</v>
      </c>
      <c r="J390" s="9">
        <v>5.7799999999999997E-2</v>
      </c>
      <c r="K390" s="16">
        <v>2.2277340350859345E-2</v>
      </c>
      <c r="L390" s="12">
        <v>1.4000000000000002E-3</v>
      </c>
      <c r="M390" s="14">
        <v>0</v>
      </c>
      <c r="N390" s="17">
        <v>1.5E-3</v>
      </c>
      <c r="O390" s="17">
        <v>1.1300000000000001E-2</v>
      </c>
      <c r="P390" s="13">
        <v>4.1016101887377957E-3</v>
      </c>
      <c r="Q390" s="11">
        <v>-2.1417789999999999E-3</v>
      </c>
      <c r="R390" s="12">
        <v>-7.7999999999999996E-3</v>
      </c>
      <c r="S390" s="12">
        <v>-9.4380000000000002E-3</v>
      </c>
    </row>
    <row r="391" spans="1:19" x14ac:dyDescent="0.3">
      <c r="A391" s="1" t="s">
        <v>586</v>
      </c>
      <c r="B391" s="8">
        <v>989.81</v>
      </c>
      <c r="C391" s="9">
        <v>16.039000000000001</v>
      </c>
      <c r="D391" s="9">
        <f t="shared" si="6"/>
        <v>1.620411998262293E-2</v>
      </c>
      <c r="E391" s="10">
        <v>26.74</v>
      </c>
      <c r="F391" s="11">
        <v>0.26657250177680364</v>
      </c>
      <c r="G391" s="9">
        <v>1.7000000000000001E-2</v>
      </c>
      <c r="H391" s="9">
        <v>6.6299999999999998E-2</v>
      </c>
      <c r="I391" s="9">
        <v>7.9500000000000001E-2</v>
      </c>
      <c r="J391" s="9">
        <v>5.6599999999999998E-2</v>
      </c>
      <c r="K391" s="16">
        <v>2.7522770484178238E-2</v>
      </c>
      <c r="L391" s="12">
        <v>1.2999999999999999E-3</v>
      </c>
      <c r="M391" s="14">
        <v>5.5617352614012461E-4</v>
      </c>
      <c r="N391" s="17">
        <v>1.8700000000000001E-2</v>
      </c>
      <c r="O391" s="17">
        <v>7.3000000000000001E-3</v>
      </c>
      <c r="P391" s="13">
        <v>3.7079466567304276E-3</v>
      </c>
      <c r="Q391" s="11">
        <v>-2.6067905000000001E-3</v>
      </c>
      <c r="R391" s="12">
        <v>-7.1348999999999996E-2</v>
      </c>
      <c r="S391" s="12">
        <v>-7.2610999999999995E-2</v>
      </c>
    </row>
    <row r="392" spans="1:19" x14ac:dyDescent="0.3">
      <c r="A392" s="1" t="s">
        <v>265</v>
      </c>
      <c r="B392" s="8">
        <v>911.62</v>
      </c>
      <c r="C392" s="9">
        <v>15.959</v>
      </c>
      <c r="D392" s="9">
        <f t="shared" si="6"/>
        <v>1.7506197757837696E-2</v>
      </c>
      <c r="E392" s="10">
        <v>27.839999999999996</v>
      </c>
      <c r="F392" s="11">
        <v>0.28203219448297867</v>
      </c>
      <c r="G392" s="9">
        <v>1.6799999999999999E-2</v>
      </c>
      <c r="H392" s="9">
        <v>6.5299999999999997E-2</v>
      </c>
      <c r="I392" s="9">
        <v>7.9000000000000001E-2</v>
      </c>
      <c r="J392" s="9">
        <v>5.4399999999999997E-2</v>
      </c>
      <c r="K392" s="16">
        <v>2.8441026326771326E-2</v>
      </c>
      <c r="L392" s="12">
        <v>1.5E-3</v>
      </c>
      <c r="M392" s="14">
        <v>1.1117287381878782E-3</v>
      </c>
      <c r="N392" s="17">
        <v>3.0300000000000001E-2</v>
      </c>
      <c r="O392" s="17">
        <v>9.4000000000000004E-3</v>
      </c>
      <c r="P392" s="13">
        <v>1.5342790699523377E-2</v>
      </c>
      <c r="Q392" s="11">
        <v>-2.4205352000000002E-3</v>
      </c>
      <c r="R392" s="12">
        <v>-7.3986999999999997E-2</v>
      </c>
      <c r="S392" s="12">
        <v>-7.5074000000000002E-2</v>
      </c>
    </row>
    <row r="393" spans="1:19" x14ac:dyDescent="0.3">
      <c r="A393" s="1" t="s">
        <v>587</v>
      </c>
      <c r="B393" s="8">
        <v>916.07</v>
      </c>
      <c r="C393" s="9">
        <v>15.879</v>
      </c>
      <c r="D393" s="9">
        <f t="shared" si="6"/>
        <v>1.7333828200901676E-2</v>
      </c>
      <c r="E393" s="10">
        <v>28.939999999999998</v>
      </c>
      <c r="F393" s="11">
        <v>0.28441155599500301</v>
      </c>
      <c r="G393" s="9">
        <v>1.6200000000000003E-2</v>
      </c>
      <c r="H393" s="9">
        <v>6.3700000000000007E-2</v>
      </c>
      <c r="I393" s="9">
        <v>7.5800000000000006E-2</v>
      </c>
      <c r="J393" s="9">
        <v>5.0999999999999997E-2</v>
      </c>
      <c r="K393" s="16">
        <v>2.4747698435545022E-2</v>
      </c>
      <c r="L393" s="12">
        <v>1.4000000000000002E-3</v>
      </c>
      <c r="M393" s="14">
        <v>3.331482509716821E-3</v>
      </c>
      <c r="N393" s="17">
        <v>4.6400000000000004E-2</v>
      </c>
      <c r="O393" s="17">
        <v>4.5200000000000004E-2</v>
      </c>
      <c r="P393" s="13">
        <v>9.4092909076165208E-3</v>
      </c>
      <c r="Q393" s="11">
        <v>-2.9084989000000001E-3</v>
      </c>
      <c r="R393" s="12">
        <v>7.0609999999999996E-3</v>
      </c>
      <c r="S393" s="12">
        <v>5.4010000000000004E-3</v>
      </c>
    </row>
    <row r="394" spans="1:19" x14ac:dyDescent="0.3">
      <c r="A394" s="1" t="s">
        <v>266</v>
      </c>
      <c r="B394" s="8">
        <v>815.29</v>
      </c>
      <c r="C394" s="9">
        <v>15.798999999999999</v>
      </c>
      <c r="D394" s="9">
        <f t="shared" si="6"/>
        <v>1.937838069889242E-2</v>
      </c>
      <c r="E394" s="10">
        <v>30.04</v>
      </c>
      <c r="F394" s="11">
        <v>0.3245551554638465</v>
      </c>
      <c r="G394" s="9">
        <v>1.6299999999999999E-2</v>
      </c>
      <c r="H394" s="9">
        <v>6.1500000000000006E-2</v>
      </c>
      <c r="I394" s="9">
        <v>7.400000000000001E-2</v>
      </c>
      <c r="J394" s="9">
        <v>4.8000000000000001E-2</v>
      </c>
      <c r="K394" s="16">
        <v>2.9299295965488373E-2</v>
      </c>
      <c r="L394" s="12">
        <v>1.4000000000000002E-3</v>
      </c>
      <c r="M394" s="14">
        <v>1.6602102933038765E-3</v>
      </c>
      <c r="N394" s="17">
        <v>4.1700000000000001E-2</v>
      </c>
      <c r="O394" s="17">
        <v>3.3000000000000002E-2</v>
      </c>
      <c r="P394" s="13">
        <v>7.3661128417694087E-3</v>
      </c>
      <c r="Q394" s="11">
        <v>-3.2126150999999999E-3</v>
      </c>
      <c r="R394" s="12">
        <v>-0.10896500000000001</v>
      </c>
      <c r="S394" s="12">
        <v>-0.11042100000000001</v>
      </c>
    </row>
    <row r="395" spans="1:19" x14ac:dyDescent="0.3">
      <c r="A395" s="1" t="s">
        <v>267</v>
      </c>
      <c r="B395" s="8">
        <v>885.76</v>
      </c>
      <c r="C395" s="9">
        <v>15.890666666666664</v>
      </c>
      <c r="D395" s="9">
        <f t="shared" si="6"/>
        <v>1.7940149325626202E-2</v>
      </c>
      <c r="E395" s="10">
        <v>29.223333333333333</v>
      </c>
      <c r="F395" s="11">
        <v>0.29343706375456641</v>
      </c>
      <c r="G395" s="9">
        <v>1.5800000000000002E-2</v>
      </c>
      <c r="H395" s="9">
        <v>6.3200000000000006E-2</v>
      </c>
      <c r="I395" s="9">
        <v>7.7300000000000008E-2</v>
      </c>
      <c r="J395" s="9">
        <v>5.0799999999999998E-2</v>
      </c>
      <c r="K395" s="16">
        <v>2.567093197374052E-2</v>
      </c>
      <c r="L395" s="12">
        <v>1.4000000000000002E-3</v>
      </c>
      <c r="M395" s="14">
        <v>1.6574585635360517E-3</v>
      </c>
      <c r="N395" s="17">
        <v>-2.9400000000000003E-2</v>
      </c>
      <c r="O395" s="17">
        <v>-2.4E-2</v>
      </c>
      <c r="P395" s="13">
        <v>1.1589635527735679E-2</v>
      </c>
      <c r="Q395" s="11">
        <v>-3.7533659000000001E-3</v>
      </c>
      <c r="R395" s="12">
        <v>8.8598999999999997E-2</v>
      </c>
      <c r="S395" s="12">
        <v>8.7103E-2</v>
      </c>
    </row>
    <row r="396" spans="1:19" x14ac:dyDescent="0.3">
      <c r="A396" s="1" t="s">
        <v>588</v>
      </c>
      <c r="B396" s="8">
        <v>936.31</v>
      </c>
      <c r="C396" s="9">
        <v>15.982333333333333</v>
      </c>
      <c r="D396" s="9">
        <f t="shared" si="6"/>
        <v>1.7069489093711841E-2</v>
      </c>
      <c r="E396" s="10">
        <v>28.406666666666666</v>
      </c>
      <c r="F396" s="11">
        <v>0.27697549934051002</v>
      </c>
      <c r="G396" s="9">
        <v>1.23E-2</v>
      </c>
      <c r="H396" s="9">
        <v>6.3099999999999989E-2</v>
      </c>
      <c r="I396" s="9">
        <v>7.6200000000000004E-2</v>
      </c>
      <c r="J396" s="9">
        <v>5.21E-2</v>
      </c>
      <c r="K396" s="16">
        <v>2.2907597310901594E-2</v>
      </c>
      <c r="L396" s="12">
        <v>1.1999999999999999E-3</v>
      </c>
      <c r="M396" s="14">
        <v>0</v>
      </c>
      <c r="N396" s="17">
        <v>-1.2200000000000001E-2</v>
      </c>
      <c r="O396" s="17">
        <v>1.3000000000000001E-2</v>
      </c>
      <c r="P396" s="13">
        <v>4.449075140035735E-3</v>
      </c>
      <c r="Q396" s="11">
        <v>-4.1663869000000001E-3</v>
      </c>
      <c r="R396" s="12">
        <v>5.9019000000000002E-2</v>
      </c>
      <c r="S396" s="12">
        <v>5.7287999999999999E-2</v>
      </c>
    </row>
    <row r="397" spans="1:19" x14ac:dyDescent="0.3">
      <c r="A397" s="1" t="s">
        <v>268</v>
      </c>
      <c r="B397" s="8">
        <v>879.82</v>
      </c>
      <c r="C397" s="9">
        <v>16.073999999999998</v>
      </c>
      <c r="D397" s="9">
        <f t="shared" si="6"/>
        <v>1.8269646063967627E-2</v>
      </c>
      <c r="E397" s="10">
        <v>27.589999999999996</v>
      </c>
      <c r="F397" s="11">
        <v>0.29538589561836665</v>
      </c>
      <c r="G397" s="9">
        <v>1.1899999999999999E-2</v>
      </c>
      <c r="H397" s="9">
        <v>6.2100000000000002E-2</v>
      </c>
      <c r="I397" s="9">
        <v>7.4499999999999997E-2</v>
      </c>
      <c r="J397" s="9">
        <v>4.8399999999999999E-2</v>
      </c>
      <c r="K397" s="16">
        <v>2.5735981424768042E-2</v>
      </c>
      <c r="L397" s="12">
        <v>1.1000000000000001E-3</v>
      </c>
      <c r="M397" s="14">
        <v>-2.2062879205736463E-3</v>
      </c>
      <c r="N397" s="17">
        <v>5.0700000000000002E-2</v>
      </c>
      <c r="O397" s="17">
        <v>3.61E-2</v>
      </c>
      <c r="P397" s="13">
        <v>2.6395380032735232E-3</v>
      </c>
      <c r="Q397" s="11">
        <v>-4.1443054000000002E-3</v>
      </c>
      <c r="R397" s="12">
        <v>-5.8833999999999997E-2</v>
      </c>
      <c r="S397" s="12">
        <v>-6.0463999999999997E-2</v>
      </c>
    </row>
    <row r="398" spans="1:19" x14ac:dyDescent="0.3">
      <c r="A398" s="1" t="s">
        <v>269</v>
      </c>
      <c r="B398" s="8">
        <v>855.7</v>
      </c>
      <c r="C398" s="9">
        <v>16.123999999999999</v>
      </c>
      <c r="D398" s="9">
        <f t="shared" si="6"/>
        <v>1.8843052471660626E-2</v>
      </c>
      <c r="E398" s="10">
        <v>28.5</v>
      </c>
      <c r="F398" s="11">
        <v>0.30594230715093917</v>
      </c>
      <c r="G398" s="9">
        <v>1.1699999999999999E-2</v>
      </c>
      <c r="H398" s="9">
        <v>6.1699999999999998E-2</v>
      </c>
      <c r="I398" s="9">
        <v>7.3499999999999996E-2</v>
      </c>
      <c r="J398" s="15">
        <v>4.9500000000000002E-2</v>
      </c>
      <c r="K398" s="16">
        <v>2.8288955549523858E-2</v>
      </c>
      <c r="L398" s="12">
        <v>1E-3</v>
      </c>
      <c r="M398" s="14">
        <v>4.4223327805417156E-3</v>
      </c>
      <c r="N398" s="17">
        <v>-1.06E-2</v>
      </c>
      <c r="O398" s="17">
        <v>2.1000000000000003E-3</v>
      </c>
      <c r="P398" s="13">
        <v>5.1675744301912787E-3</v>
      </c>
      <c r="Q398" s="11" t="s">
        <v>721</v>
      </c>
      <c r="R398" s="12">
        <v>-2.6578999999999998E-2</v>
      </c>
      <c r="S398" s="12">
        <v>-2.7859999999999999E-2</v>
      </c>
    </row>
    <row r="399" spans="1:19" x14ac:dyDescent="0.3">
      <c r="A399" s="1" t="s">
        <v>270</v>
      </c>
      <c r="B399" s="8">
        <v>841.15</v>
      </c>
      <c r="C399" s="9">
        <v>16.173999999999999</v>
      </c>
      <c r="D399" s="9">
        <f t="shared" si="6"/>
        <v>1.9228437258515127E-2</v>
      </c>
      <c r="E399" s="10">
        <v>29.41</v>
      </c>
      <c r="F399" s="11">
        <v>0.31225132058189597</v>
      </c>
      <c r="G399" s="9">
        <v>1.1699999999999999E-2</v>
      </c>
      <c r="H399" s="9">
        <v>5.9500000000000004E-2</v>
      </c>
      <c r="I399" s="9">
        <v>7.0599999999999996E-2</v>
      </c>
      <c r="J399" s="15">
        <v>4.7199999999999999E-2</v>
      </c>
      <c r="K399" s="16">
        <v>2.791871047941636E-2</v>
      </c>
      <c r="L399" s="12">
        <v>8.9999999999999998E-4</v>
      </c>
      <c r="M399" s="14">
        <v>7.7050082553660193E-3</v>
      </c>
      <c r="N399" s="17">
        <v>3.2899999999999999E-2</v>
      </c>
      <c r="O399" s="17">
        <v>2.64E-2</v>
      </c>
      <c r="P399" s="13">
        <v>2.564119727906977E-3</v>
      </c>
      <c r="Q399" s="11" t="s">
        <v>721</v>
      </c>
      <c r="R399" s="12">
        <v>-1.5245999999999999E-2</v>
      </c>
      <c r="S399" s="12">
        <v>-1.7225000000000001E-2</v>
      </c>
    </row>
    <row r="400" spans="1:19" x14ac:dyDescent="0.3">
      <c r="A400" s="1" t="s">
        <v>271</v>
      </c>
      <c r="B400" s="8">
        <v>848.18</v>
      </c>
      <c r="C400" s="9">
        <v>16.224</v>
      </c>
      <c r="D400" s="9">
        <f t="shared" si="6"/>
        <v>1.912801527977552E-2</v>
      </c>
      <c r="E400" s="10">
        <v>30.32</v>
      </c>
      <c r="F400" s="11">
        <v>0.28611770079921678</v>
      </c>
      <c r="G400" s="9">
        <v>1.1299999999999999E-2</v>
      </c>
      <c r="H400" s="9">
        <v>5.8899999999999994E-2</v>
      </c>
      <c r="I400" s="9">
        <v>6.9500000000000006E-2</v>
      </c>
      <c r="J400" s="15">
        <v>4.8599999999999997E-2</v>
      </c>
      <c r="K400" s="16">
        <v>2.4098595348104834E-2</v>
      </c>
      <c r="L400" s="12">
        <v>1E-3</v>
      </c>
      <c r="M400" s="14">
        <v>6.007646095030017E-3</v>
      </c>
      <c r="N400" s="17">
        <v>-1.35E-2</v>
      </c>
      <c r="O400" s="17">
        <v>-8.0000000000000002E-3</v>
      </c>
      <c r="P400" s="13">
        <v>6.1361179345498507E-3</v>
      </c>
      <c r="Q400" s="11" t="s">
        <v>721</v>
      </c>
      <c r="R400" s="12">
        <v>1.0307999999999999E-2</v>
      </c>
      <c r="S400" s="12">
        <v>8.9669999999999993E-3</v>
      </c>
    </row>
    <row r="401" spans="1:19" x14ac:dyDescent="0.3">
      <c r="A401" s="1" t="s">
        <v>272</v>
      </c>
      <c r="B401" s="8">
        <v>916.92</v>
      </c>
      <c r="C401" s="9">
        <v>16.204333333333334</v>
      </c>
      <c r="D401" s="9">
        <f t="shared" si="6"/>
        <v>1.7672570489610146E-2</v>
      </c>
      <c r="E401" s="10">
        <v>31.73</v>
      </c>
      <c r="F401" s="11">
        <v>0.26965403060989368</v>
      </c>
      <c r="G401" s="9">
        <v>1.1299999999999999E-2</v>
      </c>
      <c r="H401" s="9">
        <v>5.74E-2</v>
      </c>
      <c r="I401" s="9">
        <v>6.8499999999999991E-2</v>
      </c>
      <c r="J401" s="15">
        <v>4.8099999999999997E-2</v>
      </c>
      <c r="K401" s="16">
        <v>1.9966884604200333E-2</v>
      </c>
      <c r="L401" s="12">
        <v>1E-3</v>
      </c>
      <c r="M401" s="14">
        <v>-2.1715526601518986E-3</v>
      </c>
      <c r="N401" s="17">
        <v>1.0200000000000001E-2</v>
      </c>
      <c r="O401" s="17">
        <v>2.29E-2</v>
      </c>
      <c r="P401" s="13">
        <v>3.0648097538564902E-3</v>
      </c>
      <c r="Q401" s="11" t="s">
        <v>721</v>
      </c>
      <c r="R401" s="12">
        <v>8.2774E-2</v>
      </c>
      <c r="S401" s="12">
        <v>8.1462000000000007E-2</v>
      </c>
    </row>
    <row r="402" spans="1:19" x14ac:dyDescent="0.3">
      <c r="A402" s="1" t="s">
        <v>589</v>
      </c>
      <c r="B402" s="8">
        <v>963.59</v>
      </c>
      <c r="C402" s="9">
        <v>16.184666666666665</v>
      </c>
      <c r="D402" s="9">
        <f t="shared" si="6"/>
        <v>1.6796216924902359E-2</v>
      </c>
      <c r="E402" s="10">
        <v>33.14</v>
      </c>
      <c r="F402" s="11">
        <v>0.25837550610750942</v>
      </c>
      <c r="G402" s="9">
        <v>1.0700000000000001E-2</v>
      </c>
      <c r="H402" s="9">
        <v>5.2199999999999996E-2</v>
      </c>
      <c r="I402" s="9">
        <v>6.3799999999999996E-2</v>
      </c>
      <c r="J402" s="15">
        <v>4.36E-2</v>
      </c>
      <c r="K402" s="16">
        <v>6.4481102195485963E-3</v>
      </c>
      <c r="L402" s="12">
        <v>8.9999999999999998E-4</v>
      </c>
      <c r="M402" s="14">
        <v>-1.6322089227421843E-3</v>
      </c>
      <c r="N402" s="17">
        <v>5.9200000000000003E-2</v>
      </c>
      <c r="O402" s="17">
        <v>4.7100000000000003E-2</v>
      </c>
      <c r="P402" s="13">
        <v>2.2283195008501585E-3</v>
      </c>
      <c r="Q402" s="11" t="s">
        <v>721</v>
      </c>
      <c r="R402" s="12">
        <v>5.3251E-2</v>
      </c>
      <c r="S402" s="12">
        <v>5.1507999999999998E-2</v>
      </c>
    </row>
    <row r="403" spans="1:19" x14ac:dyDescent="0.3">
      <c r="A403" s="1" t="s">
        <v>273</v>
      </c>
      <c r="B403" s="8">
        <v>974.51</v>
      </c>
      <c r="C403" s="9">
        <v>16.164999999999999</v>
      </c>
      <c r="D403" s="9">
        <f t="shared" si="6"/>
        <v>1.6587823624180358E-2</v>
      </c>
      <c r="E403" s="10">
        <v>34.549999999999997</v>
      </c>
      <c r="F403" s="11">
        <v>0.25448833726539011</v>
      </c>
      <c r="G403" s="9">
        <v>9.1999999999999998E-3</v>
      </c>
      <c r="H403" s="9">
        <v>4.9699999999999994E-2</v>
      </c>
      <c r="I403" s="9">
        <v>6.1900000000000004E-2</v>
      </c>
      <c r="J403" s="15">
        <v>4.5199999999999997E-2</v>
      </c>
      <c r="K403" s="16">
        <v>1.2618836028216584E-3</v>
      </c>
      <c r="L403" s="12">
        <v>1E-3</v>
      </c>
      <c r="M403" s="14">
        <v>1.0899182561308063E-3</v>
      </c>
      <c r="N403" s="17">
        <v>-1.54E-2</v>
      </c>
      <c r="O403" s="17">
        <v>-1.43E-2</v>
      </c>
      <c r="P403" s="13">
        <v>1.9977006815544074E-3</v>
      </c>
      <c r="Q403" s="11" t="s">
        <v>721</v>
      </c>
      <c r="R403" s="12">
        <v>1.2815999999999999E-2</v>
      </c>
      <c r="S403" s="12">
        <v>1.1351E-2</v>
      </c>
    </row>
    <row r="404" spans="1:19" x14ac:dyDescent="0.3">
      <c r="A404" s="1" t="s">
        <v>274</v>
      </c>
      <c r="B404" s="8">
        <v>990.31</v>
      </c>
      <c r="C404" s="9">
        <v>16.305333333333333</v>
      </c>
      <c r="D404" s="9">
        <f t="shared" si="6"/>
        <v>1.6464878001164619E-2</v>
      </c>
      <c r="E404" s="10">
        <v>35.893333333333331</v>
      </c>
      <c r="F404" s="11">
        <v>0.24764333478963677</v>
      </c>
      <c r="G404" s="9">
        <v>9.0000000000000011E-3</v>
      </c>
      <c r="H404" s="9">
        <v>5.4900000000000004E-2</v>
      </c>
      <c r="I404" s="9">
        <v>6.6199999999999995E-2</v>
      </c>
      <c r="J404" s="15">
        <v>5.4199999999999998E-2</v>
      </c>
      <c r="K404" s="16">
        <v>2.7158126878455599E-4</v>
      </c>
      <c r="L404" s="12">
        <v>7.000000000000001E-4</v>
      </c>
      <c r="M404" s="14">
        <v>1.0887316276537717E-3</v>
      </c>
      <c r="N404" s="17">
        <v>-9.820000000000001E-2</v>
      </c>
      <c r="O404" s="17">
        <v>-8.8099999999999998E-2</v>
      </c>
      <c r="P404" s="13">
        <v>2.0460155901345415E-3</v>
      </c>
      <c r="Q404" s="11" t="s">
        <v>721</v>
      </c>
      <c r="R404" s="12">
        <v>1.7932E-2</v>
      </c>
      <c r="S404" s="12">
        <v>1.6504999999999999E-2</v>
      </c>
    </row>
    <row r="405" spans="1:19" x14ac:dyDescent="0.3">
      <c r="A405" s="1" t="s">
        <v>590</v>
      </c>
      <c r="B405" s="8">
        <v>1008.01</v>
      </c>
      <c r="C405" s="9">
        <v>16.445666666666668</v>
      </c>
      <c r="D405" s="9">
        <f t="shared" si="6"/>
        <v>1.6314983647648999E-2</v>
      </c>
      <c r="E405" s="10">
        <v>37.236666666666665</v>
      </c>
      <c r="F405" s="11">
        <v>0.24285607334599177</v>
      </c>
      <c r="G405" s="9">
        <v>9.4999999999999998E-3</v>
      </c>
      <c r="H405" s="9">
        <v>5.8799999999999998E-2</v>
      </c>
      <c r="I405" s="9">
        <v>7.0099999999999996E-2</v>
      </c>
      <c r="J405" s="15">
        <v>5.3199999999999997E-2</v>
      </c>
      <c r="K405" s="16">
        <v>2.9170176959839055E-3</v>
      </c>
      <c r="L405" s="12">
        <v>7.000000000000001E-4</v>
      </c>
      <c r="M405" s="14">
        <v>3.8064165307232223E-3</v>
      </c>
      <c r="N405" s="17">
        <v>1.66E-2</v>
      </c>
      <c r="O405" s="17">
        <v>2.1899999999999999E-2</v>
      </c>
      <c r="P405" s="13">
        <v>9.6605637156809429E-4</v>
      </c>
      <c r="Q405" s="11" t="s">
        <v>721</v>
      </c>
      <c r="R405" s="12">
        <v>1.9597E-2</v>
      </c>
      <c r="S405" s="12">
        <v>1.8013999999999999E-2</v>
      </c>
    </row>
    <row r="406" spans="1:19" x14ac:dyDescent="0.3">
      <c r="A406" s="1" t="s">
        <v>275</v>
      </c>
      <c r="B406" s="8">
        <v>995.97</v>
      </c>
      <c r="C406" s="9">
        <v>16.586000000000002</v>
      </c>
      <c r="D406" s="9">
        <f t="shared" si="6"/>
        <v>1.6653112041527356E-2</v>
      </c>
      <c r="E406" s="10">
        <v>38.58</v>
      </c>
      <c r="F406" s="11">
        <v>0.24654178263370644</v>
      </c>
      <c r="G406" s="9">
        <v>9.3999999999999986E-3</v>
      </c>
      <c r="H406" s="9">
        <v>5.7200000000000001E-2</v>
      </c>
      <c r="I406" s="9">
        <v>6.7900000000000002E-2</v>
      </c>
      <c r="J406" s="15">
        <v>4.9000000000000002E-2</v>
      </c>
      <c r="K406" s="16">
        <v>7.3234014665108831E-3</v>
      </c>
      <c r="L406" s="12">
        <v>8.0000000000000004E-4</v>
      </c>
      <c r="M406" s="14">
        <v>3.250270855904569E-3</v>
      </c>
      <c r="N406" s="17">
        <v>5.4600000000000003E-2</v>
      </c>
      <c r="O406" s="17">
        <v>5.0300000000000004E-2</v>
      </c>
      <c r="P406" s="13">
        <v>1.8690885416812872E-3</v>
      </c>
      <c r="Q406" s="11" t="s">
        <v>721</v>
      </c>
      <c r="R406" s="12">
        <v>-1.0737E-2</v>
      </c>
      <c r="S406" s="12">
        <v>-1.2107E-2</v>
      </c>
    </row>
    <row r="407" spans="1:19" x14ac:dyDescent="0.3">
      <c r="A407" s="1" t="s">
        <v>276</v>
      </c>
      <c r="B407" s="8">
        <v>1050.71</v>
      </c>
      <c r="C407" s="9">
        <v>16.852333333333334</v>
      </c>
      <c r="D407" s="9">
        <f t="shared" si="6"/>
        <v>1.6038995853597408E-2</v>
      </c>
      <c r="E407" s="10">
        <v>41.966666666666669</v>
      </c>
      <c r="F407" s="11">
        <v>0.23330896667445805</v>
      </c>
      <c r="G407" s="9">
        <v>9.1999999999999998E-3</v>
      </c>
      <c r="H407" s="9">
        <v>5.7000000000000002E-2</v>
      </c>
      <c r="I407" s="9">
        <v>6.7299999999999999E-2</v>
      </c>
      <c r="J407" s="15">
        <v>5.1799999999999999E-2</v>
      </c>
      <c r="K407" s="16">
        <v>7.2114258791059118E-3</v>
      </c>
      <c r="L407" s="12">
        <v>7.000000000000001E-4</v>
      </c>
      <c r="M407" s="14">
        <v>-1.0799136069113979E-3</v>
      </c>
      <c r="N407" s="17">
        <v>-2.8300000000000002E-2</v>
      </c>
      <c r="O407" s="17">
        <v>-2.0300000000000002E-2</v>
      </c>
      <c r="P407" s="13">
        <v>1.4076126595935553E-3</v>
      </c>
      <c r="Q407" s="11" t="s">
        <v>721</v>
      </c>
      <c r="R407" s="12">
        <v>5.5559999999999998E-2</v>
      </c>
      <c r="S407" s="12">
        <v>5.3969999999999997E-2</v>
      </c>
    </row>
    <row r="408" spans="1:19" x14ac:dyDescent="0.3">
      <c r="A408" s="1" t="s">
        <v>591</v>
      </c>
      <c r="B408" s="8">
        <v>1058.2</v>
      </c>
      <c r="C408" s="9">
        <v>17.11866666666667</v>
      </c>
      <c r="D408" s="9">
        <f t="shared" si="6"/>
        <v>1.617715617715618E-2</v>
      </c>
      <c r="E408" s="10">
        <v>45.353333333333332</v>
      </c>
      <c r="F408" s="11">
        <v>0.2337541521073348</v>
      </c>
      <c r="G408" s="9">
        <v>9.300000000000001E-3</v>
      </c>
      <c r="H408" s="9">
        <v>5.6500000000000002E-2</v>
      </c>
      <c r="I408" s="9">
        <v>6.6600000000000006E-2</v>
      </c>
      <c r="J408" s="15">
        <v>5.1900000000000002E-2</v>
      </c>
      <c r="K408" s="16">
        <v>1.0000788698399595E-2</v>
      </c>
      <c r="L408" s="12">
        <v>7.000000000000001E-4</v>
      </c>
      <c r="M408" s="14">
        <v>-2.7027027027026751E-3</v>
      </c>
      <c r="N408" s="17">
        <v>-2.7000000000000001E-3</v>
      </c>
      <c r="O408" s="17">
        <v>5.2000000000000006E-3</v>
      </c>
      <c r="P408" s="13">
        <v>9.1966306348981413E-4</v>
      </c>
      <c r="Q408" s="11" t="s">
        <v>721</v>
      </c>
      <c r="R408" s="12">
        <v>9.2589999999999999E-3</v>
      </c>
      <c r="S408" s="12">
        <v>7.6059999999999999E-3</v>
      </c>
    </row>
    <row r="409" spans="1:19" x14ac:dyDescent="0.3">
      <c r="A409" s="1" t="s">
        <v>277</v>
      </c>
      <c r="B409" s="8">
        <v>1111.92</v>
      </c>
      <c r="C409" s="9">
        <v>17.385000000000002</v>
      </c>
      <c r="D409" s="9">
        <f t="shared" si="6"/>
        <v>1.5635117634362185E-2</v>
      </c>
      <c r="E409" s="10">
        <v>48.739999999999995</v>
      </c>
      <c r="F409" s="11">
        <v>0.21873986475412183</v>
      </c>
      <c r="G409" s="9">
        <v>9.0000000000000011E-3</v>
      </c>
      <c r="H409" s="9">
        <v>5.62E-2</v>
      </c>
      <c r="I409" s="9">
        <v>6.6000000000000003E-2</v>
      </c>
      <c r="J409" s="15">
        <v>5.11E-2</v>
      </c>
      <c r="K409" s="16">
        <v>6.9463157128053284E-3</v>
      </c>
      <c r="L409" s="12">
        <v>8.0000000000000004E-4</v>
      </c>
      <c r="M409" s="14">
        <v>-1.0840108401083404E-3</v>
      </c>
      <c r="N409" s="17">
        <v>1.3900000000000001E-2</v>
      </c>
      <c r="O409" s="17">
        <v>1.3900000000000001E-2</v>
      </c>
      <c r="P409" s="13">
        <v>8.9370000017737503E-4</v>
      </c>
      <c r="Q409" s="11" t="s">
        <v>721</v>
      </c>
      <c r="R409" s="12">
        <v>5.178E-2</v>
      </c>
      <c r="S409" s="12">
        <v>5.0106999999999999E-2</v>
      </c>
    </row>
    <row r="410" spans="1:19" x14ac:dyDescent="0.3">
      <c r="A410" s="1" t="s">
        <v>592</v>
      </c>
      <c r="B410" s="8">
        <v>1131.1300000000001</v>
      </c>
      <c r="C410" s="9">
        <v>17.598000000000003</v>
      </c>
      <c r="D410" s="9">
        <f t="shared" si="6"/>
        <v>1.5557893433999629E-2</v>
      </c>
      <c r="E410" s="10">
        <v>49.826666666666668</v>
      </c>
      <c r="F410" s="11">
        <v>0.21802772102016865</v>
      </c>
      <c r="G410" s="9">
        <v>8.8000000000000005E-3</v>
      </c>
      <c r="H410" s="9">
        <v>5.5399999999999998E-2</v>
      </c>
      <c r="I410" s="9">
        <v>6.4399999999999999E-2</v>
      </c>
      <c r="J410" s="9">
        <v>4.99E-2</v>
      </c>
      <c r="K410" s="16">
        <v>6.8865017008011946E-3</v>
      </c>
      <c r="L410" s="12">
        <v>7.000000000000001E-4</v>
      </c>
      <c r="M410" s="14">
        <v>4.8833423765597406E-3</v>
      </c>
      <c r="N410" s="17">
        <v>1.8700000000000001E-2</v>
      </c>
      <c r="O410" s="17">
        <v>1.8700000000000001E-2</v>
      </c>
      <c r="P410" s="13">
        <v>9.7879335210184089E-4</v>
      </c>
      <c r="Q410" s="11" t="s">
        <v>721</v>
      </c>
      <c r="R410" s="12">
        <v>1.9078000000000001E-2</v>
      </c>
      <c r="S410" s="12">
        <v>1.7991E-2</v>
      </c>
    </row>
    <row r="411" spans="1:19" x14ac:dyDescent="0.3">
      <c r="A411" s="1" t="s">
        <v>593</v>
      </c>
      <c r="B411" s="8">
        <v>1144.94</v>
      </c>
      <c r="C411" s="9">
        <v>17.811</v>
      </c>
      <c r="D411" s="9">
        <f t="shared" si="6"/>
        <v>1.5556273691197791E-2</v>
      </c>
      <c r="E411" s="10">
        <v>50.913333333333327</v>
      </c>
      <c r="F411" s="11">
        <v>0.21605322035691879</v>
      </c>
      <c r="G411" s="9">
        <v>9.300000000000001E-3</v>
      </c>
      <c r="H411" s="9">
        <v>5.5E-2</v>
      </c>
      <c r="I411" s="9">
        <v>6.2699999999999992E-2</v>
      </c>
      <c r="J411" s="9">
        <v>4.8300000000000003E-2</v>
      </c>
      <c r="K411" s="16">
        <v>9.3613223834386628E-3</v>
      </c>
      <c r="L411" s="12">
        <v>5.9999999999999995E-4</v>
      </c>
      <c r="M411" s="14">
        <v>5.3995680345573227E-3</v>
      </c>
      <c r="N411" s="17">
        <v>2.3E-2</v>
      </c>
      <c r="O411" s="17">
        <v>1.78E-2</v>
      </c>
      <c r="P411" s="13">
        <v>6.1075094195148954E-4</v>
      </c>
      <c r="Q411" s="11" t="s">
        <v>721</v>
      </c>
      <c r="R411" s="12">
        <v>1.4402999999999999E-2</v>
      </c>
      <c r="S411" s="12">
        <v>1.2716E-2</v>
      </c>
    </row>
    <row r="412" spans="1:19" x14ac:dyDescent="0.3">
      <c r="A412" s="1" t="s">
        <v>278</v>
      </c>
      <c r="B412" s="8">
        <v>1126.21</v>
      </c>
      <c r="C412" s="9">
        <v>18.024000000000001</v>
      </c>
      <c r="D412" s="9">
        <f t="shared" si="6"/>
        <v>1.6004120013141422E-2</v>
      </c>
      <c r="E412" s="10">
        <v>52</v>
      </c>
      <c r="F412" s="11">
        <v>0.281731465479788</v>
      </c>
      <c r="G412" s="9">
        <v>9.3999999999999986E-3</v>
      </c>
      <c r="H412" s="9">
        <v>5.33E-2</v>
      </c>
      <c r="I412" s="9">
        <v>6.1100000000000002E-2</v>
      </c>
      <c r="J412" s="9">
        <v>4.7399999999999998E-2</v>
      </c>
      <c r="K412" s="16">
        <v>1.2282038386098938E-2</v>
      </c>
      <c r="L412" s="12">
        <v>8.9999999999999998E-4</v>
      </c>
      <c r="M412" s="14">
        <v>6.4446831364124435E-3</v>
      </c>
      <c r="N412" s="17">
        <v>1.41E-2</v>
      </c>
      <c r="O412" s="17">
        <v>1.18E-2</v>
      </c>
      <c r="P412" s="13">
        <v>1.9812495110685838E-3</v>
      </c>
      <c r="Q412" s="11" t="s">
        <v>721</v>
      </c>
      <c r="R412" s="12">
        <v>-1.4982000000000001E-2</v>
      </c>
      <c r="S412" s="12">
        <v>-1.6267E-2</v>
      </c>
    </row>
    <row r="413" spans="1:19" x14ac:dyDescent="0.3">
      <c r="A413" s="1" t="s">
        <v>279</v>
      </c>
      <c r="B413" s="8">
        <v>1107.3</v>
      </c>
      <c r="C413" s="9">
        <v>18.216666666666665</v>
      </c>
      <c r="D413" s="9">
        <f t="shared" si="6"/>
        <v>1.6451428399409974E-2</v>
      </c>
      <c r="E413" s="10">
        <v>53.383333333333326</v>
      </c>
      <c r="F413" s="11">
        <v>0.28537186680057935</v>
      </c>
      <c r="G413" s="9">
        <v>9.3999999999999986E-3</v>
      </c>
      <c r="H413" s="9">
        <v>5.7300000000000004E-2</v>
      </c>
      <c r="I413" s="9">
        <v>6.4600000000000005E-2</v>
      </c>
      <c r="J413" s="9">
        <v>5.3100000000000001E-2</v>
      </c>
      <c r="K413" s="16">
        <v>1.3766279535803826E-2</v>
      </c>
      <c r="L413" s="12">
        <v>8.0000000000000004E-4</v>
      </c>
      <c r="M413" s="14">
        <v>3.2017075773744796E-3</v>
      </c>
      <c r="N413" s="17">
        <v>-5.8799999999999998E-2</v>
      </c>
      <c r="O413" s="17">
        <v>-5.3400000000000003E-2</v>
      </c>
      <c r="P413" s="13">
        <v>1.2309376648862766E-3</v>
      </c>
      <c r="Q413" s="11" t="s">
        <v>721</v>
      </c>
      <c r="R413" s="12">
        <v>-1.5584000000000001E-2</v>
      </c>
      <c r="S413" s="12">
        <v>-1.6719000000000001E-2</v>
      </c>
    </row>
    <row r="414" spans="1:19" x14ac:dyDescent="0.3">
      <c r="A414" s="1" t="s">
        <v>280</v>
      </c>
      <c r="B414" s="8">
        <v>1120.68</v>
      </c>
      <c r="C414" s="9">
        <v>18.409333333333333</v>
      </c>
      <c r="D414" s="9">
        <f t="shared" si="6"/>
        <v>1.6426931267920667E-2</v>
      </c>
      <c r="E414" s="10">
        <v>54.766666666666666</v>
      </c>
      <c r="F414" s="11">
        <v>0.28641157389004213</v>
      </c>
      <c r="G414" s="9">
        <v>1.0200000000000001E-2</v>
      </c>
      <c r="H414" s="9">
        <v>6.0400000000000002E-2</v>
      </c>
      <c r="I414" s="9">
        <v>6.7500000000000004E-2</v>
      </c>
      <c r="J414" s="9">
        <v>5.3900000000000003E-2</v>
      </c>
      <c r="K414" s="16">
        <v>1.633008333917163E-2</v>
      </c>
      <c r="L414" s="12">
        <v>5.9999999999999995E-4</v>
      </c>
      <c r="M414" s="14">
        <v>5.8510638297872841E-3</v>
      </c>
      <c r="N414" s="17">
        <v>-5.1000000000000004E-3</v>
      </c>
      <c r="O414" s="17">
        <v>-7.1000000000000004E-3</v>
      </c>
      <c r="P414" s="13">
        <v>9.776153063593921E-4</v>
      </c>
      <c r="Q414" s="11" t="s">
        <v>721</v>
      </c>
      <c r="R414" s="12">
        <v>1.3629E-2</v>
      </c>
      <c r="S414" s="12">
        <v>1.2024E-2</v>
      </c>
    </row>
    <row r="415" spans="1:19" x14ac:dyDescent="0.3">
      <c r="A415" s="1" t="s">
        <v>281</v>
      </c>
      <c r="B415" s="8">
        <v>1140.8399999999999</v>
      </c>
      <c r="C415" s="9">
        <v>18.601999999999997</v>
      </c>
      <c r="D415" s="9">
        <f t="shared" si="6"/>
        <v>1.6305529259142384E-2</v>
      </c>
      <c r="E415" s="10">
        <v>56.15</v>
      </c>
      <c r="F415" s="11">
        <v>0.27963160295453587</v>
      </c>
      <c r="G415" s="9">
        <v>1.2699999999999999E-2</v>
      </c>
      <c r="H415" s="9">
        <v>6.0100000000000001E-2</v>
      </c>
      <c r="I415" s="9">
        <v>6.7799999999999999E-2</v>
      </c>
      <c r="J415" s="9">
        <v>5.3199999999999997E-2</v>
      </c>
      <c r="K415" s="16">
        <v>1.4491426944137917E-2</v>
      </c>
      <c r="L415" s="12">
        <v>8.0000000000000004E-4</v>
      </c>
      <c r="M415" s="14">
        <v>3.1729243786355887E-3</v>
      </c>
      <c r="N415" s="17">
        <v>1.21E-2</v>
      </c>
      <c r="O415" s="17">
        <v>9.2999999999999992E-3</v>
      </c>
      <c r="P415" s="13">
        <v>7.7077038360454911E-4</v>
      </c>
      <c r="Q415" s="11" t="s">
        <v>721</v>
      </c>
      <c r="R415" s="12">
        <v>1.9487999999999998E-2</v>
      </c>
      <c r="S415" s="12">
        <v>1.8019E-2</v>
      </c>
    </row>
    <row r="416" spans="1:19" x14ac:dyDescent="0.3">
      <c r="A416" s="1" t="s">
        <v>594</v>
      </c>
      <c r="B416" s="8">
        <v>1101.72</v>
      </c>
      <c r="C416" s="9">
        <v>18.788999999999998</v>
      </c>
      <c r="D416" s="9">
        <f t="shared" si="6"/>
        <v>1.7054242457248663E-2</v>
      </c>
      <c r="E416" s="10">
        <v>56.69</v>
      </c>
      <c r="F416" s="11">
        <v>0.2877883095275901</v>
      </c>
      <c r="G416" s="9">
        <v>1.3300000000000001E-2</v>
      </c>
      <c r="H416" s="9">
        <v>5.8200000000000002E-2</v>
      </c>
      <c r="I416" s="9">
        <v>6.6199999999999995E-2</v>
      </c>
      <c r="J416" s="9">
        <v>5.2299999999999999E-2</v>
      </c>
      <c r="K416" s="16">
        <v>1.4720670725473449E-2</v>
      </c>
      <c r="L416" s="12">
        <v>1E-3</v>
      </c>
      <c r="M416" s="14">
        <v>-1.581444385872377E-3</v>
      </c>
      <c r="N416" s="17">
        <v>1.55E-2</v>
      </c>
      <c r="O416" s="17">
        <v>1.84E-2</v>
      </c>
      <c r="P416" s="13">
        <v>7.7709428708540925E-4</v>
      </c>
      <c r="Q416" s="11" t="s">
        <v>721</v>
      </c>
      <c r="R416" s="12">
        <v>-3.2953999999999997E-2</v>
      </c>
      <c r="S416" s="12">
        <v>-3.4111000000000002E-2</v>
      </c>
    </row>
    <row r="417" spans="1:19" x14ac:dyDescent="0.3">
      <c r="A417" s="1" t="s">
        <v>282</v>
      </c>
      <c r="B417" s="8">
        <v>1104.24</v>
      </c>
      <c r="C417" s="9">
        <v>18.975999999999999</v>
      </c>
      <c r="D417" s="9">
        <f t="shared" si="6"/>
        <v>1.718466999927552E-2</v>
      </c>
      <c r="E417" s="10">
        <v>57.230000000000004</v>
      </c>
      <c r="F417" s="11">
        <v>0.28682061584915158</v>
      </c>
      <c r="G417" s="9">
        <v>1.4800000000000001E-2</v>
      </c>
      <c r="H417" s="9">
        <v>5.6500000000000002E-2</v>
      </c>
      <c r="I417" s="9">
        <v>6.4600000000000005E-2</v>
      </c>
      <c r="J417" s="9">
        <v>4.9299999999999997E-2</v>
      </c>
      <c r="K417" s="16">
        <v>1.4278696635115155E-2</v>
      </c>
      <c r="L417" s="12">
        <v>1.1000000000000001E-3</v>
      </c>
      <c r="M417" s="14">
        <v>5.2798310454060804E-4</v>
      </c>
      <c r="N417" s="17">
        <v>3.95E-2</v>
      </c>
      <c r="O417" s="17">
        <v>3.95E-2</v>
      </c>
      <c r="P417" s="13">
        <v>1.4428520355202347E-3</v>
      </c>
      <c r="Q417" s="11" t="s">
        <v>721</v>
      </c>
      <c r="R417" s="12">
        <v>3.8070000000000001E-3</v>
      </c>
      <c r="S417" s="12">
        <v>2.019E-3</v>
      </c>
    </row>
    <row r="418" spans="1:19" x14ac:dyDescent="0.3">
      <c r="A418" s="1" t="s">
        <v>283</v>
      </c>
      <c r="B418" s="8">
        <v>1114.58</v>
      </c>
      <c r="C418" s="9">
        <v>19.163</v>
      </c>
      <c r="D418" s="9">
        <f t="shared" si="6"/>
        <v>1.7193023381004504E-2</v>
      </c>
      <c r="E418" s="10">
        <v>57.77</v>
      </c>
      <c r="F418" s="11">
        <v>0.28948530148498008</v>
      </c>
      <c r="G418" s="9">
        <v>1.6500000000000001E-2</v>
      </c>
      <c r="H418" s="9">
        <v>5.4600000000000003E-2</v>
      </c>
      <c r="I418" s="9">
        <v>6.2699999999999992E-2</v>
      </c>
      <c r="J418" s="9">
        <v>4.8800000000000003E-2</v>
      </c>
      <c r="K418" s="16">
        <v>9.1322561442699953E-3</v>
      </c>
      <c r="L418" s="12">
        <v>1.1000000000000001E-3</v>
      </c>
      <c r="M418" s="14">
        <v>2.1108179419524475E-3</v>
      </c>
      <c r="N418" s="17">
        <v>9.5999999999999992E-3</v>
      </c>
      <c r="O418" s="17">
        <v>1.01E-2</v>
      </c>
      <c r="P418" s="13">
        <v>7.0568318477852508E-4</v>
      </c>
      <c r="Q418" s="11" t="s">
        <v>721</v>
      </c>
      <c r="R418" s="12">
        <v>1.0817E-2</v>
      </c>
      <c r="S418" s="12">
        <v>9.3469999999999994E-3</v>
      </c>
    </row>
    <row r="419" spans="1:19" x14ac:dyDescent="0.3">
      <c r="A419" s="1" t="s">
        <v>595</v>
      </c>
      <c r="B419" s="8">
        <v>1130.2</v>
      </c>
      <c r="C419" s="9">
        <v>19.256</v>
      </c>
      <c r="D419" s="9">
        <f t="shared" si="6"/>
        <v>1.7037692443815252E-2</v>
      </c>
      <c r="E419" s="10">
        <v>58.03</v>
      </c>
      <c r="F419" s="11">
        <v>0.29100959663803533</v>
      </c>
      <c r="G419" s="9">
        <v>1.7600000000000001E-2</v>
      </c>
      <c r="H419" s="9">
        <v>5.4699999999999999E-2</v>
      </c>
      <c r="I419" s="9">
        <v>6.2100000000000002E-2</v>
      </c>
      <c r="J419" s="9">
        <v>4.7800000000000002E-2</v>
      </c>
      <c r="K419" s="16">
        <v>7.4288561584602963E-3</v>
      </c>
      <c r="L419" s="12">
        <v>1.1000000000000001E-3</v>
      </c>
      <c r="M419" s="14">
        <v>5.26592943654558E-3</v>
      </c>
      <c r="N419" s="17">
        <v>1.54E-2</v>
      </c>
      <c r="O419" s="17">
        <v>1.6400000000000001E-2</v>
      </c>
      <c r="P419" s="13">
        <v>1.2304685240596162E-3</v>
      </c>
      <c r="Q419" s="11" t="s">
        <v>721</v>
      </c>
      <c r="R419" s="12">
        <v>1.4973E-2</v>
      </c>
      <c r="S419" s="12">
        <v>1.3698999999999999E-2</v>
      </c>
    </row>
    <row r="420" spans="1:19" x14ac:dyDescent="0.3">
      <c r="A420" s="1" t="s">
        <v>284</v>
      </c>
      <c r="B420" s="8">
        <v>1173.82</v>
      </c>
      <c r="C420" s="9">
        <v>19.349</v>
      </c>
      <c r="D420" s="9">
        <f t="shared" si="6"/>
        <v>1.6483787974306111E-2</v>
      </c>
      <c r="E420" s="10">
        <v>58.29</v>
      </c>
      <c r="F420" s="11">
        <v>0.27983164589250886</v>
      </c>
      <c r="G420" s="9">
        <v>2.07E-2</v>
      </c>
      <c r="H420" s="9">
        <v>5.5199999999999999E-2</v>
      </c>
      <c r="I420" s="9">
        <v>6.2E-2</v>
      </c>
      <c r="J420" s="9">
        <v>5.0200000000000002E-2</v>
      </c>
      <c r="K420" s="16">
        <v>1.2176910013646586E-2</v>
      </c>
      <c r="L420" s="12">
        <v>1.5E-3</v>
      </c>
      <c r="M420" s="14">
        <v>5.238344683080598E-4</v>
      </c>
      <c r="N420" s="17">
        <v>-2.3400000000000001E-2</v>
      </c>
      <c r="O420" s="17">
        <v>-0.02</v>
      </c>
      <c r="P420" s="13">
        <v>8.5742555277373259E-4</v>
      </c>
      <c r="Q420" s="11" t="s">
        <v>721</v>
      </c>
      <c r="R420" s="12">
        <v>4.0558999999999998E-2</v>
      </c>
      <c r="S420" s="12">
        <v>3.5571999999999999E-2</v>
      </c>
    </row>
    <row r="421" spans="1:19" x14ac:dyDescent="0.3">
      <c r="A421" s="1" t="s">
        <v>285</v>
      </c>
      <c r="B421" s="8">
        <v>1211.92</v>
      </c>
      <c r="C421" s="9">
        <v>19.442</v>
      </c>
      <c r="D421" s="9">
        <f t="shared" si="6"/>
        <v>1.6042313023961977E-2</v>
      </c>
      <c r="E421" s="10">
        <v>58.55</v>
      </c>
      <c r="F421" s="11">
        <v>0.27061924267899223</v>
      </c>
      <c r="G421" s="9">
        <v>2.1899999999999999E-2</v>
      </c>
      <c r="H421" s="9">
        <v>5.4699999999999999E-2</v>
      </c>
      <c r="I421" s="9">
        <v>6.1500000000000006E-2</v>
      </c>
      <c r="J421" s="9">
        <v>4.8399999999999999E-2</v>
      </c>
      <c r="K421" s="16">
        <v>1.3001504652315223E-2</v>
      </c>
      <c r="L421" s="12">
        <v>1.6000000000000001E-3</v>
      </c>
      <c r="M421" s="14">
        <v>-3.6649214659685292E-3</v>
      </c>
      <c r="N421" s="17">
        <v>2.5000000000000001E-2</v>
      </c>
      <c r="O421" s="17">
        <v>2.5700000000000001E-2</v>
      </c>
      <c r="P421" s="13">
        <v>7.2785019890025243E-4</v>
      </c>
      <c r="Q421" s="11" t="s">
        <v>721</v>
      </c>
      <c r="R421" s="12">
        <v>3.3734E-2</v>
      </c>
      <c r="S421" s="12">
        <v>3.2086000000000003E-2</v>
      </c>
    </row>
    <row r="422" spans="1:19" x14ac:dyDescent="0.3">
      <c r="A422" s="1" t="s">
        <v>286</v>
      </c>
      <c r="B422" s="18">
        <v>1181.27</v>
      </c>
      <c r="C422" s="9">
        <v>19.703000000000003</v>
      </c>
      <c r="D422" s="9">
        <f t="shared" si="6"/>
        <v>1.6679505955454726E-2</v>
      </c>
      <c r="E422" s="9">
        <v>59.106666666666669</v>
      </c>
      <c r="F422" s="11">
        <v>0.2781798561288244</v>
      </c>
      <c r="G422" s="9">
        <v>2.3300000000000001E-2</v>
      </c>
      <c r="H422" s="15">
        <v>5.3600000000000002E-2</v>
      </c>
      <c r="I422" s="15">
        <v>6.0199999999999997E-2</v>
      </c>
      <c r="J422" s="9">
        <v>4.65E-2</v>
      </c>
      <c r="K422" s="16">
        <v>1.3545495784971303E-2</v>
      </c>
      <c r="L422" s="12">
        <v>1.6000000000000001E-3</v>
      </c>
      <c r="M422" s="14">
        <v>2.1019442984759884E-3</v>
      </c>
      <c r="N422" s="17">
        <v>0.03</v>
      </c>
      <c r="O422" s="17">
        <v>2.7699999999999999E-2</v>
      </c>
      <c r="P422" s="13">
        <v>8.214051254810047E-4</v>
      </c>
      <c r="Q422" s="11" t="s">
        <v>721</v>
      </c>
      <c r="R422" s="12">
        <v>-2.3824000000000001E-2</v>
      </c>
      <c r="S422" s="12">
        <v>-2.4749E-2</v>
      </c>
    </row>
    <row r="423" spans="1:19" x14ac:dyDescent="0.3">
      <c r="A423" s="1" t="s">
        <v>287</v>
      </c>
      <c r="B423" s="18">
        <v>1203.5999999999999</v>
      </c>
      <c r="C423" s="9">
        <v>19.964000000000002</v>
      </c>
      <c r="D423" s="9">
        <f t="shared" si="6"/>
        <v>1.6586905948820209E-2</v>
      </c>
      <c r="E423" s="9">
        <v>59.663333333333334</v>
      </c>
      <c r="F423" s="11">
        <v>0.27104102364523147</v>
      </c>
      <c r="G423" s="10">
        <v>2.5399999999999999E-2</v>
      </c>
      <c r="H423" s="15">
        <v>5.2000000000000005E-2</v>
      </c>
      <c r="I423" s="15">
        <v>5.8200000000000002E-2</v>
      </c>
      <c r="J423" s="9">
        <v>4.7899999999999998E-2</v>
      </c>
      <c r="K423" s="16">
        <v>1.1758413862310869E-2</v>
      </c>
      <c r="L423" s="12">
        <v>1.6000000000000001E-3</v>
      </c>
      <c r="M423" s="14">
        <v>5.7682223387520715E-3</v>
      </c>
      <c r="N423" s="17">
        <v>-1.2800000000000001E-2</v>
      </c>
      <c r="O423" s="17">
        <v>-1.12E-2</v>
      </c>
      <c r="P423" s="13">
        <v>8.3444374675235139E-4</v>
      </c>
      <c r="Q423" s="11" t="s">
        <v>721</v>
      </c>
      <c r="R423" s="12">
        <v>2.1152000000000001E-2</v>
      </c>
      <c r="S423" s="12">
        <v>1.9015000000000001E-2</v>
      </c>
    </row>
    <row r="424" spans="1:19" s="23" customFormat="1" x14ac:dyDescent="0.3">
      <c r="A424" s="1" t="s">
        <v>288</v>
      </c>
      <c r="B424" s="19">
        <v>1180.5899999999999</v>
      </c>
      <c r="C424" s="10">
        <v>20.225000000000001</v>
      </c>
      <c r="D424" s="9">
        <f t="shared" si="6"/>
        <v>1.7131264876036559E-2</v>
      </c>
      <c r="E424" s="10">
        <v>60.22</v>
      </c>
      <c r="F424" s="20">
        <v>0.31985688934248308</v>
      </c>
      <c r="G424" s="10">
        <v>2.7400000000000001E-2</v>
      </c>
      <c r="H424" s="17">
        <v>5.4000000000000006E-2</v>
      </c>
      <c r="I424" s="17">
        <v>6.0599999999999994E-2</v>
      </c>
      <c r="J424" s="9">
        <v>4.8800000000000003E-2</v>
      </c>
      <c r="K424" s="21">
        <v>9.0972309868294719E-3</v>
      </c>
      <c r="L424" s="12">
        <v>2.0999999999999999E-3</v>
      </c>
      <c r="M424" s="22">
        <v>7.8206465067778286E-3</v>
      </c>
      <c r="N424" s="17">
        <v>-7.1999999999999998E-3</v>
      </c>
      <c r="O424" s="17">
        <v>-1.2500000000000001E-2</v>
      </c>
      <c r="P424" s="13">
        <v>8.5989459647531851E-4</v>
      </c>
      <c r="Q424" s="20" t="s">
        <v>721</v>
      </c>
      <c r="R424" s="12">
        <v>-1.7239999999999998E-2</v>
      </c>
      <c r="S424" s="12">
        <v>-1.8728999999999999E-2</v>
      </c>
    </row>
    <row r="425" spans="1:19" s="23" customFormat="1" x14ac:dyDescent="0.3">
      <c r="A425" s="1" t="s">
        <v>596</v>
      </c>
      <c r="B425" s="19">
        <v>1156.8499999999999</v>
      </c>
      <c r="C425" s="10">
        <v>20.458333333333336</v>
      </c>
      <c r="D425" s="9">
        <f t="shared" si="6"/>
        <v>1.768451686332138E-2</v>
      </c>
      <c r="E425" s="10">
        <v>61.233333333333334</v>
      </c>
      <c r="F425" s="20">
        <v>0.32962440066283966</v>
      </c>
      <c r="G425" s="10">
        <v>2.7799999999999998E-2</v>
      </c>
      <c r="H425" s="17">
        <v>5.33E-2</v>
      </c>
      <c r="I425" s="17">
        <v>6.0499999999999998E-2</v>
      </c>
      <c r="J425" s="9">
        <v>4.6100000000000002E-2</v>
      </c>
      <c r="K425" s="21">
        <v>7.9355618737927004E-3</v>
      </c>
      <c r="L425" s="12">
        <v>2.0999999999999999E-3</v>
      </c>
      <c r="M425" s="22">
        <v>6.7252974650799935E-3</v>
      </c>
      <c r="N425" s="17">
        <v>3.73E-2</v>
      </c>
      <c r="O425" s="17">
        <v>3.27E-2</v>
      </c>
      <c r="P425" s="13">
        <v>1.8258937395814823E-3</v>
      </c>
      <c r="Q425" s="20" t="s">
        <v>721</v>
      </c>
      <c r="R425" s="12">
        <v>-1.8925999999999998E-2</v>
      </c>
      <c r="S425" s="12">
        <v>-2.0076E-2</v>
      </c>
    </row>
    <row r="426" spans="1:19" s="23" customFormat="1" x14ac:dyDescent="0.3">
      <c r="A426" s="1" t="s">
        <v>289</v>
      </c>
      <c r="B426" s="19">
        <v>1191.5</v>
      </c>
      <c r="C426" s="10">
        <v>20.69166666666667</v>
      </c>
      <c r="D426" s="9">
        <f t="shared" si="6"/>
        <v>1.7366065183941813E-2</v>
      </c>
      <c r="E426" s="10">
        <v>62.24666666666667</v>
      </c>
      <c r="F426" s="20">
        <v>0.32096550459136297</v>
      </c>
      <c r="G426" s="10">
        <v>2.8399999999999998E-2</v>
      </c>
      <c r="H426" s="17">
        <v>5.1500000000000004E-2</v>
      </c>
      <c r="I426" s="17">
        <v>6.0100000000000001E-2</v>
      </c>
      <c r="J426" s="9">
        <v>4.3999999999999997E-2</v>
      </c>
      <c r="K426" s="21">
        <v>4.7766125512143914E-3</v>
      </c>
      <c r="L426" s="12">
        <v>2.3999999999999998E-3</v>
      </c>
      <c r="M426" s="22">
        <v>-1.0277492291880241E-3</v>
      </c>
      <c r="N426" s="17">
        <v>2.9700000000000001E-2</v>
      </c>
      <c r="O426" s="17">
        <v>2.9499999999999998E-2</v>
      </c>
      <c r="P426" s="13">
        <v>8.5941595810016982E-4</v>
      </c>
      <c r="Q426" s="20" t="s">
        <v>721</v>
      </c>
      <c r="R426" s="12">
        <v>3.1994000000000002E-2</v>
      </c>
      <c r="S426" s="12">
        <v>3.0155999999999999E-2</v>
      </c>
    </row>
    <row r="427" spans="1:19" s="23" customFormat="1" x14ac:dyDescent="0.3">
      <c r="A427" s="1" t="s">
        <v>290</v>
      </c>
      <c r="B427" s="19">
        <v>1191.33</v>
      </c>
      <c r="C427" s="10">
        <v>20.925000000000001</v>
      </c>
      <c r="D427" s="9">
        <f t="shared" si="6"/>
        <v>1.7564402810304452E-2</v>
      </c>
      <c r="E427" s="10">
        <v>63.26</v>
      </c>
      <c r="F427" s="20">
        <v>0.32697905687315876</v>
      </c>
      <c r="G427" s="10">
        <v>2.9700000000000001E-2</v>
      </c>
      <c r="H427" s="17">
        <v>4.9599999999999998E-2</v>
      </c>
      <c r="I427" s="17">
        <v>5.8600000000000006E-2</v>
      </c>
      <c r="J427" s="9">
        <v>4.2900000000000001E-2</v>
      </c>
      <c r="K427" s="21">
        <v>5.365659888997361E-3</v>
      </c>
      <c r="L427" s="12">
        <v>2.3E-3</v>
      </c>
      <c r="M427" s="22">
        <v>5.1440329218110925E-4</v>
      </c>
      <c r="N427" s="17">
        <v>1.67E-2</v>
      </c>
      <c r="O427" s="17">
        <v>1.41E-2</v>
      </c>
      <c r="P427" s="13">
        <v>5.4211870585804938E-4</v>
      </c>
      <c r="Q427" s="20" t="s">
        <v>721</v>
      </c>
      <c r="R427" s="12">
        <v>1.717E-3</v>
      </c>
      <c r="S427" s="12">
        <v>1.3899999999999999E-4</v>
      </c>
    </row>
    <row r="428" spans="1:19" s="23" customFormat="1" x14ac:dyDescent="0.3">
      <c r="A428" s="1" t="s">
        <v>597</v>
      </c>
      <c r="B428" s="19">
        <v>1234.18</v>
      </c>
      <c r="C428" s="10">
        <v>21.107000000000003</v>
      </c>
      <c r="D428" s="9">
        <f t="shared" si="6"/>
        <v>1.710204346205578E-2</v>
      </c>
      <c r="E428" s="10">
        <v>64.33</v>
      </c>
      <c r="F428" s="20">
        <v>0.31573427460621317</v>
      </c>
      <c r="G428" s="10">
        <v>3.2199999999999999E-2</v>
      </c>
      <c r="H428" s="17">
        <v>5.0599999999999999E-2</v>
      </c>
      <c r="I428" s="17">
        <v>5.9500000000000004E-2</v>
      </c>
      <c r="J428" s="9">
        <v>4.5600000000000002E-2</v>
      </c>
      <c r="K428" s="21">
        <v>4.4800757809423846E-3</v>
      </c>
      <c r="L428" s="12">
        <v>2.3999999999999998E-3</v>
      </c>
      <c r="M428" s="22">
        <v>4.6272493573265017E-3</v>
      </c>
      <c r="N428" s="17">
        <v>-2.8799999999999999E-2</v>
      </c>
      <c r="O428" s="17">
        <v>-2.4400000000000002E-2</v>
      </c>
      <c r="P428" s="13">
        <v>6.4990818199600305E-4</v>
      </c>
      <c r="Q428" s="20" t="s">
        <v>721</v>
      </c>
      <c r="R428" s="12">
        <v>3.7364000000000001E-2</v>
      </c>
      <c r="S428" s="12">
        <v>3.6163000000000001E-2</v>
      </c>
    </row>
    <row r="429" spans="1:19" s="23" customFormat="1" x14ac:dyDescent="0.3">
      <c r="A429" s="1" t="s">
        <v>291</v>
      </c>
      <c r="B429" s="19">
        <v>1220.33</v>
      </c>
      <c r="C429" s="10">
        <v>21.289000000000001</v>
      </c>
      <c r="D429" s="9">
        <f t="shared" si="6"/>
        <v>1.7445281194431016E-2</v>
      </c>
      <c r="E429" s="10">
        <v>65.400000000000006</v>
      </c>
      <c r="F429" s="20">
        <v>0.32053312471378415</v>
      </c>
      <c r="G429" s="10">
        <v>3.44E-2</v>
      </c>
      <c r="H429" s="17">
        <v>5.0900000000000001E-2</v>
      </c>
      <c r="I429" s="17">
        <v>5.96E-2</v>
      </c>
      <c r="J429" s="9">
        <v>4.3200000000000002E-2</v>
      </c>
      <c r="K429" s="21">
        <v>5.40493937815467E-3</v>
      </c>
      <c r="L429" s="12">
        <v>3.0000000000000001E-3</v>
      </c>
      <c r="M429" s="22">
        <v>5.1177072671442225E-3</v>
      </c>
      <c r="N429" s="17">
        <v>3.3300000000000003E-2</v>
      </c>
      <c r="O429" s="17">
        <v>2.3300000000000001E-2</v>
      </c>
      <c r="P429" s="13">
        <v>6.9672337650219813E-4</v>
      </c>
      <c r="Q429" s="20" t="s">
        <v>721</v>
      </c>
      <c r="R429" s="12">
        <v>-9.1590000000000005E-3</v>
      </c>
      <c r="S429" s="12">
        <v>-1.1265000000000001E-2</v>
      </c>
    </row>
    <row r="430" spans="1:19" s="23" customFormat="1" x14ac:dyDescent="0.3">
      <c r="A430" s="1" t="s">
        <v>292</v>
      </c>
      <c r="B430" s="19">
        <v>1228.81</v>
      </c>
      <c r="C430" s="10">
        <v>21.471000000000004</v>
      </c>
      <c r="D430" s="9">
        <f t="shared" si="6"/>
        <v>1.7473002335592975E-2</v>
      </c>
      <c r="E430" s="10">
        <v>66.47</v>
      </c>
      <c r="F430" s="20">
        <v>0.31789150983564674</v>
      </c>
      <c r="G430" s="10">
        <v>3.4200000000000001E-2</v>
      </c>
      <c r="H430" s="17">
        <v>5.1299999999999998E-2</v>
      </c>
      <c r="I430" s="17">
        <v>6.0299999999999999E-2</v>
      </c>
      <c r="J430" s="9">
        <v>4.6399999999999997E-2</v>
      </c>
      <c r="K430" s="21">
        <v>6.7164013348262287E-3</v>
      </c>
      <c r="L430" s="12">
        <v>2.8999999999999998E-3</v>
      </c>
      <c r="M430" s="22">
        <v>1.2219959266802416E-2</v>
      </c>
      <c r="N430" s="17">
        <v>-3.3799999999999997E-2</v>
      </c>
      <c r="O430" s="17">
        <v>-3.1E-2</v>
      </c>
      <c r="P430" s="13">
        <v>6.5990069329737962E-4</v>
      </c>
      <c r="Q430" s="20" t="s">
        <v>721</v>
      </c>
      <c r="R430" s="12">
        <v>8.0669999999999995E-3</v>
      </c>
      <c r="S430" s="12">
        <v>6.9160000000000003E-3</v>
      </c>
    </row>
    <row r="431" spans="1:19" s="23" customFormat="1" x14ac:dyDescent="0.3">
      <c r="A431" s="1" t="s">
        <v>293</v>
      </c>
      <c r="B431" s="19">
        <v>1207.01</v>
      </c>
      <c r="C431" s="10">
        <v>21.719333333333335</v>
      </c>
      <c r="D431" s="9">
        <f t="shared" si="6"/>
        <v>1.799432758082645E-2</v>
      </c>
      <c r="E431" s="10">
        <v>67.59</v>
      </c>
      <c r="F431" s="20">
        <v>0.32180818710985654</v>
      </c>
      <c r="G431" s="10">
        <v>3.7100000000000001E-2</v>
      </c>
      <c r="H431" s="17">
        <v>5.3499999999999999E-2</v>
      </c>
      <c r="I431" s="17">
        <v>6.3E-2</v>
      </c>
      <c r="J431" s="9">
        <v>4.8399999999999999E-2</v>
      </c>
      <c r="K431" s="21">
        <v>5.7493057228715141E-3</v>
      </c>
      <c r="L431" s="12">
        <v>2.7000000000000001E-3</v>
      </c>
      <c r="M431" s="22">
        <v>2.012072434607548E-3</v>
      </c>
      <c r="N431" s="17">
        <v>-1.9599999999999999E-2</v>
      </c>
      <c r="O431" s="17">
        <v>-2.0400000000000001E-2</v>
      </c>
      <c r="P431" s="13">
        <v>1.8179863199098705E-3</v>
      </c>
      <c r="Q431" s="20" t="s">
        <v>721</v>
      </c>
      <c r="R431" s="12">
        <v>-1.5671999999999998E-2</v>
      </c>
      <c r="S431" s="12">
        <v>-1.6697E-2</v>
      </c>
    </row>
    <row r="432" spans="1:19" s="23" customFormat="1" x14ac:dyDescent="0.3">
      <c r="A432" s="1" t="s">
        <v>294</v>
      </c>
      <c r="B432" s="19">
        <v>1249.48</v>
      </c>
      <c r="C432" s="10">
        <v>21.96766666666667</v>
      </c>
      <c r="D432" s="9">
        <f t="shared" si="6"/>
        <v>1.7581447215374933E-2</v>
      </c>
      <c r="E432" s="10">
        <v>68.710000000000008</v>
      </c>
      <c r="F432" s="20">
        <v>0.31091434562881098</v>
      </c>
      <c r="G432" s="10">
        <v>3.8800000000000001E-2</v>
      </c>
      <c r="H432" s="17">
        <v>5.4199999999999998E-2</v>
      </c>
      <c r="I432" s="17">
        <v>6.3899999999999998E-2</v>
      </c>
      <c r="J432" s="9">
        <v>4.8099999999999997E-2</v>
      </c>
      <c r="K432" s="21">
        <v>5.7679658500382636E-3</v>
      </c>
      <c r="L432" s="12">
        <v>3.0999999999999999E-3</v>
      </c>
      <c r="M432" s="22">
        <v>-8.0321285140562138E-3</v>
      </c>
      <c r="N432" s="17">
        <v>7.6E-3</v>
      </c>
      <c r="O432" s="17">
        <v>9.9000000000000008E-3</v>
      </c>
      <c r="P432" s="13">
        <v>5.3989891190620476E-4</v>
      </c>
      <c r="Q432" s="20" t="s">
        <v>721</v>
      </c>
      <c r="R432" s="12">
        <v>3.8288999999999997E-2</v>
      </c>
      <c r="S432" s="12">
        <v>3.5674999999999998E-2</v>
      </c>
    </row>
    <row r="433" spans="1:19" s="23" customFormat="1" x14ac:dyDescent="0.3">
      <c r="A433" s="1" t="s">
        <v>598</v>
      </c>
      <c r="B433" s="19">
        <v>1248.29</v>
      </c>
      <c r="C433" s="10">
        <v>22.216000000000001</v>
      </c>
      <c r="D433" s="9">
        <f t="shared" si="6"/>
        <v>1.7797146496407085E-2</v>
      </c>
      <c r="E433" s="10">
        <v>69.83</v>
      </c>
      <c r="F433" s="20">
        <v>0.31347795661301608</v>
      </c>
      <c r="G433" s="10">
        <v>3.8900000000000004E-2</v>
      </c>
      <c r="H433" s="17">
        <v>5.3699999999999998E-2</v>
      </c>
      <c r="I433" s="17">
        <v>6.3200000000000006E-2</v>
      </c>
      <c r="J433" s="9">
        <v>4.6100000000000002E-2</v>
      </c>
      <c r="K433" s="21">
        <v>3.058885646370382E-3</v>
      </c>
      <c r="L433" s="12">
        <v>3.2000000000000002E-3</v>
      </c>
      <c r="M433" s="22">
        <v>-4.0485829959513442E-3</v>
      </c>
      <c r="N433" s="17">
        <v>2.6700000000000002E-2</v>
      </c>
      <c r="O433" s="17">
        <v>2.2499999999999999E-2</v>
      </c>
      <c r="P433" s="13">
        <v>4.3299762004706769E-4</v>
      </c>
      <c r="Q433" s="20" t="s">
        <v>721</v>
      </c>
      <c r="R433" s="12">
        <v>-6.0000000000000002E-5</v>
      </c>
      <c r="S433" s="12">
        <v>-1.3960000000000001E-3</v>
      </c>
    </row>
    <row r="434" spans="1:19" x14ac:dyDescent="0.3">
      <c r="A434" s="1" t="s">
        <v>295</v>
      </c>
      <c r="B434" s="19">
        <v>1280.08</v>
      </c>
      <c r="C434" s="10">
        <v>22.405333333333335</v>
      </c>
      <c r="D434" s="9">
        <f t="shared" si="6"/>
        <v>1.7503072724621382E-2</v>
      </c>
      <c r="E434" s="10">
        <v>70.776666666666671</v>
      </c>
      <c r="F434" s="20">
        <v>0.30922625786250346</v>
      </c>
      <c r="G434" s="10">
        <v>4.24E-2</v>
      </c>
      <c r="H434" s="17">
        <v>5.2900000000000003E-2</v>
      </c>
      <c r="I434" s="17">
        <v>6.2400000000000004E-2</v>
      </c>
      <c r="J434" s="9">
        <v>4.7399999999999998E-2</v>
      </c>
      <c r="K434" s="21">
        <v>-4.4574039621964723E-4</v>
      </c>
      <c r="L434" s="12">
        <v>3.4999999999999996E-3</v>
      </c>
      <c r="M434" s="22">
        <v>7.6219512195121464E-3</v>
      </c>
      <c r="N434" s="17">
        <v>-1.18E-2</v>
      </c>
      <c r="O434" s="17">
        <v>-9.2999999999999992E-3</v>
      </c>
      <c r="P434" s="13">
        <v>9.7542520355785192E-4</v>
      </c>
      <c r="Q434" s="20" t="s">
        <v>721</v>
      </c>
      <c r="R434" s="12">
        <v>2.6442E-2</v>
      </c>
      <c r="S434" s="12">
        <v>2.5423999999999999E-2</v>
      </c>
    </row>
    <row r="435" spans="1:19" x14ac:dyDescent="0.3">
      <c r="A435" s="1" t="s">
        <v>296</v>
      </c>
      <c r="B435" s="19">
        <v>1280.6600000000001</v>
      </c>
      <c r="C435" s="10">
        <v>22.594666666666665</v>
      </c>
      <c r="D435" s="9">
        <f t="shared" si="6"/>
        <v>1.7642986168590152E-2</v>
      </c>
      <c r="E435" s="10">
        <v>71.723333333333329</v>
      </c>
      <c r="F435" s="20">
        <v>0.30561036111634149</v>
      </c>
      <c r="G435" s="10">
        <v>4.4299999999999999E-2</v>
      </c>
      <c r="H435" s="17">
        <v>5.3499999999999999E-2</v>
      </c>
      <c r="I435" s="17">
        <v>6.2699999999999992E-2</v>
      </c>
      <c r="J435" s="9">
        <v>4.5699999999999998E-2</v>
      </c>
      <c r="K435" s="21">
        <v>2.0383227514139696E-3</v>
      </c>
      <c r="L435" s="12">
        <v>3.4000000000000002E-3</v>
      </c>
      <c r="M435" s="22">
        <v>2.0171457387794245E-3</v>
      </c>
      <c r="N435" s="17">
        <v>2.3800000000000002E-2</v>
      </c>
      <c r="O435" s="17">
        <v>1.2800000000000001E-2</v>
      </c>
      <c r="P435" s="13">
        <v>6.485364099820686E-4</v>
      </c>
      <c r="Q435" s="20" t="s">
        <v>721</v>
      </c>
      <c r="R435" s="12">
        <v>2.4250000000000001E-3</v>
      </c>
      <c r="S435" s="12">
        <v>1.6699999999999999E-4</v>
      </c>
    </row>
    <row r="436" spans="1:19" x14ac:dyDescent="0.3">
      <c r="A436" s="1" t="s">
        <v>297</v>
      </c>
      <c r="B436" s="19">
        <v>1294.8699999999999</v>
      </c>
      <c r="C436" s="10">
        <v>22.783999999999999</v>
      </c>
      <c r="D436" s="9">
        <f t="shared" si="6"/>
        <v>1.7595588746360639E-2</v>
      </c>
      <c r="E436" s="10">
        <v>72.67</v>
      </c>
      <c r="F436" s="20">
        <v>0.31600944072184439</v>
      </c>
      <c r="G436" s="10">
        <v>4.5100000000000001E-2</v>
      </c>
      <c r="H436" s="17">
        <v>5.5300000000000002E-2</v>
      </c>
      <c r="I436" s="17">
        <v>6.4100000000000004E-2</v>
      </c>
      <c r="J436" s="9">
        <v>5.0700000000000002E-2</v>
      </c>
      <c r="K436" s="21">
        <v>2.1519945273199229E-3</v>
      </c>
      <c r="L436" s="12">
        <v>3.7000000000000002E-3</v>
      </c>
      <c r="M436" s="22">
        <v>5.5359838953197293E-3</v>
      </c>
      <c r="N436" s="17">
        <v>-5.3900000000000003E-2</v>
      </c>
      <c r="O436" s="17">
        <v>-4.0399999999999998E-2</v>
      </c>
      <c r="P436" s="13">
        <v>5.4525077589459992E-4</v>
      </c>
      <c r="Q436" s="20" t="s">
        <v>721</v>
      </c>
      <c r="R436" s="12">
        <v>1.2909E-2</v>
      </c>
      <c r="S436" s="12">
        <v>1.1511E-2</v>
      </c>
    </row>
    <row r="437" spans="1:19" x14ac:dyDescent="0.3">
      <c r="A437" s="1" t="s">
        <v>599</v>
      </c>
      <c r="B437" s="19">
        <v>1310.6099999999999</v>
      </c>
      <c r="C437" s="10">
        <v>23.001666666666665</v>
      </c>
      <c r="D437" s="9">
        <f t="shared" si="6"/>
        <v>1.7550351871774721E-2</v>
      </c>
      <c r="E437" s="10">
        <v>73.276666666666671</v>
      </c>
      <c r="F437" s="20">
        <v>0.30884197784139195</v>
      </c>
      <c r="G437" s="10">
        <v>4.5999999999999999E-2</v>
      </c>
      <c r="H437" s="17">
        <v>5.8400000000000001E-2</v>
      </c>
      <c r="I437" s="17">
        <v>6.6799999999999998E-2</v>
      </c>
      <c r="J437" s="9">
        <v>5.3199999999999997E-2</v>
      </c>
      <c r="K437" s="21">
        <v>-3.4725183274703273E-3</v>
      </c>
      <c r="L437" s="12">
        <v>3.5999999999999999E-3</v>
      </c>
      <c r="M437" s="22">
        <v>8.5085085085083723E-3</v>
      </c>
      <c r="N437" s="17">
        <v>-2.47E-2</v>
      </c>
      <c r="O437" s="17">
        <v>-2.24E-2</v>
      </c>
      <c r="P437" s="13">
        <v>5.9980729319040061E-4</v>
      </c>
      <c r="Q437" s="20" t="s">
        <v>721</v>
      </c>
      <c r="R437" s="12">
        <v>1.2064E-2</v>
      </c>
      <c r="S437" s="12">
        <v>1.085E-2</v>
      </c>
    </row>
    <row r="438" spans="1:19" x14ac:dyDescent="0.3">
      <c r="A438" s="1" t="s">
        <v>298</v>
      </c>
      <c r="B438" s="19">
        <v>1270.0899999999999</v>
      </c>
      <c r="C438" s="10">
        <v>23.219333333333335</v>
      </c>
      <c r="D438" s="9">
        <f t="shared" si="6"/>
        <v>1.8281644082965252E-2</v>
      </c>
      <c r="E438" s="10">
        <v>73.883333333333326</v>
      </c>
      <c r="F438" s="20">
        <v>0.3143403075308619</v>
      </c>
      <c r="G438" s="10">
        <v>4.7199999999999999E-2</v>
      </c>
      <c r="H438" s="17">
        <v>5.9500000000000004E-2</v>
      </c>
      <c r="I438" s="17">
        <v>6.7500000000000004E-2</v>
      </c>
      <c r="J438" s="9">
        <v>5.3499999999999999E-2</v>
      </c>
      <c r="K438" s="21">
        <v>-2.6567381951168563E-3</v>
      </c>
      <c r="L438" s="12">
        <v>4.3E-3</v>
      </c>
      <c r="M438" s="22">
        <v>4.9627791563275903E-3</v>
      </c>
      <c r="N438" s="17">
        <v>1E-3</v>
      </c>
      <c r="O438" s="17">
        <v>-2E-3</v>
      </c>
      <c r="P438" s="13">
        <v>1.3551637127247164E-3</v>
      </c>
      <c r="Q438" s="20" t="s">
        <v>721</v>
      </c>
      <c r="R438" s="12">
        <v>-2.8319E-2</v>
      </c>
      <c r="S438" s="12">
        <v>-3.0519000000000001E-2</v>
      </c>
    </row>
    <row r="439" spans="1:19" x14ac:dyDescent="0.3">
      <c r="A439" s="1" t="s">
        <v>299</v>
      </c>
      <c r="B439" s="19">
        <v>1270.2</v>
      </c>
      <c r="C439" s="10">
        <v>23.437000000000001</v>
      </c>
      <c r="D439" s="9">
        <f t="shared" si="6"/>
        <v>1.8451424972445285E-2</v>
      </c>
      <c r="E439" s="10">
        <v>74.489999999999995</v>
      </c>
      <c r="F439" s="20">
        <v>0.31485028994943598</v>
      </c>
      <c r="G439" s="10">
        <v>4.7899999999999998E-2</v>
      </c>
      <c r="H439" s="17">
        <v>5.8899999999999994E-2</v>
      </c>
      <c r="I439" s="17">
        <v>6.7799999999999999E-2</v>
      </c>
      <c r="J439" s="9">
        <v>5.3100000000000001E-2</v>
      </c>
      <c r="K439" s="21">
        <v>-2.1954893929029295E-3</v>
      </c>
      <c r="L439" s="12">
        <v>4.0000000000000001E-3</v>
      </c>
      <c r="M439" s="22">
        <v>1.9753086419753707E-3</v>
      </c>
      <c r="N439" s="17">
        <v>9.1999999999999998E-3</v>
      </c>
      <c r="O439" s="17">
        <v>3.8999999999999998E-3</v>
      </c>
      <c r="P439" s="13">
        <v>2.1028156555683245E-3</v>
      </c>
      <c r="Q439" s="20" t="s">
        <v>721</v>
      </c>
      <c r="R439" s="12">
        <v>1.5870000000000001E-3</v>
      </c>
      <c r="S439" s="12">
        <v>3.48E-4</v>
      </c>
    </row>
    <row r="440" spans="1:19" x14ac:dyDescent="0.3">
      <c r="A440" s="1" t="s">
        <v>300</v>
      </c>
      <c r="B440" s="19">
        <v>1276.6600000000001</v>
      </c>
      <c r="C440" s="10">
        <v>23.656666666666666</v>
      </c>
      <c r="D440" s="9">
        <f t="shared" si="6"/>
        <v>1.8530122872704294E-2</v>
      </c>
      <c r="E440" s="10">
        <v>75.849999999999994</v>
      </c>
      <c r="F440" s="20">
        <v>0.31385217528125248</v>
      </c>
      <c r="G440" s="10">
        <v>4.9500000000000002E-2</v>
      </c>
      <c r="H440" s="17">
        <v>5.8499999999999996E-2</v>
      </c>
      <c r="I440" s="17">
        <v>6.7599999999999993E-2</v>
      </c>
      <c r="J440" s="9">
        <v>5.1799999999999999E-2</v>
      </c>
      <c r="K440" s="21">
        <v>-2.3631202828282706E-3</v>
      </c>
      <c r="L440" s="12">
        <v>4.0000000000000001E-3</v>
      </c>
      <c r="M440" s="22">
        <v>2.9571217348447476E-3</v>
      </c>
      <c r="N440" s="17">
        <v>1.9900000000000001E-2</v>
      </c>
      <c r="O440" s="17">
        <v>2.3699999999999999E-2</v>
      </c>
      <c r="P440" s="13">
        <v>1.4516632187408847E-3</v>
      </c>
      <c r="Q440" s="20" t="s">
        <v>721</v>
      </c>
      <c r="R440" s="12">
        <v>5.5710000000000004E-3</v>
      </c>
      <c r="S440" s="12">
        <v>4.5100000000000001E-3</v>
      </c>
    </row>
    <row r="441" spans="1:19" x14ac:dyDescent="0.3">
      <c r="A441" s="1" t="s">
        <v>301</v>
      </c>
      <c r="B441" s="19">
        <v>1303.82</v>
      </c>
      <c r="C441" s="10">
        <v>23.876333333333331</v>
      </c>
      <c r="D441" s="9">
        <f t="shared" si="6"/>
        <v>1.8312599387441005E-2</v>
      </c>
      <c r="E441" s="10">
        <v>77.209999999999994</v>
      </c>
      <c r="F441" s="20">
        <v>0.30846179867588075</v>
      </c>
      <c r="G441" s="10">
        <v>4.9599999999999998E-2</v>
      </c>
      <c r="H441" s="17">
        <v>5.6799999999999996E-2</v>
      </c>
      <c r="I441" s="17">
        <v>6.59E-2</v>
      </c>
      <c r="J441" s="9">
        <v>4.9599999999999998E-2</v>
      </c>
      <c r="K441" s="21">
        <v>-8.4739866765052244E-3</v>
      </c>
      <c r="L441" s="12">
        <v>4.1999999999999997E-3</v>
      </c>
      <c r="M441" s="22">
        <v>1.9656019656020263E-3</v>
      </c>
      <c r="N441" s="17">
        <v>2.9899999999999999E-2</v>
      </c>
      <c r="O441" s="17">
        <v>3.61E-2</v>
      </c>
      <c r="P441" s="13">
        <v>4.6925153147518912E-4</v>
      </c>
      <c r="Q441" s="20" t="s">
        <v>721</v>
      </c>
      <c r="R441" s="12">
        <v>2.4150000000000001E-2</v>
      </c>
      <c r="S441" s="12">
        <v>2.1679E-2</v>
      </c>
    </row>
    <row r="442" spans="1:19" x14ac:dyDescent="0.3">
      <c r="A442" s="1" t="s">
        <v>600</v>
      </c>
      <c r="B442" s="19">
        <v>1335.85</v>
      </c>
      <c r="C442" s="10">
        <v>24.095999999999997</v>
      </c>
      <c r="D442" s="9">
        <f t="shared" si="6"/>
        <v>1.8037953363027284E-2</v>
      </c>
      <c r="E442" s="10">
        <v>78.569999999999993</v>
      </c>
      <c r="F442" s="20">
        <v>0.30059328354055592</v>
      </c>
      <c r="G442" s="10">
        <v>4.8099999999999997E-2</v>
      </c>
      <c r="H442" s="17">
        <v>5.5099999999999996E-2</v>
      </c>
      <c r="I442" s="17">
        <v>6.4299999999999996E-2</v>
      </c>
      <c r="J442" s="9">
        <v>4.8399999999999999E-2</v>
      </c>
      <c r="K442" s="21">
        <v>-9.4934855776689121E-3</v>
      </c>
      <c r="L442" s="12">
        <v>4.0999999999999995E-3</v>
      </c>
      <c r="M442" s="22">
        <v>-4.9043648847474364E-3</v>
      </c>
      <c r="N442" s="17">
        <v>1.7000000000000001E-2</v>
      </c>
      <c r="O442" s="17">
        <v>1.83E-2</v>
      </c>
      <c r="P442" s="13">
        <v>5.1339521046218776E-4</v>
      </c>
      <c r="Q442" s="20" t="s">
        <v>721</v>
      </c>
      <c r="R442" s="12">
        <v>2.6487E-2</v>
      </c>
      <c r="S442" s="12">
        <v>2.5295999999999999E-2</v>
      </c>
    </row>
    <row r="443" spans="1:19" x14ac:dyDescent="0.3">
      <c r="A443" s="1" t="s">
        <v>302</v>
      </c>
      <c r="B443" s="19">
        <v>1377.94</v>
      </c>
      <c r="C443" s="10">
        <v>24.358666666666664</v>
      </c>
      <c r="D443" s="9">
        <f t="shared" si="6"/>
        <v>1.7677596024984154E-2</v>
      </c>
      <c r="E443" s="10">
        <v>79.55</v>
      </c>
      <c r="F443" s="20">
        <v>0.29059916081230192</v>
      </c>
      <c r="G443" s="10">
        <v>4.9200000000000001E-2</v>
      </c>
      <c r="H443" s="17">
        <v>5.5099999999999996E-2</v>
      </c>
      <c r="I443" s="17">
        <v>6.4199999999999993E-2</v>
      </c>
      <c r="J443" s="9">
        <v>4.8099999999999997E-2</v>
      </c>
      <c r="K443" s="21">
        <v>-8.934739985365793E-3</v>
      </c>
      <c r="L443" s="12">
        <v>4.0999999999999995E-3</v>
      </c>
      <c r="M443" s="22">
        <v>-5.4213898472152966E-3</v>
      </c>
      <c r="N443" s="17">
        <v>7.7000000000000002E-3</v>
      </c>
      <c r="O443" s="17">
        <v>1.2699999999999999E-2</v>
      </c>
      <c r="P443" s="13">
        <v>4.5058820816370787E-4</v>
      </c>
      <c r="Q443" s="20" t="s">
        <v>721</v>
      </c>
      <c r="R443" s="12">
        <v>3.2527E-2</v>
      </c>
      <c r="S443" s="12">
        <v>3.1419999999999997E-2</v>
      </c>
    </row>
    <row r="444" spans="1:19" x14ac:dyDescent="0.3">
      <c r="A444" s="1" t="s">
        <v>303</v>
      </c>
      <c r="B444" s="19">
        <v>1400.63</v>
      </c>
      <c r="C444" s="10">
        <v>24.621333333333332</v>
      </c>
      <c r="D444" s="9">
        <f t="shared" si="6"/>
        <v>1.7578756226364799E-2</v>
      </c>
      <c r="E444" s="10">
        <v>80.53</v>
      </c>
      <c r="F444" s="20">
        <v>0.28724186769192755</v>
      </c>
      <c r="G444" s="10">
        <v>4.9400000000000006E-2</v>
      </c>
      <c r="H444" s="17">
        <v>5.33E-2</v>
      </c>
      <c r="I444" s="17">
        <v>6.2E-2</v>
      </c>
      <c r="J444" s="9">
        <v>4.6699999999999998E-2</v>
      </c>
      <c r="K444" s="21">
        <v>-1.5111028781144929E-2</v>
      </c>
      <c r="L444" s="12">
        <v>4.1999999999999997E-3</v>
      </c>
      <c r="M444" s="22">
        <v>-1.4866204162538033E-3</v>
      </c>
      <c r="N444" s="17">
        <v>2.07E-2</v>
      </c>
      <c r="O444" s="17">
        <v>2.46E-2</v>
      </c>
      <c r="P444" s="13">
        <v>5.9219511512645069E-4</v>
      </c>
      <c r="Q444" s="20" t="s">
        <v>721</v>
      </c>
      <c r="R444" s="12">
        <v>1.8384999999999999E-2</v>
      </c>
      <c r="S444" s="12">
        <v>1.5886999999999998E-2</v>
      </c>
    </row>
    <row r="445" spans="1:19" x14ac:dyDescent="0.3">
      <c r="A445" s="1" t="s">
        <v>601</v>
      </c>
      <c r="B445" s="19">
        <v>1418.3</v>
      </c>
      <c r="C445" s="10">
        <v>24.884</v>
      </c>
      <c r="D445" s="9">
        <f t="shared" si="6"/>
        <v>1.7544948177395474E-2</v>
      </c>
      <c r="E445" s="10">
        <v>81.509999999999991</v>
      </c>
      <c r="F445" s="20">
        <v>0.28168239971435793</v>
      </c>
      <c r="G445" s="10">
        <v>4.8499999999999995E-2</v>
      </c>
      <c r="H445" s="17">
        <v>5.3200000000000004E-2</v>
      </c>
      <c r="I445" s="17">
        <v>6.2199999999999998E-2</v>
      </c>
      <c r="J445" s="9">
        <v>4.9099999999999998E-2</v>
      </c>
      <c r="K445" s="21">
        <v>-1.5036779086330618E-2</v>
      </c>
      <c r="L445" s="12">
        <v>4.0000000000000001E-3</v>
      </c>
      <c r="M445" s="22">
        <v>1.4888337468983437E-3</v>
      </c>
      <c r="N445" s="17">
        <v>-2.3599999999999999E-2</v>
      </c>
      <c r="O445" s="17">
        <v>-2.3199999999999998E-2</v>
      </c>
      <c r="P445" s="13">
        <v>3.5753076534906901E-4</v>
      </c>
      <c r="Q445" s="20" t="s">
        <v>721</v>
      </c>
      <c r="R445" s="12">
        <v>1.3768000000000001E-2</v>
      </c>
      <c r="S445" s="12">
        <v>1.2293999999999999E-2</v>
      </c>
    </row>
    <row r="446" spans="1:19" x14ac:dyDescent="0.3">
      <c r="A446" s="1" t="s">
        <v>304</v>
      </c>
      <c r="B446" s="19">
        <v>1438.24</v>
      </c>
      <c r="C446" s="10">
        <v>25.087333333333333</v>
      </c>
      <c r="D446" s="9">
        <f t="shared" si="6"/>
        <v>1.7443078577520674E-2</v>
      </c>
      <c r="E446" s="10">
        <v>82.056666666666658</v>
      </c>
      <c r="F446" s="20">
        <v>0.27814421048211452</v>
      </c>
      <c r="G446" s="10">
        <v>4.9800000000000004E-2</v>
      </c>
      <c r="H446" s="17">
        <v>5.4000000000000006E-2</v>
      </c>
      <c r="I446" s="17">
        <v>6.3399999999999998E-2</v>
      </c>
      <c r="J446" s="9">
        <v>5.0200000000000002E-2</v>
      </c>
      <c r="K446" s="21">
        <v>-1.3986663485516117E-2</v>
      </c>
      <c r="L446" s="12">
        <v>4.4000000000000003E-3</v>
      </c>
      <c r="M446" s="22">
        <v>3.0525272547075044E-3</v>
      </c>
      <c r="N446" s="17">
        <v>-1.0200000000000001E-2</v>
      </c>
      <c r="O446" s="17">
        <v>-5.1000000000000004E-3</v>
      </c>
      <c r="P446" s="13">
        <v>4.5048378439812626E-4</v>
      </c>
      <c r="Q446" s="20" t="s">
        <v>721</v>
      </c>
      <c r="R446" s="12">
        <v>1.5313E-2</v>
      </c>
      <c r="S446" s="12">
        <v>1.4345E-2</v>
      </c>
    </row>
    <row r="447" spans="1:19" x14ac:dyDescent="0.3">
      <c r="A447" s="1" t="s">
        <v>305</v>
      </c>
      <c r="B447" s="19">
        <v>1406.82</v>
      </c>
      <c r="C447" s="10">
        <v>25.290666666666667</v>
      </c>
      <c r="D447" s="9">
        <f t="shared" si="6"/>
        <v>1.7977187320813371E-2</v>
      </c>
      <c r="E447" s="10">
        <v>82.603333333333325</v>
      </c>
      <c r="F447" s="20">
        <v>0.28614849416764548</v>
      </c>
      <c r="G447" s="10">
        <v>5.0300000000000004E-2</v>
      </c>
      <c r="H447" s="17">
        <v>5.3899999999999997E-2</v>
      </c>
      <c r="I447" s="17">
        <v>6.2800000000000009E-2</v>
      </c>
      <c r="J447" s="9">
        <v>4.7699999999999999E-2</v>
      </c>
      <c r="K447" s="21">
        <v>-1.5141024061268861E-2</v>
      </c>
      <c r="L447" s="12">
        <v>3.8E-3</v>
      </c>
      <c r="M447" s="22">
        <v>5.3503675598767231E-3</v>
      </c>
      <c r="N447" s="17">
        <v>3.3500000000000002E-2</v>
      </c>
      <c r="O447" s="17">
        <v>2.87E-2</v>
      </c>
      <c r="P447" s="13">
        <v>1.4768551543765929E-3</v>
      </c>
      <c r="Q447" s="20" t="s">
        <v>721</v>
      </c>
      <c r="R447" s="12">
        <v>-1.9288E-2</v>
      </c>
      <c r="S447" s="12">
        <v>-2.1597999999999999E-2</v>
      </c>
    </row>
    <row r="448" spans="1:19" x14ac:dyDescent="0.3">
      <c r="A448" s="1" t="s">
        <v>602</v>
      </c>
      <c r="B448" s="19">
        <v>1420.86</v>
      </c>
      <c r="C448" s="10">
        <v>25.494</v>
      </c>
      <c r="D448" s="9">
        <f t="shared" si="6"/>
        <v>1.7942654448714158E-2</v>
      </c>
      <c r="E448" s="10">
        <v>83.149999999999991</v>
      </c>
      <c r="F448" s="20">
        <v>0.26905001346109259</v>
      </c>
      <c r="G448" s="10">
        <v>4.9400000000000006E-2</v>
      </c>
      <c r="H448" s="17">
        <v>5.2999999999999999E-2</v>
      </c>
      <c r="I448" s="17">
        <v>6.2699999999999992E-2</v>
      </c>
      <c r="J448" s="9">
        <v>4.9299999999999997E-2</v>
      </c>
      <c r="K448" s="21">
        <v>-1.248635258056803E-2</v>
      </c>
      <c r="L448" s="12">
        <v>4.3E-3</v>
      </c>
      <c r="M448" s="22">
        <v>9.1056958510853381E-3</v>
      </c>
      <c r="N448" s="17">
        <v>-1.4500000000000001E-2</v>
      </c>
      <c r="O448" s="17">
        <v>-2.3099999999999999E-2</v>
      </c>
      <c r="P448" s="13">
        <v>1.5875258859558124E-3</v>
      </c>
      <c r="Q448" s="20" t="s">
        <v>721</v>
      </c>
      <c r="R448" s="12">
        <v>1.0893999999999999E-2</v>
      </c>
      <c r="S448" s="12">
        <v>9.6790000000000001E-3</v>
      </c>
    </row>
    <row r="449" spans="1:19" x14ac:dyDescent="0.3">
      <c r="A449" s="1" t="s">
        <v>306</v>
      </c>
      <c r="B449" s="19">
        <v>1482.37</v>
      </c>
      <c r="C449" s="10">
        <v>25.719333333333331</v>
      </c>
      <c r="D449" s="9">
        <f t="shared" si="6"/>
        <v>1.735014425098547E-2</v>
      </c>
      <c r="E449" s="10">
        <v>83.740248104907636</v>
      </c>
      <c r="F449" s="20">
        <v>0.25445616893961986</v>
      </c>
      <c r="G449" s="10">
        <v>4.87E-2</v>
      </c>
      <c r="H449" s="17">
        <v>5.4699999999999999E-2</v>
      </c>
      <c r="I449" s="17">
        <v>6.3899999999999998E-2</v>
      </c>
      <c r="J449" s="9">
        <v>4.8899999999999999E-2</v>
      </c>
      <c r="K449" s="21">
        <v>-8.9118997432612711E-3</v>
      </c>
      <c r="L449" s="12">
        <v>4.4000000000000003E-3</v>
      </c>
      <c r="M449" s="22">
        <v>6.4961626865089883E-3</v>
      </c>
      <c r="N449" s="17">
        <v>8.5000000000000006E-3</v>
      </c>
      <c r="O449" s="17">
        <v>1.4E-2</v>
      </c>
      <c r="P449" s="13">
        <v>5.8214615876541528E-4</v>
      </c>
      <c r="Q449" s="20" t="s">
        <v>721</v>
      </c>
      <c r="R449" s="12">
        <v>4.3991000000000002E-2</v>
      </c>
      <c r="S449" s="12">
        <v>4.2856999999999999E-2</v>
      </c>
    </row>
    <row r="450" spans="1:19" x14ac:dyDescent="0.3">
      <c r="A450" s="1" t="s">
        <v>307</v>
      </c>
      <c r="B450" s="19">
        <v>1530.62</v>
      </c>
      <c r="C450" s="10">
        <v>25.944666666666663</v>
      </c>
      <c r="D450" s="9">
        <f t="shared" si="6"/>
        <v>1.6950429673378543E-2</v>
      </c>
      <c r="E450" s="10">
        <v>84.33049620981528</v>
      </c>
      <c r="F450" s="20">
        <v>0.24391149412539881</v>
      </c>
      <c r="G450" s="10">
        <v>4.7300000000000002E-2</v>
      </c>
      <c r="H450" s="17">
        <v>5.4699999999999999E-2</v>
      </c>
      <c r="I450" s="17">
        <v>6.3899999999999998E-2</v>
      </c>
      <c r="J450" s="9">
        <v>5.0999999999999997E-2</v>
      </c>
      <c r="K450" s="21">
        <v>-1.0283117668599852E-2</v>
      </c>
      <c r="L450" s="12">
        <v>4.0999999999999995E-3</v>
      </c>
      <c r="M450" s="22">
        <v>6.110718674704696E-3</v>
      </c>
      <c r="N450" s="17">
        <v>-0.02</v>
      </c>
      <c r="O450" s="17">
        <v>-1.78E-2</v>
      </c>
      <c r="P450" s="13">
        <v>6.9657339303615931E-4</v>
      </c>
      <c r="Q450" s="20" t="s">
        <v>721</v>
      </c>
      <c r="R450" s="12">
        <v>3.4458999999999997E-2</v>
      </c>
      <c r="S450" s="12">
        <v>3.2154000000000002E-2</v>
      </c>
    </row>
    <row r="451" spans="1:19" x14ac:dyDescent="0.3">
      <c r="A451" s="1" t="s">
        <v>603</v>
      </c>
      <c r="B451" s="19">
        <v>1503.35</v>
      </c>
      <c r="C451" s="10">
        <v>26.169999999999998</v>
      </c>
      <c r="D451" s="9">
        <f t="shared" ref="D451:D514" si="7">C451/B451</f>
        <v>1.7407789270628929E-2</v>
      </c>
      <c r="E451" s="10">
        <v>84.920744314722924</v>
      </c>
      <c r="F451" s="20">
        <v>0.24789560997351326</v>
      </c>
      <c r="G451" s="10">
        <v>4.6100000000000002E-2</v>
      </c>
      <c r="H451" s="17">
        <v>5.79E-2</v>
      </c>
      <c r="I451" s="17">
        <v>6.7000000000000004E-2</v>
      </c>
      <c r="J451" s="9">
        <v>5.21E-2</v>
      </c>
      <c r="K451" s="21">
        <v>-1.1064005574304005E-2</v>
      </c>
      <c r="L451" s="12">
        <v>4.0000000000000001E-3</v>
      </c>
      <c r="M451" s="22">
        <v>1.9379751766057662E-3</v>
      </c>
      <c r="N451" s="17">
        <v>-9.1000000000000004E-3</v>
      </c>
      <c r="O451" s="17">
        <v>-1.4800000000000001E-2</v>
      </c>
      <c r="P451" s="13">
        <v>1.4724362327397814E-3</v>
      </c>
      <c r="Q451" s="20" t="s">
        <v>721</v>
      </c>
      <c r="R451" s="12">
        <v>-1.6619999999999999E-2</v>
      </c>
      <c r="S451" s="12">
        <v>-1.7829000000000001E-2</v>
      </c>
    </row>
    <row r="452" spans="1:19" x14ac:dyDescent="0.3">
      <c r="A452" s="1" t="s">
        <v>308</v>
      </c>
      <c r="B452" s="19">
        <v>1455.27</v>
      </c>
      <c r="C452" s="10">
        <v>26.43933333333333</v>
      </c>
      <c r="D452" s="9">
        <f t="shared" si="7"/>
        <v>1.8167991735783279E-2</v>
      </c>
      <c r="E452" s="10">
        <v>82.814077648056269</v>
      </c>
      <c r="F452" s="20">
        <v>0.25158496439999195</v>
      </c>
      <c r="G452" s="10">
        <v>4.82E-2</v>
      </c>
      <c r="H452" s="17">
        <v>5.7300000000000004E-2</v>
      </c>
      <c r="I452" s="17">
        <v>6.6500000000000004E-2</v>
      </c>
      <c r="J452" s="9">
        <v>5.0099999999999999E-2</v>
      </c>
      <c r="K452" s="21">
        <v>-1.5261855052461764E-2</v>
      </c>
      <c r="L452" s="12">
        <v>4.0000000000000001E-3</v>
      </c>
      <c r="M452" s="22">
        <v>-2.543772078021922E-4</v>
      </c>
      <c r="N452" s="17">
        <v>2.8400000000000002E-2</v>
      </c>
      <c r="O452" s="17">
        <v>-3.2000000000000002E-3</v>
      </c>
      <c r="P452" s="13">
        <v>2.4262615025348799E-3</v>
      </c>
      <c r="Q452" s="20" t="s">
        <v>721</v>
      </c>
      <c r="R452" s="12">
        <v>-3.1196999999999999E-2</v>
      </c>
      <c r="S452" s="12">
        <v>-3.2282999999999999E-2</v>
      </c>
    </row>
    <row r="453" spans="1:19" x14ac:dyDescent="0.3">
      <c r="A453" s="1" t="s">
        <v>309</v>
      </c>
      <c r="B453" s="19">
        <v>1473.99</v>
      </c>
      <c r="C453" s="10">
        <v>26.708666666666666</v>
      </c>
      <c r="D453" s="9">
        <f t="shared" si="7"/>
        <v>1.8119978199761643E-2</v>
      </c>
      <c r="E453" s="10">
        <v>80.7074109813896</v>
      </c>
      <c r="F453" s="20">
        <v>0.24883985118762977</v>
      </c>
      <c r="G453" s="10">
        <v>4.2000000000000003E-2</v>
      </c>
      <c r="H453" s="17">
        <v>5.79E-2</v>
      </c>
      <c r="I453" s="17">
        <v>6.6500000000000004E-2</v>
      </c>
      <c r="J453" s="9">
        <v>4.87E-2</v>
      </c>
      <c r="K453" s="21">
        <v>-1.2197537478741444E-2</v>
      </c>
      <c r="L453" s="12">
        <v>4.1999999999999997E-3</v>
      </c>
      <c r="M453" s="22">
        <v>-1.8339022270870142E-3</v>
      </c>
      <c r="N453" s="17">
        <v>1.9900000000000001E-2</v>
      </c>
      <c r="O453" s="17">
        <v>1.52E-2</v>
      </c>
      <c r="P453" s="13">
        <v>5.1339638120970754E-3</v>
      </c>
      <c r="Q453" s="20" t="s">
        <v>721</v>
      </c>
      <c r="R453" s="12">
        <v>1.5094E-2</v>
      </c>
      <c r="S453" s="12">
        <v>1.2859000000000001E-2</v>
      </c>
    </row>
    <row r="454" spans="1:19" x14ac:dyDescent="0.3">
      <c r="A454" s="1" t="s">
        <v>604</v>
      </c>
      <c r="B454" s="19">
        <v>1526.75</v>
      </c>
      <c r="C454" s="10">
        <v>26.978000000000002</v>
      </c>
      <c r="D454" s="9">
        <f t="shared" si="7"/>
        <v>1.7670214507941706E-2</v>
      </c>
      <c r="E454" s="10">
        <v>78.600744314722931</v>
      </c>
      <c r="F454" s="20">
        <v>0.23920743671233688</v>
      </c>
      <c r="G454" s="10">
        <v>3.8900000000000004E-2</v>
      </c>
      <c r="H454" s="17">
        <v>5.74E-2</v>
      </c>
      <c r="I454" s="17">
        <v>6.59E-2</v>
      </c>
      <c r="J454" s="9">
        <v>4.8899999999999999E-2</v>
      </c>
      <c r="K454" s="21">
        <v>-1.3015004021967343E-2</v>
      </c>
      <c r="L454" s="12">
        <v>3.2000000000000002E-3</v>
      </c>
      <c r="M454" s="22">
        <v>2.755907405358915E-3</v>
      </c>
      <c r="N454" s="17">
        <v>1.1999999999999999E-3</v>
      </c>
      <c r="O454" s="17">
        <v>1.35E-2</v>
      </c>
      <c r="P454" s="13">
        <v>1.8684768372137549E-3</v>
      </c>
      <c r="Q454" s="20" t="s">
        <v>721</v>
      </c>
      <c r="R454" s="12">
        <v>3.7468000000000001E-2</v>
      </c>
      <c r="S454" s="12">
        <v>3.5922999999999997E-2</v>
      </c>
    </row>
    <row r="455" spans="1:19" x14ac:dyDescent="0.3">
      <c r="A455" s="1" t="s">
        <v>310</v>
      </c>
      <c r="B455" s="19">
        <v>1549.38</v>
      </c>
      <c r="C455" s="10">
        <v>27.229333333333333</v>
      </c>
      <c r="D455" s="9">
        <f t="shared" si="7"/>
        <v>1.7574341564582822E-2</v>
      </c>
      <c r="E455" s="10">
        <v>74.46074431472293</v>
      </c>
      <c r="F455" s="20">
        <v>0.2386170601315469</v>
      </c>
      <c r="G455" s="10">
        <v>3.9E-2</v>
      </c>
      <c r="H455" s="17">
        <v>5.6600000000000004E-2</v>
      </c>
      <c r="I455" s="17">
        <v>6.480000000000001E-2</v>
      </c>
      <c r="J455" s="9">
        <v>4.8000000000000001E-2</v>
      </c>
      <c r="K455" s="21">
        <v>-1.7954799851332619E-2</v>
      </c>
      <c r="L455" s="12">
        <v>3.2000000000000002E-3</v>
      </c>
      <c r="M455" s="22">
        <v>2.1391913281212371E-3</v>
      </c>
      <c r="N455" s="17">
        <v>1.55E-2</v>
      </c>
      <c r="O455" s="17">
        <v>8.8000000000000005E-3</v>
      </c>
      <c r="P455" s="13">
        <v>1.682877827927416E-3</v>
      </c>
      <c r="Q455" s="20" t="s">
        <v>721</v>
      </c>
      <c r="R455" s="12">
        <v>1.736E-2</v>
      </c>
      <c r="S455" s="12">
        <v>1.6292000000000001E-2</v>
      </c>
    </row>
    <row r="456" spans="1:19" x14ac:dyDescent="0.3">
      <c r="A456" s="1" t="s">
        <v>311</v>
      </c>
      <c r="B456" s="19">
        <v>1481.14</v>
      </c>
      <c r="C456" s="10">
        <v>27.480666666666664</v>
      </c>
      <c r="D456" s="9">
        <f t="shared" si="7"/>
        <v>1.8553726633989132E-2</v>
      </c>
      <c r="E456" s="10">
        <v>70.32074431472293</v>
      </c>
      <c r="F456" s="20">
        <v>0.24857969160310339</v>
      </c>
      <c r="G456" s="10">
        <v>3.27E-2</v>
      </c>
      <c r="H456" s="17">
        <v>5.4400000000000004E-2</v>
      </c>
      <c r="I456" s="17">
        <v>6.4000000000000001E-2</v>
      </c>
      <c r="J456" s="9">
        <v>4.4499999999999998E-2</v>
      </c>
      <c r="K456" s="21">
        <v>-2.5158604030400853E-2</v>
      </c>
      <c r="L456" s="12">
        <v>3.4000000000000002E-3</v>
      </c>
      <c r="M456" s="22">
        <v>5.9396178734156813E-3</v>
      </c>
      <c r="N456" s="17">
        <v>4.6800000000000001E-2</v>
      </c>
      <c r="O456" s="17">
        <v>7.9000000000000008E-3</v>
      </c>
      <c r="P456" s="13">
        <v>5.6368359827884762E-3</v>
      </c>
      <c r="Q456" s="20" t="s">
        <v>721</v>
      </c>
      <c r="R456" s="12">
        <v>-4.1382000000000002E-2</v>
      </c>
      <c r="S456" s="12">
        <v>-4.3581000000000002E-2</v>
      </c>
    </row>
    <row r="457" spans="1:19" x14ac:dyDescent="0.3">
      <c r="A457" s="1" t="s">
        <v>312</v>
      </c>
      <c r="B457" s="19">
        <v>1468.36</v>
      </c>
      <c r="C457" s="10">
        <v>27.731999999999999</v>
      </c>
      <c r="D457" s="9">
        <f t="shared" si="7"/>
        <v>1.888637663788172E-2</v>
      </c>
      <c r="E457" s="10">
        <v>66.180744314722929</v>
      </c>
      <c r="F457" s="20">
        <v>0.2505829731427226</v>
      </c>
      <c r="G457" s="15">
        <v>0.03</v>
      </c>
      <c r="H457" s="17">
        <v>5.4900000000000004E-2</v>
      </c>
      <c r="I457" s="17">
        <v>6.6500000000000004E-2</v>
      </c>
      <c r="J457" s="9">
        <v>4.4999999999999998E-2</v>
      </c>
      <c r="K457" s="21">
        <v>-4.063729411760849E-2</v>
      </c>
      <c r="L457" s="12">
        <v>2.7000000000000001E-3</v>
      </c>
      <c r="M457" s="22">
        <v>-6.7086312964781403E-4</v>
      </c>
      <c r="N457" s="17">
        <v>-2.8999999999999998E-3</v>
      </c>
      <c r="O457" s="17">
        <v>2.8E-3</v>
      </c>
      <c r="P457" s="13">
        <v>2.345330443473616E-3</v>
      </c>
      <c r="Q457" s="20" t="s">
        <v>721</v>
      </c>
      <c r="R457" s="12">
        <v>-6.1159999999999999E-3</v>
      </c>
      <c r="S457" s="12">
        <v>-7.9030000000000003E-3</v>
      </c>
    </row>
    <row r="458" spans="1:19" x14ac:dyDescent="0.3">
      <c r="A458" s="1" t="s">
        <v>313</v>
      </c>
      <c r="B458" s="18">
        <v>1378.55</v>
      </c>
      <c r="C458" s="10">
        <v>27.921999999999997</v>
      </c>
      <c r="D458" s="9">
        <f t="shared" si="7"/>
        <v>2.0254615356715387E-2</v>
      </c>
      <c r="E458" s="10">
        <v>64.250744314722937</v>
      </c>
      <c r="F458" s="20">
        <v>0.2627544223091714</v>
      </c>
      <c r="G458" s="15">
        <v>2.75E-2</v>
      </c>
      <c r="H458" s="17">
        <v>5.33E-2</v>
      </c>
      <c r="I458" s="15">
        <v>6.54E-2</v>
      </c>
      <c r="J458" s="9">
        <v>4.36E-2</v>
      </c>
      <c r="K458" s="21">
        <v>-4.317915327534521E-2</v>
      </c>
      <c r="L458" s="12">
        <v>2.0999999999999999E-3</v>
      </c>
      <c r="M458" s="22">
        <v>4.9705764726046819E-3</v>
      </c>
      <c r="N458" s="17">
        <v>2.1299999999999999E-2</v>
      </c>
      <c r="O458" s="17">
        <v>1.6999999999999999E-3</v>
      </c>
      <c r="P458" s="13">
        <v>4.831785710264179E-3</v>
      </c>
      <c r="Q458" s="20" t="s">
        <v>721</v>
      </c>
      <c r="R458" s="12">
        <v>-6.1165999999999998E-2</v>
      </c>
      <c r="S458" s="12">
        <v>-6.2331999999999999E-2</v>
      </c>
    </row>
    <row r="459" spans="1:19" x14ac:dyDescent="0.3">
      <c r="A459" s="1" t="s">
        <v>314</v>
      </c>
      <c r="B459" s="18">
        <v>1330.63</v>
      </c>
      <c r="C459" s="10">
        <v>28.111999999999998</v>
      </c>
      <c r="D459" s="9">
        <f t="shared" si="7"/>
        <v>2.1126834657267606E-2</v>
      </c>
      <c r="E459" s="10">
        <v>62.320744314722937</v>
      </c>
      <c r="F459" s="20">
        <v>0.27097932103928291</v>
      </c>
      <c r="G459" s="15">
        <v>2.12E-2</v>
      </c>
      <c r="H459" s="15">
        <v>5.5300000000000002E-2</v>
      </c>
      <c r="I459" s="15">
        <v>6.8199999999999997E-2</v>
      </c>
      <c r="J459" s="9">
        <v>4.3799999999999999E-2</v>
      </c>
      <c r="K459" s="21">
        <v>-4.9608215288993437E-2</v>
      </c>
      <c r="L459" s="12">
        <v>1.2999999999999999E-3</v>
      </c>
      <c r="M459" s="22">
        <v>2.9041121849535667E-3</v>
      </c>
      <c r="N459" s="17">
        <v>1.8E-3</v>
      </c>
      <c r="O459" s="17">
        <v>-7.1000000000000004E-3</v>
      </c>
      <c r="P459" s="13">
        <v>3.2256416654840104E-3</v>
      </c>
      <c r="Q459" s="20" t="s">
        <v>721</v>
      </c>
      <c r="R459" s="12">
        <v>-3.1419000000000002E-2</v>
      </c>
      <c r="S459" s="12">
        <v>-3.3693000000000001E-2</v>
      </c>
    </row>
    <row r="460" spans="1:19" x14ac:dyDescent="0.3">
      <c r="A460" s="1" t="s">
        <v>315</v>
      </c>
      <c r="B460" s="18">
        <v>1322.7</v>
      </c>
      <c r="C460" s="10">
        <v>28.302</v>
      </c>
      <c r="D460" s="9">
        <f t="shared" si="7"/>
        <v>2.1397142209117714E-2</v>
      </c>
      <c r="E460" s="10">
        <v>60.390744314722937</v>
      </c>
      <c r="F460" s="20">
        <v>0.25405756718033023</v>
      </c>
      <c r="G460" s="15">
        <v>1.26E-2</v>
      </c>
      <c r="H460" s="15">
        <v>5.5099999999999996E-2</v>
      </c>
      <c r="I460" s="15">
        <v>6.8900000000000003E-2</v>
      </c>
      <c r="J460" s="9">
        <v>4.3200000000000002E-2</v>
      </c>
      <c r="K460" s="21">
        <v>-5.183155862581227E-2</v>
      </c>
      <c r="L460" s="12">
        <v>1.7000000000000001E-3</v>
      </c>
      <c r="M460" s="22">
        <v>8.6682129309896272E-3</v>
      </c>
      <c r="N460" s="17">
        <v>1.06E-2</v>
      </c>
      <c r="O460" s="17">
        <v>-5.8999999999999999E-3</v>
      </c>
      <c r="P460" s="13">
        <v>6.3376728223022705E-3</v>
      </c>
      <c r="Q460" s="20" t="s">
        <v>721</v>
      </c>
      <c r="R460" s="12">
        <v>-3.3999999999999998E-3</v>
      </c>
      <c r="S460" s="12">
        <v>-5.0540000000000003E-3</v>
      </c>
    </row>
    <row r="461" spans="1:19" x14ac:dyDescent="0.3">
      <c r="A461" s="1" t="s">
        <v>316</v>
      </c>
      <c r="B461" s="18">
        <v>1385.59</v>
      </c>
      <c r="C461" s="10">
        <v>28.438666666666666</v>
      </c>
      <c r="D461" s="9">
        <f t="shared" si="7"/>
        <v>2.0524590006182685E-2</v>
      </c>
      <c r="E461" s="10">
        <v>57.383829543148622</v>
      </c>
      <c r="F461" s="20">
        <v>0.24301469641883508</v>
      </c>
      <c r="G461" s="15">
        <v>1.29E-2</v>
      </c>
      <c r="H461" s="15">
        <v>5.5500000000000001E-2</v>
      </c>
      <c r="I461" s="15">
        <v>6.9699999999999998E-2</v>
      </c>
      <c r="J461" s="9">
        <v>4.58E-2</v>
      </c>
      <c r="K461" s="21">
        <v>-4.8844729263634666E-2</v>
      </c>
      <c r="L461" s="12">
        <v>1.8E-3</v>
      </c>
      <c r="M461" s="22">
        <v>6.0647783897194163E-3</v>
      </c>
      <c r="N461" s="17">
        <v>-2.8799999999999999E-2</v>
      </c>
      <c r="O461" s="17">
        <v>9.1000000000000004E-3</v>
      </c>
      <c r="P461" s="13">
        <v>2.9037294854902507E-3</v>
      </c>
      <c r="Q461" s="20" t="s">
        <v>721</v>
      </c>
      <c r="R461" s="12">
        <v>4.8628999999999999E-2</v>
      </c>
      <c r="S461" s="12">
        <v>4.7489999999999997E-2</v>
      </c>
    </row>
    <row r="462" spans="1:19" x14ac:dyDescent="0.3">
      <c r="A462" s="1" t="s">
        <v>605</v>
      </c>
      <c r="B462" s="18">
        <v>1400.38</v>
      </c>
      <c r="C462" s="10">
        <v>28.575333333333333</v>
      </c>
      <c r="D462" s="9">
        <f t="shared" si="7"/>
        <v>2.0405413768643747E-2</v>
      </c>
      <c r="E462" s="10">
        <v>54.376914771574306</v>
      </c>
      <c r="F462" s="20">
        <v>0.24651061216997197</v>
      </c>
      <c r="G462" s="15">
        <v>1.7299999999999999E-2</v>
      </c>
      <c r="H462" s="15">
        <v>5.57E-2</v>
      </c>
      <c r="I462" s="15">
        <v>6.93E-2</v>
      </c>
      <c r="J462" s="9">
        <v>4.7500000000000001E-2</v>
      </c>
      <c r="K462" s="21">
        <v>-4.5462389716164009E-2</v>
      </c>
      <c r="L462" s="12">
        <v>1.8E-3</v>
      </c>
      <c r="M462" s="22">
        <v>8.4208860317562806E-3</v>
      </c>
      <c r="N462" s="17">
        <v>-1.6400000000000001E-2</v>
      </c>
      <c r="O462" s="17">
        <v>-2.7699999999999999E-2</v>
      </c>
      <c r="P462" s="13">
        <v>1.6406529901543739E-3</v>
      </c>
      <c r="Q462" s="20" t="s">
        <v>721</v>
      </c>
      <c r="R462" s="12">
        <v>1.2985999999999999E-2</v>
      </c>
      <c r="S462" s="12">
        <v>1.0708000000000001E-2</v>
      </c>
    </row>
    <row r="463" spans="1:19" x14ac:dyDescent="0.3">
      <c r="A463" s="1" t="s">
        <v>317</v>
      </c>
      <c r="B463" s="18">
        <v>1280</v>
      </c>
      <c r="C463" s="10">
        <v>28.712000000000003</v>
      </c>
      <c r="D463" s="9">
        <f t="shared" si="7"/>
        <v>2.2431250000000003E-2</v>
      </c>
      <c r="E463" s="10">
        <v>51.37</v>
      </c>
      <c r="F463" s="20">
        <v>0.27449138811331442</v>
      </c>
      <c r="G463" s="15">
        <v>1.8600000000000002E-2</v>
      </c>
      <c r="H463" s="15">
        <v>5.6799999999999996E-2</v>
      </c>
      <c r="I463" s="15">
        <v>7.0699999999999999E-2</v>
      </c>
      <c r="J463" s="9">
        <v>4.5999999999999999E-2</v>
      </c>
      <c r="K463" s="21">
        <v>-4.7376885923600502E-2</v>
      </c>
      <c r="L463" s="12">
        <v>1.7000000000000001E-3</v>
      </c>
      <c r="M463" s="22">
        <v>1.0076996934894167E-2</v>
      </c>
      <c r="N463" s="17">
        <v>2.1999999999999999E-2</v>
      </c>
      <c r="O463" s="17">
        <v>-6.1000000000000004E-3</v>
      </c>
      <c r="P463" s="13">
        <v>3.425240482590618E-3</v>
      </c>
      <c r="Q463" s="20" t="s">
        <v>721</v>
      </c>
      <c r="R463" s="12">
        <v>-8.2841999999999999E-2</v>
      </c>
      <c r="S463" s="12">
        <v>-8.4569000000000005E-2</v>
      </c>
    </row>
    <row r="464" spans="1:19" x14ac:dyDescent="0.3">
      <c r="A464" s="1" t="s">
        <v>318</v>
      </c>
      <c r="B464" s="18">
        <v>1267.3800000000001</v>
      </c>
      <c r="C464" s="10">
        <v>28.759333333333338</v>
      </c>
      <c r="D464" s="9">
        <f t="shared" si="7"/>
        <v>2.2691957686986803E-2</v>
      </c>
      <c r="E464" s="10">
        <v>49.563333333333333</v>
      </c>
      <c r="F464" s="20">
        <v>0.27381565509640515</v>
      </c>
      <c r="G464" s="15">
        <v>1.6299999999999999E-2</v>
      </c>
      <c r="H464" s="15">
        <v>5.67E-2</v>
      </c>
      <c r="I464" s="15">
        <v>7.1599999999999997E-2</v>
      </c>
      <c r="J464" s="9">
        <v>4.65E-2</v>
      </c>
      <c r="K464" s="21">
        <v>-4.693184528633302E-2</v>
      </c>
      <c r="L464" s="12">
        <v>1.5E-3</v>
      </c>
      <c r="M464" s="22">
        <v>5.2510111281218741E-3</v>
      </c>
      <c r="N464" s="17">
        <v>-2.5000000000000001E-3</v>
      </c>
      <c r="O464" s="17">
        <v>-1.09E-2</v>
      </c>
      <c r="P464" s="13">
        <v>4.4658468471836434E-3</v>
      </c>
      <c r="Q464" s="20" t="s">
        <v>721</v>
      </c>
      <c r="R464" s="12">
        <v>-7.306E-3</v>
      </c>
      <c r="S464" s="12">
        <v>-8.7379999999999992E-3</v>
      </c>
    </row>
    <row r="465" spans="1:19" x14ac:dyDescent="0.3">
      <c r="A465" s="1" t="s">
        <v>606</v>
      </c>
      <c r="B465" s="18">
        <v>1282.83</v>
      </c>
      <c r="C465" s="10">
        <v>28.806666666666668</v>
      </c>
      <c r="D465" s="9">
        <f t="shared" si="7"/>
        <v>2.2455560492556825E-2</v>
      </c>
      <c r="E465" s="10">
        <v>47.756666666666668</v>
      </c>
      <c r="F465" s="20">
        <v>0.26988924550939702</v>
      </c>
      <c r="G465" s="15">
        <v>1.72E-2</v>
      </c>
      <c r="H465" s="15">
        <v>5.6399999999999999E-2</v>
      </c>
      <c r="I465" s="15">
        <v>7.1500000000000008E-2</v>
      </c>
      <c r="J465" s="9">
        <v>4.4900000000000002E-2</v>
      </c>
      <c r="K465" s="21">
        <v>-4.6333436707354805E-2</v>
      </c>
      <c r="L465" s="12">
        <v>1.2999999999999999E-3</v>
      </c>
      <c r="M465" s="22">
        <v>-3.9915622556417896E-3</v>
      </c>
      <c r="N465" s="17">
        <v>2.4199999999999999E-2</v>
      </c>
      <c r="O465" s="17">
        <v>1.21E-2</v>
      </c>
      <c r="P465" s="13">
        <v>3.447847225659779E-3</v>
      </c>
      <c r="Q465" s="20" t="s">
        <v>721</v>
      </c>
      <c r="R465" s="12">
        <v>1.4955E-2</v>
      </c>
      <c r="S465" s="12">
        <v>1.2682000000000001E-2</v>
      </c>
    </row>
    <row r="466" spans="1:19" x14ac:dyDescent="0.3">
      <c r="A466" s="1" t="s">
        <v>319</v>
      </c>
      <c r="B466" s="18">
        <v>1166.3599999999999</v>
      </c>
      <c r="C466" s="10">
        <v>28.854000000000003</v>
      </c>
      <c r="D466" s="9">
        <f t="shared" si="7"/>
        <v>2.4738502692136222E-2</v>
      </c>
      <c r="E466" s="10">
        <v>45.95</v>
      </c>
      <c r="F466" s="20">
        <v>0.28712354824499153</v>
      </c>
      <c r="G466" s="15">
        <v>1.1299999999999999E-2</v>
      </c>
      <c r="H466" s="15">
        <v>5.6500000000000002E-2</v>
      </c>
      <c r="I466" s="15">
        <v>7.3099999999999998E-2</v>
      </c>
      <c r="J466" s="9">
        <v>4.4299999999999999E-2</v>
      </c>
      <c r="K466" s="21">
        <v>-4.8922844429760484E-2</v>
      </c>
      <c r="L466" s="12">
        <v>1.5E-3</v>
      </c>
      <c r="M466" s="22">
        <v>-1.3830185406644713E-3</v>
      </c>
      <c r="N466" s="17">
        <v>1.12E-2</v>
      </c>
      <c r="O466" s="17">
        <v>-8.6300000000000002E-2</v>
      </c>
      <c r="P466" s="13">
        <v>2.3774669175021204E-2</v>
      </c>
      <c r="Q466" s="20" t="s">
        <v>721</v>
      </c>
      <c r="R466" s="12">
        <v>-8.5467000000000001E-2</v>
      </c>
      <c r="S466" s="12">
        <v>-8.7287000000000003E-2</v>
      </c>
    </row>
    <row r="467" spans="1:19" x14ac:dyDescent="0.3">
      <c r="A467" s="1" t="s">
        <v>320</v>
      </c>
      <c r="B467" s="18">
        <v>968.75</v>
      </c>
      <c r="C467" s="10">
        <v>28.698333333333334</v>
      </c>
      <c r="D467" s="9">
        <f t="shared" si="7"/>
        <v>2.9624086021505378E-2</v>
      </c>
      <c r="E467" s="10">
        <v>35.593333333333334</v>
      </c>
      <c r="F467" s="20">
        <v>0.33409937361997466</v>
      </c>
      <c r="G467" s="15">
        <v>6.7000000000000002E-3</v>
      </c>
      <c r="H467" s="15">
        <v>6.2800000000000009E-2</v>
      </c>
      <c r="I467" s="15">
        <v>8.8800000000000004E-2</v>
      </c>
      <c r="J467" s="9">
        <v>4.7800000000000002E-2</v>
      </c>
      <c r="K467" s="21">
        <v>-5.5954166740540177E-2</v>
      </c>
      <c r="L467" s="12">
        <v>8.0000000000000004E-4</v>
      </c>
      <c r="M467" s="22">
        <v>-1.010133328457874E-2</v>
      </c>
      <c r="N467" s="17">
        <v>-3.8300000000000001E-2</v>
      </c>
      <c r="O467" s="17">
        <v>-4.4999999999999998E-2</v>
      </c>
      <c r="P467" s="13">
        <v>5.8088524686249587E-2</v>
      </c>
      <c r="Q467" s="20" t="s">
        <v>721</v>
      </c>
      <c r="R467" s="12">
        <v>-0.16697999999999999</v>
      </c>
      <c r="S467" s="12">
        <v>-0.16845499999999999</v>
      </c>
    </row>
    <row r="468" spans="1:19" x14ac:dyDescent="0.3">
      <c r="A468" s="1" t="s">
        <v>607</v>
      </c>
      <c r="B468" s="18">
        <v>896.24</v>
      </c>
      <c r="C468" s="10">
        <v>28.542666666666669</v>
      </c>
      <c r="D468" s="9">
        <f t="shared" si="7"/>
        <v>3.184712428218632E-2</v>
      </c>
      <c r="E468" s="10">
        <v>25.236666666666665</v>
      </c>
      <c r="F468" s="20">
        <v>0.35286735590732399</v>
      </c>
      <c r="G468" s="15">
        <v>1.9E-3</v>
      </c>
      <c r="H468" s="15">
        <v>6.1200000000000004E-2</v>
      </c>
      <c r="I468" s="15">
        <v>9.2100000000000015E-2</v>
      </c>
      <c r="J468" s="9">
        <v>3.7199999999999997E-2</v>
      </c>
      <c r="K468" s="21">
        <v>-5.2779575137137165E-2</v>
      </c>
      <c r="L468" s="12">
        <v>2.9999999999999997E-4</v>
      </c>
      <c r="M468" s="22">
        <v>-1.9152895328595876E-2</v>
      </c>
      <c r="N468" s="17">
        <v>0.14430000000000001</v>
      </c>
      <c r="O468" s="17">
        <v>0.1174</v>
      </c>
      <c r="P468" s="13">
        <v>3.625688051113956E-2</v>
      </c>
      <c r="Q468" s="20" t="s">
        <v>721</v>
      </c>
      <c r="R468" s="12">
        <v>-7.3511999999999994E-2</v>
      </c>
      <c r="S468" s="12">
        <v>-7.6513999999999999E-2</v>
      </c>
    </row>
    <row r="469" spans="1:19" x14ac:dyDescent="0.3">
      <c r="A469" s="1" t="s">
        <v>321</v>
      </c>
      <c r="B469" s="18">
        <v>903.25</v>
      </c>
      <c r="C469" s="10">
        <v>28.387</v>
      </c>
      <c r="D469" s="9">
        <f t="shared" si="7"/>
        <v>3.1427622474398009E-2</v>
      </c>
      <c r="E469" s="10">
        <v>14.879999999999995</v>
      </c>
      <c r="F469" s="20">
        <v>0.35498422472109836</v>
      </c>
      <c r="G469" s="15">
        <v>2.9999999999999997E-4</v>
      </c>
      <c r="H469" s="15">
        <v>5.0499999999999996E-2</v>
      </c>
      <c r="I469" s="15">
        <v>8.43E-2</v>
      </c>
      <c r="J469" s="9">
        <v>3.0300000000000001E-2</v>
      </c>
      <c r="K469" s="21">
        <v>-2.4498463552055576E-2</v>
      </c>
      <c r="L469" s="12">
        <v>0</v>
      </c>
      <c r="M469" s="22">
        <v>-1.0342473814287434E-2</v>
      </c>
      <c r="N469" s="17">
        <v>9.6699999999999994E-2</v>
      </c>
      <c r="O469" s="17">
        <v>0.156</v>
      </c>
      <c r="P469" s="13">
        <v>2.0090081348220136E-2</v>
      </c>
      <c r="Q469" s="20" t="s">
        <v>721</v>
      </c>
      <c r="R469" s="12">
        <v>1.1995E-2</v>
      </c>
      <c r="S469" s="12">
        <v>9.2289999999999994E-3</v>
      </c>
    </row>
    <row r="470" spans="1:19" x14ac:dyDescent="0.3">
      <c r="A470" s="1" t="s">
        <v>608</v>
      </c>
      <c r="B470" s="18">
        <v>825.88</v>
      </c>
      <c r="C470" s="10">
        <v>28.009666666666668</v>
      </c>
      <c r="D470" s="9">
        <f t="shared" si="7"/>
        <v>3.3914935180252175E-2</v>
      </c>
      <c r="E470" s="10">
        <v>12.206666666666663</v>
      </c>
      <c r="F470" s="20">
        <v>0.3893931402374245</v>
      </c>
      <c r="G470" s="15">
        <v>1.2999999999999999E-3</v>
      </c>
      <c r="H470" s="15">
        <v>5.0499999999999996E-2</v>
      </c>
      <c r="I470" s="15">
        <v>8.14E-2</v>
      </c>
      <c r="J470" s="17">
        <v>3.9399999999999998E-2</v>
      </c>
      <c r="K470" s="21">
        <v>-2.5056137819373984E-2</v>
      </c>
      <c r="L470" s="12">
        <v>0</v>
      </c>
      <c r="M470" s="22">
        <v>4.3524173754210249E-3</v>
      </c>
      <c r="N470" s="17">
        <v>-0.1124</v>
      </c>
      <c r="O470" s="17">
        <v>-9.4899999999999998E-2</v>
      </c>
      <c r="P470" s="13">
        <v>1.197109600555081E-2</v>
      </c>
      <c r="Q470" s="20" t="s">
        <v>721</v>
      </c>
      <c r="R470" s="12">
        <v>-8.2614999999999994E-2</v>
      </c>
      <c r="S470" s="12">
        <v>-8.4039000000000003E-2</v>
      </c>
    </row>
    <row r="471" spans="1:19" x14ac:dyDescent="0.3">
      <c r="A471" s="1" t="s">
        <v>609</v>
      </c>
      <c r="B471" s="18">
        <v>735.09</v>
      </c>
      <c r="C471" s="10">
        <v>27.632333333333335</v>
      </c>
      <c r="D471" s="9">
        <f t="shared" si="7"/>
        <v>3.75904084307137E-2</v>
      </c>
      <c r="E471" s="10">
        <v>9.5333333333333314</v>
      </c>
      <c r="F471" s="20">
        <v>0.44110305496444108</v>
      </c>
      <c r="G471" s="15">
        <v>3.0000000000000001E-3</v>
      </c>
      <c r="H471" s="15">
        <v>5.2699999999999997E-2</v>
      </c>
      <c r="I471" s="15">
        <v>8.0799999999999997E-2</v>
      </c>
      <c r="J471" s="17">
        <v>4.0099999999999997E-2</v>
      </c>
      <c r="K471" s="21">
        <v>-2.4927494710036111E-2</v>
      </c>
      <c r="L471" s="12">
        <v>1E-4</v>
      </c>
      <c r="M471" s="22">
        <v>4.9729330359047363E-3</v>
      </c>
      <c r="N471" s="17">
        <v>-5.6000000000000008E-3</v>
      </c>
      <c r="O471" s="17">
        <v>-3.0800000000000001E-2</v>
      </c>
      <c r="P471" s="13">
        <v>9.9612091726442951E-3</v>
      </c>
      <c r="Q471" s="20" t="s">
        <v>721</v>
      </c>
      <c r="R471" s="12">
        <v>-0.103588</v>
      </c>
      <c r="S471" s="12">
        <v>-0.107402</v>
      </c>
    </row>
    <row r="472" spans="1:19" x14ac:dyDescent="0.3">
      <c r="A472" s="1" t="s">
        <v>322</v>
      </c>
      <c r="B472" s="18">
        <v>797.87</v>
      </c>
      <c r="C472" s="10">
        <v>27.255000000000003</v>
      </c>
      <c r="D472" s="9">
        <f t="shared" si="7"/>
        <v>3.4159700201787262E-2</v>
      </c>
      <c r="E472" s="10">
        <v>6.8599999999999994</v>
      </c>
      <c r="F472" s="20">
        <v>0.44614084521850672</v>
      </c>
      <c r="G472" s="15">
        <v>2.0999999999999999E-3</v>
      </c>
      <c r="H472" s="15">
        <v>5.5E-2</v>
      </c>
      <c r="I472" s="15">
        <v>8.4199999999999997E-2</v>
      </c>
      <c r="J472" s="17">
        <v>3.5499999999999997E-2</v>
      </c>
      <c r="K472" s="21">
        <v>-3.7427387583303981E-2</v>
      </c>
      <c r="L472" s="12">
        <v>2.0000000000000001E-4</v>
      </c>
      <c r="M472" s="22">
        <v>2.4317484554154944E-3</v>
      </c>
      <c r="N472" s="17">
        <v>6.4100000000000004E-2</v>
      </c>
      <c r="O472" s="17">
        <v>-1.8E-3</v>
      </c>
      <c r="P472" s="13">
        <v>2.0364378680067623E-2</v>
      </c>
      <c r="Q472" s="20" t="s">
        <v>721</v>
      </c>
      <c r="R472" s="12">
        <v>8.7634000000000004E-2</v>
      </c>
      <c r="S472" s="12">
        <v>8.4154000000000007E-2</v>
      </c>
    </row>
    <row r="473" spans="1:19" x14ac:dyDescent="0.3">
      <c r="A473" s="1" t="s">
        <v>323</v>
      </c>
      <c r="B473" s="18">
        <v>872.81</v>
      </c>
      <c r="C473" s="10">
        <v>26.701333333333338</v>
      </c>
      <c r="D473" s="9">
        <f t="shared" si="7"/>
        <v>3.059237787529169E-2</v>
      </c>
      <c r="E473" s="10">
        <v>7.0766666666666662</v>
      </c>
      <c r="F473" s="20">
        <v>0.41559746918507567</v>
      </c>
      <c r="G473" s="15">
        <v>1.6000000000000001E-3</v>
      </c>
      <c r="H473" s="15">
        <v>5.3899999999999997E-2</v>
      </c>
      <c r="I473" s="15">
        <v>8.3900000000000002E-2</v>
      </c>
      <c r="J473" s="17">
        <v>4.0999999999999995E-2</v>
      </c>
      <c r="K473" s="21">
        <v>-3.0993036961516885E-2</v>
      </c>
      <c r="L473" s="12">
        <v>1E-4</v>
      </c>
      <c r="M473" s="22">
        <v>2.4963682777880969E-3</v>
      </c>
      <c r="N473" s="17">
        <v>-6.4899999999999999E-2</v>
      </c>
      <c r="O473" s="17">
        <v>-3.0000000000000001E-3</v>
      </c>
      <c r="P473" s="13">
        <v>7.5510402627314765E-3</v>
      </c>
      <c r="Q473" s="20" t="s">
        <v>721</v>
      </c>
      <c r="R473" s="12">
        <v>9.4229999999999994E-2</v>
      </c>
      <c r="S473" s="12">
        <v>9.2549999999999993E-2</v>
      </c>
    </row>
    <row r="474" spans="1:19" x14ac:dyDescent="0.3">
      <c r="A474" s="1" t="s">
        <v>610</v>
      </c>
      <c r="B474" s="18">
        <v>919.14</v>
      </c>
      <c r="C474" s="10">
        <v>26.147666666666669</v>
      </c>
      <c r="D474" s="9">
        <f t="shared" si="7"/>
        <v>2.8447969478715616E-2</v>
      </c>
      <c r="E474" s="10">
        <v>7.293333333333333</v>
      </c>
      <c r="F474" s="20">
        <v>0.39935508386145008</v>
      </c>
      <c r="G474" s="15">
        <v>1.8E-3</v>
      </c>
      <c r="H474" s="15">
        <v>5.5399999999999998E-2</v>
      </c>
      <c r="I474" s="15">
        <v>8.0600000000000005E-2</v>
      </c>
      <c r="J474" s="17">
        <v>4.3200000000000002E-2</v>
      </c>
      <c r="K474" s="21">
        <v>-2.4348757405885071E-2</v>
      </c>
      <c r="L474" s="12">
        <v>0</v>
      </c>
      <c r="M474" s="22">
        <v>2.8887638341774657E-3</v>
      </c>
      <c r="N474" s="17">
        <v>-2.4799999999999999E-2</v>
      </c>
      <c r="O474" s="17">
        <v>4.8899999999999999E-2</v>
      </c>
      <c r="P474" s="13">
        <v>6.3811402683786747E-3</v>
      </c>
      <c r="Q474" s="20" t="s">
        <v>721</v>
      </c>
      <c r="R474" s="12">
        <v>5.4640000000000001E-2</v>
      </c>
      <c r="S474" s="12">
        <v>5.1847999999999998E-2</v>
      </c>
    </row>
    <row r="475" spans="1:19" x14ac:dyDescent="0.3">
      <c r="A475" s="1" t="s">
        <v>324</v>
      </c>
      <c r="B475" s="18">
        <v>919.32</v>
      </c>
      <c r="C475" s="10">
        <v>25.594000000000001</v>
      </c>
      <c r="D475" s="9">
        <f t="shared" si="7"/>
        <v>2.7840142714180047E-2</v>
      </c>
      <c r="E475" s="10">
        <v>7.51</v>
      </c>
      <c r="F475" s="20">
        <v>0.40187640582455308</v>
      </c>
      <c r="G475" s="15">
        <v>1.8E-3</v>
      </c>
      <c r="H475" s="15">
        <v>5.6100000000000004E-2</v>
      </c>
      <c r="I475" s="15">
        <v>7.4999999999999997E-2</v>
      </c>
      <c r="J475" s="17">
        <v>4.2900000000000001E-2</v>
      </c>
      <c r="K475" s="21">
        <v>-2.2097491340393075E-2</v>
      </c>
      <c r="L475" s="12">
        <v>1E-4</v>
      </c>
      <c r="M475" s="22">
        <v>8.589892263953347E-3</v>
      </c>
      <c r="N475" s="17">
        <v>8.3000000000000001E-3</v>
      </c>
      <c r="O475" s="17">
        <v>3.5000000000000003E-2</v>
      </c>
      <c r="P475" s="13">
        <v>3.4725262232549034E-3</v>
      </c>
      <c r="Q475" s="20" t="s">
        <v>721</v>
      </c>
      <c r="R475" s="12">
        <v>2.4759999999999999E-3</v>
      </c>
      <c r="S475" s="12">
        <v>6.8000000000000005E-4</v>
      </c>
    </row>
    <row r="476" spans="1:19" x14ac:dyDescent="0.3">
      <c r="A476" s="1" t="s">
        <v>325</v>
      </c>
      <c r="B476" s="18">
        <v>987.48</v>
      </c>
      <c r="C476" s="10">
        <v>25.029666666666667</v>
      </c>
      <c r="D476" s="9">
        <f t="shared" si="7"/>
        <v>2.5347011247485181E-2</v>
      </c>
      <c r="E476" s="10">
        <v>9.1866666666666674</v>
      </c>
      <c r="F476" s="20">
        <v>0.37012585576578155</v>
      </c>
      <c r="G476" s="15">
        <v>1.8E-3</v>
      </c>
      <c r="H476" s="15">
        <v>5.4100000000000002E-2</v>
      </c>
      <c r="I476" s="15">
        <v>7.0900000000000005E-2</v>
      </c>
      <c r="J476" s="17">
        <v>4.2999999999999997E-2</v>
      </c>
      <c r="K476" s="21">
        <v>-1.3781643001128795E-2</v>
      </c>
      <c r="L476" s="12">
        <v>1E-4</v>
      </c>
      <c r="M476" s="22">
        <v>-1.5855869221532704E-3</v>
      </c>
      <c r="N476" s="17">
        <v>1.9E-3</v>
      </c>
      <c r="O476" s="17">
        <v>5.6500000000000002E-2</v>
      </c>
      <c r="P476" s="13">
        <v>3.7710547463786904E-3</v>
      </c>
      <c r="Q476" s="20" t="s">
        <v>721</v>
      </c>
      <c r="R476" s="12">
        <v>7.4482000000000007E-2</v>
      </c>
      <c r="S476" s="12">
        <v>7.3100999999999999E-2</v>
      </c>
    </row>
    <row r="477" spans="1:19" x14ac:dyDescent="0.3">
      <c r="A477" s="1" t="s">
        <v>326</v>
      </c>
      <c r="B477" s="18">
        <v>1020.62</v>
      </c>
      <c r="C477" s="10">
        <v>24.465333333333334</v>
      </c>
      <c r="D477" s="9">
        <f t="shared" si="7"/>
        <v>2.3971050276629238E-2</v>
      </c>
      <c r="E477" s="10">
        <v>10.863333333333333</v>
      </c>
      <c r="F477" s="20">
        <v>0.35747155728348362</v>
      </c>
      <c r="G477" s="15">
        <v>1.7000000000000001E-3</v>
      </c>
      <c r="H477" s="15">
        <v>5.2600000000000001E-2</v>
      </c>
      <c r="I477" s="15">
        <v>6.5799999999999997E-2</v>
      </c>
      <c r="J477" s="17">
        <v>4.1500000000000002E-2</v>
      </c>
      <c r="K477" s="21">
        <v>-7.9214037196561529E-3</v>
      </c>
      <c r="L477" s="12">
        <v>1E-4</v>
      </c>
      <c r="M477" s="22">
        <v>2.2428500448106181E-3</v>
      </c>
      <c r="N477" s="17">
        <v>2.3099999999999999E-2</v>
      </c>
      <c r="O477" s="17">
        <v>2.35E-2</v>
      </c>
      <c r="P477" s="13">
        <v>2.1777240316582847E-3</v>
      </c>
      <c r="Q477" s="20" t="s">
        <v>721</v>
      </c>
      <c r="R477" s="12">
        <v>3.4750999999999997E-2</v>
      </c>
      <c r="S477" s="12">
        <v>3.2254999999999999E-2</v>
      </c>
    </row>
    <row r="478" spans="1:19" x14ac:dyDescent="0.3">
      <c r="A478" s="1" t="s">
        <v>327</v>
      </c>
      <c r="B478" s="18">
        <v>1057.08</v>
      </c>
      <c r="C478" s="10">
        <v>23.901</v>
      </c>
      <c r="D478" s="9">
        <f t="shared" si="7"/>
        <v>2.261039845612442E-2</v>
      </c>
      <c r="E478" s="10">
        <v>12.54</v>
      </c>
      <c r="F478" s="20">
        <v>0.3495214306012594</v>
      </c>
      <c r="G478" s="15">
        <v>1.1999999999999999E-3</v>
      </c>
      <c r="H478" s="15">
        <v>5.1299999999999998E-2</v>
      </c>
      <c r="I478" s="15">
        <v>6.3099999999999989E-2</v>
      </c>
      <c r="J478" s="17">
        <v>4.0300000000000002E-2</v>
      </c>
      <c r="K478" s="21">
        <v>-1.4332157265967402E-5</v>
      </c>
      <c r="L478" s="12">
        <v>1E-4</v>
      </c>
      <c r="M478" s="22">
        <v>6.2548069349599444E-4</v>
      </c>
      <c r="N478" s="17">
        <v>1.7600000000000001E-2</v>
      </c>
      <c r="O478" s="17">
        <v>2.7300000000000001E-2</v>
      </c>
      <c r="P478" s="13">
        <v>1.9126284568230288E-3</v>
      </c>
      <c r="Q478" s="20" t="s">
        <v>721</v>
      </c>
      <c r="R478" s="12">
        <v>3.6533999999999997E-2</v>
      </c>
      <c r="S478" s="12">
        <v>3.4978000000000002E-2</v>
      </c>
    </row>
    <row r="479" spans="1:19" x14ac:dyDescent="0.3">
      <c r="A479" s="1" t="s">
        <v>611</v>
      </c>
      <c r="B479" s="18">
        <v>1036.19</v>
      </c>
      <c r="C479" s="10">
        <v>23.402333333333331</v>
      </c>
      <c r="D479" s="9">
        <f t="shared" si="7"/>
        <v>2.2584982805598713E-2</v>
      </c>
      <c r="E479" s="10">
        <v>25.349999999999998</v>
      </c>
      <c r="F479" s="20">
        <v>0.349505236941622</v>
      </c>
      <c r="G479" s="15">
        <v>7.000000000000001E-4</v>
      </c>
      <c r="H479" s="15">
        <v>5.1500000000000004E-2</v>
      </c>
      <c r="I479" s="15">
        <v>6.2899999999999998E-2</v>
      </c>
      <c r="J479" s="17">
        <v>4.2000000000000003E-2</v>
      </c>
      <c r="K479" s="21">
        <v>3.1975992034780111E-3</v>
      </c>
      <c r="L479" s="12">
        <v>0</v>
      </c>
      <c r="M479" s="22">
        <v>9.6310118581843795E-4</v>
      </c>
      <c r="N479" s="17">
        <v>-1.7100000000000001E-2</v>
      </c>
      <c r="O479" s="17">
        <v>1.6000000000000001E-3</v>
      </c>
      <c r="P479" s="13">
        <v>3.8979662948849334E-3</v>
      </c>
      <c r="Q479" s="20" t="s">
        <v>721</v>
      </c>
      <c r="R479" s="12">
        <v>-1.8259000000000001E-2</v>
      </c>
      <c r="S479" s="12">
        <v>-1.9458E-2</v>
      </c>
    </row>
    <row r="480" spans="1:19" x14ac:dyDescent="0.3">
      <c r="A480" s="1" t="s">
        <v>328</v>
      </c>
      <c r="B480" s="18">
        <v>1095.6300000000001</v>
      </c>
      <c r="C480" s="10">
        <v>22.903666666666666</v>
      </c>
      <c r="D480" s="9">
        <f t="shared" si="7"/>
        <v>2.0904563280182784E-2</v>
      </c>
      <c r="E480" s="10">
        <v>38.159999999999997</v>
      </c>
      <c r="F480" s="20">
        <v>0.32814910622107252</v>
      </c>
      <c r="G480" s="15">
        <v>5.0000000000000001E-4</v>
      </c>
      <c r="H480" s="15">
        <v>5.1900000000000002E-2</v>
      </c>
      <c r="I480" s="15">
        <v>6.3200000000000006E-2</v>
      </c>
      <c r="J480" s="17">
        <v>4.0599999999999997E-2</v>
      </c>
      <c r="K480" s="21">
        <v>7.5319202702966593E-3</v>
      </c>
      <c r="L480" s="12">
        <v>0</v>
      </c>
      <c r="M480" s="22">
        <v>7.0775336876738315E-4</v>
      </c>
      <c r="N480" s="17">
        <v>2.0799999999999999E-2</v>
      </c>
      <c r="O480" s="17">
        <v>4.4000000000000003E-3</v>
      </c>
      <c r="P480" s="13">
        <v>2.0013189924019776E-3</v>
      </c>
      <c r="Q480" s="20" t="s">
        <v>721</v>
      </c>
      <c r="R480" s="12">
        <v>6.0256999999999998E-2</v>
      </c>
      <c r="S480" s="12">
        <v>5.7606999999999998E-2</v>
      </c>
    </row>
    <row r="481" spans="1:19" x14ac:dyDescent="0.3">
      <c r="A481" s="1" t="s">
        <v>329</v>
      </c>
      <c r="B481" s="18">
        <v>1115.0999999999999</v>
      </c>
      <c r="C481" s="10">
        <v>22.405000000000001</v>
      </c>
      <c r="D481" s="9">
        <f t="shared" si="7"/>
        <v>2.0092368397453146E-2</v>
      </c>
      <c r="E481" s="10">
        <v>50.97</v>
      </c>
      <c r="F481" s="20">
        <v>0.32553066009464859</v>
      </c>
      <c r="G481" s="15">
        <v>5.0000000000000001E-4</v>
      </c>
      <c r="H481" s="15">
        <v>5.2600000000000001E-2</v>
      </c>
      <c r="I481" s="15">
        <v>6.3700000000000007E-2</v>
      </c>
      <c r="J481" s="17">
        <v>4.58E-2</v>
      </c>
      <c r="K481" s="21">
        <v>1.0594467949089192E-2</v>
      </c>
      <c r="L481" s="12">
        <v>1E-4</v>
      </c>
      <c r="M481" s="22">
        <v>-1.7611981694632961E-3</v>
      </c>
      <c r="N481" s="17">
        <v>-5.8400000000000001E-2</v>
      </c>
      <c r="O481" s="17">
        <v>-2.75E-2</v>
      </c>
      <c r="P481" s="13">
        <v>9.3343534814837833E-4</v>
      </c>
      <c r="Q481" s="20" t="s">
        <v>721</v>
      </c>
      <c r="R481" s="12">
        <v>1.8983E-2</v>
      </c>
      <c r="S481" s="12">
        <v>1.7346E-2</v>
      </c>
    </row>
    <row r="482" spans="1:19" x14ac:dyDescent="0.3">
      <c r="A482" s="1" t="s">
        <v>612</v>
      </c>
      <c r="B482" s="19">
        <v>1073.8699999999999</v>
      </c>
      <c r="C482" s="10">
        <v>22.238</v>
      </c>
      <c r="D482" s="9">
        <f t="shared" si="7"/>
        <v>2.0708279400672335E-2</v>
      </c>
      <c r="E482" s="10">
        <v>54.29</v>
      </c>
      <c r="F482" s="20">
        <v>0.33719466829834727</v>
      </c>
      <c r="G482" s="15">
        <v>5.9999999999999995E-4</v>
      </c>
      <c r="H482" s="15">
        <v>5.2600000000000001E-2</v>
      </c>
      <c r="I482" s="15">
        <v>6.25E-2</v>
      </c>
      <c r="J482" s="17">
        <v>4.4058899999999998E-2</v>
      </c>
      <c r="K482" s="21">
        <v>1.3409685435639048E-2</v>
      </c>
      <c r="L482" s="12">
        <v>0</v>
      </c>
      <c r="M482" s="22">
        <v>3.4174735701484327E-3</v>
      </c>
      <c r="N482" s="17">
        <v>2.63637E-2</v>
      </c>
      <c r="O482" s="17">
        <v>9.5528000000000002E-3</v>
      </c>
      <c r="P482" s="13">
        <v>1.9917025463290212E-3</v>
      </c>
      <c r="Q482" s="20" t="s">
        <v>721</v>
      </c>
      <c r="R482" s="12">
        <v>-3.5750999999999998E-2</v>
      </c>
      <c r="S482" s="12">
        <v>-3.6781000000000001E-2</v>
      </c>
    </row>
    <row r="483" spans="1:19" x14ac:dyDescent="0.3">
      <c r="A483" s="1" t="s">
        <v>613</v>
      </c>
      <c r="B483" s="18">
        <v>1104.49</v>
      </c>
      <c r="C483" s="10">
        <v>22.070999999999998</v>
      </c>
      <c r="D483" s="9">
        <f t="shared" si="7"/>
        <v>1.9982978569294423E-2</v>
      </c>
      <c r="E483" s="10">
        <v>57.61</v>
      </c>
      <c r="F483" s="20">
        <v>0.32877138202815231</v>
      </c>
      <c r="G483" s="15">
        <v>1.1000000000000001E-3</v>
      </c>
      <c r="H483" s="15">
        <v>5.3499999999999999E-2</v>
      </c>
      <c r="I483" s="15">
        <v>6.3399999999999998E-2</v>
      </c>
      <c r="J483" s="17">
        <v>4.4071199999999998E-2</v>
      </c>
      <c r="K483" s="21">
        <v>1.3932076589446993E-2</v>
      </c>
      <c r="L483" s="12">
        <v>0</v>
      </c>
      <c r="M483" s="22">
        <v>2.4920738207656612E-4</v>
      </c>
      <c r="N483" s="17">
        <v>3.1541999999999998E-3</v>
      </c>
      <c r="O483" s="17">
        <v>3.8800000000000002E-3</v>
      </c>
      <c r="P483" s="13">
        <v>2.3732453709424889E-3</v>
      </c>
      <c r="Q483" s="20" t="s">
        <v>721</v>
      </c>
      <c r="R483" s="12">
        <v>3.0424E-2</v>
      </c>
      <c r="S483" s="12">
        <v>2.8014000000000001E-2</v>
      </c>
    </row>
    <row r="484" spans="1:19" x14ac:dyDescent="0.3">
      <c r="A484" s="1" t="s">
        <v>330</v>
      </c>
      <c r="B484" s="18">
        <v>1169.43</v>
      </c>
      <c r="C484" s="10">
        <v>21.904</v>
      </c>
      <c r="D484" s="9">
        <f t="shared" si="7"/>
        <v>1.8730492633163162E-2</v>
      </c>
      <c r="E484" s="10">
        <v>60.930000000000007</v>
      </c>
      <c r="F484" s="20">
        <v>0.38187817029778121</v>
      </c>
      <c r="G484" s="15">
        <v>1.5E-3</v>
      </c>
      <c r="H484" s="15">
        <v>5.2699999999999997E-2</v>
      </c>
      <c r="I484" s="15">
        <v>6.2699999999999992E-2</v>
      </c>
      <c r="J484" s="17">
        <v>4.5777699999999998E-2</v>
      </c>
      <c r="K484" s="21">
        <v>2.6390107465545504E-2</v>
      </c>
      <c r="L484" s="12">
        <v>1E-4</v>
      </c>
      <c r="M484" s="22">
        <v>4.1062835365712758E-3</v>
      </c>
      <c r="N484" s="17">
        <v>-1.7875499999999999E-2</v>
      </c>
      <c r="O484" s="17">
        <v>4.5082999999999998E-3</v>
      </c>
      <c r="P484" s="13">
        <v>6.3340883198182026E-4</v>
      </c>
      <c r="Q484" s="20" t="s">
        <v>721</v>
      </c>
      <c r="R484" s="12">
        <v>6.1013999999999999E-2</v>
      </c>
      <c r="S484" s="12">
        <v>5.9429999999999997E-2</v>
      </c>
    </row>
    <row r="485" spans="1:19" x14ac:dyDescent="0.3">
      <c r="A485" s="1" t="s">
        <v>331</v>
      </c>
      <c r="B485" s="18">
        <v>1186.69</v>
      </c>
      <c r="C485" s="10">
        <v>21.948333333333331</v>
      </c>
      <c r="D485" s="9">
        <f t="shared" si="7"/>
        <v>1.8495422842809268E-2</v>
      </c>
      <c r="E485" s="10">
        <v>62.986666666666665</v>
      </c>
      <c r="F485" s="20">
        <v>0.37660612920250602</v>
      </c>
      <c r="G485" s="15">
        <v>1.6000000000000001E-3</v>
      </c>
      <c r="H485" s="15">
        <v>5.2900000000000003E-2</v>
      </c>
      <c r="I485" s="15">
        <v>6.25E-2</v>
      </c>
      <c r="J485" s="17">
        <v>4.3735799999999998E-2</v>
      </c>
      <c r="K485" s="21">
        <v>2.6651120629446728E-2</v>
      </c>
      <c r="L485" s="12">
        <v>1E-4</v>
      </c>
      <c r="M485" s="22">
        <v>1.736884910697345E-3</v>
      </c>
      <c r="N485" s="17">
        <v>3.03965E-2</v>
      </c>
      <c r="O485" s="17">
        <v>3.57402E-2</v>
      </c>
      <c r="P485" s="13">
        <v>1.7938347506958996E-3</v>
      </c>
      <c r="Q485" s="20" t="s">
        <v>721</v>
      </c>
      <c r="R485" s="12">
        <v>1.5977000000000002E-2</v>
      </c>
      <c r="S485" s="12">
        <v>1.4957E-2</v>
      </c>
    </row>
    <row r="486" spans="1:19" x14ac:dyDescent="0.3">
      <c r="A486" s="1" t="s">
        <v>332</v>
      </c>
      <c r="B486" s="18">
        <v>1089.4100000000001</v>
      </c>
      <c r="C486" s="10">
        <v>21.992666666666665</v>
      </c>
      <c r="D486" s="9">
        <f t="shared" si="7"/>
        <v>2.0187685689195677E-2</v>
      </c>
      <c r="E486" s="10">
        <v>65.043333333333322</v>
      </c>
      <c r="F486" s="20">
        <v>0.40900279481445018</v>
      </c>
      <c r="G486" s="15">
        <v>1.6000000000000001E-3</v>
      </c>
      <c r="H486" s="15">
        <v>4.9599999999999998E-2</v>
      </c>
      <c r="I486" s="15">
        <v>6.0499999999999998E-2</v>
      </c>
      <c r="J486" s="17">
        <v>4.0681000000000002E-2</v>
      </c>
      <c r="K486" s="21">
        <v>2.5719664224431237E-2</v>
      </c>
      <c r="L486" s="12">
        <v>1E-4</v>
      </c>
      <c r="M486" s="22">
        <v>7.75197354237811E-4</v>
      </c>
      <c r="N486" s="17">
        <v>4.3683600000000003E-2</v>
      </c>
      <c r="O486" s="17">
        <v>-5.1031000000000002E-3</v>
      </c>
      <c r="P486" s="13">
        <v>8.1078431952013186E-3</v>
      </c>
      <c r="Q486" s="20" t="s">
        <v>721</v>
      </c>
      <c r="R486" s="12">
        <v>-8.0111000000000002E-2</v>
      </c>
      <c r="S486" s="12">
        <v>-8.2336999999999994E-2</v>
      </c>
    </row>
    <row r="487" spans="1:19" x14ac:dyDescent="0.3">
      <c r="A487" s="1" t="s">
        <v>333</v>
      </c>
      <c r="B487" s="18">
        <v>1030.71</v>
      </c>
      <c r="C487" s="10">
        <v>22.036999999999999</v>
      </c>
      <c r="D487" s="9">
        <f t="shared" si="7"/>
        <v>2.1380407680142814E-2</v>
      </c>
      <c r="E487" s="10">
        <v>67.099999999999994</v>
      </c>
      <c r="F487" s="20">
        <v>0.42417654148446593</v>
      </c>
      <c r="G487" s="15">
        <v>1.1999999999999999E-3</v>
      </c>
      <c r="H487" s="15">
        <v>4.8799999999999996E-2</v>
      </c>
      <c r="I487" s="15">
        <v>6.2300000000000001E-2</v>
      </c>
      <c r="J487" s="17">
        <v>3.7607399999999999E-2</v>
      </c>
      <c r="K487" s="21">
        <v>1.8775880843890366E-2</v>
      </c>
      <c r="L487" s="12">
        <v>1E-4</v>
      </c>
      <c r="M487" s="22">
        <v>-9.7626708467390966E-4</v>
      </c>
      <c r="N487" s="17">
        <v>4.4564300000000001E-2</v>
      </c>
      <c r="O487" s="17">
        <v>5.1945400000000003E-2</v>
      </c>
      <c r="P487" s="13">
        <v>5.5917547911312482E-3</v>
      </c>
      <c r="Q487" s="20" t="s">
        <v>721</v>
      </c>
      <c r="R487" s="12">
        <v>-5.3525000000000003E-2</v>
      </c>
      <c r="S487" s="12">
        <v>-5.5114999999999997E-2</v>
      </c>
    </row>
    <row r="488" spans="1:19" x14ac:dyDescent="0.3">
      <c r="A488" s="1" t="s">
        <v>614</v>
      </c>
      <c r="B488" s="18">
        <v>1101.5999999999999</v>
      </c>
      <c r="C488" s="10">
        <v>22.142333333333333</v>
      </c>
      <c r="D488" s="9">
        <f t="shared" si="7"/>
        <v>2.0100157346889375E-2</v>
      </c>
      <c r="E488" s="10">
        <v>68.686666666666667</v>
      </c>
      <c r="F488" s="20">
        <v>0.39613355322121085</v>
      </c>
      <c r="G488" s="15">
        <v>1.6000000000000001E-3</v>
      </c>
      <c r="H488" s="15">
        <v>4.7199999999999999E-2</v>
      </c>
      <c r="I488" s="15">
        <v>6.0100000000000001E-2</v>
      </c>
      <c r="J488" s="17">
        <v>3.7657599999999999E-2</v>
      </c>
      <c r="K488" s="21">
        <v>1.5556761446646928E-2</v>
      </c>
      <c r="L488" s="12">
        <v>1E-4</v>
      </c>
      <c r="M488" s="22">
        <v>2.1104305737162932E-4</v>
      </c>
      <c r="N488" s="17">
        <v>2.4380999999999999E-3</v>
      </c>
      <c r="O488" s="17">
        <v>1.69798E-2</v>
      </c>
      <c r="P488" s="13">
        <v>3.3487857875525752E-3</v>
      </c>
      <c r="Q488" s="20" t="s">
        <v>721</v>
      </c>
      <c r="R488" s="12">
        <v>7.0451E-2</v>
      </c>
      <c r="S488" s="12">
        <v>6.862E-2</v>
      </c>
    </row>
    <row r="489" spans="1:19" x14ac:dyDescent="0.3">
      <c r="A489" s="1" t="s">
        <v>334</v>
      </c>
      <c r="B489" s="18">
        <v>1049.33</v>
      </c>
      <c r="C489" s="10">
        <v>22.247666666666667</v>
      </c>
      <c r="D489" s="9">
        <f t="shared" si="7"/>
        <v>2.1201782724849828E-2</v>
      </c>
      <c r="E489" s="10">
        <v>70.273333333333326</v>
      </c>
      <c r="F489" s="20">
        <v>0.41398161905674846</v>
      </c>
      <c r="G489" s="15">
        <v>1.6000000000000001E-3</v>
      </c>
      <c r="H489" s="15">
        <v>4.4900000000000002E-2</v>
      </c>
      <c r="I489" s="15">
        <v>5.6600000000000004E-2</v>
      </c>
      <c r="J489" s="17">
        <v>3.2707800000000002E-2</v>
      </c>
      <c r="K489" s="21">
        <v>1.1217719354637511E-2</v>
      </c>
      <c r="L489" s="12">
        <v>1E-4</v>
      </c>
      <c r="M489" s="22">
        <v>1.3806642784079948E-3</v>
      </c>
      <c r="N489" s="17">
        <v>7.02126E-2</v>
      </c>
      <c r="O489" s="17">
        <v>4.7318800000000001E-2</v>
      </c>
      <c r="P489" s="13">
        <v>2.7046020741628919E-3</v>
      </c>
      <c r="Q489" s="20" t="s">
        <v>721</v>
      </c>
      <c r="R489" s="12">
        <v>-4.5434000000000002E-2</v>
      </c>
      <c r="S489" s="12">
        <v>-4.7840000000000001E-2</v>
      </c>
    </row>
    <row r="490" spans="1:19" x14ac:dyDescent="0.3">
      <c r="A490" s="1" t="s">
        <v>335</v>
      </c>
      <c r="B490" s="18">
        <v>1141.2</v>
      </c>
      <c r="C490" s="10">
        <v>22.353000000000002</v>
      </c>
      <c r="D490" s="9">
        <f t="shared" si="7"/>
        <v>1.9587276550998949E-2</v>
      </c>
      <c r="E490" s="10">
        <v>71.86</v>
      </c>
      <c r="F490" s="20">
        <v>0.3843057827874361</v>
      </c>
      <c r="G490" s="15">
        <v>1.5E-3</v>
      </c>
      <c r="H490" s="15">
        <v>4.53E-2</v>
      </c>
      <c r="I490" s="15">
        <v>5.6600000000000004E-2</v>
      </c>
      <c r="J490" s="17">
        <v>3.4063000000000003E-2</v>
      </c>
      <c r="K490" s="21">
        <v>3.3375091320580388E-3</v>
      </c>
      <c r="L490" s="12">
        <v>1E-4</v>
      </c>
      <c r="M490" s="22">
        <v>5.8173623071566816E-4</v>
      </c>
      <c r="N490" s="17">
        <v>-1.5330099999999999E-2</v>
      </c>
      <c r="O490" s="17">
        <v>-1.4394799999999999E-2</v>
      </c>
      <c r="P490" s="13">
        <v>2.3371834354522858E-3</v>
      </c>
      <c r="Q490" s="20" t="s">
        <v>721</v>
      </c>
      <c r="R490" s="12">
        <v>9.0383000000000005E-2</v>
      </c>
      <c r="S490" s="12">
        <v>8.8750999999999997E-2</v>
      </c>
    </row>
    <row r="491" spans="1:19" x14ac:dyDescent="0.3">
      <c r="A491" s="1" t="s">
        <v>615</v>
      </c>
      <c r="B491" s="18">
        <v>1183.26</v>
      </c>
      <c r="C491" s="10">
        <v>22.478333333333335</v>
      </c>
      <c r="D491" s="9">
        <f t="shared" si="7"/>
        <v>1.8996951923781195E-2</v>
      </c>
      <c r="E491" s="10">
        <v>73.69</v>
      </c>
      <c r="F491" s="20">
        <v>0.37288728594042309</v>
      </c>
      <c r="G491" s="15">
        <v>1.2999999999999999E-3</v>
      </c>
      <c r="H491" s="15">
        <v>4.6799999999999994E-2</v>
      </c>
      <c r="I491" s="15">
        <v>5.7200000000000001E-2</v>
      </c>
      <c r="J491" s="17">
        <v>3.6715699999999997E-2</v>
      </c>
      <c r="K491" s="21">
        <v>7.2316414999466653E-3</v>
      </c>
      <c r="L491" s="12">
        <v>1E-4</v>
      </c>
      <c r="M491" s="22">
        <v>1.2451988884769616E-3</v>
      </c>
      <c r="N491" s="17">
        <v>-3.1738700000000002E-2</v>
      </c>
      <c r="O491" s="17">
        <v>-2.0274500000000001E-2</v>
      </c>
      <c r="P491" s="13">
        <v>1.080070447467861E-3</v>
      </c>
      <c r="Q491" s="20" t="s">
        <v>721</v>
      </c>
      <c r="R491" s="12">
        <v>3.8725999999999997E-2</v>
      </c>
      <c r="S491" s="12">
        <v>3.7081000000000003E-2</v>
      </c>
    </row>
    <row r="492" spans="1:19" x14ac:dyDescent="0.3">
      <c r="A492" s="1" t="s">
        <v>336</v>
      </c>
      <c r="B492" s="18">
        <v>1180.55</v>
      </c>
      <c r="C492" s="10">
        <v>22.603666666666669</v>
      </c>
      <c r="D492" s="9">
        <f t="shared" si="7"/>
        <v>1.914672539635481E-2</v>
      </c>
      <c r="E492" s="10">
        <v>75.52</v>
      </c>
      <c r="F492" s="20">
        <v>0.37669475432536009</v>
      </c>
      <c r="G492" s="15">
        <v>1.4000000000000002E-3</v>
      </c>
      <c r="H492" s="15">
        <v>4.87E-2</v>
      </c>
      <c r="I492" s="15">
        <v>5.9200000000000003E-2</v>
      </c>
      <c r="J492" s="17">
        <v>3.80256E-2</v>
      </c>
      <c r="K492" s="21">
        <v>1.4798007305748375E-2</v>
      </c>
      <c r="L492" s="12">
        <v>1E-4</v>
      </c>
      <c r="M492" s="22">
        <v>4.206464238194485E-4</v>
      </c>
      <c r="N492" s="17">
        <v>-1.37264E-2</v>
      </c>
      <c r="O492" s="17">
        <v>-5.7273999999999997E-3</v>
      </c>
      <c r="P492" s="13">
        <v>1.737952020951429E-3</v>
      </c>
      <c r="Q492" s="20" t="s">
        <v>721</v>
      </c>
      <c r="R492" s="12">
        <v>-5.1E-5</v>
      </c>
      <c r="S492" s="12">
        <v>-2.5709999999999999E-3</v>
      </c>
    </row>
    <row r="493" spans="1:19" x14ac:dyDescent="0.3">
      <c r="A493" s="1" t="s">
        <v>337</v>
      </c>
      <c r="B493" s="18">
        <v>1257.6400000000001</v>
      </c>
      <c r="C493" s="10">
        <v>22.728999999999999</v>
      </c>
      <c r="D493" s="9">
        <f t="shared" si="7"/>
        <v>1.8072739416685218E-2</v>
      </c>
      <c r="E493" s="10">
        <v>77.349999999999994</v>
      </c>
      <c r="F493" s="20">
        <v>0.35810031690752153</v>
      </c>
      <c r="G493" s="15">
        <v>1.4000000000000002E-3</v>
      </c>
      <c r="H493" s="15">
        <v>5.0199999999999995E-2</v>
      </c>
      <c r="I493" s="15">
        <v>6.0999999999999999E-2</v>
      </c>
      <c r="J493" s="17">
        <v>4.1378199999999997E-2</v>
      </c>
      <c r="K493" s="21">
        <v>1.261184894228388E-2</v>
      </c>
      <c r="L493" s="12">
        <v>1E-4</v>
      </c>
      <c r="M493" s="22">
        <v>1.718440789203024E-3</v>
      </c>
      <c r="N493" s="17">
        <v>-3.8814300000000003E-2</v>
      </c>
      <c r="O493" s="17">
        <v>-3.6191000000000001E-3</v>
      </c>
      <c r="P493" s="13">
        <v>8.321360373712551E-4</v>
      </c>
      <c r="Q493" s="20" t="s">
        <v>721</v>
      </c>
      <c r="R493" s="12">
        <v>6.7054000000000002E-2</v>
      </c>
      <c r="S493" s="12">
        <v>6.5249000000000001E-2</v>
      </c>
    </row>
    <row r="494" spans="1:19" x14ac:dyDescent="0.3">
      <c r="A494" s="1" t="s">
        <v>338</v>
      </c>
      <c r="B494" s="18">
        <v>1286.1199999999999</v>
      </c>
      <c r="C494" s="15">
        <v>22.963000000000001</v>
      </c>
      <c r="D494" s="9">
        <f t="shared" si="7"/>
        <v>1.7854477031692222E-2</v>
      </c>
      <c r="E494" s="15">
        <v>78.67</v>
      </c>
      <c r="F494" s="20">
        <v>0.34863222370128311</v>
      </c>
      <c r="G494" s="15">
        <v>1.5E-3</v>
      </c>
      <c r="H494" s="15">
        <v>5.04E-2</v>
      </c>
      <c r="I494" s="15">
        <v>6.0899999999999996E-2</v>
      </c>
      <c r="J494" s="17">
        <v>4.3200000000000002E-2</v>
      </c>
      <c r="K494" s="21">
        <v>1.5367884875180222E-2</v>
      </c>
      <c r="L494" s="12">
        <v>1E-4</v>
      </c>
      <c r="M494" s="22">
        <v>4.7632300539741657E-3</v>
      </c>
      <c r="N494" s="17">
        <v>-1.9599999999999999E-2</v>
      </c>
      <c r="O494" s="17">
        <v>-1.9800000000000002E-2</v>
      </c>
      <c r="P494" s="13">
        <v>8.6323005418803035E-4</v>
      </c>
      <c r="Q494" s="20" t="s">
        <v>721</v>
      </c>
      <c r="R494" s="12">
        <v>2.3349000000000002E-2</v>
      </c>
      <c r="S494" s="12">
        <v>2.2318999999999999E-2</v>
      </c>
    </row>
    <row r="495" spans="1:19" x14ac:dyDescent="0.3">
      <c r="A495" s="1" t="s">
        <v>339</v>
      </c>
      <c r="B495" s="18">
        <v>1327.22</v>
      </c>
      <c r="C495" s="15">
        <v>23.197000000000003</v>
      </c>
      <c r="D495" s="9">
        <f t="shared" si="7"/>
        <v>1.7477886107804284E-2</v>
      </c>
      <c r="E495" s="15">
        <v>79.990000000000009</v>
      </c>
      <c r="F495" s="20">
        <v>0.33909657346352218</v>
      </c>
      <c r="G495" s="15">
        <v>1.2999999999999999E-3</v>
      </c>
      <c r="H495" s="15">
        <v>5.2199999999999996E-2</v>
      </c>
      <c r="I495" s="15">
        <v>6.1500000000000006E-2</v>
      </c>
      <c r="J495" s="17">
        <v>4.2599999999999999E-2</v>
      </c>
      <c r="K495" s="21">
        <v>1.5918107872049402E-2</v>
      </c>
      <c r="L495" s="12">
        <v>1E-4</v>
      </c>
      <c r="M495" s="22">
        <v>4.9313650254514396E-3</v>
      </c>
      <c r="N495" s="17">
        <v>1.1299999999999999E-2</v>
      </c>
      <c r="O495" s="17">
        <v>1.5699999999999999E-2</v>
      </c>
      <c r="P495" s="13">
        <v>1.0655333840297581E-3</v>
      </c>
      <c r="Q495" s="20" t="s">
        <v>721</v>
      </c>
      <c r="R495" s="12">
        <v>3.2508000000000002E-2</v>
      </c>
      <c r="S495" s="12">
        <v>3.0251E-2</v>
      </c>
    </row>
    <row r="496" spans="1:19" x14ac:dyDescent="0.3">
      <c r="A496" s="1" t="s">
        <v>340</v>
      </c>
      <c r="B496" s="18">
        <v>1325.83</v>
      </c>
      <c r="C496" s="15">
        <v>23.431000000000004</v>
      </c>
      <c r="D496" s="9">
        <f t="shared" si="7"/>
        <v>1.7672703136902924E-2</v>
      </c>
      <c r="E496" s="15">
        <v>81.31</v>
      </c>
      <c r="F496" s="20">
        <v>0.35426993935743722</v>
      </c>
      <c r="G496" s="15">
        <v>1E-3</v>
      </c>
      <c r="H496" s="15">
        <v>5.1299999999999998E-2</v>
      </c>
      <c r="I496" s="15">
        <v>6.0299999999999999E-2</v>
      </c>
      <c r="J496" s="17">
        <v>4.2900000000000001E-2</v>
      </c>
      <c r="K496" s="21">
        <v>1.2476022425309838E-2</v>
      </c>
      <c r="L496" s="12">
        <v>1E-4</v>
      </c>
      <c r="M496" s="22">
        <v>9.7510720305094001E-3</v>
      </c>
      <c r="N496" s="17">
        <v>-5.9999999999999995E-4</v>
      </c>
      <c r="O496" s="17">
        <v>-7.1999999999999998E-3</v>
      </c>
      <c r="P496" s="13">
        <v>2.3472642623941094E-3</v>
      </c>
      <c r="Q496" s="20" t="s">
        <v>721</v>
      </c>
      <c r="R496" s="12">
        <v>6.2500000000000001E-4</v>
      </c>
      <c r="S496" s="12">
        <v>-8.6700000000000004E-4</v>
      </c>
    </row>
    <row r="497" spans="1:19" x14ac:dyDescent="0.3">
      <c r="A497" s="1" t="s">
        <v>616</v>
      </c>
      <c r="B497" s="18">
        <v>1363.61</v>
      </c>
      <c r="C497" s="15">
        <v>23.734333333333339</v>
      </c>
      <c r="D497" s="9">
        <f t="shared" si="7"/>
        <v>1.7405514284387281E-2</v>
      </c>
      <c r="E497" s="15">
        <v>82.163333333333327</v>
      </c>
      <c r="F497" s="20">
        <v>0.34069680122773904</v>
      </c>
      <c r="G497" s="15">
        <v>5.9999999999999995E-4</v>
      </c>
      <c r="H497" s="15">
        <v>5.16E-2</v>
      </c>
      <c r="I497" s="15">
        <v>6.0199999999999997E-2</v>
      </c>
      <c r="J497" s="17">
        <v>4.1599999999999998E-2</v>
      </c>
      <c r="K497" s="21">
        <v>9.3802003581015831E-3</v>
      </c>
      <c r="L497" s="12">
        <v>0</v>
      </c>
      <c r="M497" s="22">
        <v>6.4394295354570641E-3</v>
      </c>
      <c r="N497" s="17">
        <v>1.9900000000000001E-2</v>
      </c>
      <c r="O497" s="17">
        <v>2.3900000000000001E-2</v>
      </c>
      <c r="P497" s="13">
        <v>6.3653030118415721E-4</v>
      </c>
      <c r="Q497" s="20" t="s">
        <v>721</v>
      </c>
      <c r="R497" s="12">
        <v>2.9440999999999998E-2</v>
      </c>
      <c r="S497" s="12">
        <v>2.8358000000000001E-2</v>
      </c>
    </row>
    <row r="498" spans="1:19" x14ac:dyDescent="0.3">
      <c r="A498" s="1" t="s">
        <v>341</v>
      </c>
      <c r="B498" s="18">
        <v>1345.2</v>
      </c>
      <c r="C498" s="15">
        <v>24.03766666666667</v>
      </c>
      <c r="D498" s="9">
        <f t="shared" si="7"/>
        <v>1.7869213995440583E-2</v>
      </c>
      <c r="E498" s="15">
        <v>83.016666666666666</v>
      </c>
      <c r="F498" s="20">
        <v>0.34722218907396224</v>
      </c>
      <c r="G498" s="15">
        <v>4.0000000000000002E-4</v>
      </c>
      <c r="H498" s="15">
        <v>4.9599999999999998E-2</v>
      </c>
      <c r="I498" s="15">
        <v>5.7800000000000004E-2</v>
      </c>
      <c r="J498" s="17">
        <v>3.9100000000000003E-2</v>
      </c>
      <c r="K498" s="21">
        <v>9.116843627235206E-3</v>
      </c>
      <c r="L498" s="12">
        <v>0</v>
      </c>
      <c r="M498" s="22">
        <v>4.7041875272335609E-3</v>
      </c>
      <c r="N498" s="17">
        <v>3.5499999999999997E-2</v>
      </c>
      <c r="O498" s="17">
        <v>2.5700000000000001E-2</v>
      </c>
      <c r="P498" s="13">
        <v>9.3420362216688961E-4</v>
      </c>
      <c r="Q498" s="20" t="s">
        <v>721</v>
      </c>
      <c r="R498" s="12">
        <v>-1.1313E-2</v>
      </c>
      <c r="S498" s="12">
        <v>-1.3572000000000001E-2</v>
      </c>
    </row>
    <row r="499" spans="1:19" x14ac:dyDescent="0.3">
      <c r="A499" s="1" t="s">
        <v>342</v>
      </c>
      <c r="B499" s="18">
        <v>1320.64</v>
      </c>
      <c r="C499" s="15">
        <v>24.341000000000001</v>
      </c>
      <c r="D499" s="9">
        <f t="shared" si="7"/>
        <v>1.8431215168403198E-2</v>
      </c>
      <c r="E499" s="15">
        <v>83.86999999999999</v>
      </c>
      <c r="F499" s="20">
        <v>0.35157003916438573</v>
      </c>
      <c r="G499" s="15">
        <v>4.0000000000000002E-4</v>
      </c>
      <c r="H499" s="15">
        <v>4.99E-2</v>
      </c>
      <c r="I499" s="15">
        <v>5.7500000000000002E-2</v>
      </c>
      <c r="J499" s="17">
        <v>4.0899999999999999E-2</v>
      </c>
      <c r="K499" s="21">
        <v>1.1733553158478681E-2</v>
      </c>
      <c r="L499" s="12">
        <v>0</v>
      </c>
      <c r="M499" s="22">
        <v>-1.0709670566992902E-3</v>
      </c>
      <c r="N499" s="17">
        <v>-1.7899999999999999E-2</v>
      </c>
      <c r="O499" s="17">
        <v>-2.1000000000000001E-2</v>
      </c>
      <c r="P499" s="13">
        <v>2.2947473904577844E-3</v>
      </c>
      <c r="Q499" s="20" t="s">
        <v>721</v>
      </c>
      <c r="R499" s="12">
        <v>-1.6545000000000001E-2</v>
      </c>
      <c r="S499" s="12">
        <v>-1.8106000000000001E-2</v>
      </c>
    </row>
    <row r="500" spans="1:19" x14ac:dyDescent="0.3">
      <c r="A500" s="1" t="s">
        <v>617</v>
      </c>
      <c r="B500" s="18">
        <v>1292.28</v>
      </c>
      <c r="C500" s="15">
        <v>24.621000000000002</v>
      </c>
      <c r="D500" s="9">
        <f t="shared" si="7"/>
        <v>1.9052372550840378E-2</v>
      </c>
      <c r="E500" s="15">
        <v>84.906666666666652</v>
      </c>
      <c r="F500" s="20">
        <v>0.3594189030275281</v>
      </c>
      <c r="G500" s="15">
        <v>4.0000000000000002E-4</v>
      </c>
      <c r="H500" s="15">
        <v>4.9299999999999997E-2</v>
      </c>
      <c r="I500" s="15">
        <v>5.7599999999999998E-2</v>
      </c>
      <c r="J500" s="17">
        <v>3.78E-2</v>
      </c>
      <c r="K500" s="21">
        <v>1.2370560472654652E-2</v>
      </c>
      <c r="L500" s="12">
        <v>0</v>
      </c>
      <c r="M500" s="22">
        <v>8.8604566679362229E-4</v>
      </c>
      <c r="N500" s="17">
        <v>4.2199999999999994E-2</v>
      </c>
      <c r="O500" s="17">
        <v>4.7300000000000002E-2</v>
      </c>
      <c r="P500" s="13">
        <v>1.8307399767004712E-3</v>
      </c>
      <c r="Q500" s="20" t="s">
        <v>721</v>
      </c>
      <c r="R500" s="12">
        <v>-1.9827999999999998E-2</v>
      </c>
      <c r="S500" s="12">
        <v>-2.0982000000000001E-2</v>
      </c>
    </row>
    <row r="501" spans="1:19" x14ac:dyDescent="0.3">
      <c r="A501" s="1" t="s">
        <v>343</v>
      </c>
      <c r="B501" s="18">
        <v>1218.8900000000001</v>
      </c>
      <c r="C501" s="15">
        <v>24.901</v>
      </c>
      <c r="D501" s="9">
        <f t="shared" si="7"/>
        <v>2.0429242999778486E-2</v>
      </c>
      <c r="E501" s="15">
        <v>85.943333333333328</v>
      </c>
      <c r="F501" s="20">
        <v>0.37581252211859789</v>
      </c>
      <c r="G501" s="15">
        <v>2.0000000000000001E-4</v>
      </c>
      <c r="H501" s="15">
        <v>4.3700000000000003E-2</v>
      </c>
      <c r="I501" s="15">
        <v>5.3600000000000002E-2</v>
      </c>
      <c r="J501" s="17">
        <v>3.15E-2</v>
      </c>
      <c r="K501" s="21">
        <v>1.2726561949920605E-2</v>
      </c>
      <c r="L501" s="12">
        <v>1E-4</v>
      </c>
      <c r="M501" s="22">
        <v>2.7575889023645495E-3</v>
      </c>
      <c r="N501" s="17">
        <v>8.6199999999999999E-2</v>
      </c>
      <c r="O501" s="17">
        <v>2.4E-2</v>
      </c>
      <c r="P501" s="13">
        <v>1.9222216236125848E-2</v>
      </c>
      <c r="Q501" s="20" t="s">
        <v>721</v>
      </c>
      <c r="R501" s="12">
        <v>-5.4323000000000003E-2</v>
      </c>
      <c r="S501" s="12">
        <v>-5.6735000000000001E-2</v>
      </c>
    </row>
    <row r="502" spans="1:19" x14ac:dyDescent="0.3">
      <c r="A502" s="1" t="s">
        <v>344</v>
      </c>
      <c r="B502" s="18">
        <v>1131.42</v>
      </c>
      <c r="C502" s="15">
        <v>25.181000000000001</v>
      </c>
      <c r="D502" s="9">
        <f t="shared" si="7"/>
        <v>2.2256102950274876E-2</v>
      </c>
      <c r="E502" s="15">
        <v>86.97999999999999</v>
      </c>
      <c r="F502" s="20">
        <v>0.39992284700065428</v>
      </c>
      <c r="G502" s="15">
        <v>1E-4</v>
      </c>
      <c r="H502" s="15">
        <v>4.0899999999999999E-2</v>
      </c>
      <c r="I502" s="15">
        <v>5.2699999999999997E-2</v>
      </c>
      <c r="J502" s="17">
        <v>2.6499999999999999E-2</v>
      </c>
      <c r="K502" s="21">
        <v>1.3049301456841913E-2</v>
      </c>
      <c r="L502" s="12">
        <v>0</v>
      </c>
      <c r="M502" s="22">
        <v>1.5184621156945077E-3</v>
      </c>
      <c r="N502" s="17">
        <v>7.0400000000000004E-2</v>
      </c>
      <c r="O502" s="17">
        <v>5.7500000000000002E-2</v>
      </c>
      <c r="P502" s="13">
        <v>6.9158593554289318E-3</v>
      </c>
      <c r="Q502" s="20" t="s">
        <v>721</v>
      </c>
      <c r="R502" s="12">
        <v>-7.0237999999999995E-2</v>
      </c>
      <c r="S502" s="12">
        <v>-7.1738999999999997E-2</v>
      </c>
    </row>
    <row r="503" spans="1:19" x14ac:dyDescent="0.3">
      <c r="A503" s="1" t="s">
        <v>345</v>
      </c>
      <c r="B503" s="18">
        <v>1253.3</v>
      </c>
      <c r="C503" s="15">
        <v>25.595666666666666</v>
      </c>
      <c r="D503" s="9">
        <f t="shared" si="7"/>
        <v>2.0422617622809117E-2</v>
      </c>
      <c r="E503" s="15">
        <v>86.97</v>
      </c>
      <c r="F503" s="20">
        <v>0.36507790457724421</v>
      </c>
      <c r="G503" s="15">
        <v>2.0000000000000001E-4</v>
      </c>
      <c r="H503" s="15">
        <v>3.9800000000000002E-2</v>
      </c>
      <c r="I503" s="15">
        <v>5.3699999999999998E-2</v>
      </c>
      <c r="J503" s="17">
        <v>2.9100000000000001E-2</v>
      </c>
      <c r="K503" s="21">
        <v>7.8925078330824381E-3</v>
      </c>
      <c r="L503" s="12">
        <v>0</v>
      </c>
      <c r="M503" s="22">
        <v>-2.0626826333582926E-3</v>
      </c>
      <c r="N503" s="17">
        <v>-3.0600000000000002E-2</v>
      </c>
      <c r="O503" s="17">
        <v>9.4000000000000004E-3</v>
      </c>
      <c r="P503" s="13">
        <v>7.40085535063373E-3</v>
      </c>
      <c r="Q503" s="20" t="s">
        <v>721</v>
      </c>
      <c r="R503" s="12">
        <v>0.109014</v>
      </c>
      <c r="S503" s="12">
        <v>0.107554</v>
      </c>
    </row>
    <row r="504" spans="1:19" x14ac:dyDescent="0.3">
      <c r="A504" s="1" t="s">
        <v>346</v>
      </c>
      <c r="B504" s="18">
        <v>1246.96</v>
      </c>
      <c r="C504" s="15">
        <v>26.010333333333328</v>
      </c>
      <c r="D504" s="9">
        <f t="shared" si="7"/>
        <v>2.0858995744316839E-2</v>
      </c>
      <c r="E504" s="15">
        <v>86.96</v>
      </c>
      <c r="F504" s="20">
        <v>0.36232989752342748</v>
      </c>
      <c r="G504" s="15">
        <v>1E-4</v>
      </c>
      <c r="H504" s="15">
        <v>3.8699999999999998E-2</v>
      </c>
      <c r="I504" s="15">
        <v>5.1399999999999994E-2</v>
      </c>
      <c r="J504" s="17">
        <v>2.7300000000000001E-2</v>
      </c>
      <c r="K504" s="21">
        <v>-4.3403130078784194E-3</v>
      </c>
      <c r="L504" s="12">
        <v>0</v>
      </c>
      <c r="M504" s="22">
        <v>-8.4356133044194426E-4</v>
      </c>
      <c r="N504" s="17">
        <v>2.5099999999999997E-2</v>
      </c>
      <c r="O504" s="17">
        <v>-3.56E-2</v>
      </c>
      <c r="P504" s="13">
        <v>7.6796025081654357E-3</v>
      </c>
      <c r="Q504" s="20" t="s">
        <v>721</v>
      </c>
      <c r="R504" s="12">
        <v>-2.7269999999999998E-3</v>
      </c>
      <c r="S504" s="12">
        <v>-5.5519999999999996E-3</v>
      </c>
    </row>
    <row r="505" spans="1:19" x14ac:dyDescent="0.3">
      <c r="A505" s="1" t="s">
        <v>618</v>
      </c>
      <c r="B505" s="18">
        <v>1257.5999999999999</v>
      </c>
      <c r="C505" s="15">
        <v>26.424999999999997</v>
      </c>
      <c r="D505" s="9">
        <f t="shared" si="7"/>
        <v>2.1012245547073791E-2</v>
      </c>
      <c r="E505" s="15">
        <v>86.95</v>
      </c>
      <c r="F505" s="20">
        <v>0.35723254070370847</v>
      </c>
      <c r="G505" s="15">
        <v>1E-4</v>
      </c>
      <c r="H505" s="15">
        <v>3.9300000000000002E-2</v>
      </c>
      <c r="I505" s="15">
        <v>5.2499999999999998E-2</v>
      </c>
      <c r="J505" s="17">
        <v>2.5499999999999998E-2</v>
      </c>
      <c r="K505" s="21">
        <v>-6.4973311889083537E-3</v>
      </c>
      <c r="L505" s="12">
        <v>0</v>
      </c>
      <c r="M505" s="22">
        <v>-2.4665163771382392E-3</v>
      </c>
      <c r="N505" s="17">
        <v>2.7000000000000003E-2</v>
      </c>
      <c r="O505" s="17">
        <v>5.1200000000000002E-2</v>
      </c>
      <c r="P505" s="13">
        <v>2.7640924377300533E-3</v>
      </c>
      <c r="Q505" s="20" t="s">
        <v>721</v>
      </c>
      <c r="R505" s="12">
        <v>9.4269999999999996E-3</v>
      </c>
      <c r="S505" s="12">
        <v>7.613E-3</v>
      </c>
    </row>
    <row r="506" spans="1:19" x14ac:dyDescent="0.3">
      <c r="A506" s="1" t="s">
        <v>347</v>
      </c>
      <c r="B506" s="18">
        <v>1312.41</v>
      </c>
      <c r="C506" s="9">
        <v>26.734333333333332</v>
      </c>
      <c r="D506" s="9">
        <f t="shared" si="7"/>
        <v>2.0370412701315389E-2</v>
      </c>
      <c r="E506" s="9">
        <v>87.48</v>
      </c>
      <c r="F506" s="20">
        <v>0.34548730260882093</v>
      </c>
      <c r="G506" s="15">
        <v>2.9999999999999997E-4</v>
      </c>
      <c r="H506" s="15">
        <v>3.85E-2</v>
      </c>
      <c r="I506" s="15">
        <v>5.2300000000000006E-2</v>
      </c>
      <c r="J506" s="17">
        <v>2.4899999999999999E-2</v>
      </c>
      <c r="K506" s="21">
        <v>-1.3062132269354676E-2</v>
      </c>
      <c r="L506" s="12">
        <v>0</v>
      </c>
      <c r="M506" s="22">
        <v>4.4001914282676413E-3</v>
      </c>
      <c r="N506" s="17">
        <v>2.0000000000000001E-4</v>
      </c>
      <c r="O506" s="17">
        <v>1.9400000000000001E-2</v>
      </c>
      <c r="P506" s="13">
        <v>6.4813402485915409E-4</v>
      </c>
      <c r="Q506" s="20" t="s">
        <v>721</v>
      </c>
      <c r="R506" s="12">
        <v>4.5205000000000002E-2</v>
      </c>
      <c r="S506" s="12">
        <v>4.4003E-2</v>
      </c>
    </row>
    <row r="507" spans="1:19" x14ac:dyDescent="0.3">
      <c r="A507" s="1" t="s">
        <v>348</v>
      </c>
      <c r="B507" s="18">
        <v>1365.68</v>
      </c>
      <c r="C507" s="9">
        <v>27.043666666666667</v>
      </c>
      <c r="D507" s="9">
        <f t="shared" si="7"/>
        <v>1.98023451076875E-2</v>
      </c>
      <c r="E507" s="9">
        <v>88.009999999999991</v>
      </c>
      <c r="F507" s="20">
        <v>0.33697393544043541</v>
      </c>
      <c r="G507" s="15">
        <v>8.9999999999999998E-4</v>
      </c>
      <c r="H507" s="15">
        <v>3.85E-2</v>
      </c>
      <c r="I507" s="15">
        <v>5.1399999999999994E-2</v>
      </c>
      <c r="J507" s="17">
        <v>2.7199999999999998E-2</v>
      </c>
      <c r="K507" s="21">
        <v>-1.446631326189792E-2</v>
      </c>
      <c r="L507" s="12">
        <v>0</v>
      </c>
      <c r="M507" s="22">
        <v>4.4029735512762791E-3</v>
      </c>
      <c r="N507" s="17">
        <v>-1.9599999999999999E-2</v>
      </c>
      <c r="O507" s="17">
        <v>5.7000000000000002E-3</v>
      </c>
      <c r="P507" s="13">
        <v>6.2370002441887223E-4</v>
      </c>
      <c r="Q507" s="20" t="s">
        <v>721</v>
      </c>
      <c r="R507" s="12">
        <v>4.3340999999999998E-2</v>
      </c>
      <c r="S507" s="12">
        <v>4.0744000000000002E-2</v>
      </c>
    </row>
    <row r="508" spans="1:19" x14ac:dyDescent="0.3">
      <c r="A508" s="1" t="s">
        <v>619</v>
      </c>
      <c r="B508" s="18">
        <v>1408.47</v>
      </c>
      <c r="C508" s="9">
        <v>27.352999999999998</v>
      </c>
      <c r="D508" s="9">
        <f t="shared" si="7"/>
        <v>1.9420363941014006E-2</v>
      </c>
      <c r="E508" s="9">
        <v>88.539999999999992</v>
      </c>
      <c r="F508" s="20">
        <v>0.34618196735704709</v>
      </c>
      <c r="G508" s="15">
        <v>8.0000000000000004E-4</v>
      </c>
      <c r="H508" s="15">
        <v>3.9900000000000005E-2</v>
      </c>
      <c r="I508" s="15">
        <v>5.2300000000000006E-2</v>
      </c>
      <c r="J508" s="17">
        <v>2.9700000000000001E-2</v>
      </c>
      <c r="K508" s="21">
        <v>-1.3775049926613828E-2</v>
      </c>
      <c r="L508" s="12">
        <v>0</v>
      </c>
      <c r="M508" s="22">
        <v>7.5945586239309915E-3</v>
      </c>
      <c r="N508" s="17">
        <v>-3.0200000000000001E-2</v>
      </c>
      <c r="O508" s="17">
        <v>-3.0300000000000001E-2</v>
      </c>
      <c r="P508" s="13">
        <v>1.1552698926965471E-3</v>
      </c>
      <c r="Q508" s="20" t="s">
        <v>721</v>
      </c>
      <c r="R508" s="12">
        <v>3.2865999999999999E-2</v>
      </c>
      <c r="S508" s="12">
        <v>3.1281999999999997E-2</v>
      </c>
    </row>
    <row r="509" spans="1:19" x14ac:dyDescent="0.3">
      <c r="A509" s="1" t="s">
        <v>349</v>
      </c>
      <c r="B509" s="18">
        <v>1397.91</v>
      </c>
      <c r="C509" s="9">
        <v>27.675333333333334</v>
      </c>
      <c r="D509" s="9">
        <f t="shared" si="7"/>
        <v>1.9797650301760009E-2</v>
      </c>
      <c r="E509" s="9">
        <v>88.333333333333329</v>
      </c>
      <c r="F509" s="20">
        <v>0.34614031117868449</v>
      </c>
      <c r="G509" s="15">
        <v>8.0000000000000004E-4</v>
      </c>
      <c r="H509" s="15">
        <v>3.9599999999999996E-2</v>
      </c>
      <c r="I509" s="15">
        <v>5.1900000000000002E-2</v>
      </c>
      <c r="J509" s="17">
        <v>2.6800000000000001E-2</v>
      </c>
      <c r="K509" s="21">
        <v>-1.2414025701192556E-2</v>
      </c>
      <c r="L509" s="12">
        <v>0</v>
      </c>
      <c r="M509" s="22">
        <v>3.0210295040804525E-3</v>
      </c>
      <c r="N509" s="17">
        <v>4.0899999999999999E-2</v>
      </c>
      <c r="O509" s="17">
        <v>2.5100000000000001E-2</v>
      </c>
      <c r="P509" s="13">
        <v>1.6275451387254404E-3</v>
      </c>
      <c r="Q509" s="20" t="s">
        <v>721</v>
      </c>
      <c r="R509" s="12">
        <v>-6.0340000000000003E-3</v>
      </c>
      <c r="S509" s="12">
        <v>-7.2370000000000004E-3</v>
      </c>
    </row>
    <row r="510" spans="1:19" x14ac:dyDescent="0.3">
      <c r="A510" s="1" t="s">
        <v>350</v>
      </c>
      <c r="B510" s="18">
        <v>1310.33</v>
      </c>
      <c r="C510" s="9">
        <v>27.997666666666667</v>
      </c>
      <c r="D510" s="9">
        <f t="shared" si="7"/>
        <v>2.1366882134017131E-2</v>
      </c>
      <c r="E510" s="9">
        <v>88.126666666666665</v>
      </c>
      <c r="F510" s="20">
        <v>0.36904735969403196</v>
      </c>
      <c r="G510" s="15">
        <v>8.9999999999999998E-4</v>
      </c>
      <c r="H510" s="15">
        <v>3.7999999999999999E-2</v>
      </c>
      <c r="I510" s="15">
        <v>5.0700000000000002E-2</v>
      </c>
      <c r="J510" s="17">
        <v>2.2100000000000002E-2</v>
      </c>
      <c r="K510" s="21">
        <v>-1.5270753909324281E-2</v>
      </c>
      <c r="L510" s="12">
        <v>1E-4</v>
      </c>
      <c r="M510" s="22">
        <v>-1.1734793663211729E-3</v>
      </c>
      <c r="N510" s="17">
        <v>6.4299999999999996E-2</v>
      </c>
      <c r="O510" s="17">
        <v>3.44E-2</v>
      </c>
      <c r="P510" s="13">
        <v>1.4960906320587932E-3</v>
      </c>
      <c r="Q510" s="20" t="s">
        <v>721</v>
      </c>
      <c r="R510" s="12">
        <v>-5.9790000000000003E-2</v>
      </c>
      <c r="S510" s="12">
        <v>-6.2433000000000002E-2</v>
      </c>
    </row>
    <row r="511" spans="1:19" x14ac:dyDescent="0.3">
      <c r="A511" s="1" t="s">
        <v>620</v>
      </c>
      <c r="B511" s="18">
        <v>1362.16</v>
      </c>
      <c r="C511" s="9">
        <v>28.32</v>
      </c>
      <c r="D511" s="9">
        <f t="shared" si="7"/>
        <v>2.0790509191284428E-2</v>
      </c>
      <c r="E511" s="9">
        <v>87.92</v>
      </c>
      <c r="F511" s="20">
        <v>0.35510388514365976</v>
      </c>
      <c r="G511" s="15">
        <v>8.9999999999999998E-4</v>
      </c>
      <c r="H511" s="15">
        <v>3.6400000000000002E-2</v>
      </c>
      <c r="I511" s="15">
        <v>5.0199999999999995E-2</v>
      </c>
      <c r="J511" s="17">
        <v>2.3300000000000001E-2</v>
      </c>
      <c r="K511" s="21">
        <v>-1.9043064433598531E-2</v>
      </c>
      <c r="L511" s="12">
        <v>0</v>
      </c>
      <c r="M511" s="22">
        <v>-1.4663968844504938E-3</v>
      </c>
      <c r="N511" s="17">
        <v>-1.3600000000000001E-2</v>
      </c>
      <c r="O511" s="17">
        <v>6.4000000000000003E-3</v>
      </c>
      <c r="P511" s="13">
        <v>3.4372280349494926E-3</v>
      </c>
      <c r="Q511" s="20" t="s">
        <v>721</v>
      </c>
      <c r="R511" s="12">
        <v>4.1465000000000002E-2</v>
      </c>
      <c r="S511" s="12">
        <v>3.9888E-2</v>
      </c>
    </row>
    <row r="512" spans="1:19" x14ac:dyDescent="0.3">
      <c r="A512" s="1" t="s">
        <v>351</v>
      </c>
      <c r="B512" s="18">
        <v>1379.32</v>
      </c>
      <c r="C512" s="9">
        <v>28.743333333333332</v>
      </c>
      <c r="D512" s="9">
        <f t="shared" si="7"/>
        <v>2.0838770795271098E-2</v>
      </c>
      <c r="E512" s="9">
        <v>87.446666666666673</v>
      </c>
      <c r="F512" s="20">
        <v>0.35159370512611582</v>
      </c>
      <c r="G512" s="15">
        <v>1E-3</v>
      </c>
      <c r="H512" s="15">
        <v>3.4000000000000002E-2</v>
      </c>
      <c r="I512" s="15">
        <v>4.87E-2</v>
      </c>
      <c r="J512" s="17">
        <v>2.1600000000000001E-2</v>
      </c>
      <c r="K512" s="21">
        <v>-2.032077278386319E-2</v>
      </c>
      <c r="L512" s="12">
        <v>0</v>
      </c>
      <c r="M512" s="22">
        <v>-1.6297858618254946E-3</v>
      </c>
      <c r="N512" s="17">
        <v>2.4700000000000003E-2</v>
      </c>
      <c r="O512" s="17">
        <v>6.1199999999999997E-2</v>
      </c>
      <c r="P512" s="13">
        <v>1.5528398791272563E-3</v>
      </c>
      <c r="Q512" s="20" t="s">
        <v>721</v>
      </c>
      <c r="R512" s="12">
        <v>1.4363000000000001E-2</v>
      </c>
      <c r="S512" s="12">
        <v>1.3096E-2</v>
      </c>
    </row>
    <row r="513" spans="1:19" x14ac:dyDescent="0.3">
      <c r="A513" s="1" t="s">
        <v>352</v>
      </c>
      <c r="B513" s="18">
        <v>1406.58</v>
      </c>
      <c r="C513" s="9">
        <v>29.166666666666664</v>
      </c>
      <c r="D513" s="9">
        <f t="shared" si="7"/>
        <v>2.0735874722139277E-2</v>
      </c>
      <c r="E513" s="9">
        <v>86.973333333333329</v>
      </c>
      <c r="F513" s="20">
        <v>0.34938705232055395</v>
      </c>
      <c r="G513" s="15">
        <v>1E-3</v>
      </c>
      <c r="H513" s="15">
        <v>3.4799999999999998E-2</v>
      </c>
      <c r="I513" s="15">
        <v>4.9100000000000005E-2</v>
      </c>
      <c r="J513" s="17">
        <v>2.23E-2</v>
      </c>
      <c r="K513" s="21">
        <v>-1.9782956415226278E-2</v>
      </c>
      <c r="L513" s="12">
        <v>1E-4</v>
      </c>
      <c r="M513" s="22">
        <v>5.5651581814371021E-3</v>
      </c>
      <c r="N513" s="17">
        <v>-6.8000000000000005E-3</v>
      </c>
      <c r="O513" s="17">
        <v>-9.2999999999999992E-3</v>
      </c>
      <c r="P513" s="13">
        <v>7.2712740244161545E-4</v>
      </c>
      <c r="Q513" s="20" t="s">
        <v>721</v>
      </c>
      <c r="R513" s="12">
        <v>2.2744E-2</v>
      </c>
      <c r="S513" s="12">
        <v>1.9938000000000001E-2</v>
      </c>
    </row>
    <row r="514" spans="1:19" x14ac:dyDescent="0.3">
      <c r="A514" s="1" t="s">
        <v>621</v>
      </c>
      <c r="B514" s="18">
        <v>1440.67</v>
      </c>
      <c r="C514" s="9">
        <v>29.59</v>
      </c>
      <c r="D514" s="9">
        <f t="shared" si="7"/>
        <v>2.053905474536153E-2</v>
      </c>
      <c r="E514" s="9">
        <v>86.5</v>
      </c>
      <c r="F514" s="20">
        <v>0.34038295380040234</v>
      </c>
      <c r="G514" s="15">
        <v>1.1000000000000001E-3</v>
      </c>
      <c r="H514" s="15">
        <v>3.49E-2</v>
      </c>
      <c r="I514" s="15">
        <v>4.8399999999999999E-2</v>
      </c>
      <c r="J514" s="17">
        <v>2.35E-2</v>
      </c>
      <c r="K514" s="21">
        <v>-1.7424901147275757E-2</v>
      </c>
      <c r="L514" s="12">
        <v>1E-4</v>
      </c>
      <c r="M514" s="22">
        <v>4.4622122676112319E-3</v>
      </c>
      <c r="N514" s="17">
        <v>-1.46E-2</v>
      </c>
      <c r="O514" s="17">
        <v>-1.26E-2</v>
      </c>
      <c r="P514" s="13">
        <v>1.0446353443037957E-3</v>
      </c>
      <c r="Q514" s="20" t="s">
        <v>721</v>
      </c>
      <c r="R514" s="12">
        <v>2.512E-2</v>
      </c>
      <c r="S514" s="12">
        <v>2.3546999999999998E-2</v>
      </c>
    </row>
    <row r="515" spans="1:19" x14ac:dyDescent="0.3">
      <c r="A515" s="1" t="s">
        <v>353</v>
      </c>
      <c r="B515" s="18">
        <v>1412.16</v>
      </c>
      <c r="C515" s="9">
        <v>30.142314022689746</v>
      </c>
      <c r="D515" s="9">
        <f t="shared" ref="D515:D578" si="8">C515/B515</f>
        <v>2.1344829213892011E-2</v>
      </c>
      <c r="E515" s="9">
        <v>86.50333333333333</v>
      </c>
      <c r="F515" s="20">
        <v>0.34923712209253499</v>
      </c>
      <c r="G515" s="15">
        <v>1E-3</v>
      </c>
      <c r="H515" s="15">
        <v>3.4700000000000002E-2</v>
      </c>
      <c r="I515" s="15">
        <v>4.58E-2</v>
      </c>
      <c r="J515" s="17">
        <v>2.3800000000000002E-2</v>
      </c>
      <c r="K515" s="21">
        <v>-1.5713137147174136E-2</v>
      </c>
      <c r="L515" s="12">
        <v>1E-4</v>
      </c>
      <c r="M515" s="22">
        <v>-3.8892514055322014E-4</v>
      </c>
      <c r="N515" s="17">
        <v>-1.4000000000000002E-3</v>
      </c>
      <c r="O515" s="17">
        <v>2.06E-2</v>
      </c>
      <c r="P515" s="13">
        <v>9.2553326096827724E-4</v>
      </c>
      <c r="Q515" s="20" t="s">
        <v>721</v>
      </c>
      <c r="R515" s="12">
        <v>-1.7836999999999999E-2</v>
      </c>
      <c r="S515" s="12">
        <v>-1.9227000000000001E-2</v>
      </c>
    </row>
    <row r="516" spans="1:19" x14ac:dyDescent="0.3">
      <c r="A516" s="1" t="s">
        <v>354</v>
      </c>
      <c r="B516" s="18">
        <v>1416.18</v>
      </c>
      <c r="C516" s="9">
        <v>30.694628045379496</v>
      </c>
      <c r="D516" s="9">
        <f t="shared" si="8"/>
        <v>2.167424200693379E-2</v>
      </c>
      <c r="E516" s="9">
        <v>86.506666666666675</v>
      </c>
      <c r="F516" s="20">
        <v>0.35113753091992839</v>
      </c>
      <c r="G516" s="15">
        <v>8.9999999999999998E-4</v>
      </c>
      <c r="H516" s="15">
        <v>3.5000000000000003E-2</v>
      </c>
      <c r="I516" s="15">
        <v>4.5100000000000001E-2</v>
      </c>
      <c r="J516" s="17">
        <v>2.2800000000000001E-2</v>
      </c>
      <c r="K516" s="21">
        <v>-1.2093925472226309E-2</v>
      </c>
      <c r="L516" s="12">
        <v>1E-4</v>
      </c>
      <c r="M516" s="22">
        <v>-4.73808669488196E-3</v>
      </c>
      <c r="N516" s="17">
        <v>1.44E-2</v>
      </c>
      <c r="O516" s="17">
        <v>-9.1999999999999998E-3</v>
      </c>
      <c r="P516" s="13">
        <v>1.9026489332142663E-3</v>
      </c>
      <c r="Q516" s="20" t="s">
        <v>721</v>
      </c>
      <c r="R516" s="12">
        <v>5.326E-3</v>
      </c>
      <c r="S516" s="12">
        <v>2.1540000000000001E-3</v>
      </c>
    </row>
    <row r="517" spans="1:19" x14ac:dyDescent="0.3">
      <c r="A517" s="1" t="s">
        <v>355</v>
      </c>
      <c r="B517" s="18">
        <v>1426.19</v>
      </c>
      <c r="C517" s="9">
        <v>31.246942068069245</v>
      </c>
      <c r="D517" s="9">
        <f t="shared" si="8"/>
        <v>2.1909382388089416E-2</v>
      </c>
      <c r="E517" s="9">
        <v>86.510000000000019</v>
      </c>
      <c r="F517" s="20">
        <v>0.34903244318207838</v>
      </c>
      <c r="G517" s="15">
        <v>7.000000000000001E-4</v>
      </c>
      <c r="H517" s="15">
        <v>3.6499999999999998E-2</v>
      </c>
      <c r="I517" s="15">
        <v>4.6300000000000001E-2</v>
      </c>
      <c r="J517" s="17">
        <v>2.46E-2</v>
      </c>
      <c r="K517" s="21">
        <v>-1.1549117601262241E-2</v>
      </c>
      <c r="L517" s="12">
        <v>1E-4</v>
      </c>
      <c r="M517" s="22">
        <v>-2.6930644902072309E-3</v>
      </c>
      <c r="N517" s="17">
        <v>-2.0199999999999999E-2</v>
      </c>
      <c r="O517" s="17">
        <v>-6.1999999999999998E-3</v>
      </c>
      <c r="P517" s="13">
        <v>1.0357072324698067E-3</v>
      </c>
      <c r="Q517" s="20" t="s">
        <v>721</v>
      </c>
      <c r="R517" s="12">
        <v>8.5079999999999999E-3</v>
      </c>
      <c r="S517" s="12">
        <v>5.9020000000000001E-3</v>
      </c>
    </row>
    <row r="518" spans="1:19" x14ac:dyDescent="0.3">
      <c r="A518" s="1" t="s">
        <v>356</v>
      </c>
      <c r="B518" s="18">
        <v>1498.11</v>
      </c>
      <c r="C518" s="9">
        <v>31.535275401402576</v>
      </c>
      <c r="D518" s="9">
        <f t="shared" si="8"/>
        <v>2.1050039984649042E-2</v>
      </c>
      <c r="E518" s="9">
        <v>86.90666666666668</v>
      </c>
      <c r="F518" s="20">
        <v>0.32998402664246379</v>
      </c>
      <c r="G518" s="15">
        <v>7.000000000000001E-4</v>
      </c>
      <c r="H518" s="15">
        <v>3.7999999999999999E-2</v>
      </c>
      <c r="I518">
        <v>4.7300000000000002E-2</v>
      </c>
      <c r="J518" s="15">
        <v>2.9100000000000001E-2</v>
      </c>
      <c r="K518" s="21">
        <v>-8.0167340651691784E-3</v>
      </c>
      <c r="L518" s="12">
        <v>0</v>
      </c>
      <c r="M518" s="22">
        <v>2.957304192926058E-3</v>
      </c>
      <c r="N518" s="15">
        <v>-3.32E-2</v>
      </c>
      <c r="O518" s="15">
        <v>-3.1300000000000001E-2</v>
      </c>
      <c r="P518" s="13">
        <v>9.0680129036915748E-4</v>
      </c>
      <c r="Q518" s="20" t="s">
        <v>721</v>
      </c>
      <c r="R518" s="12">
        <v>5.2360999999999998E-2</v>
      </c>
      <c r="S518" s="12">
        <v>5.1024E-2</v>
      </c>
    </row>
    <row r="519" spans="1:19" x14ac:dyDescent="0.3">
      <c r="A519" s="1" t="s">
        <v>357</v>
      </c>
      <c r="B519" s="18">
        <v>1514.68</v>
      </c>
      <c r="C519" s="9">
        <v>31.823608734735906</v>
      </c>
      <c r="D519" s="9">
        <f t="shared" si="8"/>
        <v>2.101012011430527E-2</v>
      </c>
      <c r="E519" s="9">
        <v>87.303333333333342</v>
      </c>
      <c r="F519" s="20">
        <v>0.32543123229658283</v>
      </c>
      <c r="G519" s="15">
        <v>1E-3</v>
      </c>
      <c r="H519" s="15">
        <v>3.9E-2</v>
      </c>
      <c r="I519">
        <v>4.8499999999999995E-2</v>
      </c>
      <c r="J519" s="15">
        <v>2.8500000000000001E-2</v>
      </c>
      <c r="K519" s="21">
        <v>-8.8642492813681261E-3</v>
      </c>
      <c r="L519" s="12">
        <v>0</v>
      </c>
      <c r="M519" s="22">
        <v>8.1900295292687275E-3</v>
      </c>
      <c r="N519" s="15">
        <v>1.1399999999999999E-2</v>
      </c>
      <c r="O519" s="15">
        <v>9.2999999999999992E-3</v>
      </c>
      <c r="P519" s="13">
        <v>1.2427426703674584E-3</v>
      </c>
      <c r="Q519" s="20" t="s">
        <v>721</v>
      </c>
      <c r="R519" s="12">
        <v>1.3013E-2</v>
      </c>
      <c r="S519" s="12">
        <v>1.0511E-2</v>
      </c>
    </row>
    <row r="520" spans="1:19" x14ac:dyDescent="0.3">
      <c r="A520" s="1" t="s">
        <v>622</v>
      </c>
      <c r="B520" s="18">
        <v>1569.19</v>
      </c>
      <c r="C520" s="9">
        <v>32.11194206806924</v>
      </c>
      <c r="D520" s="9">
        <f t="shared" si="8"/>
        <v>2.0464024157730572E-2</v>
      </c>
      <c r="E520" s="9">
        <v>87.699999999999989</v>
      </c>
      <c r="F520" s="20">
        <v>0.34612999655658244</v>
      </c>
      <c r="G520" s="15">
        <v>8.9999999999999998E-4</v>
      </c>
      <c r="H520" s="15">
        <v>3.9300000000000002E-2</v>
      </c>
      <c r="I520">
        <v>4.8499999999999995E-2</v>
      </c>
      <c r="J520" s="15">
        <v>2.87E-2</v>
      </c>
      <c r="K520" s="21">
        <v>-8.9106395251122173E-3</v>
      </c>
      <c r="L520" s="12">
        <v>0</v>
      </c>
      <c r="M520" s="22">
        <v>2.6145085843749527E-3</v>
      </c>
      <c r="N520" s="15">
        <v>-6.1999999999999998E-3</v>
      </c>
      <c r="O520" s="15">
        <v>-1.8E-3</v>
      </c>
      <c r="P520" s="13">
        <v>4.8451997703589835E-4</v>
      </c>
      <c r="Q520" s="20" t="s">
        <v>721</v>
      </c>
      <c r="R520" s="12">
        <v>3.7583999999999999E-2</v>
      </c>
      <c r="S520" s="12">
        <v>3.6025000000000001E-2</v>
      </c>
    </row>
    <row r="521" spans="1:19" x14ac:dyDescent="0.3">
      <c r="A521" s="1" t="s">
        <v>358</v>
      </c>
      <c r="B521" s="18">
        <v>1597.57</v>
      </c>
      <c r="C521" s="9">
        <v>32.496741819554359</v>
      </c>
      <c r="D521" s="9">
        <f t="shared" si="8"/>
        <v>2.0341357073276514E-2</v>
      </c>
      <c r="E521" s="9">
        <v>88.783333333333331</v>
      </c>
      <c r="F521" s="20">
        <v>0.34003625385786868</v>
      </c>
      <c r="G521" s="15">
        <v>5.9999999999999995E-4</v>
      </c>
      <c r="H521" s="15">
        <v>3.73E-2</v>
      </c>
      <c r="I521">
        <v>4.5899999999999996E-2</v>
      </c>
      <c r="J521" s="15">
        <v>2.64E-2</v>
      </c>
      <c r="K521" s="21">
        <v>-8.0048588907301009E-3</v>
      </c>
      <c r="L521" s="12">
        <v>0</v>
      </c>
      <c r="M521" s="22">
        <v>-1.0396394770870732E-3</v>
      </c>
      <c r="N521" s="15">
        <v>3.78E-2</v>
      </c>
      <c r="O521" s="15">
        <v>3.49E-2</v>
      </c>
      <c r="P521" s="13">
        <v>1.6827472494780206E-3</v>
      </c>
      <c r="Q521" s="20" t="s">
        <v>721</v>
      </c>
      <c r="R521" s="12">
        <v>1.9621E-2</v>
      </c>
      <c r="S521" s="12">
        <v>1.8481999999999998E-2</v>
      </c>
    </row>
    <row r="522" spans="1:19" x14ac:dyDescent="0.3">
      <c r="A522" s="1" t="s">
        <v>359</v>
      </c>
      <c r="B522" s="18">
        <v>1630.74</v>
      </c>
      <c r="C522" s="9">
        <v>32.881541571039477</v>
      </c>
      <c r="D522" s="9">
        <f t="shared" si="8"/>
        <v>2.0163570876436145E-2</v>
      </c>
      <c r="E522" s="9">
        <v>89.86666666666666</v>
      </c>
      <c r="F522" s="20">
        <v>0.33383259777831731</v>
      </c>
      <c r="G522" s="15">
        <v>4.0000000000000002E-4</v>
      </c>
      <c r="H522" s="15">
        <v>3.8900000000000004E-2</v>
      </c>
      <c r="I522">
        <v>4.7300000000000002E-2</v>
      </c>
      <c r="J522" s="15">
        <v>3.09E-2</v>
      </c>
      <c r="K522" s="21">
        <v>-4.7046810719405512E-3</v>
      </c>
      <c r="L522" s="12">
        <v>0</v>
      </c>
      <c r="M522" s="22">
        <v>1.7804077735872337E-3</v>
      </c>
      <c r="N522" s="15">
        <v>-6.2899999999999998E-2</v>
      </c>
      <c r="O522" s="15">
        <v>-5.3600000000000002E-2</v>
      </c>
      <c r="P522" s="13">
        <v>1.0155556413159745E-3</v>
      </c>
      <c r="Q522" s="20" t="s">
        <v>721</v>
      </c>
      <c r="R522" s="12">
        <v>2.3120000000000002E-2</v>
      </c>
      <c r="S522" s="12">
        <v>2.0441000000000001E-2</v>
      </c>
    </row>
    <row r="523" spans="1:19" x14ac:dyDescent="0.3">
      <c r="A523" s="1" t="s">
        <v>623</v>
      </c>
      <c r="B523" s="18">
        <v>1606.28</v>
      </c>
      <c r="C523" s="9">
        <v>33.266341322524596</v>
      </c>
      <c r="D523" s="9">
        <f t="shared" si="8"/>
        <v>2.0710175886224442E-2</v>
      </c>
      <c r="E523" s="9">
        <v>90.95</v>
      </c>
      <c r="F523" s="20">
        <v>0.33844435799753175</v>
      </c>
      <c r="G523" s="15">
        <v>5.0000000000000001E-4</v>
      </c>
      <c r="H523" s="15">
        <v>4.2699999999999995E-2</v>
      </c>
      <c r="I523">
        <v>5.1900000000000002E-2</v>
      </c>
      <c r="J523" s="15">
        <v>3.3000000000000002E-2</v>
      </c>
      <c r="K523" s="21">
        <v>1.1870876807282187E-4</v>
      </c>
      <c r="L523" s="12">
        <v>0</v>
      </c>
      <c r="M523" s="22">
        <v>2.3997080855995279E-3</v>
      </c>
      <c r="N523" s="15">
        <v>-2.8500000000000001E-2</v>
      </c>
      <c r="O523" s="15">
        <v>-3.7100000000000001E-2</v>
      </c>
      <c r="P523" s="13">
        <v>2.2476742801164954E-3</v>
      </c>
      <c r="Q523" s="20" t="s">
        <v>721</v>
      </c>
      <c r="R523" s="12">
        <v>-1.3601E-2</v>
      </c>
      <c r="S523" s="12">
        <v>-1.5262E-2</v>
      </c>
    </row>
    <row r="524" spans="1:19" x14ac:dyDescent="0.3">
      <c r="A524" s="1" t="s">
        <v>360</v>
      </c>
      <c r="B524" s="18">
        <v>1685.73</v>
      </c>
      <c r="C524" s="9">
        <v>33.645531342082776</v>
      </c>
      <c r="D524" s="9">
        <f t="shared" si="8"/>
        <v>1.9959027449284746E-2</v>
      </c>
      <c r="E524" s="9">
        <v>92.09</v>
      </c>
      <c r="F524" s="20">
        <v>0.32556256508257658</v>
      </c>
      <c r="G524" s="15">
        <v>4.0000000000000002E-4</v>
      </c>
      <c r="H524" s="15">
        <v>4.3400000000000001E-2</v>
      </c>
      <c r="I524">
        <v>5.3200000000000004E-2</v>
      </c>
      <c r="J524" s="15">
        <v>3.44E-2</v>
      </c>
      <c r="K524" s="21">
        <v>8.360605949428241E-3</v>
      </c>
      <c r="L524" s="12">
        <v>0</v>
      </c>
      <c r="M524" s="22">
        <v>3.9399753323299258E-4</v>
      </c>
      <c r="N524" s="15">
        <v>-1.7299999999999999E-2</v>
      </c>
      <c r="O524" s="15">
        <v>3.0999999999999999E-3</v>
      </c>
      <c r="P524" s="13">
        <v>5.0206535780765156E-4</v>
      </c>
      <c r="Q524" s="20" t="s">
        <v>721</v>
      </c>
      <c r="R524" s="12">
        <v>5.0672000000000002E-2</v>
      </c>
      <c r="S524" s="12">
        <v>4.9286999999999997E-2</v>
      </c>
    </row>
    <row r="525" spans="1:19" x14ac:dyDescent="0.3">
      <c r="A525" s="1" t="s">
        <v>624</v>
      </c>
      <c r="B525" s="18">
        <v>1632.97</v>
      </c>
      <c r="C525" s="9">
        <v>34.024721361640957</v>
      </c>
      <c r="D525" s="9">
        <f t="shared" si="8"/>
        <v>2.0836097026669782E-2</v>
      </c>
      <c r="E525" s="9">
        <v>93.22999999999999</v>
      </c>
      <c r="F525" s="20">
        <v>0.34071332740503069</v>
      </c>
      <c r="G525" s="15">
        <v>4.0000000000000002E-4</v>
      </c>
      <c r="H525" s="15">
        <v>4.5400000000000003E-2</v>
      </c>
      <c r="I525">
        <v>5.4199999999999998E-2</v>
      </c>
      <c r="J525" s="15">
        <v>3.5099999999999999E-2</v>
      </c>
      <c r="K525" s="21">
        <v>1.0332115921113293E-2</v>
      </c>
      <c r="L525" s="12">
        <v>0</v>
      </c>
      <c r="M525" s="22">
        <v>1.2029315570472043E-3</v>
      </c>
      <c r="N525" s="15">
        <v>-7.9000000000000008E-3</v>
      </c>
      <c r="O525" s="15">
        <v>-7.4000000000000003E-3</v>
      </c>
      <c r="P525" s="13">
        <v>9.5042459261886105E-4</v>
      </c>
      <c r="Q525" s="20" t="s">
        <v>721</v>
      </c>
      <c r="R525" s="12">
        <v>-2.9207E-2</v>
      </c>
      <c r="S525" s="12">
        <v>-3.1637999999999999E-2</v>
      </c>
    </row>
    <row r="526" spans="1:19" x14ac:dyDescent="0.3">
      <c r="A526" s="1" t="s">
        <v>361</v>
      </c>
      <c r="B526" s="18">
        <v>1681.55</v>
      </c>
      <c r="C526" s="9">
        <v>34.403911381199144</v>
      </c>
      <c r="D526" s="9">
        <f t="shared" si="8"/>
        <v>2.0459642223662183E-2</v>
      </c>
      <c r="E526" s="9">
        <v>94.36999999999999</v>
      </c>
      <c r="F526" s="20">
        <v>0.33352148460607534</v>
      </c>
      <c r="G526" s="15">
        <v>2.0000000000000001E-4</v>
      </c>
      <c r="H526" s="15">
        <v>4.6399999999999997E-2</v>
      </c>
      <c r="I526">
        <v>5.4699999999999999E-2</v>
      </c>
      <c r="J526" s="15">
        <v>3.49E-2</v>
      </c>
      <c r="K526" s="21">
        <v>1.0118701041020341E-2</v>
      </c>
      <c r="L526" s="12">
        <v>0</v>
      </c>
      <c r="M526" s="22">
        <v>1.1630044852635191E-3</v>
      </c>
      <c r="N526" s="15">
        <v>6.0999999999999995E-3</v>
      </c>
      <c r="O526" s="15">
        <v>1.4E-3</v>
      </c>
      <c r="P526" s="13">
        <v>6.222223076099544E-4</v>
      </c>
      <c r="Q526" s="20" t="s">
        <v>721</v>
      </c>
      <c r="R526" s="12">
        <v>3.1660000000000001E-2</v>
      </c>
      <c r="S526" s="12">
        <v>3.0064E-2</v>
      </c>
    </row>
    <row r="527" spans="1:19" x14ac:dyDescent="0.3">
      <c r="A527" s="1" t="s">
        <v>362</v>
      </c>
      <c r="B527" s="18">
        <v>1756.54</v>
      </c>
      <c r="C527" s="9">
        <v>34.599955624045137</v>
      </c>
      <c r="D527" s="9">
        <f t="shared" si="8"/>
        <v>1.9697789759439088E-2</v>
      </c>
      <c r="E527" s="9">
        <v>96.313333333333333</v>
      </c>
      <c r="F527" s="20">
        <v>0.3245948249521573</v>
      </c>
      <c r="G527" s="15">
        <v>5.0000000000000001E-4</v>
      </c>
      <c r="H527" s="15">
        <v>4.53E-2</v>
      </c>
      <c r="I527">
        <v>5.3099999999999994E-2</v>
      </c>
      <c r="J527" s="15">
        <v>3.4200000000000001E-2</v>
      </c>
      <c r="K527" s="21">
        <v>9.6228184002905854E-3</v>
      </c>
      <c r="L527" s="12">
        <v>0</v>
      </c>
      <c r="M527" s="22">
        <v>-2.5752832598047171E-3</v>
      </c>
      <c r="N527" s="15">
        <v>1.2800000000000001E-2</v>
      </c>
      <c r="O527" s="15">
        <v>2.1100000000000001E-2</v>
      </c>
      <c r="P527" s="13">
        <v>1.4383685762422156E-3</v>
      </c>
      <c r="Q527" s="20" t="s">
        <v>721</v>
      </c>
      <c r="R527" s="12">
        <v>4.6267999999999997E-2</v>
      </c>
      <c r="S527" s="12">
        <v>4.4953E-2</v>
      </c>
    </row>
    <row r="528" spans="1:19" x14ac:dyDescent="0.3">
      <c r="A528" s="1" t="s">
        <v>625</v>
      </c>
      <c r="B528" s="18">
        <v>1805.81</v>
      </c>
      <c r="C528" s="9">
        <v>34.79599986689113</v>
      </c>
      <c r="D528" s="9">
        <f t="shared" si="8"/>
        <v>1.9268915260681429E-2</v>
      </c>
      <c r="E528" s="9">
        <v>98.256666666666661</v>
      </c>
      <c r="F528" s="20">
        <v>0.31368527844310817</v>
      </c>
      <c r="G528" s="15">
        <v>7.000000000000001E-4</v>
      </c>
      <c r="H528" s="15">
        <v>4.6300000000000001E-2</v>
      </c>
      <c r="I528">
        <v>5.3800000000000001E-2</v>
      </c>
      <c r="J528" s="15">
        <v>3.61E-2</v>
      </c>
      <c r="K528" s="21">
        <v>1.0324774938618499E-2</v>
      </c>
      <c r="L528" s="12">
        <v>0</v>
      </c>
      <c r="M528" s="22">
        <v>-2.042424190523473E-3</v>
      </c>
      <c r="N528" s="15">
        <v>-2.3599999999999999E-2</v>
      </c>
      <c r="O528" s="15">
        <v>-8.6E-3</v>
      </c>
      <c r="P528" s="13">
        <v>6.4439890744477353E-4</v>
      </c>
      <c r="Q528" s="20" t="s">
        <v>721</v>
      </c>
      <c r="R528" s="12">
        <v>3.0817000000000001E-2</v>
      </c>
      <c r="S528" s="12">
        <v>2.8398E-2</v>
      </c>
    </row>
    <row r="529" spans="1:19" x14ac:dyDescent="0.3">
      <c r="A529" s="1" t="s">
        <v>363</v>
      </c>
      <c r="B529" s="18">
        <v>1848.36</v>
      </c>
      <c r="C529" s="9">
        <v>34.992044109737122</v>
      </c>
      <c r="D529" s="9">
        <f t="shared" si="8"/>
        <v>1.8931400868736136E-2</v>
      </c>
      <c r="E529" s="9">
        <v>100.2</v>
      </c>
      <c r="F529" s="20">
        <v>0.30440812564171549</v>
      </c>
      <c r="G529">
        <v>7.000000000000001E-4</v>
      </c>
      <c r="H529" s="15">
        <v>4.6199999999999998E-2</v>
      </c>
      <c r="I529">
        <v>5.3800000000000001E-2</v>
      </c>
      <c r="J529" s="15">
        <v>3.78E-2</v>
      </c>
      <c r="K529" s="21">
        <v>1.2143942273063067E-2</v>
      </c>
      <c r="L529" s="12">
        <v>0</v>
      </c>
      <c r="M529" s="22">
        <v>-8.5811497882559706E-5</v>
      </c>
      <c r="N529" s="15">
        <v>-2.07E-2</v>
      </c>
      <c r="O529" s="15">
        <v>2.0000000000000001E-4</v>
      </c>
      <c r="P529" s="13">
        <v>7.4551649486530671E-4</v>
      </c>
      <c r="Q529" s="20" t="s">
        <v>721</v>
      </c>
      <c r="R529" s="12">
        <v>2.5950000000000001E-2</v>
      </c>
      <c r="S529" s="12">
        <v>2.4195999999999999E-2</v>
      </c>
    </row>
    <row r="530" spans="1:19" x14ac:dyDescent="0.3">
      <c r="A530" s="1" t="s">
        <v>364</v>
      </c>
      <c r="B530" s="18">
        <v>1782.59</v>
      </c>
      <c r="C530" s="9">
        <v>35.403922430760261</v>
      </c>
      <c r="D530" s="9">
        <f t="shared" si="8"/>
        <v>1.9860945271072013E-2</v>
      </c>
      <c r="E530" s="9">
        <v>100.41666666666666</v>
      </c>
      <c r="F530" s="20">
        <v>0.32142927666676219</v>
      </c>
      <c r="G530">
        <v>4.0000000000000002E-4</v>
      </c>
      <c r="H530">
        <v>4.4900000000000002E-2</v>
      </c>
      <c r="I530" s="15">
        <v>5.1900000000000002E-2</v>
      </c>
      <c r="J530" s="15">
        <v>3.4200000000000001E-2</v>
      </c>
      <c r="K530" s="21">
        <v>1.376521668058331E-2</v>
      </c>
      <c r="L530" s="12">
        <v>0</v>
      </c>
      <c r="M530" s="22">
        <v>3.7202476732360878E-3</v>
      </c>
      <c r="N530" s="17">
        <v>5.4800000000000001E-2</v>
      </c>
      <c r="O530" s="17">
        <v>3.3099999999999997E-2</v>
      </c>
      <c r="P530" s="13">
        <v>1.3035883972254401E-3</v>
      </c>
      <c r="Q530" s="20" t="s">
        <v>721</v>
      </c>
      <c r="R530" s="12">
        <v>-3.4666000000000002E-2</v>
      </c>
      <c r="S530" s="12">
        <v>-3.5730999999999999E-2</v>
      </c>
    </row>
    <row r="531" spans="1:19" x14ac:dyDescent="0.3">
      <c r="A531" s="1" t="s">
        <v>365</v>
      </c>
      <c r="B531" s="18">
        <v>1859.45</v>
      </c>
      <c r="C531" s="9">
        <v>35.815800751783399</v>
      </c>
      <c r="D531" s="9">
        <f t="shared" si="8"/>
        <v>1.9261502461364058E-2</v>
      </c>
      <c r="E531" s="9">
        <v>100.63333333333333</v>
      </c>
      <c r="F531" s="20">
        <v>0.30916307176147595</v>
      </c>
      <c r="G531">
        <v>5.0000000000000001E-4</v>
      </c>
      <c r="H531">
        <v>4.4500000000000005E-2</v>
      </c>
      <c r="I531" s="15">
        <v>5.0999999999999997E-2</v>
      </c>
      <c r="J531" s="15">
        <v>3.39E-2</v>
      </c>
      <c r="K531" s="21">
        <v>1.6576162420561043E-2</v>
      </c>
      <c r="L531" s="12">
        <v>0</v>
      </c>
      <c r="M531" s="22">
        <v>3.6979086509687509E-3</v>
      </c>
      <c r="N531" s="17">
        <v>7.4000000000000003E-3</v>
      </c>
      <c r="O531" s="17">
        <v>1.6799999999999999E-2</v>
      </c>
      <c r="P531" s="13">
        <v>1.2535647470090863E-3</v>
      </c>
      <c r="Q531" s="20" t="s">
        <v>721</v>
      </c>
      <c r="R531" s="12">
        <v>4.5756999999999999E-2</v>
      </c>
      <c r="S531" s="12">
        <v>4.3194000000000003E-2</v>
      </c>
    </row>
    <row r="532" spans="1:19" x14ac:dyDescent="0.3">
      <c r="A532" s="1" t="s">
        <v>366</v>
      </c>
      <c r="B532" s="18">
        <v>1872.34</v>
      </c>
      <c r="C532" s="9">
        <v>36.227679072806538</v>
      </c>
      <c r="D532" s="9">
        <f t="shared" si="8"/>
        <v>1.9348878447721322E-2</v>
      </c>
      <c r="E532" s="9">
        <v>100.85000000000001</v>
      </c>
      <c r="F532" s="20">
        <v>0.35061606571043513</v>
      </c>
      <c r="G532">
        <v>5.0000000000000001E-4</v>
      </c>
      <c r="H532">
        <v>4.3799999999999999E-2</v>
      </c>
      <c r="I532" s="15">
        <v>5.0599999999999999E-2</v>
      </c>
      <c r="J532" s="15">
        <v>3.3700000000000001E-2</v>
      </c>
      <c r="K532" s="21">
        <v>1.6416380408334708E-2</v>
      </c>
      <c r="L532" s="12">
        <v>0</v>
      </c>
      <c r="M532" s="22">
        <v>6.4400441262282282E-3</v>
      </c>
      <c r="N532" s="17">
        <v>6.3E-3</v>
      </c>
      <c r="O532" s="17">
        <v>6.1999999999999998E-3</v>
      </c>
      <c r="P532" s="13">
        <v>8.6903254595359738E-4</v>
      </c>
      <c r="Q532" s="20" t="s">
        <v>721</v>
      </c>
      <c r="R532" s="12">
        <v>8.0560000000000007E-3</v>
      </c>
      <c r="S532" s="12">
        <v>6.5370000000000003E-3</v>
      </c>
    </row>
    <row r="533" spans="1:19" x14ac:dyDescent="0.3">
      <c r="A533" s="1" t="s">
        <v>367</v>
      </c>
      <c r="B533" s="18">
        <v>1883.95</v>
      </c>
      <c r="C533" s="9">
        <v>36.612011647511487</v>
      </c>
      <c r="D533" s="9">
        <f t="shared" si="8"/>
        <v>1.9433642956294746E-2</v>
      </c>
      <c r="E533" s="9">
        <v>101.60666666666667</v>
      </c>
      <c r="F533" s="20">
        <v>0.34801131908877958</v>
      </c>
      <c r="G533">
        <v>2.9999999999999997E-4</v>
      </c>
      <c r="H533">
        <v>4.24E-2</v>
      </c>
      <c r="I533" s="15">
        <v>4.9000000000000002E-2</v>
      </c>
      <c r="J533" s="15">
        <v>3.2599999999999997E-2</v>
      </c>
      <c r="K533" s="21">
        <v>1.6623264614524822E-2</v>
      </c>
      <c r="L533" s="12">
        <v>0</v>
      </c>
      <c r="M533" s="22">
        <v>3.2967544531576909E-3</v>
      </c>
      <c r="N533" s="17">
        <v>1.8100000000000002E-2</v>
      </c>
      <c r="O533" s="17">
        <v>1.6E-2</v>
      </c>
      <c r="P533" s="13">
        <v>1.3626924538060882E-3</v>
      </c>
      <c r="Q533" s="20" t="s">
        <v>721</v>
      </c>
      <c r="R533" s="12">
        <v>6.5550000000000001E-3</v>
      </c>
      <c r="S533" s="12">
        <v>5.3880000000000004E-3</v>
      </c>
    </row>
    <row r="534" spans="1:19" x14ac:dyDescent="0.3">
      <c r="A534" s="1" t="s">
        <v>626</v>
      </c>
      <c r="B534" s="18">
        <v>1923.57</v>
      </c>
      <c r="C534" s="9">
        <v>36.996344222216443</v>
      </c>
      <c r="D534" s="9">
        <f t="shared" si="8"/>
        <v>1.9233167611376993E-2</v>
      </c>
      <c r="E534" s="9">
        <v>102.36333333333334</v>
      </c>
      <c r="F534" s="20">
        <v>0.3451732559996698</v>
      </c>
      <c r="G534">
        <v>2.9999999999999997E-4</v>
      </c>
      <c r="H534">
        <v>4.1599999999999998E-2</v>
      </c>
      <c r="I534" s="15">
        <v>4.7599999999999996E-2</v>
      </c>
      <c r="J534" s="15">
        <v>3.09E-2</v>
      </c>
      <c r="K534" s="21">
        <v>1.3985264986324119E-2</v>
      </c>
      <c r="L534" s="12">
        <v>0</v>
      </c>
      <c r="M534" s="22">
        <v>3.4926098400485106E-3</v>
      </c>
      <c r="N534" s="17">
        <v>2.7900000000000001E-2</v>
      </c>
      <c r="O534" s="17">
        <v>1.8800000000000001E-2</v>
      </c>
      <c r="P534" s="13">
        <v>5.5520416527989058E-4</v>
      </c>
      <c r="Q534" s="20" t="s">
        <v>721</v>
      </c>
      <c r="R534" s="12">
        <v>2.3309E-2</v>
      </c>
      <c r="S534" s="12">
        <v>2.0895E-2</v>
      </c>
    </row>
    <row r="535" spans="1:19" x14ac:dyDescent="0.3">
      <c r="A535" s="1" t="s">
        <v>368</v>
      </c>
      <c r="B535" s="18">
        <v>1960.23</v>
      </c>
      <c r="C535" s="9">
        <v>37.380676796921392</v>
      </c>
      <c r="D535" s="9">
        <f t="shared" si="8"/>
        <v>1.9069536124292248E-2</v>
      </c>
      <c r="E535" s="9">
        <v>103.12</v>
      </c>
      <c r="F535" s="20">
        <v>0.34292845851211773</v>
      </c>
      <c r="G535">
        <v>4.0000000000000002E-4</v>
      </c>
      <c r="H535">
        <v>4.2500000000000003E-2</v>
      </c>
      <c r="I535" s="15">
        <v>4.8000000000000001E-2</v>
      </c>
      <c r="J535" s="15">
        <v>3.1300000000000001E-2</v>
      </c>
      <c r="K535" s="21">
        <v>1.3885435560775376E-2</v>
      </c>
      <c r="L535" s="12">
        <v>0</v>
      </c>
      <c r="M535" s="22">
        <v>1.8621269440941557E-3</v>
      </c>
      <c r="N535" s="17">
        <v>-2.5000000000000001E-3</v>
      </c>
      <c r="O535" s="17">
        <v>2E-3</v>
      </c>
      <c r="P535" s="13">
        <v>2.8199979941279161E-4</v>
      </c>
      <c r="Q535" s="20" t="s">
        <v>721</v>
      </c>
      <c r="R535" s="12">
        <v>2.0635000000000001E-2</v>
      </c>
      <c r="S535" s="12">
        <v>1.9047999999999999E-2</v>
      </c>
    </row>
    <row r="536" spans="1:19" x14ac:dyDescent="0.3">
      <c r="A536" s="1" t="s">
        <v>369</v>
      </c>
      <c r="B536" s="18">
        <v>1930.67</v>
      </c>
      <c r="C536" s="9">
        <v>37.75198829679195</v>
      </c>
      <c r="D536" s="9">
        <f t="shared" si="8"/>
        <v>1.9553827581508983E-2</v>
      </c>
      <c r="E536" s="9">
        <v>104.06666666666666</v>
      </c>
      <c r="F536" s="20">
        <v>0.34837985184111864</v>
      </c>
      <c r="G536">
        <v>2.9999999999999997E-4</v>
      </c>
      <c r="H536">
        <v>4.1599999999999998E-2</v>
      </c>
      <c r="I536" s="15">
        <v>4.7300000000000002E-2</v>
      </c>
      <c r="J536" s="15">
        <v>3.1E-2</v>
      </c>
      <c r="K536" s="21">
        <v>8.4371730605535267E-3</v>
      </c>
      <c r="L536" s="12">
        <v>0</v>
      </c>
      <c r="M536" s="22">
        <v>-3.901939641608454E-4</v>
      </c>
      <c r="N536" s="17">
        <v>5.6999999999999993E-3</v>
      </c>
      <c r="O536" s="17">
        <v>2.3999999999999998E-3</v>
      </c>
      <c r="P536" s="13">
        <v>9.4912188449221713E-4</v>
      </c>
      <c r="Q536" s="20" t="s">
        <v>721</v>
      </c>
      <c r="R536" s="12">
        <v>-1.3974E-2</v>
      </c>
      <c r="S536" s="12">
        <v>-1.5278E-2</v>
      </c>
    </row>
    <row r="537" spans="1:19" x14ac:dyDescent="0.3">
      <c r="A537" s="1" t="s">
        <v>627</v>
      </c>
      <c r="B537" s="18">
        <v>2003.37</v>
      </c>
      <c r="C537" s="9">
        <v>38.123299796662501</v>
      </c>
      <c r="D537" s="9">
        <f t="shared" si="8"/>
        <v>1.9029585047526169E-2</v>
      </c>
      <c r="E537" s="9">
        <v>105.01333333333334</v>
      </c>
      <c r="F537" s="20">
        <v>0.33747620398340195</v>
      </c>
      <c r="G537">
        <v>2.9999999999999997E-4</v>
      </c>
      <c r="H537">
        <v>4.0800000000000003E-2</v>
      </c>
      <c r="I537" s="15">
        <v>4.6900000000000004E-2</v>
      </c>
      <c r="J537" s="15">
        <v>2.87E-2</v>
      </c>
      <c r="K537" s="21">
        <v>6.7389899806345396E-3</v>
      </c>
      <c r="L537" s="12">
        <v>0</v>
      </c>
      <c r="M537" s="22">
        <v>-1.6705141657922251E-3</v>
      </c>
      <c r="N537" s="17">
        <v>3.6900000000000002E-2</v>
      </c>
      <c r="O537" s="17">
        <v>3.56E-2</v>
      </c>
      <c r="P537" s="13">
        <v>5.4620174589489214E-4</v>
      </c>
      <c r="Q537" s="20" t="s">
        <v>721</v>
      </c>
      <c r="R537" s="12">
        <v>3.9777E-2</v>
      </c>
      <c r="S537" s="12">
        <v>3.7446E-2</v>
      </c>
    </row>
    <row r="538" spans="1:19" x14ac:dyDescent="0.3">
      <c r="A538" s="1" t="s">
        <v>370</v>
      </c>
      <c r="B538" s="18">
        <v>1972.29</v>
      </c>
      <c r="C538" s="9">
        <v>38.494611296533051</v>
      </c>
      <c r="D538" s="9">
        <f t="shared" si="8"/>
        <v>1.9517723710272349E-2</v>
      </c>
      <c r="E538" s="9">
        <v>105.96000000000001</v>
      </c>
      <c r="F538" s="20">
        <v>0.33857618128370165</v>
      </c>
      <c r="G538">
        <v>2.0000000000000001E-4</v>
      </c>
      <c r="H538">
        <v>4.1100000000000005E-2</v>
      </c>
      <c r="I538" s="15">
        <v>4.8000000000000001E-2</v>
      </c>
      <c r="J538" s="15">
        <v>0.03</v>
      </c>
      <c r="K538" s="21">
        <v>7.991443016999028E-3</v>
      </c>
      <c r="L538" s="12">
        <v>0</v>
      </c>
      <c r="M538" s="22">
        <v>7.5256882431085081E-4</v>
      </c>
      <c r="N538" s="17">
        <v>-1.7000000000000001E-2</v>
      </c>
      <c r="O538" s="17">
        <v>-2.7099999999999999E-2</v>
      </c>
      <c r="P538" s="13">
        <v>7.2102321026521734E-4</v>
      </c>
      <c r="Q538" s="20" t="s">
        <v>721</v>
      </c>
      <c r="R538" s="12">
        <v>-1.3927999999999999E-2</v>
      </c>
      <c r="S538" s="12">
        <v>-1.5467E-2</v>
      </c>
    </row>
    <row r="539" spans="1:19" x14ac:dyDescent="0.3">
      <c r="A539" s="1" t="s">
        <v>371</v>
      </c>
      <c r="B539" s="18">
        <v>2018.05</v>
      </c>
      <c r="C539" s="9">
        <v>38.810787895265349</v>
      </c>
      <c r="D539" s="9">
        <f t="shared" si="8"/>
        <v>1.9231826711560839E-2</v>
      </c>
      <c r="E539" s="9">
        <v>104.74333333333334</v>
      </c>
      <c r="F539" s="20">
        <v>0.3318083645572415</v>
      </c>
      <c r="G539">
        <v>2.0000000000000001E-4</v>
      </c>
      <c r="H539">
        <v>3.9199999999999999E-2</v>
      </c>
      <c r="I539" s="15">
        <v>4.6900000000000004E-2</v>
      </c>
      <c r="J539" s="15">
        <v>2.8199999999999999E-2</v>
      </c>
      <c r="K539" s="21">
        <v>8.0322916650984039E-3</v>
      </c>
      <c r="L539" s="12">
        <v>0</v>
      </c>
      <c r="M539" s="22">
        <v>-2.5122778125539202E-3</v>
      </c>
      <c r="N539" s="17">
        <v>0.03</v>
      </c>
      <c r="O539" s="17">
        <v>2.2499999999999999E-2</v>
      </c>
      <c r="P539" s="13">
        <v>2.9439983039257623E-3</v>
      </c>
      <c r="Q539" s="20" t="s">
        <v>721</v>
      </c>
      <c r="R539" s="12">
        <v>2.3972E-2</v>
      </c>
      <c r="S539" s="12">
        <v>2.2800000000000001E-2</v>
      </c>
    </row>
    <row r="540" spans="1:19" x14ac:dyDescent="0.3">
      <c r="A540" s="1" t="s">
        <v>628</v>
      </c>
      <c r="B540" s="18">
        <v>2067.56</v>
      </c>
      <c r="C540" s="9">
        <v>39.126964493997647</v>
      </c>
      <c r="D540" s="9">
        <f t="shared" si="8"/>
        <v>1.8924222026929158E-2</v>
      </c>
      <c r="E540" s="9">
        <v>103.52666666666667</v>
      </c>
      <c r="F540" s="20">
        <v>0.32366178602038109</v>
      </c>
      <c r="G540">
        <v>2.0000000000000001E-4</v>
      </c>
      <c r="H540">
        <v>3.9199999999999999E-2</v>
      </c>
      <c r="I540" s="15">
        <v>4.7899999999999998E-2</v>
      </c>
      <c r="J540" s="15">
        <v>2.64E-2</v>
      </c>
      <c r="K540" s="21">
        <v>6.8915800935411458E-3</v>
      </c>
      <c r="L540" s="12">
        <v>0</v>
      </c>
      <c r="M540" s="22">
        <v>-5.3994179410612464E-3</v>
      </c>
      <c r="N540" s="17">
        <v>2.86E-2</v>
      </c>
      <c r="O540" s="17">
        <v>1.7299999999999999E-2</v>
      </c>
      <c r="P540" s="13">
        <v>1.5025395227272122E-4</v>
      </c>
      <c r="Q540" s="20" t="s">
        <v>721</v>
      </c>
      <c r="R540" s="12">
        <v>2.7630999999999999E-2</v>
      </c>
      <c r="S540" s="12">
        <v>2.5159000000000001E-2</v>
      </c>
    </row>
    <row r="541" spans="1:19" x14ac:dyDescent="0.3">
      <c r="A541" s="1" t="s">
        <v>372</v>
      </c>
      <c r="B541" s="18">
        <v>2058.9</v>
      </c>
      <c r="C541" s="9">
        <v>39.443141092729945</v>
      </c>
      <c r="D541" s="9">
        <f t="shared" si="8"/>
        <v>1.9157385542148693E-2</v>
      </c>
      <c r="E541" s="9">
        <v>102.31</v>
      </c>
      <c r="F541" s="20">
        <v>0.32375567172209951</v>
      </c>
      <c r="G541">
        <v>2.9999999999999997E-4</v>
      </c>
      <c r="H541" s="15">
        <v>3.7900000000000003E-2</v>
      </c>
      <c r="I541" s="15">
        <v>4.7400000000000005E-2</v>
      </c>
      <c r="J541" s="15">
        <v>2.46E-2</v>
      </c>
      <c r="K541" s="21">
        <v>5.6250385361949484E-3</v>
      </c>
      <c r="L541" s="12">
        <v>0</v>
      </c>
      <c r="M541" s="22">
        <v>-5.6701009100109667E-3</v>
      </c>
      <c r="N541" s="17">
        <v>2.8999999999999998E-2</v>
      </c>
      <c r="O541" s="17">
        <v>1.83E-2</v>
      </c>
      <c r="P541" s="13">
        <v>1.9928394364508968E-3</v>
      </c>
      <c r="Q541" s="20" t="s">
        <v>721</v>
      </c>
      <c r="R541" s="12">
        <v>-2.4729999999999999E-3</v>
      </c>
      <c r="S541" s="12">
        <v>-4.2490000000000002E-3</v>
      </c>
    </row>
    <row r="542" spans="1:19" x14ac:dyDescent="0.3">
      <c r="A542" s="1" t="s">
        <v>629</v>
      </c>
      <c r="B542" s="18">
        <v>1994.98999</v>
      </c>
      <c r="C542" s="9">
        <v>39.8976306774656</v>
      </c>
      <c r="D542" s="9">
        <f t="shared" si="8"/>
        <v>1.9998912715078636E-2</v>
      </c>
      <c r="E542" s="9">
        <v>101.28999999999999</v>
      </c>
      <c r="F542" s="20">
        <v>0.33616876250731864</v>
      </c>
      <c r="G542">
        <v>2.9999999999999997E-4</v>
      </c>
      <c r="H542" s="15">
        <v>3.4599999999999999E-2</v>
      </c>
      <c r="I542" s="15">
        <v>4.4500000000000005E-2</v>
      </c>
      <c r="J542" s="15">
        <v>0.02</v>
      </c>
      <c r="K542" s="21">
        <v>1.9091769041446776E-4</v>
      </c>
      <c r="L542" s="12">
        <v>0</v>
      </c>
      <c r="M542" s="22">
        <v>-4.7058923734732971E-3</v>
      </c>
      <c r="N542" s="15">
        <v>7.0900000000000005E-2</v>
      </c>
      <c r="O542" s="17">
        <v>5.9900000000000002E-2</v>
      </c>
      <c r="P542" s="13">
        <v>2.2266292360955367E-3</v>
      </c>
      <c r="Q542" s="20" t="s">
        <v>721</v>
      </c>
      <c r="R542" s="12">
        <v>-2.9430000000000001E-2</v>
      </c>
      <c r="S542" s="12">
        <v>-3.0467999999999999E-2</v>
      </c>
    </row>
    <row r="543" spans="1:19" x14ac:dyDescent="0.3">
      <c r="A543" s="1" t="s">
        <v>630</v>
      </c>
      <c r="B543" s="18">
        <v>2104.5</v>
      </c>
      <c r="C543" s="9">
        <v>40.352120262201254</v>
      </c>
      <c r="D543" s="9">
        <f t="shared" si="8"/>
        <v>1.9174207774863984E-2</v>
      </c>
      <c r="E543" s="9">
        <v>100.27000000000001</v>
      </c>
      <c r="F543" s="20">
        <v>0.3182272910267086</v>
      </c>
      <c r="G543">
        <v>2.0000000000000001E-4</v>
      </c>
      <c r="H543" s="15">
        <v>3.61E-2</v>
      </c>
      <c r="I543" s="15">
        <v>4.5100000000000001E-2</v>
      </c>
      <c r="J543" s="15">
        <v>2.3800000000000002E-2</v>
      </c>
      <c r="K543" s="21">
        <v>-3.7666738874743764E-3</v>
      </c>
      <c r="L543" s="12">
        <v>0</v>
      </c>
      <c r="M543" s="22">
        <v>4.3430449237722435E-3</v>
      </c>
      <c r="N543" s="15">
        <v>-5.2300000000000006E-2</v>
      </c>
      <c r="O543" s="17">
        <v>-3.2000000000000001E-2</v>
      </c>
      <c r="P543" s="13">
        <v>8.1353969853155785E-4</v>
      </c>
      <c r="Q543" s="20" t="s">
        <v>721</v>
      </c>
      <c r="R543" s="12">
        <v>5.6975999999999999E-2</v>
      </c>
      <c r="S543" s="12">
        <v>5.4304999999999999E-2</v>
      </c>
    </row>
    <row r="544" spans="1:19" x14ac:dyDescent="0.3">
      <c r="A544" s="1" t="s">
        <v>373</v>
      </c>
      <c r="B544" s="18">
        <v>2067.889893</v>
      </c>
      <c r="C544" s="9">
        <v>40.806609846936908</v>
      </c>
      <c r="D544" s="9">
        <f t="shared" si="8"/>
        <v>1.9733453887013561E-2</v>
      </c>
      <c r="E544" s="9">
        <v>99.25</v>
      </c>
      <c r="F544" s="20">
        <v>0.30745404508970464</v>
      </c>
      <c r="G544">
        <v>2.9999999999999997E-4</v>
      </c>
      <c r="H544" s="15">
        <v>3.6400000000000002E-2</v>
      </c>
      <c r="I544" s="15">
        <v>4.5400000000000003E-2</v>
      </c>
      <c r="J544" s="15">
        <v>2.3E-2</v>
      </c>
      <c r="K544" s="21">
        <v>-6.8894585082669773E-3</v>
      </c>
      <c r="L544" s="12">
        <v>0</v>
      </c>
      <c r="M544" s="22">
        <v>5.9517216110973603E-3</v>
      </c>
      <c r="N544" s="15">
        <v>1.37E-2</v>
      </c>
      <c r="O544" s="17">
        <v>5.7999999999999996E-3</v>
      </c>
      <c r="P544" s="13">
        <v>1.7203749998785591E-3</v>
      </c>
      <c r="Q544" s="20" t="s">
        <v>721</v>
      </c>
      <c r="R544" s="12">
        <v>-1.4992999999999999E-2</v>
      </c>
      <c r="S544" s="12">
        <v>-1.6628E-2</v>
      </c>
    </row>
    <row r="545" spans="1:19" x14ac:dyDescent="0.3">
      <c r="A545" s="1" t="s">
        <v>374</v>
      </c>
      <c r="B545" s="18">
        <v>2085.51001</v>
      </c>
      <c r="C545" s="9">
        <v>41.118407167935921</v>
      </c>
      <c r="D545" s="9">
        <f t="shared" si="8"/>
        <v>1.9716235822783666E-2</v>
      </c>
      <c r="E545" s="9">
        <v>97.803333333333342</v>
      </c>
      <c r="F545" s="20">
        <v>0.30634420969792359</v>
      </c>
      <c r="G545">
        <v>2.0000000000000001E-4</v>
      </c>
      <c r="H545" s="15">
        <v>3.5200000000000002E-2</v>
      </c>
      <c r="I545" s="15">
        <v>4.4800000000000006E-2</v>
      </c>
      <c r="J545" s="15">
        <v>2.4899999999999999E-2</v>
      </c>
      <c r="K545" s="21">
        <v>-7.0747676053279076E-3</v>
      </c>
      <c r="L545" s="12">
        <v>0</v>
      </c>
      <c r="M545" s="22">
        <v>2.0328732545877859E-3</v>
      </c>
      <c r="N545" s="15">
        <v>-2.5000000000000001E-2</v>
      </c>
      <c r="O545" s="17">
        <v>-2.23E-2</v>
      </c>
      <c r="P545" s="13">
        <v>5.7434276048798024E-4</v>
      </c>
      <c r="Q545" s="20" t="s">
        <v>721</v>
      </c>
      <c r="R545" s="12">
        <v>9.1009999999999997E-3</v>
      </c>
      <c r="S545" s="12">
        <v>8.0040000000000007E-3</v>
      </c>
    </row>
    <row r="546" spans="1:19" x14ac:dyDescent="0.3">
      <c r="A546" s="1" t="s">
        <v>631</v>
      </c>
      <c r="B546" s="18">
        <v>2107.389893</v>
      </c>
      <c r="C546" s="9">
        <v>41.430204488934933</v>
      </c>
      <c r="D546" s="9">
        <f t="shared" si="8"/>
        <v>1.9659487134559839E-2</v>
      </c>
      <c r="E546" s="9">
        <v>96.356666666666669</v>
      </c>
      <c r="F546" s="20">
        <v>0.30344995302787015</v>
      </c>
      <c r="G546">
        <v>2.0000000000000001E-4</v>
      </c>
      <c r="H546" s="15">
        <v>3.9800000000000002E-2</v>
      </c>
      <c r="I546" s="15">
        <v>4.8899999999999999E-2</v>
      </c>
      <c r="J546" s="15">
        <v>2.6200000000000001E-2</v>
      </c>
      <c r="K546" s="21">
        <v>-8.0783905535926018E-3</v>
      </c>
      <c r="L546" s="12">
        <v>0</v>
      </c>
      <c r="M546" s="22">
        <v>5.0972320254947245E-3</v>
      </c>
      <c r="N546" s="15">
        <v>-1.5900000000000001E-2</v>
      </c>
      <c r="O546" s="17">
        <v>-2.0400000000000001E-2</v>
      </c>
      <c r="P546" s="13">
        <v>8.8699541850926881E-4</v>
      </c>
      <c r="Q546" s="20" t="s">
        <v>721</v>
      </c>
      <c r="R546" s="12">
        <v>1.2522E-2</v>
      </c>
      <c r="S546" s="12">
        <v>1.0141000000000001E-2</v>
      </c>
    </row>
    <row r="547" spans="1:19" x14ac:dyDescent="0.3">
      <c r="A547" s="1" t="s">
        <v>375</v>
      </c>
      <c r="B547" s="18">
        <v>2063.110107</v>
      </c>
      <c r="C547" s="9">
        <v>41.742001809933939</v>
      </c>
      <c r="D547" s="9">
        <f t="shared" si="8"/>
        <v>2.0232561349152432E-2</v>
      </c>
      <c r="E547" s="9">
        <v>94.91</v>
      </c>
      <c r="F547" s="20">
        <v>0.31018683266447256</v>
      </c>
      <c r="G547">
        <v>2.0000000000000001E-4</v>
      </c>
      <c r="H547" s="15">
        <v>4.1900000000000007E-2</v>
      </c>
      <c r="I547" s="15">
        <v>5.1299999999999998E-2</v>
      </c>
      <c r="J547" s="15">
        <v>2.8500000000000001E-2</v>
      </c>
      <c r="K547" s="21">
        <v>-8.7253357838651801E-3</v>
      </c>
      <c r="L547" s="12">
        <v>0</v>
      </c>
      <c r="M547" s="22">
        <v>3.5028699985282241E-3</v>
      </c>
      <c r="N547" s="15">
        <v>-2.98E-2</v>
      </c>
      <c r="O547" s="17">
        <v>-3.2000000000000001E-2</v>
      </c>
      <c r="P547" s="13">
        <v>1.0521575969268848E-3</v>
      </c>
      <c r="Q547" s="20" t="s">
        <v>721</v>
      </c>
      <c r="R547" s="12">
        <v>-1.9342999999999999E-2</v>
      </c>
      <c r="S547" s="12">
        <v>-2.102E-2</v>
      </c>
    </row>
    <row r="548" spans="1:19" x14ac:dyDescent="0.3">
      <c r="A548" s="1" t="s">
        <v>376</v>
      </c>
      <c r="B548" s="18">
        <v>2103.8400879999999</v>
      </c>
      <c r="C548" s="9">
        <v>41.998133376446901</v>
      </c>
      <c r="D548" s="9">
        <f t="shared" si="8"/>
        <v>1.9962607241870801E-2</v>
      </c>
      <c r="E548" s="9">
        <v>93.493333333333339</v>
      </c>
      <c r="F548" s="20">
        <v>0.30895326475167129</v>
      </c>
      <c r="G548">
        <v>2.9999999999999997E-4</v>
      </c>
      <c r="H548" s="15">
        <v>4.1500000000000002E-2</v>
      </c>
      <c r="I548" s="15">
        <v>5.2000000000000005E-2</v>
      </c>
      <c r="J548" s="15">
        <v>2.63E-2</v>
      </c>
      <c r="K548" s="21">
        <v>-8.3571622136272387E-3</v>
      </c>
      <c r="L548" s="12">
        <v>0</v>
      </c>
      <c r="M548" s="22">
        <v>6.7047159295618997E-5</v>
      </c>
      <c r="N548" s="15">
        <v>3.2899999999999999E-2</v>
      </c>
      <c r="O548" s="17">
        <v>2.3900000000000001E-2</v>
      </c>
      <c r="P548" s="13">
        <v>1.1597789569311196E-3</v>
      </c>
      <c r="Q548" s="20" t="s">
        <v>721</v>
      </c>
      <c r="R548" s="12">
        <v>2.1297E-2</v>
      </c>
      <c r="S548" s="12">
        <v>2.0101000000000001E-2</v>
      </c>
    </row>
    <row r="549" spans="1:19" x14ac:dyDescent="0.3">
      <c r="A549" s="1" t="s">
        <v>377</v>
      </c>
      <c r="B549" s="18">
        <v>1972.1800539999999</v>
      </c>
      <c r="C549" s="9">
        <v>42.254264942959864</v>
      </c>
      <c r="D549" s="9">
        <f t="shared" si="8"/>
        <v>2.1425155810322311E-2</v>
      </c>
      <c r="E549" s="9">
        <v>92.076666666666668</v>
      </c>
      <c r="F549" s="20">
        <v>0.33067098740745271</v>
      </c>
      <c r="G549">
        <v>7.000000000000001E-4</v>
      </c>
      <c r="H549" s="15">
        <v>4.0399999999999998E-2</v>
      </c>
      <c r="I549" s="15">
        <v>5.1900000000000002E-2</v>
      </c>
      <c r="J549" s="15">
        <v>2.64E-2</v>
      </c>
      <c r="K549" s="21">
        <v>-1.0160886596133364E-2</v>
      </c>
      <c r="L549" s="12">
        <v>0</v>
      </c>
      <c r="M549" s="22">
        <v>-1.4162762828194841E-3</v>
      </c>
      <c r="N549" s="15">
        <v>1.1999999999999999E-3</v>
      </c>
      <c r="O549" s="17">
        <v>-6.7000000000000002E-3</v>
      </c>
      <c r="P549" s="13">
        <v>5.8469489447891439E-3</v>
      </c>
      <c r="Q549" s="20" t="s">
        <v>721</v>
      </c>
      <c r="R549" s="12">
        <v>-6.0073000000000001E-2</v>
      </c>
      <c r="S549" s="12">
        <v>-6.2419000000000002E-2</v>
      </c>
    </row>
    <row r="550" spans="1:19" x14ac:dyDescent="0.3">
      <c r="A550" s="1" t="s">
        <v>378</v>
      </c>
      <c r="B550" s="18">
        <v>1920.030029</v>
      </c>
      <c r="C550" s="9">
        <v>42.510396509472827</v>
      </c>
      <c r="D550" s="9">
        <f t="shared" si="8"/>
        <v>2.2140485235855042E-2</v>
      </c>
      <c r="E550" s="9">
        <v>90.66</v>
      </c>
      <c r="F550" s="20">
        <v>0.33561195477963979</v>
      </c>
      <c r="G550">
        <v>2.0000000000000001E-4</v>
      </c>
      <c r="H550" s="15">
        <v>4.07E-2</v>
      </c>
      <c r="I550" s="15">
        <v>5.3399999999999996E-2</v>
      </c>
      <c r="J550" s="15">
        <v>2.53E-2</v>
      </c>
      <c r="K550" s="21">
        <v>-1.3637636073695378E-2</v>
      </c>
      <c r="L550" s="12">
        <v>0</v>
      </c>
      <c r="M550" s="22">
        <v>-1.5567565753034085E-3</v>
      </c>
      <c r="N550" s="15">
        <v>1.7399999999999999E-2</v>
      </c>
      <c r="O550" s="17">
        <v>1.3300000000000001E-2</v>
      </c>
      <c r="P550" s="13">
        <v>4.0534912496429402E-3</v>
      </c>
      <c r="Q550" s="20" t="s">
        <v>721</v>
      </c>
      <c r="R550" s="12">
        <v>-2.4546999999999999E-2</v>
      </c>
      <c r="S550" s="12">
        <v>-2.6258E-2</v>
      </c>
    </row>
    <row r="551" spans="1:19" x14ac:dyDescent="0.3">
      <c r="A551" s="1" t="s">
        <v>632</v>
      </c>
      <c r="B551" s="18">
        <v>2079.360107</v>
      </c>
      <c r="C551" s="9">
        <v>42.802893459958597</v>
      </c>
      <c r="D551" s="9">
        <f t="shared" si="8"/>
        <v>2.0584646842009745E-2</v>
      </c>
      <c r="E551" s="9">
        <v>89.283333333333331</v>
      </c>
      <c r="F551" s="20">
        <v>0.30941362829874419</v>
      </c>
      <c r="G551">
        <v>2.0000000000000001E-4</v>
      </c>
      <c r="H551" s="15">
        <v>3.95E-2</v>
      </c>
      <c r="I551" s="15">
        <v>5.3399999999999996E-2</v>
      </c>
      <c r="J551" s="15">
        <v>2.5899999999999999E-2</v>
      </c>
      <c r="K551" s="21">
        <v>-1.6832462287322932E-2</v>
      </c>
      <c r="L551" s="12">
        <v>0</v>
      </c>
      <c r="M551" s="22">
        <v>-4.4968375044651676E-4</v>
      </c>
      <c r="N551" s="15">
        <v>-5.3E-3</v>
      </c>
      <c r="O551" s="17">
        <v>2E-3</v>
      </c>
      <c r="P551" s="13">
        <v>1.6189066553081932E-3</v>
      </c>
      <c r="Q551" s="20" t="s">
        <v>721</v>
      </c>
      <c r="R551" s="12">
        <v>8.3448999999999995E-2</v>
      </c>
      <c r="S551" s="12">
        <v>8.2048999999999997E-2</v>
      </c>
    </row>
    <row r="552" spans="1:19" x14ac:dyDescent="0.3">
      <c r="A552" s="1" t="s">
        <v>379</v>
      </c>
      <c r="B552" s="18">
        <v>2080.4099120000001</v>
      </c>
      <c r="C552" s="9">
        <v>43.095390410444374</v>
      </c>
      <c r="D552" s="9">
        <f t="shared" si="8"/>
        <v>2.0714855357045796E-2</v>
      </c>
      <c r="E552" s="9">
        <v>87.906666666666666</v>
      </c>
      <c r="F552" s="20">
        <v>0.30842915769371421</v>
      </c>
      <c r="G552">
        <v>1.1999999999999999E-3</v>
      </c>
      <c r="H552" s="15">
        <v>4.0599999999999997E-2</v>
      </c>
      <c r="I552" s="15">
        <v>5.4600000000000003E-2</v>
      </c>
      <c r="J552" s="15">
        <v>2.6499999999999999E-2</v>
      </c>
      <c r="K552" s="21">
        <v>-1.8438096839196109E-2</v>
      </c>
      <c r="L552" s="12">
        <v>0</v>
      </c>
      <c r="M552" s="22">
        <v>-2.1106803790814643E-3</v>
      </c>
      <c r="N552" s="15">
        <v>-6.5000000000000006E-3</v>
      </c>
      <c r="O552" s="17">
        <v>2E-3</v>
      </c>
      <c r="P552" s="13">
        <v>1.1187586249908424E-3</v>
      </c>
      <c r="Q552" s="20" t="s">
        <v>721</v>
      </c>
      <c r="R552" s="12">
        <v>3.3730000000000001E-3</v>
      </c>
      <c r="S552" s="12">
        <v>8.1700000000000002E-4</v>
      </c>
    </row>
    <row r="553" spans="1:19" x14ac:dyDescent="0.3">
      <c r="A553" s="1" t="s">
        <v>380</v>
      </c>
      <c r="B553" s="18">
        <v>2043.9399410000001</v>
      </c>
      <c r="C553" s="9">
        <v>43.387887360930144</v>
      </c>
      <c r="D553" s="9">
        <f t="shared" si="8"/>
        <v>2.1227574495022866E-2</v>
      </c>
      <c r="E553" s="9">
        <v>86.53</v>
      </c>
      <c r="F553" s="20">
        <v>0.31364881437793796</v>
      </c>
      <c r="G553">
        <v>2.3E-3</v>
      </c>
      <c r="H553" s="15">
        <v>3.9699999999999999E-2</v>
      </c>
      <c r="I553" s="15">
        <v>5.4600000000000003E-2</v>
      </c>
      <c r="J553" s="15">
        <v>2.6800000000000001E-2</v>
      </c>
      <c r="K553" s="21">
        <v>-2.2251553646851052E-2</v>
      </c>
      <c r="L553" s="12">
        <v>1E-4</v>
      </c>
      <c r="M553" s="22">
        <v>-3.4170964371187385E-3</v>
      </c>
      <c r="N553" s="15">
        <v>-2.2000000000000001E-3</v>
      </c>
      <c r="O553" s="17">
        <v>0</v>
      </c>
      <c r="P553" s="13">
        <v>2.838486129710513E-3</v>
      </c>
      <c r="Q553" s="20" t="s">
        <v>721</v>
      </c>
      <c r="R553" s="12">
        <v>-1.5247E-2</v>
      </c>
      <c r="S553" s="12">
        <v>-1.7076000000000001E-2</v>
      </c>
    </row>
    <row r="554" spans="1:19" x14ac:dyDescent="0.3">
      <c r="A554" s="1" t="s">
        <v>633</v>
      </c>
      <c r="B554" s="18">
        <v>1940.24</v>
      </c>
      <c r="C554" s="9">
        <v>43.550571438386221</v>
      </c>
      <c r="D554" s="9">
        <f t="shared" si="8"/>
        <v>2.2445971342919546E-2</v>
      </c>
      <c r="E554" s="9">
        <v>86.5</v>
      </c>
      <c r="F554" s="20">
        <v>0.33191062958891798</v>
      </c>
      <c r="G554">
        <v>2.5999999999999999E-3</v>
      </c>
      <c r="H554" s="15">
        <v>0.04</v>
      </c>
      <c r="I554">
        <v>5.45E-2</v>
      </c>
      <c r="J554" s="15">
        <v>2.3599999999999999E-2</v>
      </c>
      <c r="K554" s="21">
        <v>-2.0944056840410025E-2</v>
      </c>
      <c r="L554" s="12">
        <v>1E-4</v>
      </c>
      <c r="M554" s="22">
        <v>1.6531022090686687E-3</v>
      </c>
      <c r="N554" s="15">
        <v>4.7600000000000003E-2</v>
      </c>
      <c r="O554" s="17">
        <v>6.7000000000000002E-3</v>
      </c>
      <c r="P554" s="13">
        <v>4.3013138501109488E-3</v>
      </c>
      <c r="Q554" s="20" t="s">
        <v>721</v>
      </c>
      <c r="R554" s="12">
        <v>-4.9099999999999998E-2</v>
      </c>
      <c r="S554" s="12">
        <v>-5.0250000000000003E-2</v>
      </c>
    </row>
    <row r="555" spans="1:19" x14ac:dyDescent="0.3">
      <c r="A555" s="1" t="s">
        <v>381</v>
      </c>
      <c r="B555" s="18">
        <v>1932.23</v>
      </c>
      <c r="C555" s="9">
        <v>43.713255515842299</v>
      </c>
      <c r="D555" s="9">
        <f t="shared" si="8"/>
        <v>2.2623215412162268E-2</v>
      </c>
      <c r="E555" s="9">
        <v>86.47</v>
      </c>
      <c r="F555" s="20">
        <v>0.33090182544728003</v>
      </c>
      <c r="G555">
        <v>3.0999999999999999E-3</v>
      </c>
      <c r="H555" s="15">
        <v>3.9599999999999996E-2</v>
      </c>
      <c r="I555">
        <v>5.3399999999999996E-2</v>
      </c>
      <c r="J555" s="15">
        <v>2.1700000000000001E-2</v>
      </c>
      <c r="K555" s="21">
        <v>-2.4716055704364595E-2</v>
      </c>
      <c r="L555" s="12">
        <v>2.0000000000000001E-4</v>
      </c>
      <c r="M555" s="22">
        <v>8.2307653345492504E-4</v>
      </c>
      <c r="N555" s="15">
        <v>2.9399999999999999E-2</v>
      </c>
      <c r="O555" s="17">
        <v>2.3199999999999998E-2</v>
      </c>
      <c r="P555" s="13">
        <v>2.6015443282468059E-3</v>
      </c>
      <c r="Q555" s="20" t="s">
        <v>721</v>
      </c>
      <c r="R555" s="12">
        <v>-1.7420000000000001E-3</v>
      </c>
      <c r="S555" s="12">
        <v>-4.457E-3</v>
      </c>
    </row>
    <row r="556" spans="1:19" x14ac:dyDescent="0.3">
      <c r="A556" s="1" t="s">
        <v>382</v>
      </c>
      <c r="B556" s="18">
        <v>2059.7399999999998</v>
      </c>
      <c r="C556" s="9">
        <v>43.875939593298376</v>
      </c>
      <c r="D556" s="9">
        <f t="shared" si="8"/>
        <v>2.1301688365181228E-2</v>
      </c>
      <c r="E556" s="9">
        <v>86.44</v>
      </c>
      <c r="F556" s="20">
        <v>0.32795479129594479</v>
      </c>
      <c r="G556">
        <v>2.8999999999999998E-3</v>
      </c>
      <c r="H556" s="15">
        <v>3.8199999999999998E-2</v>
      </c>
      <c r="I556">
        <v>5.1299999999999998E-2</v>
      </c>
      <c r="J556" s="15">
        <v>2.18E-2</v>
      </c>
      <c r="K556" s="21">
        <v>-2.3709639082250735E-2</v>
      </c>
      <c r="L556" s="12">
        <v>2.0000000000000001E-4</v>
      </c>
      <c r="M556" s="22">
        <v>4.3060001433927741E-3</v>
      </c>
      <c r="N556" s="15">
        <v>-2.9999999999999997E-4</v>
      </c>
      <c r="O556" s="17">
        <v>4.2299999999999997E-2</v>
      </c>
      <c r="P556" s="13">
        <v>1.274156639981947E-3</v>
      </c>
      <c r="Q556" s="20" t="s">
        <v>721</v>
      </c>
      <c r="R556" s="12">
        <v>6.7339999999999997E-2</v>
      </c>
      <c r="S556" s="12">
        <v>6.5145999999999996E-2</v>
      </c>
    </row>
    <row r="557" spans="1:19" x14ac:dyDescent="0.3">
      <c r="A557" s="1" t="s">
        <v>634</v>
      </c>
      <c r="B557" s="18">
        <v>2065.3000000000002</v>
      </c>
      <c r="C557" s="9">
        <v>44.07058552145557</v>
      </c>
      <c r="D557" s="9">
        <f t="shared" si="8"/>
        <v>2.1338587866874335E-2</v>
      </c>
      <c r="E557" s="9">
        <v>86.6</v>
      </c>
      <c r="F557" s="20">
        <v>0.32632088868684189</v>
      </c>
      <c r="G557">
        <v>2.3E-3</v>
      </c>
      <c r="H557" s="15">
        <v>3.6200000000000003E-2</v>
      </c>
      <c r="I557">
        <v>4.7899999999999998E-2</v>
      </c>
      <c r="J557" s="15">
        <v>2.23E-2</v>
      </c>
      <c r="K557" s="21">
        <v>-2.4210534225490171E-2</v>
      </c>
      <c r="L557" s="12">
        <v>1E-4</v>
      </c>
      <c r="M557" s="22">
        <v>4.7410679791040078E-3</v>
      </c>
      <c r="N557" s="15">
        <v>-5.3E-3</v>
      </c>
      <c r="O557" s="17">
        <v>1.46E-2</v>
      </c>
      <c r="P557" s="13">
        <v>8.1776354072902763E-4</v>
      </c>
      <c r="Q557" s="20" t="s">
        <v>721</v>
      </c>
      <c r="R557" s="12">
        <v>3.7469999999999999E-3</v>
      </c>
      <c r="S557" s="12">
        <v>2.5760000000000002E-3</v>
      </c>
    </row>
    <row r="558" spans="1:19" x14ac:dyDescent="0.3">
      <c r="A558" s="1" t="s">
        <v>383</v>
      </c>
      <c r="B558" s="18">
        <v>2096.9499999999998</v>
      </c>
      <c r="C558" s="9">
        <v>44.265231449612763</v>
      </c>
      <c r="D558" s="9">
        <f t="shared" si="8"/>
        <v>2.1109340446654794E-2</v>
      </c>
      <c r="E558" s="9">
        <v>86.759999999999991</v>
      </c>
      <c r="F558" s="20">
        <v>0.32607211927678326</v>
      </c>
      <c r="G558">
        <v>2.7000000000000001E-3</v>
      </c>
      <c r="H558" s="15">
        <v>3.6499999999999998E-2</v>
      </c>
      <c r="I558">
        <v>4.6799999999999994E-2</v>
      </c>
      <c r="J558" s="15">
        <v>2.1899999999999999E-2</v>
      </c>
      <c r="K558" s="21">
        <v>-2.7048297566992764E-2</v>
      </c>
      <c r="L558" s="12">
        <v>1E-4</v>
      </c>
      <c r="M558" s="22">
        <v>4.0457909981150841E-3</v>
      </c>
      <c r="N558" s="15">
        <v>8.2000000000000007E-3</v>
      </c>
      <c r="O558" s="17">
        <v>1.6000000000000001E-3</v>
      </c>
      <c r="P558" s="13">
        <v>9.9556871367548097E-4</v>
      </c>
      <c r="Q558" s="20" t="s">
        <v>721</v>
      </c>
      <c r="R558" s="12">
        <v>1.8487E-2</v>
      </c>
      <c r="S558" s="12">
        <v>1.5886000000000001E-2</v>
      </c>
    </row>
    <row r="559" spans="1:19" x14ac:dyDescent="0.3">
      <c r="A559" s="1" t="s">
        <v>384</v>
      </c>
      <c r="B559" s="18">
        <v>2098.86</v>
      </c>
      <c r="C559" s="9">
        <v>44.459877377769956</v>
      </c>
      <c r="D559" s="9">
        <f t="shared" si="8"/>
        <v>2.1182869451878618E-2</v>
      </c>
      <c r="E559" s="9">
        <v>86.92</v>
      </c>
      <c r="F559" s="20">
        <v>0.32347536167058649</v>
      </c>
      <c r="G559" s="15">
        <v>2.7000000000000001E-3</v>
      </c>
      <c r="H559" s="15">
        <v>3.5000000000000003E-2</v>
      </c>
      <c r="I559">
        <v>4.53E-2</v>
      </c>
      <c r="J559" s="15">
        <v>1.7899999999999999E-2</v>
      </c>
      <c r="K559" s="21">
        <v>-2.8679326909326345E-2</v>
      </c>
      <c r="L559" s="12">
        <v>2.0000000000000001E-4</v>
      </c>
      <c r="M559" s="22">
        <v>3.2843661672818936E-3</v>
      </c>
      <c r="N559" s="15">
        <v>5.8999999999999997E-2</v>
      </c>
      <c r="O559" s="17">
        <v>3.7699999999999997E-2</v>
      </c>
      <c r="P559" s="13">
        <v>2.8644087471100393E-3</v>
      </c>
      <c r="Q559" s="20" t="s">
        <v>721</v>
      </c>
      <c r="R559" s="12">
        <v>2.6749999999999999E-3</v>
      </c>
      <c r="S559" s="12">
        <v>1.0020000000000001E-3</v>
      </c>
    </row>
    <row r="560" spans="1:19" x14ac:dyDescent="0.3">
      <c r="A560" s="1" t="s">
        <v>635</v>
      </c>
      <c r="B560" s="18">
        <v>2173.6</v>
      </c>
      <c r="C560" s="9">
        <v>44.64848202109421</v>
      </c>
      <c r="D560" s="9">
        <f t="shared" si="8"/>
        <v>2.0541259671095977E-2</v>
      </c>
      <c r="E560" s="9">
        <v>87.643333333333331</v>
      </c>
      <c r="F560" s="20">
        <v>0.31466115892588198</v>
      </c>
      <c r="G560" s="15">
        <v>3.0000000000000001E-3</v>
      </c>
      <c r="H560" s="15">
        <v>3.2799999999999996E-2</v>
      </c>
      <c r="I560">
        <v>4.2199999999999994E-2</v>
      </c>
      <c r="J560" s="15">
        <v>1.7500000000000002E-2</v>
      </c>
      <c r="K560" s="21">
        <v>-3.2018961814846134E-2</v>
      </c>
      <c r="L560" s="12">
        <v>2.0000000000000001E-4</v>
      </c>
      <c r="M560" s="22">
        <v>-1.618136404749948E-3</v>
      </c>
      <c r="N560" s="15">
        <v>8.0999999999999996E-3</v>
      </c>
      <c r="O560" s="17">
        <v>2.4500000000000001E-2</v>
      </c>
      <c r="P560" s="13">
        <v>4.7766359049526561E-4</v>
      </c>
      <c r="Q560" s="20" t="s">
        <v>721</v>
      </c>
      <c r="R560" s="12">
        <v>3.6570999999999999E-2</v>
      </c>
      <c r="S560" s="12">
        <v>3.5324000000000001E-2</v>
      </c>
    </row>
    <row r="561" spans="1:19" x14ac:dyDescent="0.3">
      <c r="A561" s="1" t="s">
        <v>385</v>
      </c>
      <c r="B561" s="18">
        <v>2170.9499999999998</v>
      </c>
      <c r="C561" s="9">
        <v>44.837086664418464</v>
      </c>
      <c r="D561" s="9">
        <f t="shared" si="8"/>
        <v>2.0653210191122998E-2</v>
      </c>
      <c r="E561" s="9">
        <v>88.366666666666674</v>
      </c>
      <c r="F561" s="20">
        <v>0.31519742534052719</v>
      </c>
      <c r="G561">
        <v>3.0000000000000001E-3</v>
      </c>
      <c r="H561" s="15">
        <v>3.32E-2</v>
      </c>
      <c r="I561">
        <v>4.24E-2</v>
      </c>
      <c r="J561" s="15">
        <v>1.8599999999999998E-2</v>
      </c>
      <c r="K561" s="21">
        <v>-3.0785617671529614E-2</v>
      </c>
      <c r="L561" s="12">
        <v>2.0000000000000001E-4</v>
      </c>
      <c r="M561" s="22">
        <v>9.1843010788439372E-4</v>
      </c>
      <c r="N561" s="15">
        <v>-1.4E-2</v>
      </c>
      <c r="O561" s="17">
        <v>1.6000000000000001E-3</v>
      </c>
      <c r="P561" s="13">
        <v>2.791631629746401E-4</v>
      </c>
      <c r="Q561" s="20" t="s">
        <v>721</v>
      </c>
      <c r="R561" s="12">
        <v>1.2470000000000001E-3</v>
      </c>
      <c r="S561" s="12">
        <v>-1.3960000000000001E-3</v>
      </c>
    </row>
    <row r="562" spans="1:19" x14ac:dyDescent="0.3">
      <c r="A562" s="1" t="s">
        <v>386</v>
      </c>
      <c r="B562" s="18">
        <v>2168.27</v>
      </c>
      <c r="C562" s="9">
        <v>45.025691307742711</v>
      </c>
      <c r="D562" s="9">
        <f t="shared" si="8"/>
        <v>2.0765721661851481E-2</v>
      </c>
      <c r="E562" s="9">
        <v>89.09</v>
      </c>
      <c r="F562" s="20">
        <v>0.31679388687551713</v>
      </c>
      <c r="G562">
        <v>2.8999999999999998E-3</v>
      </c>
      <c r="H562" s="15">
        <v>3.4099999999999998E-2</v>
      </c>
      <c r="I562">
        <v>4.3099999999999999E-2</v>
      </c>
      <c r="J562" s="15">
        <v>1.9599999999999999E-2</v>
      </c>
      <c r="K562" s="21">
        <v>-3.2607117601818371E-2</v>
      </c>
      <c r="L562" s="12">
        <v>2.0000000000000001E-4</v>
      </c>
      <c r="M562" s="22">
        <v>2.4039958646289161E-3</v>
      </c>
      <c r="N562" s="15">
        <v>-1.24E-2</v>
      </c>
      <c r="O562" s="17">
        <v>-1.1900000000000001E-2</v>
      </c>
      <c r="P562" s="13">
        <v>1.6731125316166715E-3</v>
      </c>
      <c r="Q562" s="20" t="s">
        <v>721</v>
      </c>
      <c r="R562" s="12">
        <v>4.46E-4</v>
      </c>
      <c r="S562" s="12">
        <v>-1.0330000000000001E-3</v>
      </c>
    </row>
    <row r="563" spans="1:19" x14ac:dyDescent="0.3">
      <c r="A563" s="1" t="s">
        <v>387</v>
      </c>
      <c r="B563" s="18">
        <v>2126.15</v>
      </c>
      <c r="C563" s="9">
        <v>45.250662033594431</v>
      </c>
      <c r="D563" s="9">
        <f t="shared" si="8"/>
        <v>2.1282911381414495E-2</v>
      </c>
      <c r="E563" s="9">
        <v>90.91</v>
      </c>
      <c r="F563" s="20">
        <v>0.31968778145363191</v>
      </c>
      <c r="G563">
        <v>3.3E-3</v>
      </c>
      <c r="H563" s="15">
        <v>3.5099999999999999E-2</v>
      </c>
      <c r="I563">
        <v>4.3799999999999999E-2</v>
      </c>
      <c r="J563" s="15">
        <v>2.1999999999999999E-2</v>
      </c>
      <c r="K563" s="21">
        <v>-2.9037979306384219E-2</v>
      </c>
      <c r="L563" s="12">
        <v>2.0000000000000001E-4</v>
      </c>
      <c r="M563" s="22">
        <v>1.2467485130143174E-3</v>
      </c>
      <c r="N563" s="15">
        <v>-3.1399999999999997E-2</v>
      </c>
      <c r="O563" s="17">
        <v>-2.63E-2</v>
      </c>
      <c r="P563" s="13">
        <v>3.6405192231051697E-4</v>
      </c>
      <c r="Q563" s="20" t="s">
        <v>721</v>
      </c>
      <c r="R563" s="12">
        <v>-1.7944000000000002E-2</v>
      </c>
      <c r="S563" s="12">
        <v>-1.9193000000000002E-2</v>
      </c>
    </row>
    <row r="564" spans="1:19" x14ac:dyDescent="0.3">
      <c r="A564" s="1" t="s">
        <v>388</v>
      </c>
      <c r="B564" s="18">
        <v>2198.81</v>
      </c>
      <c r="C564" s="9">
        <v>45.475632759446142</v>
      </c>
      <c r="D564" s="9">
        <f t="shared" si="8"/>
        <v>2.0681929206910168E-2</v>
      </c>
      <c r="E564" s="9">
        <v>92.73</v>
      </c>
      <c r="F564" s="20">
        <v>0.30328578644793491</v>
      </c>
      <c r="G564">
        <v>4.5000000000000005E-3</v>
      </c>
      <c r="H564" s="15">
        <v>3.8599999999999995E-2</v>
      </c>
      <c r="I564">
        <v>4.7100000000000003E-2</v>
      </c>
      <c r="J564" s="15">
        <v>2.6700000000000002E-2</v>
      </c>
      <c r="K564" s="21">
        <v>-2.7456291619341655E-2</v>
      </c>
      <c r="L564" s="12">
        <v>1E-4</v>
      </c>
      <c r="M564" s="22">
        <v>-1.5554608673349346E-3</v>
      </c>
      <c r="N564" s="15">
        <v>-5.9900000000000002E-2</v>
      </c>
      <c r="O564" s="17">
        <v>-5.0999999999999997E-2</v>
      </c>
      <c r="P564" s="13">
        <v>9.4637214296865385E-4</v>
      </c>
      <c r="Q564" s="20" t="s">
        <v>721</v>
      </c>
      <c r="R564" s="12">
        <v>3.5811999999999997E-2</v>
      </c>
      <c r="S564" s="12">
        <v>3.3029000000000003E-2</v>
      </c>
    </row>
    <row r="565" spans="1:19" x14ac:dyDescent="0.3">
      <c r="A565" s="1" t="s">
        <v>636</v>
      </c>
      <c r="B565" s="18">
        <v>2238.83</v>
      </c>
      <c r="C565" s="9">
        <v>45.700603485297862</v>
      </c>
      <c r="D565" s="9">
        <f t="shared" si="8"/>
        <v>2.0412717126935882E-2</v>
      </c>
      <c r="E565" s="9">
        <v>94.55</v>
      </c>
      <c r="F565" s="20">
        <v>0.29347909687996521</v>
      </c>
      <c r="G565" s="15">
        <v>5.1000000000000004E-3</v>
      </c>
      <c r="H565" s="15">
        <v>4.0599999999999997E-2</v>
      </c>
      <c r="I565">
        <v>4.8300000000000003E-2</v>
      </c>
      <c r="J565" s="15">
        <v>2.7199999999999998E-2</v>
      </c>
      <c r="K565" s="21">
        <v>-2.5107879310180135E-2</v>
      </c>
      <c r="L565" s="12">
        <v>2.9999999999999997E-4</v>
      </c>
      <c r="M565" s="22">
        <v>3.2732139231739232E-4</v>
      </c>
      <c r="N565" s="15">
        <v>-5.7000000000000002E-3</v>
      </c>
      <c r="O565" s="17">
        <v>5.8999999999999999E-3</v>
      </c>
      <c r="P565" s="13">
        <v>5.2402192186100079E-4</v>
      </c>
      <c r="Q565" s="20" t="s">
        <v>721</v>
      </c>
      <c r="R565" s="12">
        <v>1.9203999999999999E-2</v>
      </c>
      <c r="S565" s="12">
        <v>1.7576999999999999E-2</v>
      </c>
    </row>
    <row r="566" spans="1:19" x14ac:dyDescent="0.3">
      <c r="A566" s="1" t="s">
        <v>389</v>
      </c>
      <c r="B566" s="18">
        <v>2278.8701169999999</v>
      </c>
      <c r="C566" s="10">
        <v>45.927876940745954</v>
      </c>
      <c r="D566" s="9">
        <f t="shared" si="8"/>
        <v>2.0153793144300533E-2</v>
      </c>
      <c r="E566" s="9">
        <v>96.463333333333338</v>
      </c>
      <c r="F566" s="20">
        <v>0.29197964998894116</v>
      </c>
      <c r="G566" s="15">
        <v>5.1000000000000004E-3</v>
      </c>
      <c r="H566" s="15">
        <v>3.9199999999999999E-2</v>
      </c>
      <c r="I566" s="15">
        <v>4.6600000000000003E-2</v>
      </c>
      <c r="J566" s="15">
        <v>2.7799999999999998E-2</v>
      </c>
      <c r="K566" s="21">
        <v>-2.2661647231624549E-2</v>
      </c>
      <c r="L566" s="12">
        <v>4.0000000000000002E-4</v>
      </c>
      <c r="M566" s="22">
        <v>5.8277278902547636E-3</v>
      </c>
      <c r="N566" s="15">
        <v>4.3E-3</v>
      </c>
      <c r="O566" s="17">
        <v>-2.0999999999999999E-3</v>
      </c>
      <c r="P566" s="13">
        <v>3.3557127172311282E-4</v>
      </c>
      <c r="Q566" s="20" t="s">
        <v>721</v>
      </c>
      <c r="R566" s="12">
        <v>1.9383999999999998E-2</v>
      </c>
      <c r="S566" s="12">
        <v>1.8311000000000001E-2</v>
      </c>
    </row>
    <row r="567" spans="1:19" x14ac:dyDescent="0.3">
      <c r="A567" s="1" t="s">
        <v>390</v>
      </c>
      <c r="B567" s="18">
        <v>2363.639893</v>
      </c>
      <c r="C567" s="9">
        <v>46.155150396194053</v>
      </c>
      <c r="D567" s="9">
        <f t="shared" si="8"/>
        <v>1.9527149855984451E-2</v>
      </c>
      <c r="E567" s="9">
        <v>98.376666666666665</v>
      </c>
      <c r="F567" s="20">
        <v>0.27867783260184326</v>
      </c>
      <c r="G567" s="15">
        <v>5.1999999999999998E-3</v>
      </c>
      <c r="H567" s="15">
        <v>3.95E-2</v>
      </c>
      <c r="I567" s="15">
        <v>4.6399999999999997E-2</v>
      </c>
      <c r="J567" s="15">
        <v>2.7E-2</v>
      </c>
      <c r="K567" s="21">
        <v>-1.8712610069205403E-2</v>
      </c>
      <c r="L567" s="12">
        <v>4.0000000000000002E-4</v>
      </c>
      <c r="M567" s="22">
        <v>3.1461173864164582E-3</v>
      </c>
      <c r="N567" s="15">
        <v>1.37E-2</v>
      </c>
      <c r="O567" s="17">
        <v>2.12E-2</v>
      </c>
      <c r="P567" s="13">
        <v>2.2391289789916826E-4</v>
      </c>
      <c r="Q567" s="20" t="s">
        <v>721</v>
      </c>
      <c r="R567" s="12">
        <v>3.9459000000000001E-2</v>
      </c>
      <c r="S567" s="12">
        <v>3.7052000000000002E-2</v>
      </c>
    </row>
    <row r="568" spans="1:19" x14ac:dyDescent="0.3">
      <c r="A568" s="1" t="s">
        <v>391</v>
      </c>
      <c r="B568" s="18">
        <v>2362.719971</v>
      </c>
      <c r="C568" s="9">
        <v>46.382423851642145</v>
      </c>
      <c r="D568" s="9">
        <f t="shared" si="8"/>
        <v>1.963094417490838E-2</v>
      </c>
      <c r="E568" s="9">
        <v>100.28999999999999</v>
      </c>
      <c r="F568" s="20">
        <v>0.28159888933263938</v>
      </c>
      <c r="G568" s="15">
        <v>7.4000000000000003E-3</v>
      </c>
      <c r="H568" s="15">
        <v>4.0099999999999997E-2</v>
      </c>
      <c r="I568" s="15">
        <v>4.6799999999999994E-2</v>
      </c>
      <c r="J568" s="15">
        <v>2.7400000000000001E-2</v>
      </c>
      <c r="K568" s="21">
        <v>-1.6198860572175896E-2</v>
      </c>
      <c r="L568" s="12">
        <v>2.9999999999999997E-4</v>
      </c>
      <c r="M568" s="22">
        <v>8.1279787194721287E-4</v>
      </c>
      <c r="N568" s="15">
        <v>-4.0000000000000001E-3</v>
      </c>
      <c r="O568" s="17">
        <v>-6.1999999999999998E-3</v>
      </c>
      <c r="P568" s="13">
        <v>5.7530400163254166E-4</v>
      </c>
      <c r="Q568" s="20" t="s">
        <v>721</v>
      </c>
      <c r="R568" s="12">
        <v>1.6639999999999999E-3</v>
      </c>
      <c r="S568" s="12">
        <v>5.5000000000000002E-5</v>
      </c>
    </row>
    <row r="569" spans="1:19" x14ac:dyDescent="0.3">
      <c r="A569" s="1" t="s">
        <v>637</v>
      </c>
      <c r="B569" s="18">
        <v>2384.1999510000001</v>
      </c>
      <c r="C569" s="9">
        <v>46.661289040974012</v>
      </c>
      <c r="D569" s="9">
        <f t="shared" si="8"/>
        <v>1.9571046892020515E-2</v>
      </c>
      <c r="E569" s="9">
        <v>101.53333333333333</v>
      </c>
      <c r="F569" s="20">
        <v>0.27787002632799229</v>
      </c>
      <c r="G569" s="15">
        <v>8.0000000000000002E-3</v>
      </c>
      <c r="H569" s="15">
        <v>3.8699999999999998E-2</v>
      </c>
      <c r="I569" s="15">
        <v>4.5700000000000005E-2</v>
      </c>
      <c r="J569" s="15">
        <v>2.6499999999999999E-2</v>
      </c>
      <c r="K569" s="21">
        <v>-1.5574557753589473E-2</v>
      </c>
      <c r="L569" s="12">
        <v>5.0000000000000001E-4</v>
      </c>
      <c r="M569" s="22">
        <v>2.965533365326678E-3</v>
      </c>
      <c r="N569" s="15">
        <v>1.4499999999999999E-2</v>
      </c>
      <c r="O569" s="17">
        <v>1.7600000000000001E-2</v>
      </c>
      <c r="P569" s="13">
        <v>3.9054711006855441E-4</v>
      </c>
      <c r="Q569" s="20" t="s">
        <v>721</v>
      </c>
      <c r="R569" s="12">
        <v>1.0591E-2</v>
      </c>
      <c r="S569" s="12">
        <v>9.4389999999999995E-3</v>
      </c>
    </row>
    <row r="570" spans="1:19" x14ac:dyDescent="0.3">
      <c r="A570" s="1" t="s">
        <v>392</v>
      </c>
      <c r="B570" s="18">
        <v>2411.8000489999999</v>
      </c>
      <c r="C570" s="9">
        <v>46.940154230305879</v>
      </c>
      <c r="D570" s="9">
        <f t="shared" si="8"/>
        <v>1.946270556291289E-2</v>
      </c>
      <c r="E570" s="9">
        <v>102.77666666666667</v>
      </c>
      <c r="F570" s="20">
        <v>0.27696876723184077</v>
      </c>
      <c r="G570" s="15">
        <v>8.8999999999999999E-3</v>
      </c>
      <c r="H570" s="15">
        <v>3.85E-2</v>
      </c>
      <c r="I570" s="15">
        <v>4.5499999999999999E-2</v>
      </c>
      <c r="J570" s="15">
        <v>2.5600000000000001E-2</v>
      </c>
      <c r="K570" s="21">
        <v>-1.0186140296460304E-2</v>
      </c>
      <c r="L570" s="12">
        <v>5.9999999999999995E-4</v>
      </c>
      <c r="M570" s="22">
        <v>8.5472182689638743E-4</v>
      </c>
      <c r="N570" s="15">
        <v>1.5800000000000002E-2</v>
      </c>
      <c r="O570" s="17">
        <v>2.2599999999999999E-2</v>
      </c>
      <c r="P570" s="13">
        <v>5.0309847094479586E-4</v>
      </c>
      <c r="Q570" s="20" t="s">
        <v>721</v>
      </c>
      <c r="R570" s="12">
        <v>1.4552000000000001E-2</v>
      </c>
      <c r="S570" s="12">
        <v>1.192E-2</v>
      </c>
    </row>
    <row r="571" spans="1:19" x14ac:dyDescent="0.3">
      <c r="A571" s="1" t="s">
        <v>393</v>
      </c>
      <c r="B571" s="18">
        <v>2423.4099120000001</v>
      </c>
      <c r="C571" s="9">
        <v>47.219019419637746</v>
      </c>
      <c r="D571" s="9">
        <f t="shared" si="8"/>
        <v>1.948453672068572E-2</v>
      </c>
      <c r="E571" s="9">
        <v>104.02</v>
      </c>
      <c r="F571" s="20">
        <v>0.27254522752308352</v>
      </c>
      <c r="G571" s="15">
        <v>9.7999999999999997E-3</v>
      </c>
      <c r="H571" s="15">
        <v>3.6799999999999999E-2</v>
      </c>
      <c r="I571" s="15">
        <v>4.3700000000000003E-2</v>
      </c>
      <c r="J571" s="15">
        <v>2.58E-2</v>
      </c>
      <c r="K571" s="21">
        <v>-9.7840063345329825E-3</v>
      </c>
      <c r="L571" s="12">
        <v>5.9999999999999995E-4</v>
      </c>
      <c r="M571" s="22">
        <v>9.0711101486107282E-4</v>
      </c>
      <c r="N571" s="15">
        <v>-1E-3</v>
      </c>
      <c r="O571" s="17">
        <v>1.0800000000000001E-2</v>
      </c>
      <c r="P571" s="13">
        <v>4.4755991824232158E-4</v>
      </c>
      <c r="Q571" s="20" t="s">
        <v>721</v>
      </c>
      <c r="R571" s="12">
        <v>5.7980000000000002E-3</v>
      </c>
      <c r="S571" s="12">
        <v>4.3639999999999998E-3</v>
      </c>
    </row>
    <row r="572" spans="1:19" x14ac:dyDescent="0.3">
      <c r="A572" s="1" t="s">
        <v>394</v>
      </c>
      <c r="B572" s="18">
        <v>2470.3000489999999</v>
      </c>
      <c r="C572" s="9">
        <v>47.537047272445676</v>
      </c>
      <c r="D572" s="9">
        <f t="shared" si="8"/>
        <v>1.924343048598048E-2</v>
      </c>
      <c r="E572" s="9">
        <v>105.03999999999999</v>
      </c>
      <c r="F572" s="20">
        <v>0.26580367876679495</v>
      </c>
      <c r="G572" s="15">
        <v>1.0700000000000001E-2</v>
      </c>
      <c r="H572" s="15">
        <v>3.7000000000000005E-2</v>
      </c>
      <c r="I572" s="15">
        <v>4.3899999999999995E-2</v>
      </c>
      <c r="J572" s="15">
        <v>2.6200000000000001E-2</v>
      </c>
      <c r="K572" s="21">
        <v>-1.3163550805265605E-2</v>
      </c>
      <c r="L572" s="12">
        <v>7.000000000000001E-4</v>
      </c>
      <c r="M572" s="22">
        <v>-6.8992263885203631E-4</v>
      </c>
      <c r="N572" s="15">
        <v>-2.7000000000000001E-3</v>
      </c>
      <c r="O572" s="17">
        <v>6.0000000000000001E-3</v>
      </c>
      <c r="P572" s="13">
        <v>2.5884365881884749E-4</v>
      </c>
      <c r="Q572" s="20" t="s">
        <v>721</v>
      </c>
      <c r="R572" s="12">
        <v>2.0695999999999999E-2</v>
      </c>
      <c r="S572" s="12">
        <v>1.9161999999999998E-2</v>
      </c>
    </row>
    <row r="573" spans="1:19" x14ac:dyDescent="0.3">
      <c r="A573" s="1" t="s">
        <v>395</v>
      </c>
      <c r="B573" s="18">
        <v>2471.6499020000001</v>
      </c>
      <c r="C573" s="9">
        <v>47.855075125253613</v>
      </c>
      <c r="D573" s="9">
        <f t="shared" si="8"/>
        <v>1.9361591253894989E-2</v>
      </c>
      <c r="E573" s="9">
        <v>106.06</v>
      </c>
      <c r="F573" s="20">
        <v>0.26511361364580183</v>
      </c>
      <c r="G573" s="15">
        <v>1.01E-2</v>
      </c>
      <c r="H573" s="15">
        <v>3.6299999999999999E-2</v>
      </c>
      <c r="I573" s="15">
        <v>4.3099999999999999E-2</v>
      </c>
      <c r="J573" s="15">
        <v>2.4199999999999999E-2</v>
      </c>
      <c r="K573" s="21">
        <v>-1.2212825087824532E-2</v>
      </c>
      <c r="L573" s="12">
        <v>8.9999999999999998E-4</v>
      </c>
      <c r="M573" s="22">
        <v>2.9944522971085963E-3</v>
      </c>
      <c r="N573" s="15">
        <v>2.8900000000000002E-2</v>
      </c>
      <c r="O573" s="17">
        <v>1.5300000000000001E-2</v>
      </c>
      <c r="P573" s="13">
        <v>7.5337576855279804E-4</v>
      </c>
      <c r="Q573" s="20" t="s">
        <v>721</v>
      </c>
      <c r="R573" s="12">
        <v>2.238E-3</v>
      </c>
      <c r="S573" s="12">
        <v>-3.2400000000000001E-4</v>
      </c>
    </row>
    <row r="574" spans="1:19" x14ac:dyDescent="0.3">
      <c r="A574" s="1" t="s">
        <v>638</v>
      </c>
      <c r="B574" s="18">
        <v>2519.360107</v>
      </c>
      <c r="C574" s="9">
        <v>48.173102978061543</v>
      </c>
      <c r="D574" s="9">
        <f t="shared" si="8"/>
        <v>1.9121166062848013E-2</v>
      </c>
      <c r="E574" s="9">
        <v>107.08000000000001</v>
      </c>
      <c r="F574" s="20">
        <v>0.25970616679130332</v>
      </c>
      <c r="G574" s="15">
        <v>1.03E-2</v>
      </c>
      <c r="H574" s="15">
        <v>3.6299999999999999E-2</v>
      </c>
      <c r="I574" s="15">
        <v>4.2999999999999997E-2</v>
      </c>
      <c r="J574" s="15">
        <v>2.5899999999999999E-2</v>
      </c>
      <c r="K574" s="21">
        <v>-1.1085179589316823E-2</v>
      </c>
      <c r="L574" s="12">
        <v>8.9999999999999998E-4</v>
      </c>
      <c r="M574" s="22">
        <v>5.2949058932301174E-3</v>
      </c>
      <c r="N574" s="15">
        <v>-2.0499999999999997E-2</v>
      </c>
      <c r="O574" s="17">
        <v>-3.7000000000000002E-3</v>
      </c>
      <c r="P574" s="13">
        <v>2.572471807716921E-4</v>
      </c>
      <c r="Q574" s="20" t="s">
        <v>721</v>
      </c>
      <c r="R574" s="12">
        <v>2.0049999999999998E-2</v>
      </c>
      <c r="S574" s="12">
        <v>1.8742000000000002E-2</v>
      </c>
    </row>
    <row r="575" spans="1:19" x14ac:dyDescent="0.3">
      <c r="A575" s="1" t="s">
        <v>396</v>
      </c>
      <c r="B575" s="18">
        <v>2575.26001</v>
      </c>
      <c r="C575" s="9">
        <v>48.426075097243597</v>
      </c>
      <c r="D575" s="9">
        <f t="shared" si="8"/>
        <v>1.8804343992140662E-2</v>
      </c>
      <c r="E575" s="9">
        <v>108.01333333333334</v>
      </c>
      <c r="F575" s="20">
        <v>0.24890619858272187</v>
      </c>
      <c r="G575" s="15">
        <v>1.0700000000000001E-2</v>
      </c>
      <c r="H575" s="15">
        <v>3.6000000000000004E-2</v>
      </c>
      <c r="I575" s="15">
        <v>4.3200000000000002E-2</v>
      </c>
      <c r="J575" s="15">
        <v>2.6100000000000002E-2</v>
      </c>
      <c r="K575" s="21">
        <v>-1.237806885406424E-2</v>
      </c>
      <c r="L575" s="12">
        <v>8.9999999999999998E-4</v>
      </c>
      <c r="M575" s="22">
        <v>-6.3204210372769243E-4</v>
      </c>
      <c r="N575" s="15">
        <v>-1.2999999999999999E-3</v>
      </c>
      <c r="O575" s="17">
        <v>7.6E-3</v>
      </c>
      <c r="P575" s="13">
        <v>2.1815287274513484E-4</v>
      </c>
      <c r="Q575" s="20" t="s">
        <v>721</v>
      </c>
      <c r="R575" s="12">
        <v>2.4132000000000001E-2</v>
      </c>
      <c r="S575" s="12">
        <v>2.3005999999999999E-2</v>
      </c>
    </row>
    <row r="576" spans="1:19" x14ac:dyDescent="0.3">
      <c r="A576" s="1" t="s">
        <v>397</v>
      </c>
      <c r="B576" s="18">
        <v>2584.8400879999999</v>
      </c>
      <c r="C576" s="9">
        <v>48.679047216425658</v>
      </c>
      <c r="D576" s="9">
        <f t="shared" si="8"/>
        <v>1.8832517896335589E-2</v>
      </c>
      <c r="E576" s="9">
        <v>108.94666666666666</v>
      </c>
      <c r="F576" s="20">
        <v>0.23972710074357431</v>
      </c>
      <c r="G576" s="15">
        <v>1.23E-2</v>
      </c>
      <c r="H576" s="15">
        <v>3.5699999999999996E-2</v>
      </c>
      <c r="I576" s="15">
        <v>4.2699999999999995E-2</v>
      </c>
      <c r="J576" s="15">
        <v>2.5999999999999999E-2</v>
      </c>
      <c r="K576" s="21">
        <v>-1.2192513281936098E-2</v>
      </c>
      <c r="L576" s="12">
        <v>8.0000000000000004E-4</v>
      </c>
      <c r="M576" s="22">
        <v>2.4324685907517463E-5</v>
      </c>
      <c r="N576" s="15">
        <v>3.5999999999999999E-3</v>
      </c>
      <c r="O576" s="17">
        <v>2E-3</v>
      </c>
      <c r="P576" s="13">
        <v>3.5533690058538647E-4</v>
      </c>
      <c r="Q576" s="20" t="s">
        <v>721</v>
      </c>
      <c r="R576" s="12">
        <v>3.1389E-2</v>
      </c>
      <c r="S576" s="12">
        <v>2.886E-2</v>
      </c>
    </row>
    <row r="577" spans="1:19" x14ac:dyDescent="0.3">
      <c r="A577" s="1" t="s">
        <v>639</v>
      </c>
      <c r="B577" s="18">
        <v>2673.610107</v>
      </c>
      <c r="C577" s="9">
        <v>48.932019335607713</v>
      </c>
      <c r="D577" s="9">
        <f t="shared" si="8"/>
        <v>1.8301853066568959E-2</v>
      </c>
      <c r="E577" s="9">
        <v>109.88</v>
      </c>
      <c r="F577" s="20">
        <v>0.2353933430957158</v>
      </c>
      <c r="G577" s="15">
        <v>1.32E-2</v>
      </c>
      <c r="H577" s="15">
        <v>3.5099999999999999E-2</v>
      </c>
      <c r="I577" s="15">
        <v>4.2199999999999994E-2</v>
      </c>
      <c r="J577" s="15">
        <v>2.5399999999999999E-2</v>
      </c>
      <c r="K577" s="21">
        <v>-1.9878874655718796E-2</v>
      </c>
      <c r="L577" s="12">
        <v>8.9999999999999998E-4</v>
      </c>
      <c r="M577" s="22">
        <v>-5.8783227726233456E-4</v>
      </c>
      <c r="N577" s="15">
        <v>1.0200000000000001E-2</v>
      </c>
      <c r="O577" s="17">
        <v>2.5600000000000001E-2</v>
      </c>
      <c r="P577" s="13">
        <v>2.4411328490383253E-4</v>
      </c>
      <c r="Q577" s="20" t="s">
        <v>721</v>
      </c>
      <c r="R577" s="12">
        <v>1.1148999999999999E-2</v>
      </c>
      <c r="S577" s="12">
        <v>9.8510000000000004E-3</v>
      </c>
    </row>
    <row r="578" spans="1:19" x14ac:dyDescent="0.3">
      <c r="A578" s="1" t="s">
        <v>398</v>
      </c>
      <c r="B578" s="18">
        <v>2823.81</v>
      </c>
      <c r="C578" s="9">
        <v>49.289022753262884</v>
      </c>
      <c r="D578" s="9">
        <f t="shared" si="8"/>
        <v>1.7454794321594896E-2</v>
      </c>
      <c r="E578" s="9">
        <v>111.73333333333332</v>
      </c>
      <c r="F578" s="20">
        <v>0.22251914863023572</v>
      </c>
      <c r="G578" s="15">
        <v>1.41E-2</v>
      </c>
      <c r="H578" s="15">
        <v>3.5499999999999997E-2</v>
      </c>
      <c r="I578">
        <v>4.2599999999999999E-2</v>
      </c>
      <c r="J578" s="15">
        <v>2.8400000000000002E-2</v>
      </c>
      <c r="K578" s="21">
        <v>-1.9043602222493967E-2</v>
      </c>
      <c r="L578" s="12">
        <v>1.1000000000000001E-3</v>
      </c>
      <c r="M578" s="22">
        <v>5.4477454527752656E-3</v>
      </c>
      <c r="N578" s="24">
        <v>-3.15E-2</v>
      </c>
      <c r="O578" s="24">
        <v>-2.4300000000000002E-2</v>
      </c>
      <c r="P578" s="13">
        <v>7.7426155005067086E-4</v>
      </c>
      <c r="Q578" s="20" t="s">
        <v>721</v>
      </c>
      <c r="R578" s="12">
        <v>5.806E-2</v>
      </c>
      <c r="S578" s="12">
        <v>5.7017999999999999E-2</v>
      </c>
    </row>
    <row r="579" spans="1:19" x14ac:dyDescent="0.3">
      <c r="A579" s="1" t="s">
        <v>399</v>
      </c>
      <c r="B579" s="18">
        <v>2713.83</v>
      </c>
      <c r="C579" s="9">
        <v>49.646026170918063</v>
      </c>
      <c r="D579" s="9">
        <f t="shared" ref="D579:D642" si="9">C579/B579</f>
        <v>1.829371263893393E-2</v>
      </c>
      <c r="E579" s="9">
        <v>113.58666666666666</v>
      </c>
      <c r="F579" s="20">
        <v>0.23247806561935658</v>
      </c>
      <c r="G579" s="15">
        <v>1.5700000000000002E-2</v>
      </c>
      <c r="H579" s="15">
        <v>3.8199999999999998E-2</v>
      </c>
      <c r="I579">
        <v>4.5100000000000001E-2</v>
      </c>
      <c r="J579" s="15">
        <v>3.0099999999999998E-2</v>
      </c>
      <c r="K579" s="21">
        <v>-1.8319797581262405E-2</v>
      </c>
      <c r="L579" s="12">
        <v>1.1000000000000001E-3</v>
      </c>
      <c r="M579" s="22">
        <v>4.5346899748657243E-3</v>
      </c>
      <c r="N579" s="24">
        <v>-2.2400000000000003E-2</v>
      </c>
      <c r="O579" s="24">
        <v>-3.1300000000000001E-2</v>
      </c>
      <c r="P579" s="13">
        <v>5.3616628148893614E-3</v>
      </c>
      <c r="Q579" s="20" t="s">
        <v>721</v>
      </c>
      <c r="R579" s="12">
        <v>-3.7661E-2</v>
      </c>
      <c r="S579" s="12">
        <v>-3.9702000000000001E-2</v>
      </c>
    </row>
    <row r="580" spans="1:19" x14ac:dyDescent="0.3">
      <c r="A580" s="1" t="s">
        <v>640</v>
      </c>
      <c r="B580" s="18">
        <v>2640.87</v>
      </c>
      <c r="C580" s="9">
        <v>50.003029588573234</v>
      </c>
      <c r="D580" s="9">
        <f t="shared" si="9"/>
        <v>1.8934301797730761E-2</v>
      </c>
      <c r="E580" s="9">
        <v>115.44</v>
      </c>
      <c r="F580" s="20">
        <v>0.25953716346147859</v>
      </c>
      <c r="G580" s="15">
        <v>1.7000000000000001E-2</v>
      </c>
      <c r="H580" s="15">
        <v>3.8699999999999998E-2</v>
      </c>
      <c r="I580">
        <v>4.6399999999999997E-2</v>
      </c>
      <c r="J580" s="15">
        <v>2.8500000000000001E-2</v>
      </c>
      <c r="K580" s="21">
        <v>-1.8221349066915589E-2</v>
      </c>
      <c r="L580" s="12">
        <v>1.1999999999999999E-3</v>
      </c>
      <c r="M580" s="22">
        <v>2.2611259041491749E-3</v>
      </c>
      <c r="N580" s="24">
        <v>2.5899999999999999E-2</v>
      </c>
      <c r="O580" s="24">
        <v>1.24E-2</v>
      </c>
      <c r="P580" s="13">
        <v>3.2467403430562294E-3</v>
      </c>
      <c r="Q580" s="20" t="s">
        <v>721</v>
      </c>
      <c r="R580" s="12">
        <v>-2.5458999999999999E-2</v>
      </c>
      <c r="S580" s="12">
        <v>-2.7092000000000001E-2</v>
      </c>
    </row>
    <row r="581" spans="1:19" x14ac:dyDescent="0.3">
      <c r="A581" s="1" t="s">
        <v>400</v>
      </c>
      <c r="B581" s="18">
        <v>2648.05</v>
      </c>
      <c r="C581" s="9">
        <v>50.332116442041254</v>
      </c>
      <c r="D581" s="9">
        <f t="shared" si="9"/>
        <v>1.9007237945673702E-2</v>
      </c>
      <c r="E581" s="9">
        <v>117.78666666666666</v>
      </c>
      <c r="F581" s="20">
        <v>0.25889227190991237</v>
      </c>
      <c r="G581" s="15">
        <v>1.7600000000000001E-2</v>
      </c>
      <c r="H581" s="15">
        <v>3.85E-2</v>
      </c>
      <c r="I581">
        <v>4.6699999999999998E-2</v>
      </c>
      <c r="J581" s="15">
        <v>0.03</v>
      </c>
      <c r="K581" s="21">
        <v>-1.8605662613232387E-2</v>
      </c>
      <c r="L581" s="12">
        <v>1.4000000000000002E-3</v>
      </c>
      <c r="M581" s="22">
        <v>3.9750915633489647E-3</v>
      </c>
      <c r="N581" s="24">
        <v>-1.77E-2</v>
      </c>
      <c r="O581" s="24">
        <v>-0.02</v>
      </c>
      <c r="P581" s="13">
        <v>2.3626692590858812E-3</v>
      </c>
      <c r="Q581" s="20" t="s">
        <v>721</v>
      </c>
      <c r="R581" s="12">
        <v>3.7699999999999999E-3</v>
      </c>
      <c r="S581" s="12">
        <v>2.6559999999999999E-3</v>
      </c>
    </row>
    <row r="582" spans="1:19" x14ac:dyDescent="0.3">
      <c r="A582" s="1" t="s">
        <v>401</v>
      </c>
      <c r="B582" s="18">
        <v>2705.27</v>
      </c>
      <c r="C582" s="9">
        <v>50.661203295509267</v>
      </c>
      <c r="D582" s="9">
        <f t="shared" si="9"/>
        <v>1.8726856578274727E-2</v>
      </c>
      <c r="E582" s="9">
        <v>120.13333333333333</v>
      </c>
      <c r="F582" s="20">
        <v>0.25621288475022769</v>
      </c>
      <c r="G582" s="15">
        <v>1.8600000000000002E-2</v>
      </c>
      <c r="H582" s="15">
        <v>0.04</v>
      </c>
      <c r="I582">
        <v>4.8300000000000003E-2</v>
      </c>
      <c r="J582" s="15">
        <v>2.8899999999999999E-2</v>
      </c>
      <c r="K582" s="21">
        <v>-1.8933503449156352E-2</v>
      </c>
      <c r="L582" s="12">
        <v>1.4000000000000002E-3</v>
      </c>
      <c r="M582" s="22">
        <v>4.1589169254347969E-3</v>
      </c>
      <c r="N582" s="24">
        <v>1.6399999999999998E-2</v>
      </c>
      <c r="O582" s="24">
        <v>1.3999999999999999E-2</v>
      </c>
      <c r="P582" s="13">
        <v>9.2271166004713261E-4</v>
      </c>
      <c r="Q582" s="20" t="s">
        <v>721</v>
      </c>
      <c r="R582" s="12">
        <v>2.3800000000000002E-2</v>
      </c>
      <c r="S582" s="12">
        <v>2.1316999999999999E-2</v>
      </c>
    </row>
    <row r="583" spans="1:19" x14ac:dyDescent="0.3">
      <c r="A583" s="1" t="s">
        <v>641</v>
      </c>
      <c r="B583" s="18">
        <v>2718.37</v>
      </c>
      <c r="C583" s="9">
        <v>50.990290148977294</v>
      </c>
      <c r="D583" s="9">
        <f t="shared" si="9"/>
        <v>1.8757671012031952E-2</v>
      </c>
      <c r="E583" s="9">
        <v>122.48</v>
      </c>
      <c r="F583" s="20">
        <v>0.25773751092334563</v>
      </c>
      <c r="G583" s="15">
        <v>1.9E-2</v>
      </c>
      <c r="H583" s="15">
        <v>3.9599999999999996E-2</v>
      </c>
      <c r="I583">
        <v>4.8300000000000003E-2</v>
      </c>
      <c r="J583" s="15">
        <v>2.9100000000000001E-2</v>
      </c>
      <c r="K583" s="21">
        <v>-2.2101276016534815E-2</v>
      </c>
      <c r="L583" s="12">
        <v>1.4000000000000002E-3</v>
      </c>
      <c r="M583" s="22">
        <v>1.5938757015439009E-3</v>
      </c>
      <c r="N583" s="24">
        <v>7.000000000000001E-4</v>
      </c>
      <c r="O583" s="24">
        <v>-1.24E-2</v>
      </c>
      <c r="P583" s="13">
        <v>6.2286550214242194E-4</v>
      </c>
      <c r="Q583" s="20" t="s">
        <v>721</v>
      </c>
      <c r="R583" s="12">
        <v>6.8399999999999997E-3</v>
      </c>
      <c r="S583" s="12">
        <v>5.5069999999999997E-3</v>
      </c>
    </row>
    <row r="584" spans="1:19" x14ac:dyDescent="0.3">
      <c r="A584" s="1" t="s">
        <v>402</v>
      </c>
      <c r="B584" s="18">
        <v>2816.29</v>
      </c>
      <c r="C584" s="9">
        <v>51.439858607598609</v>
      </c>
      <c r="D584" s="9">
        <f t="shared" si="9"/>
        <v>1.8265114248745197E-2</v>
      </c>
      <c r="E584" s="9">
        <v>125.11666666666667</v>
      </c>
      <c r="F584" s="20">
        <v>0.24613834482449276</v>
      </c>
      <c r="G584" s="15">
        <v>1.9599999999999999E-2</v>
      </c>
      <c r="H584" s="15">
        <v>3.8699999999999998E-2</v>
      </c>
      <c r="I584">
        <v>4.7899999999999998E-2</v>
      </c>
      <c r="J584" s="15">
        <v>3.0200000000000001E-2</v>
      </c>
      <c r="K584" s="21">
        <v>-1.709592176038632E-2</v>
      </c>
      <c r="L584" s="12">
        <v>1.6000000000000001E-3</v>
      </c>
      <c r="M584" s="22">
        <v>6.7463262285238912E-5</v>
      </c>
      <c r="N584" s="24">
        <v>-1.3100000000000001E-2</v>
      </c>
      <c r="O584" s="24">
        <v>1.01E-2</v>
      </c>
      <c r="P584" s="13">
        <v>6.5442890370334521E-4</v>
      </c>
      <c r="Q584" s="20" t="s">
        <v>721</v>
      </c>
      <c r="R584" s="12">
        <v>3.7144000000000003E-2</v>
      </c>
      <c r="S584" s="12">
        <v>3.5970000000000002E-2</v>
      </c>
    </row>
    <row r="585" spans="1:19" x14ac:dyDescent="0.3">
      <c r="A585" s="1" t="s">
        <v>403</v>
      </c>
      <c r="B585" s="18">
        <v>2901.52</v>
      </c>
      <c r="C585" s="9">
        <v>51.889427066219938</v>
      </c>
      <c r="D585" s="9">
        <f t="shared" si="9"/>
        <v>1.788353244720696E-2</v>
      </c>
      <c r="E585" s="9">
        <v>127.75333333333333</v>
      </c>
      <c r="F585" s="20">
        <v>0.24092802491987234</v>
      </c>
      <c r="G585" s="15">
        <v>2.0299999999999999E-2</v>
      </c>
      <c r="H585" s="15">
        <v>3.8800000000000001E-2</v>
      </c>
      <c r="I585">
        <v>4.7699999999999992E-2</v>
      </c>
      <c r="J585" s="15">
        <v>2.93E-2</v>
      </c>
      <c r="K585" s="21">
        <v>-2.145123019651925E-2</v>
      </c>
      <c r="L585" s="12">
        <v>1.6000000000000001E-3</v>
      </c>
      <c r="M585" s="22">
        <v>5.5554232835719475E-4</v>
      </c>
      <c r="N585" s="24">
        <v>1.52E-2</v>
      </c>
      <c r="O585" s="24">
        <v>5.7999999999999996E-3</v>
      </c>
      <c r="P585" s="13">
        <v>4.7127352844317997E-4</v>
      </c>
      <c r="Q585" s="20" t="s">
        <v>721</v>
      </c>
      <c r="R585" s="12">
        <v>3.2938000000000002E-2</v>
      </c>
      <c r="S585" s="12">
        <v>3.0647000000000001E-2</v>
      </c>
    </row>
    <row r="586" spans="1:19" x14ac:dyDescent="0.3">
      <c r="A586" s="1" t="s">
        <v>642</v>
      </c>
      <c r="B586" s="18">
        <v>2913.98</v>
      </c>
      <c r="C586" s="9">
        <v>52.338995524841252</v>
      </c>
      <c r="D586" s="9">
        <f t="shared" si="9"/>
        <v>1.7961343428864046E-2</v>
      </c>
      <c r="E586" s="9">
        <v>130.38999999999999</v>
      </c>
      <c r="F586" s="20">
        <v>0.23643433008381864</v>
      </c>
      <c r="G586" s="15">
        <v>2.1299999999999999E-2</v>
      </c>
      <c r="H586" s="15">
        <v>3.9800000000000002E-2</v>
      </c>
      <c r="I586">
        <v>4.8799999999999996E-2</v>
      </c>
      <c r="J586" s="15">
        <v>3.3399999999999999E-2</v>
      </c>
      <c r="K586" s="21">
        <v>-2.0834449108608315E-2</v>
      </c>
      <c r="L586" s="12">
        <v>1.5E-3</v>
      </c>
      <c r="M586" s="22">
        <v>1.1620251758901468E-3</v>
      </c>
      <c r="N586" s="24">
        <v>-5.1799999999999999E-2</v>
      </c>
      <c r="O586" s="24">
        <v>-1.2E-2</v>
      </c>
      <c r="P586" s="13">
        <v>2.3007407698824586E-4</v>
      </c>
      <c r="Q586" s="20" t="s">
        <v>721</v>
      </c>
      <c r="R586" s="12">
        <v>5.1380000000000002E-3</v>
      </c>
      <c r="S586" s="12">
        <v>3.7580000000000001E-3</v>
      </c>
    </row>
    <row r="587" spans="1:19" x14ac:dyDescent="0.3">
      <c r="A587" s="1" t="s">
        <v>404</v>
      </c>
      <c r="B587" s="18">
        <v>2711.74</v>
      </c>
      <c r="C587" s="9">
        <v>52.80872304476646</v>
      </c>
      <c r="D587" s="9">
        <f t="shared" si="9"/>
        <v>1.9474109997553772E-2</v>
      </c>
      <c r="E587" s="9">
        <v>131.05666666666667</v>
      </c>
      <c r="F587" s="20">
        <v>0.24907280528242029</v>
      </c>
      <c r="G587" s="15">
        <v>2.2499999999999999E-2</v>
      </c>
      <c r="H587" s="15">
        <v>4.1399999999999999E-2</v>
      </c>
      <c r="I587">
        <v>5.0700000000000002E-2</v>
      </c>
      <c r="J587" s="15">
        <v>3.5200000000000002E-2</v>
      </c>
      <c r="K587" s="21">
        <v>-2.1216895043775049E-2</v>
      </c>
      <c r="L587" s="12">
        <v>1.9E-3</v>
      </c>
      <c r="M587" s="22">
        <v>1.766763455725906E-3</v>
      </c>
      <c r="N587" s="24">
        <v>-2.0400000000000001E-2</v>
      </c>
      <c r="O587" s="24">
        <v>-3.2300000000000002E-2</v>
      </c>
      <c r="P587" s="13">
        <v>4.5776015768846995E-3</v>
      </c>
      <c r="Q587" s="20" t="s">
        <v>721</v>
      </c>
      <c r="R587" s="12">
        <v>-6.8408999999999998E-2</v>
      </c>
      <c r="S587" s="12">
        <v>-6.9491999999999998E-2</v>
      </c>
    </row>
    <row r="588" spans="1:19" x14ac:dyDescent="0.3">
      <c r="A588" s="1" t="s">
        <v>405</v>
      </c>
      <c r="B588" s="18">
        <v>2760.17</v>
      </c>
      <c r="C588" s="9">
        <v>53.278450564691667</v>
      </c>
      <c r="D588" s="9">
        <f t="shared" si="9"/>
        <v>1.9302597508375086E-2</v>
      </c>
      <c r="E588" s="9">
        <v>131.72333333333333</v>
      </c>
      <c r="F588" s="20">
        <v>0.24495027499700453</v>
      </c>
      <c r="G588" s="15">
        <v>2.3300000000000001E-2</v>
      </c>
      <c r="H588" s="15">
        <v>4.2199999999999994E-2</v>
      </c>
      <c r="I588">
        <v>5.2199999999999996E-2</v>
      </c>
      <c r="J588" s="15">
        <v>3.1699999999999999E-2</v>
      </c>
      <c r="K588" s="21">
        <v>-2.4593067416848663E-2</v>
      </c>
      <c r="L588" s="12">
        <v>1.8E-3</v>
      </c>
      <c r="M588" s="22">
        <v>-3.3493485181009808E-3</v>
      </c>
      <c r="N588" s="24">
        <v>5.0499999999999996E-2</v>
      </c>
      <c r="O588" s="24">
        <v>7.0999999999999995E-3</v>
      </c>
      <c r="P588" s="13">
        <v>2.837641673083945E-3</v>
      </c>
      <c r="Q588" s="20" t="s">
        <v>721</v>
      </c>
      <c r="R588" s="12">
        <v>1.9751999999999999E-2</v>
      </c>
      <c r="S588" s="12">
        <v>1.7259E-2</v>
      </c>
    </row>
    <row r="589" spans="1:19" x14ac:dyDescent="0.3">
      <c r="A589" s="1" t="s">
        <v>406</v>
      </c>
      <c r="B589" s="18">
        <v>2506.85</v>
      </c>
      <c r="C589" s="9">
        <v>53.748178084616868</v>
      </c>
      <c r="D589" s="9">
        <f t="shared" si="9"/>
        <v>2.1440524197545472E-2</v>
      </c>
      <c r="E589" s="9">
        <v>132.38999999999999</v>
      </c>
      <c r="F589" s="20">
        <v>0.26816690715577263</v>
      </c>
      <c r="G589" s="15">
        <v>2.3700000000000002E-2</v>
      </c>
      <c r="H589" s="15">
        <v>4.0199999999999993E-2</v>
      </c>
      <c r="I589">
        <v>5.1299999999999998E-2</v>
      </c>
      <c r="J589" s="15">
        <v>2.8400000000000002E-2</v>
      </c>
      <c r="K589" s="21">
        <v>-1.9227909317654845E-2</v>
      </c>
      <c r="L589" s="12">
        <v>1.9E-3</v>
      </c>
      <c r="M589" s="22">
        <v>-3.1939628151310684E-3</v>
      </c>
      <c r="N589" s="24">
        <v>4.8099999999999997E-2</v>
      </c>
      <c r="O589" s="24">
        <v>3.7000000000000005E-2</v>
      </c>
      <c r="P589" s="13">
        <v>6.7931027177002504E-3</v>
      </c>
      <c r="Q589" s="20" t="s">
        <v>721</v>
      </c>
      <c r="R589" s="12">
        <v>-9.0646000000000004E-2</v>
      </c>
      <c r="S589" s="12">
        <v>-9.2188000000000006E-2</v>
      </c>
    </row>
    <row r="590" spans="1:19" x14ac:dyDescent="0.3">
      <c r="A590" s="1" t="s">
        <v>407</v>
      </c>
      <c r="B590" s="18">
        <v>2704.1000979999999</v>
      </c>
      <c r="C590" s="9">
        <v>54.144423206880788</v>
      </c>
      <c r="D590" s="9">
        <f t="shared" si="9"/>
        <v>2.0023083926119064E-2</v>
      </c>
      <c r="E590" s="9">
        <v>133.05666666666667</v>
      </c>
      <c r="F590" s="20">
        <v>0.25022941580900443</v>
      </c>
      <c r="G590" s="15">
        <v>2.3700000000000002E-2</v>
      </c>
      <c r="H590" s="15">
        <v>3.9300000000000002E-2</v>
      </c>
      <c r="I590" s="15">
        <v>5.1200000000000002E-2</v>
      </c>
      <c r="J590" s="15">
        <v>2.7099999999999999E-2</v>
      </c>
      <c r="K590" s="21">
        <v>-1.9304705350600016E-2</v>
      </c>
      <c r="L590" s="12">
        <v>2.0999999999999999E-3</v>
      </c>
      <c r="M590" s="22">
        <v>1.9065966652469513E-3</v>
      </c>
      <c r="N590" s="24">
        <v>8.0000000000000002E-3</v>
      </c>
      <c r="O590" s="24">
        <v>2.7699999999999999E-2</v>
      </c>
      <c r="P590" s="13">
        <v>3.0113953589607357E-3</v>
      </c>
      <c r="Q590" s="20" t="s">
        <v>721</v>
      </c>
      <c r="R590">
        <v>8.1408999999999995E-2</v>
      </c>
      <c r="S590">
        <v>8.0023999999999998E-2</v>
      </c>
    </row>
    <row r="591" spans="1:19" x14ac:dyDescent="0.3">
      <c r="A591" s="1" t="s">
        <v>408</v>
      </c>
      <c r="B591" s="18">
        <v>2784.48999</v>
      </c>
      <c r="C591" s="9">
        <v>54.540668329144701</v>
      </c>
      <c r="D591" s="9">
        <f t="shared" si="9"/>
        <v>1.9587309893380044E-2</v>
      </c>
      <c r="E591" s="9">
        <v>133.72333333333336</v>
      </c>
      <c r="F591" s="20">
        <v>0.24138187991974069</v>
      </c>
      <c r="G591" s="15">
        <v>2.3900000000000001E-2</v>
      </c>
      <c r="H591" s="15">
        <v>3.7900000000000003E-2</v>
      </c>
      <c r="I591" s="15">
        <v>4.9500000000000002E-2</v>
      </c>
      <c r="J591" s="15">
        <v>2.6800000000000001E-2</v>
      </c>
      <c r="K591" s="21">
        <v>-2.315933559424482E-2</v>
      </c>
      <c r="L591" s="12">
        <v>1.8E-3</v>
      </c>
      <c r="M591" s="22">
        <v>4.2270531400967482E-3</v>
      </c>
      <c r="N591" s="24">
        <v>-9.1000000000000004E-3</v>
      </c>
      <c r="O591" s="24">
        <v>-7.4000000000000003E-3</v>
      </c>
      <c r="P591" s="13">
        <v>5.3240270921526439E-4</v>
      </c>
      <c r="Q591" s="20" t="s">
        <v>721</v>
      </c>
      <c r="R591">
        <v>3.1708E-2</v>
      </c>
      <c r="S591">
        <v>2.9398000000000001E-2</v>
      </c>
    </row>
    <row r="592" spans="1:19" x14ac:dyDescent="0.3">
      <c r="A592" s="1" t="s">
        <v>643</v>
      </c>
      <c r="B592" s="18">
        <v>2834.3999020000001</v>
      </c>
      <c r="C592" s="9">
        <v>54.936913451408614</v>
      </c>
      <c r="D592" s="9">
        <f t="shared" si="9"/>
        <v>1.9382202706345074E-2</v>
      </c>
      <c r="E592" s="9">
        <v>134.39000000000001</v>
      </c>
      <c r="F592" s="20">
        <v>0.24371670582689178</v>
      </c>
      <c r="G592" s="15">
        <v>2.4E-2</v>
      </c>
      <c r="H592" s="15">
        <v>3.7699999999999997E-2</v>
      </c>
      <c r="I592" s="15">
        <v>4.8399999999999999E-2</v>
      </c>
      <c r="J592" s="15">
        <v>2.5699999999999997E-2</v>
      </c>
      <c r="K592" s="21">
        <v>-2.3231494177042178E-2</v>
      </c>
      <c r="L592" s="12">
        <v>1.9E-3</v>
      </c>
      <c r="M592" s="22">
        <v>5.6413583568060144E-3</v>
      </c>
      <c r="N592" s="24">
        <v>4.4699999999999997E-2</v>
      </c>
      <c r="O592" s="24">
        <v>4.8499999999999995E-2</v>
      </c>
      <c r="P592" s="13">
        <v>1.1070680507806062E-3</v>
      </c>
      <c r="Q592" s="20" t="s">
        <v>721</v>
      </c>
      <c r="R592">
        <v>1.9531E-2</v>
      </c>
      <c r="S592">
        <v>1.8006999999999999E-2</v>
      </c>
    </row>
    <row r="593" spans="1:19" x14ac:dyDescent="0.3">
      <c r="A593" s="1" t="s">
        <v>409</v>
      </c>
      <c r="B593" s="18">
        <v>2945.830078</v>
      </c>
      <c r="C593" s="9">
        <v>55.317033881531785</v>
      </c>
      <c r="D593" s="9">
        <f t="shared" si="9"/>
        <v>1.877808034300741E-2</v>
      </c>
      <c r="E593" s="9">
        <v>134.68333333333334</v>
      </c>
      <c r="F593" s="20">
        <v>0.23762921631855416</v>
      </c>
      <c r="G593" s="15">
        <v>2.3799999999999998E-2</v>
      </c>
      <c r="H593" s="15">
        <v>3.6900000000000002E-2</v>
      </c>
      <c r="I593" s="15">
        <v>4.7E-2</v>
      </c>
      <c r="J593" s="15">
        <v>2.53E-2</v>
      </c>
      <c r="K593" s="21">
        <v>-2.169969456574157E-2</v>
      </c>
      <c r="L593" s="12">
        <v>2.0999999999999999E-3</v>
      </c>
      <c r="M593" s="22">
        <v>5.2950016128905375E-3</v>
      </c>
      <c r="N593" s="24">
        <v>-1.26E-2</v>
      </c>
      <c r="O593" s="24">
        <v>-8.8999999999999999E-3</v>
      </c>
      <c r="P593" s="13">
        <v>3.7443825487763744E-4</v>
      </c>
      <c r="Q593" s="20" t="s">
        <v>721</v>
      </c>
      <c r="R593">
        <v>4.0628999999999998E-2</v>
      </c>
      <c r="S593">
        <v>3.9468999999999997E-2</v>
      </c>
    </row>
    <row r="594" spans="1:19" x14ac:dyDescent="0.3">
      <c r="A594" s="1" t="s">
        <v>410</v>
      </c>
      <c r="B594" s="18">
        <v>2752.0600589999999</v>
      </c>
      <c r="C594" s="9">
        <v>55.697154311654955</v>
      </c>
      <c r="D594" s="9">
        <f t="shared" si="9"/>
        <v>2.0238349860683385E-2</v>
      </c>
      <c r="E594" s="9">
        <v>134.97666666666669</v>
      </c>
      <c r="F594" s="20">
        <v>0.25465413872437553</v>
      </c>
      <c r="G594" s="15">
        <v>2.35E-2</v>
      </c>
      <c r="H594" s="15">
        <v>3.6699999999999997E-2</v>
      </c>
      <c r="I594" s="15">
        <v>4.6300000000000001E-2</v>
      </c>
      <c r="J594" s="15">
        <v>2.4E-2</v>
      </c>
      <c r="K594" s="21">
        <v>-2.0358318131803322E-2</v>
      </c>
      <c r="L594" s="12">
        <v>2.0999999999999999E-3</v>
      </c>
      <c r="M594" s="22">
        <v>2.1287585893843275E-3</v>
      </c>
      <c r="N594" s="24">
        <v>5.2999999999999999E-2</v>
      </c>
      <c r="O594" s="24">
        <v>3.7599999999999995E-2</v>
      </c>
      <c r="P594" s="13">
        <v>1.8316356252328031E-3</v>
      </c>
      <c r="Q594" s="20" t="s">
        <v>721</v>
      </c>
      <c r="R594">
        <v>-6.3186999999999993E-2</v>
      </c>
      <c r="S594">
        <v>-6.5503000000000006E-2</v>
      </c>
    </row>
    <row r="595" spans="1:19" x14ac:dyDescent="0.3">
      <c r="A595" s="1" t="s">
        <v>644</v>
      </c>
      <c r="B595" s="18">
        <v>2941.76001</v>
      </c>
      <c r="C595" s="9">
        <v>56.077274741778126</v>
      </c>
      <c r="D595" s="9">
        <f t="shared" si="9"/>
        <v>1.9062491349108431E-2</v>
      </c>
      <c r="E595" s="9">
        <v>135.27000000000001</v>
      </c>
      <c r="F595" s="20">
        <v>0.23756622856436166</v>
      </c>
      <c r="G595" s="15">
        <v>2.1700000000000001E-2</v>
      </c>
      <c r="H595" s="15">
        <v>3.4200000000000001E-2</v>
      </c>
      <c r="I595" s="15">
        <v>4.4600000000000001E-2</v>
      </c>
      <c r="J595" s="15">
        <v>2.07E-2</v>
      </c>
      <c r="K595" s="21">
        <v>-1.2538346453199277E-2</v>
      </c>
      <c r="L595" s="12">
        <v>1.8E-3</v>
      </c>
      <c r="M595" s="22">
        <v>1.9914718148150712E-4</v>
      </c>
      <c r="N595" s="24">
        <v>1.04E-2</v>
      </c>
      <c r="O595" s="24">
        <v>3.3700000000000001E-2</v>
      </c>
      <c r="P595" s="13">
        <v>1.0648135710654557E-3</v>
      </c>
      <c r="Q595" s="20" t="s">
        <v>721</v>
      </c>
      <c r="R595">
        <v>6.9560999999999998E-2</v>
      </c>
      <c r="S595">
        <v>6.8056000000000005E-2</v>
      </c>
    </row>
    <row r="596" spans="1:19" x14ac:dyDescent="0.3">
      <c r="A596" s="1" t="s">
        <v>411</v>
      </c>
      <c r="B596" s="18">
        <v>2980.3798830000001</v>
      </c>
      <c r="C596" s="9">
        <v>56.458018792514657</v>
      </c>
      <c r="D596" s="9">
        <f t="shared" si="9"/>
        <v>1.8943229054305979E-2</v>
      </c>
      <c r="E596" s="9">
        <v>134.48000000000002</v>
      </c>
      <c r="F596" s="20">
        <v>0.23522889363166583</v>
      </c>
      <c r="G596" s="15">
        <v>2.1000000000000001E-2</v>
      </c>
      <c r="H596" s="15">
        <v>3.2899999999999999E-2</v>
      </c>
      <c r="I596" s="15">
        <v>4.2800000000000005E-2</v>
      </c>
      <c r="J596" s="15">
        <v>2.06E-2</v>
      </c>
      <c r="K596" s="21">
        <v>-1.2604295962608139E-2</v>
      </c>
      <c r="L596" s="12">
        <v>1.9E-3</v>
      </c>
      <c r="M596" s="22">
        <v>1.6709416224534035E-3</v>
      </c>
      <c r="N596" s="24">
        <v>2.3999999999999998E-3</v>
      </c>
      <c r="O596" s="24">
        <v>8.3999999999999995E-3</v>
      </c>
      <c r="P596" s="13">
        <v>5.9353764477574136E-4</v>
      </c>
      <c r="Q596" s="20" t="s">
        <v>721</v>
      </c>
      <c r="R596">
        <v>1.4603E-2</v>
      </c>
      <c r="S596">
        <v>1.3367E-2</v>
      </c>
    </row>
    <row r="597" spans="1:19" x14ac:dyDescent="0.3">
      <c r="A597" s="1" t="s">
        <v>645</v>
      </c>
      <c r="B597" s="18">
        <v>2926.459961</v>
      </c>
      <c r="C597" s="9">
        <v>56.838762843251189</v>
      </c>
      <c r="D597" s="9">
        <f t="shared" si="9"/>
        <v>1.9422361351504304E-2</v>
      </c>
      <c r="E597" s="9">
        <v>133.69</v>
      </c>
      <c r="F597" s="20">
        <v>0.23933589191392629</v>
      </c>
      <c r="G597" s="15">
        <v>1.95E-2</v>
      </c>
      <c r="H597" s="15">
        <v>2.98E-2</v>
      </c>
      <c r="I597" s="15">
        <v>3.8699999999999998E-2</v>
      </c>
      <c r="J597" s="15">
        <v>1.6299999999999999E-2</v>
      </c>
      <c r="K597" s="21">
        <v>-1.0142434984533511E-2</v>
      </c>
      <c r="L597" s="12">
        <v>1.6000000000000001E-3</v>
      </c>
      <c r="M597" s="22">
        <v>-5.0668236082906937E-5</v>
      </c>
      <c r="N597" s="24">
        <v>7.9699999999999993E-2</v>
      </c>
      <c r="O597" s="24">
        <v>7.3800000000000004E-2</v>
      </c>
      <c r="P597" s="13">
        <v>4.3178808177833632E-3</v>
      </c>
      <c r="Q597" s="20" t="s">
        <v>721</v>
      </c>
      <c r="R597" s="12">
        <v>-1.6084999999999999E-2</v>
      </c>
      <c r="S597" s="12">
        <v>-1.8377000000000001E-2</v>
      </c>
    </row>
    <row r="598" spans="1:19" x14ac:dyDescent="0.3">
      <c r="A598" s="1" t="s">
        <v>412</v>
      </c>
      <c r="B598" s="18">
        <v>2976.73999</v>
      </c>
      <c r="C598" s="9">
        <v>57.219506893987713</v>
      </c>
      <c r="D598" s="9">
        <f t="shared" si="9"/>
        <v>1.9222205192999647E-2</v>
      </c>
      <c r="E598" s="9">
        <v>132.9</v>
      </c>
      <c r="F598" s="20">
        <v>0.23476956170871438</v>
      </c>
      <c r="G598" s="15">
        <v>1.89E-2</v>
      </c>
      <c r="H598" s="15">
        <v>3.0299999999999997E-2</v>
      </c>
      <c r="I598" s="15">
        <v>3.9100000000000003E-2</v>
      </c>
      <c r="J598" s="15">
        <v>1.7000000000000001E-2</v>
      </c>
      <c r="K598" s="21">
        <v>-1.0838109321562565E-2</v>
      </c>
      <c r="L598" s="12">
        <v>1.8E-3</v>
      </c>
      <c r="M598" s="22">
        <v>7.8344857693002368E-4</v>
      </c>
      <c r="N598" s="24">
        <v>-1.9199999999999998E-2</v>
      </c>
      <c r="O598" s="24">
        <v>-1.9E-2</v>
      </c>
      <c r="P598" s="13">
        <v>6.05424559191392E-4</v>
      </c>
      <c r="Q598" s="20" t="s">
        <v>721</v>
      </c>
      <c r="R598" s="12">
        <v>1.8790999999999999E-2</v>
      </c>
      <c r="S598" s="12">
        <v>1.7271999999999999E-2</v>
      </c>
    </row>
    <row r="599" spans="1:19" x14ac:dyDescent="0.3">
      <c r="A599" s="1" t="s">
        <v>413</v>
      </c>
      <c r="B599" s="18">
        <v>3037.5600589999999</v>
      </c>
      <c r="C599" s="9">
        <v>57.559878781239121</v>
      </c>
      <c r="D599" s="9">
        <f t="shared" si="9"/>
        <v>1.8949379654467968E-2</v>
      </c>
      <c r="E599" s="9">
        <v>135.09</v>
      </c>
      <c r="F599" s="20">
        <v>0.23364632669395599</v>
      </c>
      <c r="G599" s="15">
        <v>1.6500000000000001E-2</v>
      </c>
      <c r="H599" s="15">
        <v>3.0099999999999998E-2</v>
      </c>
      <c r="I599" s="15">
        <v>3.9199999999999999E-2</v>
      </c>
      <c r="J599" s="15">
        <v>1.7100000000000001E-2</v>
      </c>
      <c r="K599" s="21">
        <v>-1.3157409468745463E-2</v>
      </c>
      <c r="L599" s="12">
        <v>1.5E-3</v>
      </c>
      <c r="M599" s="22">
        <v>2.2861905522297832E-3</v>
      </c>
      <c r="N599" s="24">
        <v>-5.1999999999999998E-3</v>
      </c>
      <c r="O599" s="24">
        <v>5.9999999999999995E-4</v>
      </c>
      <c r="P599" s="13">
        <v>1.5103083102834933E-3</v>
      </c>
      <c r="Q599" s="20" t="s">
        <v>721</v>
      </c>
      <c r="R599" s="12">
        <v>2.1621000000000001E-2</v>
      </c>
      <c r="S599" s="12">
        <v>2.0441000000000001E-2</v>
      </c>
    </row>
    <row r="600" spans="1:19" x14ac:dyDescent="0.3">
      <c r="A600" s="1" t="s">
        <v>646</v>
      </c>
      <c r="B600" s="18">
        <v>3140.9799800000001</v>
      </c>
      <c r="C600" s="9">
        <v>57.900250668490521</v>
      </c>
      <c r="D600" s="9">
        <f t="shared" si="9"/>
        <v>1.8433817164441309E-2</v>
      </c>
      <c r="E600" s="9">
        <v>137.28</v>
      </c>
      <c r="F600" s="20">
        <v>0.22527396536777514</v>
      </c>
      <c r="G600" s="15">
        <v>1.54E-2</v>
      </c>
      <c r="H600" s="15">
        <v>3.0600000000000002E-2</v>
      </c>
      <c r="I600" s="15">
        <v>3.9399999999999998E-2</v>
      </c>
      <c r="J600" s="15">
        <v>1.8100000000000002E-2</v>
      </c>
      <c r="K600" s="21">
        <v>-7.7962379179899099E-3</v>
      </c>
      <c r="L600" s="12">
        <v>1.1999999999999999E-3</v>
      </c>
      <c r="M600" s="22">
        <v>-5.3624303466914824E-4</v>
      </c>
      <c r="N600" s="24">
        <v>-5.8999999999999999E-3</v>
      </c>
      <c r="O600" s="24">
        <v>1.4000000000000002E-3</v>
      </c>
      <c r="P600" s="13">
        <v>3.0636315609378897E-4</v>
      </c>
      <c r="Q600" s="20" t="s">
        <v>721</v>
      </c>
      <c r="R600" s="12">
        <v>3.6206000000000002E-2</v>
      </c>
      <c r="S600" s="12">
        <v>3.3979000000000002E-2</v>
      </c>
    </row>
    <row r="601" spans="1:19" x14ac:dyDescent="0.3">
      <c r="A601" s="1" t="s">
        <v>414</v>
      </c>
      <c r="B601" s="18">
        <v>3230.780029</v>
      </c>
      <c r="C601" s="9">
        <v>58.240622555741929</v>
      </c>
      <c r="D601" s="9">
        <f t="shared" si="9"/>
        <v>1.8026799111349197E-2</v>
      </c>
      <c r="E601" s="9">
        <v>139.47</v>
      </c>
      <c r="F601" s="20">
        <v>0.22142950074082315</v>
      </c>
      <c r="G601" s="15">
        <v>1.54E-2</v>
      </c>
      <c r="H601" s="15">
        <v>3.0099999999999998E-2</v>
      </c>
      <c r="I601" s="15">
        <v>3.8800000000000001E-2</v>
      </c>
      <c r="J601" s="15">
        <v>1.8600000000000002E-2</v>
      </c>
      <c r="K601" s="21">
        <v>-7.1991554732725041E-3</v>
      </c>
      <c r="L601" s="12">
        <v>1.4000000000000002E-3</v>
      </c>
      <c r="M601" s="22">
        <v>-9.0976952505383846E-4</v>
      </c>
      <c r="N601" s="24">
        <v>-2.53E-2</v>
      </c>
      <c r="O601" s="24">
        <v>-8.8999999999999999E-3</v>
      </c>
      <c r="P601" s="13">
        <v>5.0237285112427778E-4</v>
      </c>
      <c r="Q601" s="20" t="s">
        <v>721</v>
      </c>
      <c r="R601" s="12">
        <v>2.9787000000000001E-2</v>
      </c>
      <c r="S601" s="12">
        <v>2.8136000000000001E-2</v>
      </c>
    </row>
    <row r="602" spans="1:19" x14ac:dyDescent="0.3">
      <c r="A602" s="1" t="s">
        <v>415</v>
      </c>
      <c r="B602" s="18">
        <v>3225.52</v>
      </c>
      <c r="C602" s="9">
        <v>58.687282899287993</v>
      </c>
      <c r="D602" s="9">
        <f t="shared" si="9"/>
        <v>1.8194673385775934E-2</v>
      </c>
      <c r="E602" s="9">
        <v>131.75666666666666</v>
      </c>
      <c r="F602" s="14">
        <v>0.2236426191938769</v>
      </c>
      <c r="G602" s="15">
        <v>1.52E-2</v>
      </c>
      <c r="H602" s="15">
        <v>2.9399999999999999E-2</v>
      </c>
      <c r="I602" s="15">
        <v>3.7699999999999997E-2</v>
      </c>
      <c r="J602" s="15">
        <v>1.7600000000000001E-2</v>
      </c>
      <c r="K602" s="14">
        <v>-7.6936915499227774E-3</v>
      </c>
      <c r="L602" s="12">
        <v>1.2999999999999999E-3</v>
      </c>
      <c r="M602" s="22">
        <v>3.8797699378148032E-3</v>
      </c>
      <c r="N602" s="15">
        <v>6.3200000000000006E-2</v>
      </c>
      <c r="O602" s="15">
        <v>5.1900000000000002E-2</v>
      </c>
      <c r="P602" s="13">
        <v>1.119022019250861E-3</v>
      </c>
      <c r="Q602" s="20" t="s">
        <v>721</v>
      </c>
      <c r="R602" s="12">
        <v>1.08E-4</v>
      </c>
      <c r="S602" s="12">
        <v>-1.129E-3</v>
      </c>
    </row>
    <row r="603" spans="1:19" x14ac:dyDescent="0.3">
      <c r="A603" s="1" t="s">
        <v>647</v>
      </c>
      <c r="B603" s="18">
        <v>2954.22</v>
      </c>
      <c r="C603" s="9">
        <v>59.13394324283405</v>
      </c>
      <c r="D603" s="9">
        <f t="shared" si="9"/>
        <v>2.0016770329506283E-2</v>
      </c>
      <c r="E603" s="9">
        <v>124.04333333333332</v>
      </c>
      <c r="F603" s="14">
        <v>0.24869782455898695</v>
      </c>
      <c r="G603" s="15">
        <v>1.52E-2</v>
      </c>
      <c r="H603" s="15">
        <v>2.7799999999999998E-2</v>
      </c>
      <c r="I603" s="15">
        <v>3.61E-2</v>
      </c>
      <c r="J603" s="15">
        <v>1.4999999999999999E-2</v>
      </c>
      <c r="K603" s="14">
        <v>-5.5601644424803035E-3</v>
      </c>
      <c r="L603" s="12">
        <v>1.1999999999999999E-3</v>
      </c>
      <c r="M603" s="22">
        <v>2.7406181314952871E-3</v>
      </c>
      <c r="N603" s="15">
        <v>5.8799999999999998E-2</v>
      </c>
      <c r="O603" s="15">
        <v>2.7999999999999997E-2</v>
      </c>
      <c r="P603" s="13">
        <v>4.77663938273672E-3</v>
      </c>
      <c r="Q603" s="20" t="s">
        <v>721</v>
      </c>
      <c r="R603" s="12">
        <v>-8.1872E-2</v>
      </c>
      <c r="S603" s="12">
        <v>-8.4080000000000002E-2</v>
      </c>
    </row>
    <row r="604" spans="1:19" x14ac:dyDescent="0.3">
      <c r="A604" s="1" t="s">
        <v>416</v>
      </c>
      <c r="B604" s="18">
        <v>2584.59</v>
      </c>
      <c r="C604" s="9">
        <v>59.580603586380121</v>
      </c>
      <c r="D604" s="9">
        <f t="shared" si="9"/>
        <v>2.3052245650714471E-2</v>
      </c>
      <c r="E604" s="9">
        <v>116.33</v>
      </c>
      <c r="F604" s="14">
        <v>0.30215179580129536</v>
      </c>
      <c r="G604" s="15">
        <v>2.8999999999999998E-3</v>
      </c>
      <c r="H604" s="15">
        <v>3.0200000000000001E-2</v>
      </c>
      <c r="I604" s="15">
        <v>4.2900000000000001E-2</v>
      </c>
      <c r="J604" s="15">
        <v>8.6999999999999994E-3</v>
      </c>
      <c r="K604" s="14">
        <v>-7.7002938181847157E-3</v>
      </c>
      <c r="L604" s="12">
        <v>1.1999999999999999E-3</v>
      </c>
      <c r="M604" s="22">
        <v>-2.1764510317846542E-3</v>
      </c>
      <c r="N604" s="15">
        <v>6.25E-2</v>
      </c>
      <c r="O604" s="15">
        <v>-3.5099999999999999E-2</v>
      </c>
      <c r="P604" s="13">
        <v>7.315314315888613E-2</v>
      </c>
      <c r="Q604" s="20" t="s">
        <v>721</v>
      </c>
      <c r="R604" s="12">
        <v>-0.12199699999999999</v>
      </c>
      <c r="S604" s="12">
        <v>-0.123686</v>
      </c>
    </row>
    <row r="605" spans="1:19" x14ac:dyDescent="0.3">
      <c r="A605" s="1" t="s">
        <v>417</v>
      </c>
      <c r="B605" s="18">
        <v>2912.43</v>
      </c>
      <c r="C605" s="9">
        <v>59.614872925097941</v>
      </c>
      <c r="D605" s="9">
        <f t="shared" si="9"/>
        <v>2.0469117858660273E-2</v>
      </c>
      <c r="E605" s="9">
        <v>110.63</v>
      </c>
      <c r="F605" s="14">
        <v>0.27201123236445668</v>
      </c>
      <c r="G605" s="15">
        <v>1.4000000000000002E-3</v>
      </c>
      <c r="H605" s="15">
        <v>2.4300000000000002E-2</v>
      </c>
      <c r="I605" s="15">
        <v>4.1299999999999996E-2</v>
      </c>
      <c r="J605" s="15">
        <v>6.6E-3</v>
      </c>
      <c r="K605" s="14">
        <v>-1.0538060114986507E-2</v>
      </c>
      <c r="L605" s="12">
        <v>0</v>
      </c>
      <c r="M605" s="22">
        <v>-6.6869418669972536E-3</v>
      </c>
      <c r="N605" s="15">
        <v>8.199999999999999E-3</v>
      </c>
      <c r="O605" s="15">
        <v>3.4700000000000002E-2</v>
      </c>
      <c r="P605" s="13">
        <v>1.4307539698100818E-2</v>
      </c>
      <c r="Q605" s="20" t="s">
        <v>721</v>
      </c>
      <c r="R605" s="12">
        <v>0.12889</v>
      </c>
      <c r="S605" s="12">
        <v>0.12765399999999999</v>
      </c>
    </row>
    <row r="606" spans="1:19" x14ac:dyDescent="0.3">
      <c r="A606" s="1" t="s">
        <v>648</v>
      </c>
      <c r="B606" s="18">
        <v>3044.31</v>
      </c>
      <c r="C606" s="9">
        <v>59.649142263815762</v>
      </c>
      <c r="D606" s="9">
        <f t="shared" si="9"/>
        <v>1.9593649222259153E-2</v>
      </c>
      <c r="E606" s="9">
        <v>104.93</v>
      </c>
      <c r="F606" s="14">
        <v>0.26089432303606608</v>
      </c>
      <c r="G606" s="15">
        <v>1.2999999999999999E-3</v>
      </c>
      <c r="H606" s="15">
        <v>2.5000000000000001E-2</v>
      </c>
      <c r="I606" s="15">
        <v>3.95E-2</v>
      </c>
      <c r="J606" s="15">
        <v>6.7000000000000002E-3</v>
      </c>
      <c r="K606" s="14">
        <v>-1.4966918251563033E-2</v>
      </c>
      <c r="L606" s="12">
        <v>1E-4</v>
      </c>
      <c r="M606" s="22">
        <v>1.9501616683959E-5</v>
      </c>
      <c r="N606" s="15">
        <v>-9.7000000000000003E-3</v>
      </c>
      <c r="O606" s="15">
        <v>8.3999999999999995E-3</v>
      </c>
      <c r="P606" s="13">
        <v>4.0720312789169905E-3</v>
      </c>
      <c r="Q606" s="20" t="s">
        <v>721</v>
      </c>
      <c r="R606" s="12">
        <v>4.7817999999999999E-2</v>
      </c>
      <c r="S606" s="12">
        <v>4.5587000000000003E-2</v>
      </c>
    </row>
    <row r="607" spans="1:19" x14ac:dyDescent="0.3">
      <c r="A607" s="1" t="s">
        <v>418</v>
      </c>
      <c r="B607" s="18">
        <v>3100.29</v>
      </c>
      <c r="C607" s="9">
        <v>59.683411602533575</v>
      </c>
      <c r="D607" s="9">
        <f t="shared" si="9"/>
        <v>1.9250912528354952E-2</v>
      </c>
      <c r="E607" s="9">
        <v>99.23</v>
      </c>
      <c r="F607" s="14">
        <v>0.25655057862586428</v>
      </c>
      <c r="G607" s="15">
        <v>1.6000000000000001E-3</v>
      </c>
      <c r="H607" s="15">
        <v>2.4399999999999998E-2</v>
      </c>
      <c r="I607" s="15">
        <v>3.6400000000000002E-2</v>
      </c>
      <c r="J607" s="15">
        <v>7.3000000000000001E-3</v>
      </c>
      <c r="K607" s="14">
        <v>-1.6845021634731359E-2</v>
      </c>
      <c r="L607" s="12">
        <v>1E-4</v>
      </c>
      <c r="M607" s="22">
        <v>5.4720469277753647E-3</v>
      </c>
      <c r="N607" s="15">
        <v>2.3E-3</v>
      </c>
      <c r="O607" s="15">
        <v>1.46E-2</v>
      </c>
      <c r="P607" s="13">
        <v>7.2085510640153005E-3</v>
      </c>
      <c r="Q607" s="20" t="s">
        <v>721</v>
      </c>
      <c r="R607" s="12">
        <v>2.0348000000000002E-2</v>
      </c>
      <c r="S607" s="12">
        <v>1.8884999999999999E-2</v>
      </c>
    </row>
    <row r="608" spans="1:19" x14ac:dyDescent="0.3">
      <c r="A608" s="1" t="s">
        <v>419</v>
      </c>
      <c r="B608" s="18">
        <v>3271.12</v>
      </c>
      <c r="C608" s="9">
        <v>59.406019973059159</v>
      </c>
      <c r="D608" s="9">
        <f t="shared" si="9"/>
        <v>1.8160758386442308E-2</v>
      </c>
      <c r="E608" s="9">
        <v>98.893333333333345</v>
      </c>
      <c r="F608" s="14">
        <v>0.25057624926593897</v>
      </c>
      <c r="G608" s="15">
        <v>1.2999999999999999E-3</v>
      </c>
      <c r="H608" s="15">
        <v>2.1400000000000002E-2</v>
      </c>
      <c r="I608" s="15">
        <v>3.3099999999999997E-2</v>
      </c>
      <c r="J608" s="15">
        <v>6.1999999999999998E-3</v>
      </c>
      <c r="K608" s="14">
        <v>-1.1998151659958678E-2</v>
      </c>
      <c r="L608" s="12">
        <v>1E-4</v>
      </c>
      <c r="M608" s="22">
        <v>5.0582435016697236E-3</v>
      </c>
      <c r="N608" s="15">
        <v>2.87E-2</v>
      </c>
      <c r="O608" s="15">
        <v>6.0999999999999999E-2</v>
      </c>
      <c r="P608" s="13">
        <v>1.607945663152107E-3</v>
      </c>
      <c r="Q608" s="20" t="s">
        <v>721</v>
      </c>
      <c r="R608" s="12">
        <v>5.6910000000000002E-2</v>
      </c>
      <c r="S608" s="12">
        <v>5.5682000000000002E-2</v>
      </c>
    </row>
    <row r="609" spans="1:19" x14ac:dyDescent="0.3">
      <c r="A609" s="1" t="s">
        <v>420</v>
      </c>
      <c r="B609" s="18">
        <v>3500.31</v>
      </c>
      <c r="C609" s="9">
        <v>59.128628343584751</v>
      </c>
      <c r="D609" s="9">
        <f t="shared" si="9"/>
        <v>1.689239762866282E-2</v>
      </c>
      <c r="E609" s="9">
        <v>98.556666666666672</v>
      </c>
      <c r="F609" s="14">
        <v>0.23293343838649599</v>
      </c>
      <c r="G609" s="15">
        <v>1E-3</v>
      </c>
      <c r="H609" s="15">
        <v>2.2499999999999999E-2</v>
      </c>
      <c r="I609" s="15">
        <v>3.27E-2</v>
      </c>
      <c r="J609" s="15">
        <v>6.5000000000000006E-3</v>
      </c>
      <c r="K609" s="14">
        <v>-8.5038846400749199E-3</v>
      </c>
      <c r="L609" s="12">
        <v>1E-4</v>
      </c>
      <c r="M609" s="22">
        <v>3.1532105240814623E-3</v>
      </c>
      <c r="N609" s="15">
        <v>-3.49E-2</v>
      </c>
      <c r="O609" s="15">
        <v>-4.8799999999999996E-2</v>
      </c>
      <c r="P609" s="13">
        <v>7.4339207122669278E-4</v>
      </c>
      <c r="Q609" s="20" t="s">
        <v>721</v>
      </c>
      <c r="R609" s="12">
        <v>7.2067999999999993E-2</v>
      </c>
      <c r="S609" s="12">
        <v>7.0307999999999995E-2</v>
      </c>
    </row>
    <row r="610" spans="1:19" x14ac:dyDescent="0.3">
      <c r="A610" s="1" t="s">
        <v>421</v>
      </c>
      <c r="B610" s="18">
        <v>3363</v>
      </c>
      <c r="C610" s="9">
        <v>58.851236714110328</v>
      </c>
      <c r="D610" s="9">
        <f t="shared" si="9"/>
        <v>1.7499624357451778E-2</v>
      </c>
      <c r="E610" s="9">
        <v>98.22</v>
      </c>
      <c r="F610" s="14">
        <v>0.23836947702984337</v>
      </c>
      <c r="G610" s="15">
        <v>1.1000000000000001E-3</v>
      </c>
      <c r="H610" s="15">
        <v>2.3099999999999999E-2</v>
      </c>
      <c r="I610" s="15">
        <v>3.3599999999999998E-2</v>
      </c>
      <c r="J610" s="15">
        <v>6.8000000000000005E-3</v>
      </c>
      <c r="K610" s="14">
        <v>-5.6980777973292809E-3</v>
      </c>
      <c r="L610" s="12">
        <v>1E-4</v>
      </c>
      <c r="M610" s="22">
        <v>1.3927469432666317E-3</v>
      </c>
      <c r="N610" s="15">
        <v>8.0000000000000002E-3</v>
      </c>
      <c r="O610" s="15">
        <v>4.0999999999999995E-3</v>
      </c>
      <c r="P610" s="13">
        <v>4.9074420533684283E-3</v>
      </c>
      <c r="Q610" s="20" t="s">
        <v>721</v>
      </c>
      <c r="R610" s="12">
        <v>-3.8150999999999997E-2</v>
      </c>
      <c r="S610" s="12">
        <v>-3.9365999999999998E-2</v>
      </c>
    </row>
    <row r="611" spans="1:19" x14ac:dyDescent="0.3">
      <c r="A611" s="1" t="s">
        <v>649</v>
      </c>
      <c r="B611" s="18">
        <v>3269.96</v>
      </c>
      <c r="C611" s="9">
        <v>58.660439854743615</v>
      </c>
      <c r="D611" s="9">
        <f t="shared" si="9"/>
        <v>1.7939191872299236E-2</v>
      </c>
      <c r="E611" s="9">
        <v>96.856666666666669</v>
      </c>
      <c r="F611" s="14">
        <v>0.24988337685271833</v>
      </c>
      <c r="G611" s="15">
        <v>1E-3</v>
      </c>
      <c r="H611" s="15">
        <v>2.35E-2</v>
      </c>
      <c r="I611" s="15">
        <v>3.44E-2</v>
      </c>
      <c r="J611" s="15">
        <v>7.9000000000000008E-3</v>
      </c>
      <c r="K611" s="14">
        <v>-1.8951133871559481E-3</v>
      </c>
      <c r="L611" s="12">
        <v>1E-4</v>
      </c>
      <c r="M611" s="22">
        <v>4.1493775933609811E-4</v>
      </c>
      <c r="N611" s="15">
        <v>-2.3799999999999998E-2</v>
      </c>
      <c r="O611" s="15">
        <v>-1.9E-2</v>
      </c>
      <c r="P611" s="13">
        <v>3.6611054259359406E-3</v>
      </c>
      <c r="Q611" s="20" t="s">
        <v>721</v>
      </c>
      <c r="R611" s="12">
        <v>-2.6408999999999998E-2</v>
      </c>
      <c r="S611" s="12">
        <v>-2.7507E-2</v>
      </c>
    </row>
    <row r="612" spans="1:19" x14ac:dyDescent="0.3">
      <c r="A612" s="1" t="s">
        <v>422</v>
      </c>
      <c r="B612" s="18">
        <v>3621.63</v>
      </c>
      <c r="C612" s="9">
        <v>58.469642995376887</v>
      </c>
      <c r="D612" s="9">
        <f t="shared" si="9"/>
        <v>1.6144565567265814E-2</v>
      </c>
      <c r="E612" s="9">
        <v>95.493333333333339</v>
      </c>
      <c r="F612" s="14">
        <v>0.22343499229384345</v>
      </c>
      <c r="G612" s="15">
        <v>8.9999999999999998E-4</v>
      </c>
      <c r="H612" s="15">
        <v>2.3E-2</v>
      </c>
      <c r="I612" s="15">
        <v>3.3000000000000002E-2</v>
      </c>
      <c r="J612" s="15">
        <v>8.6999999999999994E-3</v>
      </c>
      <c r="K612" s="14">
        <v>-5.2618187247591812E-3</v>
      </c>
      <c r="L612" s="12">
        <v>1E-4</v>
      </c>
      <c r="M612" s="22">
        <v>-6.1062721784410634E-4</v>
      </c>
      <c r="N612" s="15">
        <v>9.300000000000001E-3</v>
      </c>
      <c r="O612" s="15">
        <v>5.0900000000000001E-2</v>
      </c>
      <c r="P612" s="13">
        <v>2.4920324671429228E-3</v>
      </c>
      <c r="Q612" s="20" t="s">
        <v>721</v>
      </c>
      <c r="R612" s="12">
        <v>0.109404</v>
      </c>
      <c r="S612" s="12">
        <v>0.107624</v>
      </c>
    </row>
    <row r="613" spans="1:19" x14ac:dyDescent="0.3">
      <c r="A613" s="1" t="s">
        <v>423</v>
      </c>
      <c r="B613" s="18">
        <v>3756.07</v>
      </c>
      <c r="C613" s="9">
        <v>58.278846136010173</v>
      </c>
      <c r="D613" s="9">
        <f t="shared" si="9"/>
        <v>1.5515910549060633E-2</v>
      </c>
      <c r="E613" s="9">
        <v>94.13</v>
      </c>
      <c r="F613" s="14">
        <v>0.21636951717414091</v>
      </c>
      <c r="G613" s="15">
        <v>8.9999999999999998E-4</v>
      </c>
      <c r="H613" s="15">
        <v>2.2599999999999999E-2</v>
      </c>
      <c r="I613" s="15">
        <v>3.1600000000000003E-2</v>
      </c>
      <c r="J613" s="15">
        <v>9.300000000000001E-3</v>
      </c>
      <c r="K613" s="14">
        <v>-9.7882523408711401E-5</v>
      </c>
      <c r="L613" s="12">
        <v>1E-4</v>
      </c>
      <c r="M613" s="22">
        <v>9.4147846704251137E-4</v>
      </c>
      <c r="N613" s="15">
        <v>-1.15E-2</v>
      </c>
      <c r="O613" s="15">
        <v>0</v>
      </c>
      <c r="P613" s="13">
        <v>6.7817687716559293E-4</v>
      </c>
      <c r="Q613" s="20" t="s">
        <v>721</v>
      </c>
      <c r="R613" s="12">
        <v>4.1571999999999998E-2</v>
      </c>
      <c r="S613" s="12">
        <v>4.0136999999999999E-2</v>
      </c>
    </row>
    <row r="614" spans="1:19" x14ac:dyDescent="0.3">
      <c r="A614" s="1" t="s">
        <v>650</v>
      </c>
      <c r="B614" s="18">
        <v>3714.24</v>
      </c>
      <c r="C614" s="9">
        <v>58.063693112307661</v>
      </c>
      <c r="D614" s="9">
        <f t="shared" si="9"/>
        <v>1.5632725163777155E-2</v>
      </c>
      <c r="E614" s="9">
        <v>105.48666666666665</v>
      </c>
      <c r="F614" s="14">
        <v>0.22087160161453537</v>
      </c>
      <c r="G614">
        <v>8.0000000000000004E-4</v>
      </c>
      <c r="H614" s="15">
        <v>2.4500000000000001E-2</v>
      </c>
      <c r="I614" s="15">
        <v>3.2400000000000005E-2</v>
      </c>
      <c r="J614" s="15">
        <v>1.0800000000000001E-2</v>
      </c>
      <c r="K614" s="14">
        <v>2.697342709545145E-3</v>
      </c>
      <c r="L614" s="12">
        <v>0</v>
      </c>
      <c r="M614" s="22">
        <v>4.2537834870275404E-3</v>
      </c>
      <c r="N614" s="15">
        <v>-3.04E-2</v>
      </c>
      <c r="O614" s="15">
        <v>-3.3099999999999997E-2</v>
      </c>
      <c r="P614" s="13">
        <v>2.0775882684989188E-3</v>
      </c>
      <c r="Q614" s="20" t="s">
        <v>721</v>
      </c>
      <c r="R614" s="12">
        <v>-1.0052E-2</v>
      </c>
      <c r="S614" s="12">
        <v>-1.1089999999999999E-2</v>
      </c>
    </row>
    <row r="615" spans="1:19" x14ac:dyDescent="0.3">
      <c r="A615" s="1" t="s">
        <v>651</v>
      </c>
      <c r="B615" s="18">
        <v>3811.15</v>
      </c>
      <c r="C615" s="9">
        <v>57.848540088605148</v>
      </c>
      <c r="D615" s="9">
        <f t="shared" si="9"/>
        <v>1.5178762339085354E-2</v>
      </c>
      <c r="E615" s="9">
        <v>116.84333333333332</v>
      </c>
      <c r="F615" s="14">
        <v>0.21408994202513418</v>
      </c>
      <c r="G615">
        <v>4.0000000000000002E-4</v>
      </c>
      <c r="H615" s="15">
        <v>2.7000000000000003E-2</v>
      </c>
      <c r="I615" s="15">
        <v>3.4200000000000001E-2</v>
      </c>
      <c r="J615" s="15">
        <v>1.26E-2</v>
      </c>
      <c r="K615" s="14">
        <v>7.0137029172199069E-3</v>
      </c>
      <c r="L615" s="12">
        <v>0</v>
      </c>
      <c r="M615" s="22">
        <v>5.4743827939232048E-3</v>
      </c>
      <c r="N615" s="15">
        <v>-5.8099999999999999E-2</v>
      </c>
      <c r="O615" s="15">
        <v>-4.0199999999999993E-2</v>
      </c>
      <c r="P615" s="13">
        <v>1.5012682977941583E-3</v>
      </c>
      <c r="Q615" s="20" t="s">
        <v>721</v>
      </c>
      <c r="R615" s="12">
        <v>2.6103999999999999E-2</v>
      </c>
      <c r="S615" s="12">
        <v>2.4631E-2</v>
      </c>
    </row>
    <row r="616" spans="1:19" x14ac:dyDescent="0.3">
      <c r="A616" s="1" t="s">
        <v>424</v>
      </c>
      <c r="B616" s="18">
        <v>3972.89</v>
      </c>
      <c r="C616" s="9">
        <v>57.633387064902642</v>
      </c>
      <c r="D616" s="9">
        <f t="shared" si="9"/>
        <v>1.4506665692959695E-2</v>
      </c>
      <c r="E616" s="9">
        <v>128.19999999999999</v>
      </c>
      <c r="F616" s="14">
        <v>0.19347081322739532</v>
      </c>
      <c r="G616">
        <v>2.9999999999999997E-4</v>
      </c>
      <c r="H616" s="15">
        <v>3.04E-2</v>
      </c>
      <c r="I616" s="15">
        <v>3.7400000000000003E-2</v>
      </c>
      <c r="J616" s="15">
        <v>1.61E-2</v>
      </c>
      <c r="K616" s="14">
        <v>1.5718343245799401E-2</v>
      </c>
      <c r="L616" s="12">
        <v>0</v>
      </c>
      <c r="M616" s="22">
        <v>7.083273133749568E-3</v>
      </c>
      <c r="N616" s="15">
        <v>-3.2199999999999999E-2</v>
      </c>
      <c r="O616" s="15">
        <v>-3.3000000000000002E-2</v>
      </c>
      <c r="P616" s="13">
        <v>2.4731909665210135E-3</v>
      </c>
      <c r="Q616" s="20" t="s">
        <v>721</v>
      </c>
      <c r="R616" s="12">
        <v>4.3313999999999998E-2</v>
      </c>
      <c r="S616" s="12">
        <v>4.197E-2</v>
      </c>
    </row>
    <row r="617" spans="1:19" x14ac:dyDescent="0.3">
      <c r="A617" s="1" t="s">
        <v>425</v>
      </c>
      <c r="B617" s="18">
        <v>4181.17</v>
      </c>
      <c r="C617" s="9">
        <v>57.710605421407145</v>
      </c>
      <c r="D617" s="9">
        <f t="shared" si="9"/>
        <v>1.3802501553729493E-2</v>
      </c>
      <c r="E617" s="9">
        <v>138.38666666666666</v>
      </c>
      <c r="F617" s="14">
        <v>0.18836887248209219</v>
      </c>
      <c r="G617">
        <v>2.0000000000000001E-4</v>
      </c>
      <c r="H617" s="15">
        <v>2.8999999999999998E-2</v>
      </c>
      <c r="I617" s="15">
        <v>3.6000000000000004E-2</v>
      </c>
      <c r="J617" s="15">
        <v>1.6399999999999998E-2</v>
      </c>
      <c r="K617" s="14">
        <v>2.0054240104618561E-2</v>
      </c>
      <c r="L617" s="12">
        <v>0</v>
      </c>
      <c r="M617" s="22">
        <v>8.2189091540600945E-3</v>
      </c>
      <c r="N617" s="15">
        <v>2.3799999999999998E-2</v>
      </c>
      <c r="O617" s="15">
        <v>2.2200000000000001E-2</v>
      </c>
      <c r="P617" s="13">
        <v>1.0592842816029829E-3</v>
      </c>
      <c r="Q617" s="20" t="s">
        <v>721</v>
      </c>
      <c r="R617" s="12">
        <v>5.3904000000000001E-2</v>
      </c>
      <c r="S617" s="12">
        <v>5.2991000000000003E-2</v>
      </c>
    </row>
    <row r="618" spans="1:19" x14ac:dyDescent="0.3">
      <c r="A618" s="1" t="s">
        <v>426</v>
      </c>
      <c r="B618" s="18">
        <v>4204.1099999999997</v>
      </c>
      <c r="C618" s="9">
        <v>57.787823777911647</v>
      </c>
      <c r="D618" s="9">
        <f t="shared" si="9"/>
        <v>1.3745554654352919E-2</v>
      </c>
      <c r="E618" s="9">
        <v>148.57333333333332</v>
      </c>
      <c r="F618" s="14">
        <v>0.18479782620342927</v>
      </c>
      <c r="G618">
        <v>2.0000000000000001E-4</v>
      </c>
      <c r="H618" s="15">
        <v>2.9600000000000001E-2</v>
      </c>
      <c r="I618" s="15">
        <v>3.6200000000000003E-2</v>
      </c>
      <c r="J618" s="15">
        <v>1.6200000000000003E-2</v>
      </c>
      <c r="K618" s="14">
        <v>1.7464302791206723E-2</v>
      </c>
      <c r="L618" s="12">
        <v>0</v>
      </c>
      <c r="M618" s="22">
        <v>8.017105154762838E-3</v>
      </c>
      <c r="N618" s="15">
        <v>1E-4</v>
      </c>
      <c r="O618" s="15">
        <v>4.5000000000000005E-3</v>
      </c>
      <c r="P618" s="13">
        <v>1.4964819250018642E-3</v>
      </c>
      <c r="Q618" s="20" t="s">
        <v>721</v>
      </c>
      <c r="R618" s="12">
        <v>6.208E-3</v>
      </c>
      <c r="S618" s="12">
        <v>4.7369999999999999E-3</v>
      </c>
    </row>
    <row r="619" spans="1:19" x14ac:dyDescent="0.3">
      <c r="A619" s="1" t="s">
        <v>427</v>
      </c>
      <c r="B619" s="18">
        <v>4297.5</v>
      </c>
      <c r="C619" s="9">
        <v>57.86504213441615</v>
      </c>
      <c r="D619" s="9">
        <f t="shared" si="9"/>
        <v>1.3464814923657045E-2</v>
      </c>
      <c r="E619" s="9">
        <v>158.76</v>
      </c>
      <c r="F619" s="14">
        <v>0.18494211870382762</v>
      </c>
      <c r="G619">
        <v>4.0000000000000002E-4</v>
      </c>
      <c r="H619" s="15">
        <v>2.7900000000000001E-2</v>
      </c>
      <c r="I619" s="15">
        <v>3.44E-2</v>
      </c>
      <c r="J619" s="15">
        <v>1.52E-2</v>
      </c>
      <c r="K619" s="14">
        <v>1.7254589462653392E-2</v>
      </c>
      <c r="L619" s="12">
        <v>0</v>
      </c>
      <c r="M619" s="22">
        <v>9.2906629023572496E-3</v>
      </c>
      <c r="N619" s="15">
        <v>2.8399999999999998E-2</v>
      </c>
      <c r="O619" s="15">
        <v>4.4199999999999996E-2</v>
      </c>
      <c r="P619" s="13">
        <v>6.0737746976183E-4</v>
      </c>
      <c r="Q619" s="20" t="s">
        <v>721</v>
      </c>
      <c r="R619" s="12">
        <v>2.3682000000000002E-2</v>
      </c>
      <c r="S619" s="12">
        <v>2.2564000000000001E-2</v>
      </c>
    </row>
    <row r="620" spans="1:19" x14ac:dyDescent="0.3">
      <c r="A620" s="1" t="s">
        <v>652</v>
      </c>
      <c r="B620" s="18">
        <v>4395.26</v>
      </c>
      <c r="C620" s="9">
        <v>58.328189005792169</v>
      </c>
      <c r="D620" s="9">
        <f t="shared" si="9"/>
        <v>1.3270702758378836E-2</v>
      </c>
      <c r="E620" s="9">
        <v>164.29666666666665</v>
      </c>
      <c r="F620" s="14">
        <v>0.1826501060383616</v>
      </c>
      <c r="G620">
        <v>5.0000000000000001E-4</v>
      </c>
      <c r="H620" s="15">
        <v>2.5699999999999997E-2</v>
      </c>
      <c r="I620" s="15">
        <v>3.2400000000000005E-2</v>
      </c>
      <c r="J620" s="15">
        <v>1.32E-2</v>
      </c>
      <c r="K620" s="14">
        <v>1.6079030907507865E-2</v>
      </c>
      <c r="L620" s="12">
        <v>0</v>
      </c>
      <c r="M620" s="22">
        <v>4.8105235262938528E-3</v>
      </c>
      <c r="N620" s="15">
        <v>3.0499999999999999E-2</v>
      </c>
      <c r="O620" s="15">
        <v>2.3900000000000001E-2</v>
      </c>
      <c r="P620" s="13">
        <v>1.1239920578749402E-3</v>
      </c>
      <c r="Q620" s="20" t="s">
        <v>721</v>
      </c>
      <c r="R620" s="12">
        <v>2.4305E-2</v>
      </c>
      <c r="S620" s="12">
        <v>2.3309E-2</v>
      </c>
    </row>
    <row r="621" spans="1:19" x14ac:dyDescent="0.3">
      <c r="A621" s="1" t="s">
        <v>428</v>
      </c>
      <c r="B621" s="18">
        <v>4522.68</v>
      </c>
      <c r="C621" s="9">
        <v>58.791335877168194</v>
      </c>
      <c r="D621" s="9">
        <f t="shared" si="9"/>
        <v>1.2999225210974066E-2</v>
      </c>
      <c r="E621" s="9">
        <v>169.83333333333334</v>
      </c>
      <c r="F621" s="14">
        <v>0.18045349459697241</v>
      </c>
      <c r="G621">
        <v>5.0000000000000001E-4</v>
      </c>
      <c r="H621" s="15">
        <v>2.5499999999999998E-2</v>
      </c>
      <c r="I621" s="15">
        <v>3.2400000000000005E-2</v>
      </c>
      <c r="J621" s="15">
        <v>1.2800000000000001E-2</v>
      </c>
      <c r="K621" s="14">
        <v>1.4845666425118613E-2</v>
      </c>
      <c r="L621" s="12">
        <v>0</v>
      </c>
      <c r="M621" s="22">
        <v>2.0659113636114501E-3</v>
      </c>
      <c r="N621" s="15">
        <v>-3.4999999999999996E-3</v>
      </c>
      <c r="O621" s="15">
        <v>-4.5000000000000005E-3</v>
      </c>
      <c r="P621" s="13">
        <v>6.020919278129697E-4</v>
      </c>
      <c r="Q621" s="20" t="s">
        <v>721</v>
      </c>
      <c r="R621" s="12">
        <v>3.0599999999999999E-2</v>
      </c>
      <c r="S621" s="12">
        <v>2.9204999999999998E-2</v>
      </c>
    </row>
    <row r="622" spans="1:19" x14ac:dyDescent="0.3">
      <c r="A622" s="1" t="s">
        <v>429</v>
      </c>
      <c r="B622" s="18">
        <v>4307.54</v>
      </c>
      <c r="C622" s="9">
        <v>59.254482748544213</v>
      </c>
      <c r="D622" s="9">
        <f t="shared" si="9"/>
        <v>1.3755991296318599E-2</v>
      </c>
      <c r="E622" s="9">
        <v>175.37</v>
      </c>
      <c r="F622" s="14">
        <v>0.18854102302570153</v>
      </c>
      <c r="G622">
        <v>4.0000000000000002E-4</v>
      </c>
      <c r="H622" s="15">
        <v>2.53E-2</v>
      </c>
      <c r="I622" s="15">
        <v>3.2300000000000002E-2</v>
      </c>
      <c r="J622" s="15">
        <v>1.37E-2</v>
      </c>
      <c r="K622" s="14">
        <v>1.5597883520887536E-2</v>
      </c>
      <c r="L622" s="12">
        <v>0</v>
      </c>
      <c r="M622" s="22">
        <v>2.715970859058281E-3</v>
      </c>
      <c r="N622" s="15">
        <v>-2.5000000000000001E-2</v>
      </c>
      <c r="O622" s="15">
        <v>-1.9400000000000001E-2</v>
      </c>
      <c r="P622" s="13">
        <v>1.3934414975313358E-3</v>
      </c>
      <c r="Q622" s="20" t="s">
        <v>721</v>
      </c>
      <c r="R622" s="12">
        <v>-4.6075999999999999E-2</v>
      </c>
      <c r="S622" s="12">
        <v>-4.7151999999999999E-2</v>
      </c>
    </row>
    <row r="623" spans="1:19" x14ac:dyDescent="0.3">
      <c r="A623" s="1" t="s">
        <v>653</v>
      </c>
      <c r="B623" s="18">
        <v>4605.38</v>
      </c>
      <c r="C623" s="9">
        <v>59.635360926493675</v>
      </c>
      <c r="D623" s="9">
        <f t="shared" si="9"/>
        <v>1.29490641220689E-2</v>
      </c>
      <c r="E623" s="9">
        <v>182.87</v>
      </c>
      <c r="F623" s="14">
        <v>0.17814197885177821</v>
      </c>
      <c r="G623">
        <v>5.0000000000000001E-4</v>
      </c>
      <c r="H623" s="15">
        <v>2.6800000000000001E-2</v>
      </c>
      <c r="I623" s="15">
        <v>3.3500000000000002E-2</v>
      </c>
      <c r="J623" s="15">
        <v>1.5800000000000002E-2</v>
      </c>
      <c r="K623" s="14">
        <v>1.3368227505638352E-2</v>
      </c>
      <c r="L623" s="12">
        <v>0</v>
      </c>
      <c r="M623" s="22">
        <v>8.3081185520030854E-3</v>
      </c>
      <c r="N623" s="15">
        <v>5.1000000000000004E-3</v>
      </c>
      <c r="O623" s="15">
        <v>1.5900000000000001E-2</v>
      </c>
      <c r="P623" s="13">
        <v>1.151121168675858E-3</v>
      </c>
      <c r="Q623" s="20" t="s">
        <v>721</v>
      </c>
      <c r="R623" s="12">
        <v>7.0510000000000003E-2</v>
      </c>
      <c r="S623" s="12">
        <v>6.9626999999999994E-2</v>
      </c>
    </row>
    <row r="624" spans="1:19" x14ac:dyDescent="0.3">
      <c r="A624" s="1" t="s">
        <v>430</v>
      </c>
      <c r="B624" s="18">
        <v>4567</v>
      </c>
      <c r="C624" s="9">
        <v>60.01623910444313</v>
      </c>
      <c r="D624" s="9">
        <f t="shared" si="9"/>
        <v>1.3141282921927552E-2</v>
      </c>
      <c r="E624" s="9">
        <v>190.37</v>
      </c>
      <c r="F624" s="14">
        <v>0.18504289270415142</v>
      </c>
      <c r="G624">
        <v>5.0000000000000001E-4</v>
      </c>
      <c r="H624" s="15">
        <v>2.6200000000000001E-2</v>
      </c>
      <c r="I624" s="15">
        <v>3.2799999999999996E-2</v>
      </c>
      <c r="J624" s="15">
        <v>1.5600000000000001E-2</v>
      </c>
      <c r="K624" s="14">
        <v>1.5639778423332709E-2</v>
      </c>
      <c r="L624" s="12">
        <v>1E-4</v>
      </c>
      <c r="M624" s="22">
        <v>4.913427504347645E-3</v>
      </c>
      <c r="N624" s="15">
        <v>2.1000000000000001E-2</v>
      </c>
      <c r="O624" s="15">
        <v>9.3999999999999986E-3</v>
      </c>
      <c r="P624" s="13">
        <v>1.3266664758552213E-3</v>
      </c>
      <c r="Q624" s="20" t="s">
        <v>721</v>
      </c>
      <c r="R624" s="12">
        <v>-7.2560000000000003E-3</v>
      </c>
      <c r="S624" s="12">
        <v>-8.6660000000000001E-3</v>
      </c>
    </row>
    <row r="625" spans="1:19" x14ac:dyDescent="0.3">
      <c r="A625" s="1" t="s">
        <v>431</v>
      </c>
      <c r="B625" s="18">
        <v>4766.18</v>
      </c>
      <c r="C625" s="9">
        <v>60.397117282392585</v>
      </c>
      <c r="D625" s="9">
        <f t="shared" si="9"/>
        <v>1.2672017691818728E-2</v>
      </c>
      <c r="E625" s="9">
        <v>197.87</v>
      </c>
      <c r="F625" s="14">
        <v>0.17559894931793726</v>
      </c>
      <c r="G625">
        <v>5.9999999999999995E-4</v>
      </c>
      <c r="H625" s="15">
        <v>2.6499999999999999E-2</v>
      </c>
      <c r="I625" s="15">
        <v>3.3000000000000002E-2</v>
      </c>
      <c r="J625" s="15">
        <v>1.47E-2</v>
      </c>
      <c r="K625" s="14">
        <v>1.2974421080549236E-2</v>
      </c>
      <c r="L625" s="12">
        <v>0</v>
      </c>
      <c r="M625" s="22">
        <v>3.0725171614836011E-3</v>
      </c>
      <c r="N625" s="15">
        <v>-1.1000000000000001E-2</v>
      </c>
      <c r="O625" s="15">
        <v>-1.29E-2</v>
      </c>
      <c r="P625" s="13">
        <v>2.5184151118767435E-3</v>
      </c>
      <c r="Q625" s="20" t="s">
        <v>721</v>
      </c>
      <c r="R625" s="12">
        <v>4.3485000000000003E-2</v>
      </c>
      <c r="S625" s="12">
        <v>4.2285000000000003E-2</v>
      </c>
    </row>
    <row r="626" spans="1:19" x14ac:dyDescent="0.3">
      <c r="A626" s="1" t="s">
        <v>432</v>
      </c>
      <c r="B626" s="18">
        <v>4515.55</v>
      </c>
      <c r="C626" s="9">
        <v>60.921402962953302</v>
      </c>
      <c r="D626" s="9">
        <f t="shared" si="9"/>
        <v>1.3491469026575567E-2</v>
      </c>
      <c r="E626" s="9">
        <v>197.88333333333333</v>
      </c>
      <c r="F626" s="14">
        <v>0.18162907685502561</v>
      </c>
      <c r="G626">
        <v>1.5E-3</v>
      </c>
      <c r="H626" s="15">
        <v>2.9300000000000003E-2</v>
      </c>
      <c r="I626" s="15">
        <v>3.5799999999999998E-2</v>
      </c>
      <c r="J626" s="15">
        <v>1.7600000000000001E-2</v>
      </c>
      <c r="K626" s="14">
        <v>1.1640433275531856E-2</v>
      </c>
      <c r="L626" s="12">
        <v>0</v>
      </c>
      <c r="M626" s="22">
        <v>8.414573783545265E-3</v>
      </c>
      <c r="N626" s="15">
        <v>-1.8944378887577606E-2</v>
      </c>
      <c r="O626" s="15">
        <v>-3.3661882692837097E-2</v>
      </c>
      <c r="P626" s="13">
        <v>2.7800600323106177E-3</v>
      </c>
      <c r="Q626" s="20" t="s">
        <v>721</v>
      </c>
      <c r="R626" s="12">
        <v>-5.2242999999999998E-2</v>
      </c>
      <c r="S626" s="12">
        <v>-5.3087000000000002E-2</v>
      </c>
    </row>
    <row r="627" spans="1:19" x14ac:dyDescent="0.3">
      <c r="A627" s="1" t="s">
        <v>433</v>
      </c>
      <c r="B627" s="18">
        <v>4373.9399999999996</v>
      </c>
      <c r="C627" s="9">
        <v>61.445688643514018</v>
      </c>
      <c r="D627" s="9">
        <f t="shared" si="9"/>
        <v>1.4048132494619045E-2</v>
      </c>
      <c r="E627" s="9">
        <v>197.8966666666667</v>
      </c>
      <c r="F627" s="14">
        <v>0.18827022122823273</v>
      </c>
      <c r="G627">
        <v>3.3E-3</v>
      </c>
      <c r="H627" s="15">
        <v>3.2500000000000001E-2</v>
      </c>
      <c r="I627" s="15">
        <v>3.9699999999999999E-2</v>
      </c>
      <c r="J627" s="15">
        <v>1.9299999999999998E-2</v>
      </c>
      <c r="K627" s="14">
        <v>8.4870090317583149E-3</v>
      </c>
      <c r="L627" s="12">
        <v>0</v>
      </c>
      <c r="M627" s="22">
        <v>9.133979256476854E-3</v>
      </c>
      <c r="N627" s="15">
        <v>-6.5889529028497762E-3</v>
      </c>
      <c r="O627" s="15">
        <v>-2.000317184342848E-2</v>
      </c>
      <c r="P627" s="13">
        <v>3.6763275926886946E-3</v>
      </c>
      <c r="Q627" s="20" t="s">
        <v>721</v>
      </c>
      <c r="R627" s="12">
        <v>-2.9293E-2</v>
      </c>
      <c r="S627" s="12">
        <v>-3.0700000000000002E-2</v>
      </c>
    </row>
    <row r="628" spans="1:19" x14ac:dyDescent="0.3">
      <c r="A628" s="1" t="s">
        <v>434</v>
      </c>
      <c r="B628" s="18">
        <v>4530.41</v>
      </c>
      <c r="C628" s="9">
        <v>61.969974324074741</v>
      </c>
      <c r="D628" s="9">
        <f t="shared" si="9"/>
        <v>1.3678668006664903E-2</v>
      </c>
      <c r="E628" s="9">
        <v>197.91000000000003</v>
      </c>
      <c r="F628" s="14">
        <v>0.20665323465505137</v>
      </c>
      <c r="G628">
        <v>4.4000000000000003E-3</v>
      </c>
      <c r="H628" s="15">
        <v>3.4300000000000004E-2</v>
      </c>
      <c r="I628" s="15">
        <v>4.2900000000000001E-2</v>
      </c>
      <c r="J628" s="15">
        <v>2.1299999999999999E-2</v>
      </c>
      <c r="K628" s="14">
        <v>-1.1220595227226483E-3</v>
      </c>
      <c r="L628" s="12">
        <v>1E-4</v>
      </c>
      <c r="M628" s="22">
        <v>1.3351379548562692E-2</v>
      </c>
      <c r="N628" s="15">
        <v>-3.1135719064368628E-2</v>
      </c>
      <c r="O628" s="15">
        <v>-2.5215397755368074E-2</v>
      </c>
      <c r="P628" s="13">
        <v>4.7468102290917262E-3</v>
      </c>
      <c r="Q628" s="20" t="s">
        <v>721</v>
      </c>
      <c r="R628" s="12">
        <v>3.7925E-2</v>
      </c>
      <c r="S628" s="12">
        <v>3.6604999999999999E-2</v>
      </c>
    </row>
    <row r="629" spans="1:19" x14ac:dyDescent="0.3">
      <c r="A629" s="1" t="s">
        <v>654</v>
      </c>
      <c r="B629" s="18">
        <v>4131.93</v>
      </c>
      <c r="C629" s="9">
        <v>62.653184663885526</v>
      </c>
      <c r="D629" s="9">
        <f t="shared" si="9"/>
        <v>1.516317669076812E-2</v>
      </c>
      <c r="E629" s="9">
        <v>196.0266666666667</v>
      </c>
      <c r="F629" s="14">
        <v>0.21731350832893384</v>
      </c>
      <c r="G629">
        <v>7.6E-3</v>
      </c>
      <c r="H629" s="15">
        <v>3.7599999999999995E-2</v>
      </c>
      <c r="I629" s="15">
        <v>4.6600000000000003E-2</v>
      </c>
      <c r="J629" s="15">
        <v>2.75E-2</v>
      </c>
      <c r="K629" s="14">
        <v>-5.6628751718936759E-3</v>
      </c>
      <c r="L629" s="12">
        <v>1E-4</v>
      </c>
      <c r="M629" s="22">
        <v>5.5825310256552019E-3</v>
      </c>
      <c r="N629" s="15">
        <v>-3.0979805724888565E-2</v>
      </c>
      <c r="O629" s="15">
        <v>-5.4680558672614565E-2</v>
      </c>
      <c r="P629" s="13">
        <v>4.9265366567478874E-3</v>
      </c>
      <c r="Q629" s="20" t="s">
        <v>721</v>
      </c>
      <c r="R629" s="12">
        <v>-8.7576000000000001E-2</v>
      </c>
      <c r="S629" s="12">
        <v>-8.8392999999999999E-2</v>
      </c>
    </row>
    <row r="630" spans="1:19" x14ac:dyDescent="0.3">
      <c r="A630" s="1" t="s">
        <v>435</v>
      </c>
      <c r="B630" s="18">
        <v>4132.1499999999996</v>
      </c>
      <c r="C630" s="9">
        <v>63.336395003696317</v>
      </c>
      <c r="D630" s="9">
        <f t="shared" si="9"/>
        <v>1.5327709546772582E-2</v>
      </c>
      <c r="E630" s="9">
        <v>194.14333333333337</v>
      </c>
      <c r="F630" s="14">
        <v>0.2172284671895707</v>
      </c>
      <c r="G630">
        <v>9.7999999999999997E-3</v>
      </c>
      <c r="H630" s="15">
        <v>4.1299999999999996E-2</v>
      </c>
      <c r="I630" s="15">
        <v>5.1200000000000002E-2</v>
      </c>
      <c r="J630" s="15">
        <v>2.8999999999999998E-2</v>
      </c>
      <c r="K630" s="14">
        <v>-3.3716935117963699E-3</v>
      </c>
      <c r="L630" s="12">
        <v>2.9999999999999997E-4</v>
      </c>
      <c r="M630" s="22">
        <v>1.1023523999598828E-2</v>
      </c>
      <c r="N630" s="15">
        <v>1.8273703353965942E-3</v>
      </c>
      <c r="O630" s="15">
        <v>9.3370408312600794E-3</v>
      </c>
      <c r="P630" s="13">
        <v>7.7600306318180087E-3</v>
      </c>
      <c r="Q630" s="20" t="s">
        <v>721</v>
      </c>
      <c r="R630" s="12">
        <v>3.7399999999999998E-4</v>
      </c>
      <c r="S630" s="12">
        <v>-1.3550000000000001E-3</v>
      </c>
    </row>
    <row r="631" spans="1:19" x14ac:dyDescent="0.3">
      <c r="A631" s="1" t="s">
        <v>436</v>
      </c>
      <c r="B631" s="18">
        <v>3785.38</v>
      </c>
      <c r="C631" s="9">
        <v>64.019605343507109</v>
      </c>
      <c r="D631" s="9">
        <f t="shared" si="9"/>
        <v>1.6912332538214687E-2</v>
      </c>
      <c r="E631" s="9">
        <v>192.26000000000002</v>
      </c>
      <c r="F631" s="14">
        <v>0.23286086335755504</v>
      </c>
      <c r="G631">
        <v>1.49E-2</v>
      </c>
      <c r="H631" s="15">
        <v>4.24E-2</v>
      </c>
      <c r="I631" s="15">
        <v>5.2699999999999997E-2</v>
      </c>
      <c r="J631" s="15">
        <v>3.1400000000000004E-2</v>
      </c>
      <c r="K631" s="14">
        <v>-4.8152123651826178E-3</v>
      </c>
      <c r="L631" s="12">
        <v>5.9999999999999995E-4</v>
      </c>
      <c r="M631" s="22">
        <v>1.3736075758819855E-2</v>
      </c>
      <c r="N631" s="15">
        <v>-8.7972700534991732E-3</v>
      </c>
      <c r="O631" s="15">
        <v>-2.800010310739931E-2</v>
      </c>
      <c r="P631" s="13">
        <v>7.2034264480070114E-3</v>
      </c>
      <c r="Q631" s="20" t="s">
        <v>721</v>
      </c>
      <c r="R631" s="12">
        <v>-8.1683000000000006E-2</v>
      </c>
      <c r="S631" s="12">
        <v>-8.3126000000000005E-2</v>
      </c>
    </row>
    <row r="632" spans="1:19" x14ac:dyDescent="0.3">
      <c r="A632" s="1" t="s">
        <v>655</v>
      </c>
      <c r="B632" s="18">
        <v>4130.29</v>
      </c>
      <c r="C632" s="9">
        <v>64.452505343507099</v>
      </c>
      <c r="D632" s="9">
        <f t="shared" si="9"/>
        <v>1.5604837758004184E-2</v>
      </c>
      <c r="E632" s="9">
        <v>190.53333333333336</v>
      </c>
      <c r="F632" s="14">
        <v>0.21818739033762391</v>
      </c>
      <c r="G632">
        <v>2.23E-2</v>
      </c>
      <c r="H632" s="15">
        <v>4.0599999999999997E-2</v>
      </c>
      <c r="I632" s="15">
        <v>5.21E-2</v>
      </c>
      <c r="J632" s="15">
        <v>2.8999999999999998E-2</v>
      </c>
      <c r="K632" s="14">
        <v>-6.1205519604461333E-3</v>
      </c>
      <c r="L632" s="12">
        <v>8.0000000000000004E-4</v>
      </c>
      <c r="M632" s="22">
        <v>-1.1811913833770227E-4</v>
      </c>
      <c r="N632" s="15">
        <v>1.5941288862669767E-2</v>
      </c>
      <c r="O632" s="15">
        <v>3.2373552206745204E-2</v>
      </c>
      <c r="P632" s="13">
        <v>3.187742188769261E-3</v>
      </c>
      <c r="Q632" s="20" t="s">
        <v>721</v>
      </c>
      <c r="R632" s="12">
        <v>9.3766000000000002E-2</v>
      </c>
      <c r="S632" s="12">
        <v>9.2674999999999993E-2</v>
      </c>
    </row>
    <row r="633" spans="1:19" x14ac:dyDescent="0.3">
      <c r="A633" s="1" t="s">
        <v>437</v>
      </c>
      <c r="B633" s="18">
        <v>3955</v>
      </c>
      <c r="C633" s="9">
        <v>64.885405343507102</v>
      </c>
      <c r="D633" s="9">
        <f t="shared" si="9"/>
        <v>1.6405917912391176E-2</v>
      </c>
      <c r="E633" s="9">
        <v>188.80666666666667</v>
      </c>
      <c r="F633" s="14">
        <v>0.22742924168283329</v>
      </c>
      <c r="G633">
        <v>2.63E-2</v>
      </c>
      <c r="H633" s="15">
        <v>4.07E-2</v>
      </c>
      <c r="I633" s="15">
        <v>5.1500000000000004E-2</v>
      </c>
      <c r="J633" s="15">
        <v>2.8999999999999998E-2</v>
      </c>
      <c r="K633" s="14">
        <v>-9.7317937160092422E-3</v>
      </c>
      <c r="L633" s="12">
        <v>1.9E-3</v>
      </c>
      <c r="M633" s="22">
        <v>-3.5439927635050328E-4</v>
      </c>
      <c r="N633" s="15">
        <v>-2.4808573149540436E-2</v>
      </c>
      <c r="O633" s="15">
        <v>-2.9325823935883344E-2</v>
      </c>
      <c r="P633" s="13">
        <v>3.3489216113628327E-3</v>
      </c>
      <c r="Q633" s="20" t="s">
        <v>721</v>
      </c>
      <c r="R633" s="12">
        <v>-4.0294999999999997E-2</v>
      </c>
      <c r="S633" s="12">
        <v>-4.2051999999999999E-2</v>
      </c>
    </row>
    <row r="634" spans="1:19" x14ac:dyDescent="0.3">
      <c r="A634" s="1" t="s">
        <v>438</v>
      </c>
      <c r="B634" s="18">
        <v>3585.62</v>
      </c>
      <c r="C634" s="9">
        <v>65.318305343507092</v>
      </c>
      <c r="D634" s="9">
        <f t="shared" si="9"/>
        <v>1.8216739460262685E-2</v>
      </c>
      <c r="E634" s="9">
        <v>187.08</v>
      </c>
      <c r="F634" s="14">
        <v>0.24947836261218689</v>
      </c>
      <c r="G634">
        <v>3.1300000000000001E-2</v>
      </c>
      <c r="H634" s="15">
        <v>4.5899999999999996E-2</v>
      </c>
      <c r="I634" s="15">
        <v>5.6900000000000006E-2</v>
      </c>
      <c r="J634" s="15">
        <v>3.5200000000000002E-2</v>
      </c>
      <c r="K634" s="14">
        <v>-1.1291950096054909E-2</v>
      </c>
      <c r="L634" s="12">
        <v>1.9E-3</v>
      </c>
      <c r="M634" s="22">
        <v>2.1507845130008807E-3</v>
      </c>
      <c r="N634" s="15">
        <v>-3.4535775544120795E-2</v>
      </c>
      <c r="O634" s="15">
        <v>-5.2553928395396632E-2</v>
      </c>
      <c r="P634" s="13">
        <v>4.9336920554212604E-3</v>
      </c>
      <c r="Q634" s="20" t="s">
        <v>721</v>
      </c>
      <c r="R634" s="12">
        <v>-9.1495000000000007E-2</v>
      </c>
      <c r="S634" s="12">
        <v>-9.2876E-2</v>
      </c>
    </row>
    <row r="635" spans="1:19" x14ac:dyDescent="0.3">
      <c r="A635" s="1" t="s">
        <v>439</v>
      </c>
      <c r="B635" s="18">
        <v>3871.98</v>
      </c>
      <c r="C635" s="9">
        <v>65.853146345238216</v>
      </c>
      <c r="D635" s="9">
        <f t="shared" si="9"/>
        <v>1.7007615314448478E-2</v>
      </c>
      <c r="E635" s="9">
        <v>182.30333333333334</v>
      </c>
      <c r="F635" s="14">
        <v>0.21893514638918887</v>
      </c>
      <c r="G635">
        <v>3.7200000000000004E-2</v>
      </c>
      <c r="H635" s="15">
        <v>5.0999999999999997E-2</v>
      </c>
      <c r="I635" s="15">
        <v>6.2600000000000003E-2</v>
      </c>
      <c r="J635" s="15">
        <v>3.9800000000000002E-2</v>
      </c>
      <c r="K635" s="14">
        <v>-1.5252474761067988E-2</v>
      </c>
      <c r="L635" s="12">
        <v>2.3E-3</v>
      </c>
      <c r="M635" s="22">
        <v>4.0564944341123788E-3</v>
      </c>
      <c r="N635" s="15">
        <v>-1.3936576609748119E-2</v>
      </c>
      <c r="O635" s="15">
        <v>-1.0341745457592477E-2</v>
      </c>
      <c r="P635" s="13">
        <v>6.5039555194338246E-3</v>
      </c>
      <c r="Q635" s="20" t="s">
        <v>721</v>
      </c>
      <c r="R635" s="12">
        <v>8.0248E-2</v>
      </c>
      <c r="S635" s="12">
        <v>7.9197000000000004E-2</v>
      </c>
    </row>
    <row r="636" spans="1:19" x14ac:dyDescent="0.3">
      <c r="A636" s="1" t="s">
        <v>440</v>
      </c>
      <c r="B636" s="18">
        <v>4080.11</v>
      </c>
      <c r="C636" s="9">
        <v>66.387987346969325</v>
      </c>
      <c r="D636" s="9">
        <f t="shared" si="9"/>
        <v>1.6271126843876594E-2</v>
      </c>
      <c r="E636" s="9">
        <v>177.52666666666667</v>
      </c>
      <c r="F636" s="14">
        <v>0.20718244729583346</v>
      </c>
      <c r="G636">
        <v>4.1500000000000002E-2</v>
      </c>
      <c r="H636" s="15">
        <v>4.9000000000000002E-2</v>
      </c>
      <c r="I636" s="15">
        <v>6.0700000000000004E-2</v>
      </c>
      <c r="J636" s="15">
        <v>3.8900000000000004E-2</v>
      </c>
      <c r="K636" s="14">
        <v>-1.7011396332142513E-2</v>
      </c>
      <c r="L636" s="12">
        <v>2.8999999999999998E-3</v>
      </c>
      <c r="M636" s="22">
        <v>-1.0100264418881899E-3</v>
      </c>
      <c r="N636" s="15">
        <v>2.6778129405065298E-2</v>
      </c>
      <c r="O636" s="15">
        <v>5.1783383312753672E-2</v>
      </c>
      <c r="P636" s="13">
        <v>6.3427432560942297E-3</v>
      </c>
      <c r="Q636" s="20" t="s">
        <v>721</v>
      </c>
      <c r="R636" s="12">
        <v>5.4164999999999998E-2</v>
      </c>
      <c r="S636" s="12">
        <v>5.2157000000000002E-2</v>
      </c>
    </row>
    <row r="637" spans="1:19" x14ac:dyDescent="0.3">
      <c r="A637" s="1" t="s">
        <v>656</v>
      </c>
      <c r="B637" s="18">
        <v>3839.5</v>
      </c>
      <c r="C637" s="9">
        <v>66.922828348700449</v>
      </c>
      <c r="D637" s="9">
        <f t="shared" si="9"/>
        <v>1.7430089425368004E-2</v>
      </c>
      <c r="E637" s="9">
        <v>172.75</v>
      </c>
      <c r="F637" s="14">
        <v>0.21619872538445875</v>
      </c>
      <c r="G637">
        <v>4.2500000000000003E-2</v>
      </c>
      <c r="H637" s="15">
        <v>4.4299999999999999E-2</v>
      </c>
      <c r="I637" s="15">
        <v>5.5899999999999998E-2</v>
      </c>
      <c r="J637" s="15">
        <v>3.6200000000000003E-2</v>
      </c>
      <c r="K637" s="14">
        <v>-2.1255225259137159E-2</v>
      </c>
      <c r="L637" s="12">
        <v>3.3E-3</v>
      </c>
      <c r="M637" s="22">
        <v>-3.0700914645410693E-3</v>
      </c>
      <c r="N637" s="15">
        <v>-5.1823128571364396E-3</v>
      </c>
      <c r="O637" s="15">
        <v>-4.3873772339398931E-3</v>
      </c>
      <c r="P637" s="13">
        <v>2.7013952709264476E-3</v>
      </c>
      <c r="Q637" s="20" t="s">
        <v>721</v>
      </c>
      <c r="R637" s="12">
        <v>-5.8784000000000003E-2</v>
      </c>
      <c r="S637" s="12">
        <v>-6.0170000000000001E-2</v>
      </c>
    </row>
    <row r="638" spans="1:19" x14ac:dyDescent="0.3">
      <c r="A638" s="1" t="s">
        <v>441</v>
      </c>
      <c r="B638" s="18">
        <v>4076.6</v>
      </c>
      <c r="C638" s="9">
        <v>67.352366325072921</v>
      </c>
      <c r="D638" s="9">
        <f t="shared" si="9"/>
        <v>1.6521701006984479E-2</v>
      </c>
      <c r="E638" s="9">
        <v>173.55666666666667</v>
      </c>
      <c r="F638" s="14">
        <v>0.21024422901574957</v>
      </c>
      <c r="G638" s="15">
        <v>4.5400000000000003E-2</v>
      </c>
      <c r="H638" s="15">
        <v>4.4000000000000004E-2</v>
      </c>
      <c r="I638" s="15">
        <v>5.5E-2</v>
      </c>
      <c r="J638" s="15">
        <v>3.5299999999999998E-2</v>
      </c>
      <c r="K638" s="14">
        <v>-2.0774286989917998E-2</v>
      </c>
      <c r="L638" s="12">
        <v>3.4999999999999996E-3</v>
      </c>
      <c r="M638" s="22">
        <v>7.9953638345400257E-3</v>
      </c>
      <c r="N638" s="15">
        <v>2.5059518641558531E-2</v>
      </c>
      <c r="O638" s="15">
        <v>4.0068054713294332E-2</v>
      </c>
      <c r="P638" s="13">
        <v>2.2864570521444363E-3</v>
      </c>
      <c r="Q638" s="20" t="s">
        <v>721</v>
      </c>
      <c r="R638" s="12">
        <v>6.3810000000000006E-2</v>
      </c>
      <c r="S638" s="12">
        <v>6.2776999999999999E-2</v>
      </c>
    </row>
    <row r="639" spans="1:19" x14ac:dyDescent="0.3">
      <c r="A639" s="1" t="s">
        <v>442</v>
      </c>
      <c r="B639" s="18">
        <v>3970.15</v>
      </c>
      <c r="C639" s="9">
        <v>67.781904301445408</v>
      </c>
      <c r="D639" s="9">
        <f t="shared" si="9"/>
        <v>1.7072882460724508E-2</v>
      </c>
      <c r="E639" s="9">
        <v>174.36333333333334</v>
      </c>
      <c r="F639" s="14">
        <v>0.21944633719879841</v>
      </c>
      <c r="G639" s="15">
        <v>4.6500000000000007E-2</v>
      </c>
      <c r="H639" s="15">
        <v>4.5599999999999995E-2</v>
      </c>
      <c r="I639" s="15">
        <v>5.5899999999999998E-2</v>
      </c>
      <c r="J639" s="15">
        <v>3.7499999999999999E-2</v>
      </c>
      <c r="K639" s="14">
        <v>-2.2012379563240123E-2</v>
      </c>
      <c r="L639" s="12">
        <v>3.4000000000000002E-3</v>
      </c>
      <c r="M639" s="22">
        <v>5.5821105057323184E-3</v>
      </c>
      <c r="N639" s="15">
        <v>-2.3399294766921042E-2</v>
      </c>
      <c r="O639" s="15">
        <v>-3.1809480002461976E-2</v>
      </c>
      <c r="P639" s="13">
        <v>1.7403740995827622E-3</v>
      </c>
      <c r="Q639" s="20" t="s">
        <v>721</v>
      </c>
      <c r="R639" s="12">
        <v>-2.4264999999999998E-2</v>
      </c>
      <c r="S639" s="12">
        <v>-2.5992999999999999E-2</v>
      </c>
    </row>
    <row r="640" spans="1:19" x14ac:dyDescent="0.3">
      <c r="A640" s="1" t="s">
        <v>443</v>
      </c>
      <c r="B640" s="18">
        <v>4109.3100000000004</v>
      </c>
      <c r="C640" s="9">
        <v>68.211442277817881</v>
      </c>
      <c r="D640" s="9">
        <f t="shared" si="9"/>
        <v>1.6599244709651469E-2</v>
      </c>
      <c r="E640" s="9">
        <v>175.17000000000002</v>
      </c>
      <c r="F640" s="14">
        <v>0.22006043129576563</v>
      </c>
      <c r="G640" s="15">
        <v>4.6900000000000004E-2</v>
      </c>
      <c r="H640" s="15">
        <v>4.5999999999999999E-2</v>
      </c>
      <c r="I640" s="15">
        <v>5.7099999999999998E-2</v>
      </c>
      <c r="J640" s="15">
        <v>3.6600000000000001E-2</v>
      </c>
      <c r="K640" s="14">
        <v>-2.2332061742021982E-2</v>
      </c>
      <c r="L640" s="12">
        <v>3.5999999999999999E-3</v>
      </c>
      <c r="M640" s="22">
        <v>3.3107299561230263E-3</v>
      </c>
      <c r="N640" s="15">
        <v>2.894455754676506E-2</v>
      </c>
      <c r="O640" s="15">
        <v>2.7842739709528219E-2</v>
      </c>
      <c r="P640" s="13">
        <v>2.8894580250684978E-3</v>
      </c>
      <c r="Q640" s="20" t="s">
        <v>721</v>
      </c>
      <c r="R640" s="12">
        <v>3.7478999999999998E-2</v>
      </c>
      <c r="S640" s="12">
        <v>3.5871E-2</v>
      </c>
    </row>
    <row r="641" spans="1:19" x14ac:dyDescent="0.3">
      <c r="A641" s="1" t="s">
        <v>657</v>
      </c>
      <c r="B641" s="18">
        <v>4169.4799999999996</v>
      </c>
      <c r="C641" s="9">
        <v>68.379273548752636</v>
      </c>
      <c r="D641" s="9">
        <f t="shared" si="9"/>
        <v>1.6399952403837563E-2</v>
      </c>
      <c r="E641" s="9">
        <v>177.11666666666667</v>
      </c>
      <c r="F641" s="14">
        <v>0.21474249050388641</v>
      </c>
      <c r="G641" s="15">
        <v>4.9200000000000001E-2</v>
      </c>
      <c r="H641" s="15">
        <v>4.4699999999999997E-2</v>
      </c>
      <c r="I641" s="15">
        <v>5.5300000000000002E-2</v>
      </c>
      <c r="J641" s="15">
        <v>3.4599999999999999E-2</v>
      </c>
      <c r="K641" s="14">
        <v>-2.1389688912273472E-2</v>
      </c>
      <c r="L641" s="12">
        <v>3.4999999999999996E-3</v>
      </c>
      <c r="M641" s="22">
        <v>5.059038683258521E-3</v>
      </c>
      <c r="N641" s="15">
        <v>5.3590045028057975E-3</v>
      </c>
      <c r="O641" s="15">
        <v>7.6558761779210727E-3</v>
      </c>
      <c r="P641" s="13">
        <v>1.0289101478898343E-3</v>
      </c>
      <c r="Q641" s="20" t="s">
        <v>721</v>
      </c>
      <c r="R641" s="12">
        <v>1.5015000000000001E-2</v>
      </c>
      <c r="S641" s="12">
        <v>1.4064999999999999E-2</v>
      </c>
    </row>
    <row r="642" spans="1:19" x14ac:dyDescent="0.3">
      <c r="A642" s="1" t="s">
        <v>444</v>
      </c>
      <c r="B642" s="18">
        <v>4179.83</v>
      </c>
      <c r="C642" s="9">
        <v>68.547104819687391</v>
      </c>
      <c r="D642" s="9">
        <f t="shared" si="9"/>
        <v>1.6399495869374447E-2</v>
      </c>
      <c r="E642" s="9">
        <v>179.06333333333333</v>
      </c>
      <c r="F642" s="14">
        <v>0.22250710231804957</v>
      </c>
      <c r="G642" s="15">
        <v>5.1399999999999994E-2</v>
      </c>
      <c r="H642" s="15">
        <v>4.6699999999999998E-2</v>
      </c>
      <c r="I642" s="15">
        <v>5.7699999999999994E-2</v>
      </c>
      <c r="J642" s="15">
        <v>3.5699999999999996E-2</v>
      </c>
      <c r="K642" s="14">
        <v>-2.0661378052750475E-2</v>
      </c>
      <c r="L642" s="12">
        <v>3.5999999999999999E-3</v>
      </c>
      <c r="M642" s="22">
        <v>2.5184350102023245E-3</v>
      </c>
      <c r="N642" s="15">
        <v>-1.1609589494446682E-2</v>
      </c>
      <c r="O642" s="15">
        <v>-1.4484748051310392E-2</v>
      </c>
      <c r="P642" s="13">
        <v>1.3693868932990489E-3</v>
      </c>
      <c r="Q642" s="20" t="s">
        <v>721</v>
      </c>
      <c r="R642" s="12">
        <v>5.306E-3</v>
      </c>
      <c r="S642" s="12">
        <v>3.4740000000000001E-3</v>
      </c>
    </row>
    <row r="643" spans="1:19" x14ac:dyDescent="0.3">
      <c r="A643" s="1" t="s">
        <v>445</v>
      </c>
      <c r="B643" s="18">
        <v>4450.38</v>
      </c>
      <c r="C643" s="9">
        <v>68.714936090622146</v>
      </c>
      <c r="D643" s="9">
        <f t="shared" ref="D643:D649" si="10">C643/B643</f>
        <v>1.5440240179630086E-2</v>
      </c>
      <c r="E643" s="9">
        <v>181.01</v>
      </c>
      <c r="F643" s="14">
        <v>0.21281123356467757</v>
      </c>
      <c r="G643" s="15">
        <v>5.16E-2</v>
      </c>
      <c r="H643" s="15">
        <v>4.6500000000000007E-2</v>
      </c>
      <c r="I643" s="15">
        <v>5.7500000000000002E-2</v>
      </c>
      <c r="J643" s="15">
        <v>3.7499999999999999E-2</v>
      </c>
      <c r="K643" s="14">
        <v>-1.5674230459846981E-2</v>
      </c>
      <c r="L643" s="12">
        <v>4.0000000000000001E-3</v>
      </c>
      <c r="M643" s="22">
        <v>3.2289142364865242E-3</v>
      </c>
      <c r="N643" s="15">
        <v>-7.5091967570271034E-3</v>
      </c>
      <c r="O643" s="15">
        <v>4.1169124467768103E-3</v>
      </c>
      <c r="P643" s="13">
        <v>1.1138590193410177E-3</v>
      </c>
      <c r="Q643" s="20" t="s">
        <v>721</v>
      </c>
      <c r="R643" s="12">
        <v>6.6951999999999998E-2</v>
      </c>
      <c r="S643" s="12">
        <v>6.5652000000000002E-2</v>
      </c>
    </row>
    <row r="644" spans="1:19" x14ac:dyDescent="0.3">
      <c r="A644" s="1" t="s">
        <v>446</v>
      </c>
      <c r="B644" s="18">
        <v>4588.96</v>
      </c>
      <c r="C644" s="9">
        <v>68.914336090622157</v>
      </c>
      <c r="D644" s="9">
        <f t="shared" si="10"/>
        <v>1.5017419217125919E-2</v>
      </c>
      <c r="E644" s="9">
        <v>182.09</v>
      </c>
      <c r="F644" s="14">
        <v>0.20591733917743008</v>
      </c>
      <c r="G644" s="15">
        <v>5.2499999999999998E-2</v>
      </c>
      <c r="H644" s="15">
        <v>4.6600000000000003E-2</v>
      </c>
      <c r="I644" s="15">
        <v>5.74E-2</v>
      </c>
      <c r="J644" s="15">
        <v>3.9E-2</v>
      </c>
      <c r="K644" s="14">
        <v>-1.6677385506370882E-2</v>
      </c>
      <c r="L644" s="12">
        <v>4.5000000000000005E-3</v>
      </c>
      <c r="M644" s="22">
        <v>1.9075150192227053E-3</v>
      </c>
      <c r="N644" s="15">
        <v>-3.540101659844308E-3</v>
      </c>
      <c r="O644" s="15">
        <v>3.4471614779705284E-3</v>
      </c>
      <c r="P644" s="13">
        <v>5.372473147919291E-4</v>
      </c>
      <c r="Q644" s="20" t="s">
        <v>721</v>
      </c>
      <c r="R644" s="12">
        <v>3.1699999999999999E-2</v>
      </c>
      <c r="S644" s="12">
        <v>3.0745000000000001E-2</v>
      </c>
    </row>
    <row r="645" spans="1:19" x14ac:dyDescent="0.3">
      <c r="A645" s="1" t="s">
        <v>447</v>
      </c>
      <c r="B645" s="18">
        <v>4507.66</v>
      </c>
      <c r="C645" s="9">
        <v>69.113736090622155</v>
      </c>
      <c r="D645" s="9">
        <f t="shared" si="10"/>
        <v>1.5332508683135409E-2</v>
      </c>
      <c r="E645" s="9">
        <v>183.17</v>
      </c>
      <c r="F645" s="14">
        <v>0.21088482171631687</v>
      </c>
      <c r="G645" s="15">
        <v>5.2999999999999999E-2</v>
      </c>
      <c r="H645" s="15">
        <v>4.9500000000000002E-2</v>
      </c>
      <c r="I645" s="15">
        <v>6.0199999999999997E-2</v>
      </c>
      <c r="J645" s="15">
        <v>4.1700000000000001E-2</v>
      </c>
      <c r="K645" s="14">
        <v>-1.6513950994442601E-2</v>
      </c>
      <c r="L645" s="12">
        <v>4.5000000000000005E-3</v>
      </c>
      <c r="M645" s="22">
        <v>4.367155068353501E-3</v>
      </c>
      <c r="N645" s="15">
        <v>-5.182306126226166E-3</v>
      </c>
      <c r="O645" s="15">
        <v>-7.7685063192308723E-3</v>
      </c>
      <c r="P645" s="13">
        <v>1.3365380801295299E-3</v>
      </c>
      <c r="Q645" s="20" t="s">
        <v>721</v>
      </c>
      <c r="R645" s="12">
        <v>-1.5424E-2</v>
      </c>
      <c r="S645" s="12">
        <v>-1.7191999999999999E-2</v>
      </c>
    </row>
    <row r="646" spans="1:19" x14ac:dyDescent="0.3">
      <c r="A646" s="1" t="s">
        <v>658</v>
      </c>
      <c r="B646" s="18">
        <v>4288.05</v>
      </c>
      <c r="C646" s="9">
        <v>69.313136090622152</v>
      </c>
      <c r="D646" s="9">
        <f t="shared" si="10"/>
        <v>1.6164255568526988E-2</v>
      </c>
      <c r="E646" s="9">
        <v>184.25</v>
      </c>
      <c r="F646" s="14">
        <v>0.21852790569275535</v>
      </c>
      <c r="G646" s="15">
        <v>5.3200000000000004E-2</v>
      </c>
      <c r="H646" s="15">
        <v>5.1299999999999998E-2</v>
      </c>
      <c r="I646" s="15">
        <v>6.1600000000000002E-2</v>
      </c>
      <c r="J646" s="15">
        <v>4.3799999999999999E-2</v>
      </c>
      <c r="K646" s="14">
        <v>-1.7989480433587394E-2</v>
      </c>
      <c r="L646" s="12">
        <v>4.3E-3</v>
      </c>
      <c r="M646" s="22">
        <v>2.4851315523766182E-3</v>
      </c>
      <c r="N646" s="15">
        <v>-2.209415768576295E-2</v>
      </c>
      <c r="O646" s="15">
        <v>-2.6694469307261826E-2</v>
      </c>
      <c r="P646" s="13">
        <v>1.022968318518817E-3</v>
      </c>
      <c r="Q646" s="20" t="s">
        <v>721</v>
      </c>
      <c r="R646" s="12">
        <v>-4.7565999999999997E-2</v>
      </c>
      <c r="S646" s="12">
        <v>-4.8620999999999998E-2</v>
      </c>
    </row>
    <row r="647" spans="1:19" x14ac:dyDescent="0.3">
      <c r="A647" s="1" t="s">
        <v>448</v>
      </c>
      <c r="B647" s="18">
        <v>4193.8</v>
      </c>
      <c r="C647" s="9">
        <v>69.643321374994017</v>
      </c>
      <c r="D647" s="9">
        <f t="shared" si="10"/>
        <v>1.6606257183221427E-2</v>
      </c>
      <c r="E647" s="9">
        <v>186.97666666666666</v>
      </c>
      <c r="F647" s="14">
        <v>0.22153367619816372</v>
      </c>
      <c r="G647" s="15">
        <v>5.3399999999999996E-2</v>
      </c>
      <c r="H647" s="15">
        <v>5.6100000000000004E-2</v>
      </c>
      <c r="I647" s="15">
        <v>6.6299999999999998E-2</v>
      </c>
      <c r="J647" s="15">
        <v>4.8000000000000001E-2</v>
      </c>
      <c r="K647" s="14">
        <v>-1.4710632091986258E-2</v>
      </c>
      <c r="L647" s="12">
        <v>4.6999999999999993E-3</v>
      </c>
      <c r="M647" s="22">
        <v>-3.8337952298483913E-4</v>
      </c>
      <c r="N647" s="15">
        <v>-1.2083190259203902E-2</v>
      </c>
      <c r="O647" s="15">
        <v>-1.8725683391440651E-2</v>
      </c>
      <c r="P647" s="13">
        <v>1.6780918411319144E-3</v>
      </c>
      <c r="Q647" s="20" t="s">
        <v>721</v>
      </c>
      <c r="R647" s="12">
        <v>-2.104E-2</v>
      </c>
      <c r="S647" s="12">
        <v>-2.2005E-2</v>
      </c>
    </row>
    <row r="648" spans="1:19" x14ac:dyDescent="0.3">
      <c r="A648" s="1" t="s">
        <v>449</v>
      </c>
      <c r="B648" s="18">
        <v>4567.8</v>
      </c>
      <c r="C648" s="9">
        <v>69.973506659365881</v>
      </c>
      <c r="D648" s="9">
        <f t="shared" si="10"/>
        <v>1.5318863929980707E-2</v>
      </c>
      <c r="E648" s="9">
        <v>189.70333333333332</v>
      </c>
      <c r="F648" s="14">
        <v>0.20367573097634023</v>
      </c>
      <c r="G648" s="15">
        <v>5.2699999999999997E-2</v>
      </c>
      <c r="H648" s="15">
        <v>5.28E-2</v>
      </c>
      <c r="I648" s="15">
        <v>6.2899999999999998E-2</v>
      </c>
      <c r="J648" s="15">
        <v>4.4999999999999998E-2</v>
      </c>
      <c r="K648" s="14">
        <v>-2.0618289672107708E-2</v>
      </c>
      <c r="L648" s="12">
        <v>4.4000000000000003E-3</v>
      </c>
      <c r="M648" s="22">
        <v>-2.0151395484137025E-3</v>
      </c>
      <c r="N648" s="15">
        <v>3.4729593897661948E-2</v>
      </c>
      <c r="O648" s="15">
        <v>5.9782496755988568E-2</v>
      </c>
      <c r="P648" s="13">
        <v>1.3413415870289433E-3</v>
      </c>
      <c r="Q648" s="20" t="s">
        <v>721</v>
      </c>
      <c r="R648" s="12">
        <v>9.0803999999999996E-2</v>
      </c>
      <c r="S648" s="12">
        <v>8.8666999999999996E-2</v>
      </c>
    </row>
    <row r="649" spans="1:19" x14ac:dyDescent="0.3">
      <c r="A649" s="1" t="s">
        <v>659</v>
      </c>
      <c r="B649" s="18">
        <v>4769.83</v>
      </c>
      <c r="C649" s="9">
        <v>70.303691943737732</v>
      </c>
      <c r="D649" s="9">
        <f t="shared" si="10"/>
        <v>1.4739244783092423E-2</v>
      </c>
      <c r="E649" s="9">
        <v>192.42999999999998</v>
      </c>
      <c r="F649" s="14">
        <v>0.19427999917218411</v>
      </c>
      <c r="G649" s="15">
        <v>5.2400000000000002E-2</v>
      </c>
      <c r="H649" s="15">
        <v>4.7400000000000005E-2</v>
      </c>
      <c r="I649" s="15">
        <v>5.6399999999999999E-2</v>
      </c>
      <c r="J649" s="15">
        <v>4.0199999999999993E-2</v>
      </c>
      <c r="K649" s="14">
        <v>-1.7441344921880833E-2</v>
      </c>
      <c r="L649" s="12">
        <v>4.3E-3</v>
      </c>
      <c r="M649" s="22">
        <v>-9.9332032789345437E-4</v>
      </c>
      <c r="N649" s="15">
        <v>3.3650179758143661E-2</v>
      </c>
      <c r="O649" s="15">
        <v>4.3353059882547784E-2</v>
      </c>
      <c r="P649" s="13">
        <v>7.970135007657951E-4</v>
      </c>
      <c r="Q649" s="20" t="s">
        <v>721</v>
      </c>
      <c r="R649" s="12">
        <v>4.5297999999999998E-2</v>
      </c>
      <c r="S649" s="12">
        <v>4.3955000000000001E-2</v>
      </c>
    </row>
    <row r="650" spans="1:19" x14ac:dyDescent="0.3">
      <c r="A650" s="1" t="s">
        <v>450</v>
      </c>
      <c r="F650" s="14"/>
    </row>
    <row r="651" spans="1:19" x14ac:dyDescent="0.3">
      <c r="A651" s="1" t="s">
        <v>451</v>
      </c>
      <c r="F651" s="14"/>
    </row>
    <row r="652" spans="1:19" x14ac:dyDescent="0.3">
      <c r="A652" s="1" t="s">
        <v>660</v>
      </c>
    </row>
    <row r="653" spans="1:19" x14ac:dyDescent="0.3">
      <c r="A653" s="1" t="s">
        <v>452</v>
      </c>
    </row>
    <row r="654" spans="1:19" x14ac:dyDescent="0.3">
      <c r="A654" s="1" t="s">
        <v>453</v>
      </c>
    </row>
    <row r="655" spans="1:19" x14ac:dyDescent="0.3">
      <c r="A655" s="1" t="s">
        <v>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D71D-3E46-4477-A6C5-747A84968068}">
  <dimension ref="A1:H657"/>
  <sheetViews>
    <sheetView workbookViewId="0">
      <selection activeCell="H13" sqref="H13"/>
    </sheetView>
  </sheetViews>
  <sheetFormatPr defaultRowHeight="16.5" x14ac:dyDescent="0.3"/>
  <cols>
    <col min="1" max="1" width="10.375" bestFit="1" customWidth="1"/>
  </cols>
  <sheetData>
    <row r="1" spans="1:8" x14ac:dyDescent="0.3">
      <c r="A1" t="s">
        <v>455</v>
      </c>
      <c r="B1" t="s">
        <v>456</v>
      </c>
      <c r="C1" t="s">
        <v>457</v>
      </c>
      <c r="D1" t="s">
        <v>458</v>
      </c>
      <c r="E1" t="s">
        <v>459</v>
      </c>
      <c r="F1" t="s">
        <v>460</v>
      </c>
      <c r="G1" t="s">
        <v>667</v>
      </c>
      <c r="H1" t="s">
        <v>686</v>
      </c>
    </row>
    <row r="2" spans="1:8" x14ac:dyDescent="0.3">
      <c r="A2" s="4" t="s">
        <v>461</v>
      </c>
      <c r="B2" t="s">
        <v>0</v>
      </c>
      <c r="C2">
        <v>35.075000000000003</v>
      </c>
      <c r="D2">
        <v>35.174999999999997</v>
      </c>
      <c r="E2">
        <v>34.75</v>
      </c>
      <c r="F2">
        <v>34.99</v>
      </c>
      <c r="H2">
        <f>(F2/$F$2)*100</f>
        <v>100</v>
      </c>
    </row>
    <row r="3" spans="1:8" x14ac:dyDescent="0.3">
      <c r="A3" s="4" t="s">
        <v>462</v>
      </c>
      <c r="B3" t="s">
        <v>0</v>
      </c>
      <c r="C3">
        <v>34.984999999999999</v>
      </c>
      <c r="D3">
        <v>35.024999999999999</v>
      </c>
      <c r="E3">
        <v>34.950000000000003</v>
      </c>
      <c r="F3">
        <v>35.020000000000003</v>
      </c>
      <c r="G3">
        <f>LN(F3/F2)*100</f>
        <v>8.5702047810906484E-2</v>
      </c>
      <c r="H3">
        <f t="shared" ref="H3:H66" si="0">(F3/$F$2)*100</f>
        <v>100.08573878250928</v>
      </c>
    </row>
    <row r="4" spans="1:8" x14ac:dyDescent="0.3">
      <c r="A4" s="4" t="s">
        <v>1</v>
      </c>
      <c r="B4" t="s">
        <v>0</v>
      </c>
      <c r="C4">
        <v>35</v>
      </c>
      <c r="D4">
        <v>35.31</v>
      </c>
      <c r="E4">
        <v>34.950000000000003</v>
      </c>
      <c r="F4">
        <v>35.299999999999997</v>
      </c>
      <c r="G4">
        <f t="shared" ref="G4:G67" si="1">LN(F4/F3)*100</f>
        <v>0.79636370815451707</v>
      </c>
      <c r="H4">
        <f t="shared" si="0"/>
        <v>100.88596741926264</v>
      </c>
    </row>
    <row r="5" spans="1:8" x14ac:dyDescent="0.3">
      <c r="A5" s="4" t="s">
        <v>2</v>
      </c>
      <c r="B5" t="s">
        <v>0</v>
      </c>
      <c r="C5">
        <v>35.375</v>
      </c>
      <c r="D5">
        <v>35.950000000000003</v>
      </c>
      <c r="E5">
        <v>35.28</v>
      </c>
      <c r="F5">
        <v>35.85</v>
      </c>
      <c r="G5">
        <f t="shared" si="1"/>
        <v>1.5460603106378499</v>
      </c>
      <c r="H5">
        <f t="shared" si="0"/>
        <v>102.45784509859961</v>
      </c>
    </row>
    <row r="6" spans="1:8" x14ac:dyDescent="0.3">
      <c r="A6" s="4" t="s">
        <v>463</v>
      </c>
      <c r="B6" t="s">
        <v>0</v>
      </c>
      <c r="C6">
        <v>35.875</v>
      </c>
      <c r="D6">
        <v>36.225000000000001</v>
      </c>
      <c r="E6">
        <v>35.450000000000003</v>
      </c>
      <c r="F6">
        <v>35.450000000000003</v>
      </c>
      <c r="G6">
        <f t="shared" si="1"/>
        <v>-1.1220314067492776</v>
      </c>
      <c r="H6">
        <f t="shared" si="0"/>
        <v>101.31466133180909</v>
      </c>
    </row>
    <row r="7" spans="1:8" x14ac:dyDescent="0.3">
      <c r="A7" s="4" t="s">
        <v>3</v>
      </c>
      <c r="B7" t="s">
        <v>0</v>
      </c>
      <c r="C7">
        <v>35.4</v>
      </c>
      <c r="D7">
        <v>35.65</v>
      </c>
      <c r="E7">
        <v>35.125</v>
      </c>
      <c r="F7">
        <v>35.49</v>
      </c>
      <c r="G7">
        <f t="shared" si="1"/>
        <v>0.11277136802686374</v>
      </c>
      <c r="H7">
        <f t="shared" si="0"/>
        <v>101.42897970848814</v>
      </c>
    </row>
    <row r="8" spans="1:8" x14ac:dyDescent="0.3">
      <c r="A8" s="4" t="s">
        <v>4</v>
      </c>
      <c r="B8" t="s">
        <v>0</v>
      </c>
      <c r="C8">
        <v>35.49</v>
      </c>
      <c r="D8">
        <v>35.49</v>
      </c>
      <c r="E8">
        <v>35.274999999999999</v>
      </c>
      <c r="F8">
        <v>35.299999999999997</v>
      </c>
      <c r="G8">
        <f t="shared" si="1"/>
        <v>-0.53680027191542046</v>
      </c>
      <c r="H8">
        <f t="shared" si="0"/>
        <v>100.88596741926264</v>
      </c>
    </row>
    <row r="9" spans="1:8" x14ac:dyDescent="0.3">
      <c r="A9" s="4" t="s">
        <v>464</v>
      </c>
      <c r="B9" t="s">
        <v>0</v>
      </c>
      <c r="C9">
        <v>35.325000000000003</v>
      </c>
      <c r="D9">
        <v>35.799999999999997</v>
      </c>
      <c r="E9">
        <v>35.225000000000001</v>
      </c>
      <c r="F9">
        <v>35.799999999999997</v>
      </c>
      <c r="G9">
        <f t="shared" si="1"/>
        <v>1.4064929467403458</v>
      </c>
      <c r="H9">
        <f t="shared" si="0"/>
        <v>102.31494712775077</v>
      </c>
    </row>
    <row r="10" spans="1:8" x14ac:dyDescent="0.3">
      <c r="A10" s="4" t="s">
        <v>5</v>
      </c>
      <c r="B10" t="s">
        <v>0</v>
      </c>
      <c r="C10">
        <v>35.924999999999997</v>
      </c>
      <c r="D10">
        <v>36.4</v>
      </c>
      <c r="E10">
        <v>35.924999999999997</v>
      </c>
      <c r="F10">
        <v>36.4</v>
      </c>
      <c r="G10">
        <f t="shared" si="1"/>
        <v>1.6620881236040501</v>
      </c>
      <c r="H10">
        <f t="shared" si="0"/>
        <v>104.02972277793654</v>
      </c>
    </row>
    <row r="11" spans="1:8" x14ac:dyDescent="0.3">
      <c r="A11" s="4" t="s">
        <v>465</v>
      </c>
      <c r="B11" t="s">
        <v>0</v>
      </c>
      <c r="C11">
        <v>36.375</v>
      </c>
      <c r="D11">
        <v>39.01</v>
      </c>
      <c r="E11">
        <v>36.325000000000003</v>
      </c>
      <c r="F11">
        <v>37.25</v>
      </c>
      <c r="G11">
        <f t="shared" si="1"/>
        <v>2.3083170182873682</v>
      </c>
      <c r="H11">
        <f t="shared" si="0"/>
        <v>106.45898828236638</v>
      </c>
    </row>
    <row r="12" spans="1:8" x14ac:dyDescent="0.3">
      <c r="A12" s="4" t="s">
        <v>6</v>
      </c>
      <c r="B12" t="s">
        <v>0</v>
      </c>
      <c r="C12">
        <v>37.65</v>
      </c>
      <c r="D12">
        <v>37.674999999999997</v>
      </c>
      <c r="E12">
        <v>36.75</v>
      </c>
      <c r="F12">
        <v>37.54</v>
      </c>
      <c r="G12">
        <f t="shared" si="1"/>
        <v>0.77550863327941877</v>
      </c>
      <c r="H12">
        <f t="shared" si="0"/>
        <v>107.28779651328951</v>
      </c>
    </row>
    <row r="13" spans="1:8" x14ac:dyDescent="0.3">
      <c r="A13" s="4" t="s">
        <v>7</v>
      </c>
      <c r="B13" t="s">
        <v>0</v>
      </c>
      <c r="C13">
        <v>37.450000000000003</v>
      </c>
      <c r="D13">
        <v>37.674999999999997</v>
      </c>
      <c r="E13">
        <v>37.1</v>
      </c>
      <c r="F13">
        <v>37.375</v>
      </c>
      <c r="G13">
        <f t="shared" si="1"/>
        <v>-0.44049994475122328</v>
      </c>
      <c r="H13">
        <f t="shared" si="0"/>
        <v>106.81623320948842</v>
      </c>
    </row>
    <row r="14" spans="1:8" x14ac:dyDescent="0.3">
      <c r="A14" s="4" t="s">
        <v>466</v>
      </c>
      <c r="B14" t="s">
        <v>0</v>
      </c>
      <c r="C14">
        <v>37.44</v>
      </c>
      <c r="D14">
        <v>38.15</v>
      </c>
      <c r="E14">
        <v>37.39</v>
      </c>
      <c r="F14">
        <v>38.049999999999997</v>
      </c>
      <c r="G14">
        <f t="shared" si="1"/>
        <v>1.7899052596844374</v>
      </c>
      <c r="H14">
        <f t="shared" si="0"/>
        <v>108.74535581594739</v>
      </c>
    </row>
    <row r="15" spans="1:8" x14ac:dyDescent="0.3">
      <c r="A15" s="4" t="s">
        <v>467</v>
      </c>
      <c r="B15" t="s">
        <v>0</v>
      </c>
      <c r="C15">
        <v>38.174999999999997</v>
      </c>
      <c r="D15">
        <v>38.950000000000003</v>
      </c>
      <c r="E15">
        <v>38.174999999999997</v>
      </c>
      <c r="F15">
        <v>38.799999999999997</v>
      </c>
      <c r="G15">
        <f t="shared" si="1"/>
        <v>1.951916232153291</v>
      </c>
      <c r="H15">
        <f t="shared" si="0"/>
        <v>110.88882537867961</v>
      </c>
    </row>
    <row r="16" spans="1:8" x14ac:dyDescent="0.3">
      <c r="A16" s="4" t="s">
        <v>8</v>
      </c>
      <c r="B16" t="s">
        <v>0</v>
      </c>
      <c r="C16">
        <v>38.69</v>
      </c>
      <c r="D16">
        <v>39.04</v>
      </c>
      <c r="E16">
        <v>38.69</v>
      </c>
      <c r="F16">
        <v>38.875</v>
      </c>
      <c r="G16">
        <f t="shared" si="1"/>
        <v>0.1931123870170442</v>
      </c>
      <c r="H16">
        <f t="shared" si="0"/>
        <v>111.10317233495283</v>
      </c>
    </row>
    <row r="17" spans="1:8" x14ac:dyDescent="0.3">
      <c r="A17" s="4" t="s">
        <v>9</v>
      </c>
      <c r="B17" t="s">
        <v>0</v>
      </c>
      <c r="C17">
        <v>38.9</v>
      </c>
      <c r="D17">
        <v>39.700000000000003</v>
      </c>
      <c r="E17">
        <v>38.85</v>
      </c>
      <c r="F17">
        <v>39.700000000000003</v>
      </c>
      <c r="G17">
        <f t="shared" si="1"/>
        <v>2.0999817193746622</v>
      </c>
      <c r="H17">
        <f t="shared" si="0"/>
        <v>113.46098885395828</v>
      </c>
    </row>
    <row r="18" spans="1:8" x14ac:dyDescent="0.3">
      <c r="A18" s="4" t="s">
        <v>468</v>
      </c>
      <c r="B18" t="s">
        <v>0</v>
      </c>
      <c r="C18">
        <v>39.43</v>
      </c>
      <c r="D18">
        <v>41.2</v>
      </c>
      <c r="E18">
        <v>39.43</v>
      </c>
      <c r="F18">
        <v>40.840000000000003</v>
      </c>
      <c r="G18">
        <f t="shared" si="1"/>
        <v>2.8310805603320004</v>
      </c>
      <c r="H18">
        <f t="shared" si="0"/>
        <v>116.71906258931124</v>
      </c>
    </row>
    <row r="19" spans="1:8" x14ac:dyDescent="0.3">
      <c r="A19" s="4" t="s">
        <v>10</v>
      </c>
      <c r="B19" t="s">
        <v>0</v>
      </c>
      <c r="C19">
        <v>40.840000000000003</v>
      </c>
      <c r="D19">
        <v>40.840000000000003</v>
      </c>
      <c r="E19">
        <v>39.549999999999997</v>
      </c>
      <c r="F19">
        <v>40.1</v>
      </c>
      <c r="G19">
        <f t="shared" si="1"/>
        <v>-1.8285658983941393</v>
      </c>
      <c r="H19">
        <f t="shared" si="0"/>
        <v>114.60417262074878</v>
      </c>
    </row>
    <row r="20" spans="1:8" x14ac:dyDescent="0.3">
      <c r="A20" s="4" t="s">
        <v>469</v>
      </c>
      <c r="B20" t="s">
        <v>0</v>
      </c>
      <c r="C20">
        <v>40.24</v>
      </c>
      <c r="D20">
        <v>42.4</v>
      </c>
      <c r="E20">
        <v>40.24</v>
      </c>
      <c r="F20">
        <v>42.4</v>
      </c>
      <c r="G20">
        <f t="shared" si="1"/>
        <v>5.5772027925388459</v>
      </c>
      <c r="H20">
        <f t="shared" si="0"/>
        <v>121.17747927979421</v>
      </c>
    </row>
    <row r="21" spans="1:8" x14ac:dyDescent="0.3">
      <c r="A21" s="4" t="s">
        <v>11</v>
      </c>
      <c r="B21" t="s">
        <v>0</v>
      </c>
      <c r="C21">
        <v>42.35</v>
      </c>
      <c r="D21">
        <v>43.94</v>
      </c>
      <c r="E21">
        <v>40.65</v>
      </c>
      <c r="F21">
        <v>40.65</v>
      </c>
      <c r="G21">
        <f t="shared" si="1"/>
        <v>-4.2149526244092455</v>
      </c>
      <c r="H21">
        <f t="shared" si="0"/>
        <v>116.17605030008573</v>
      </c>
    </row>
    <row r="22" spans="1:8" x14ac:dyDescent="0.3">
      <c r="A22" s="4" t="s">
        <v>12</v>
      </c>
      <c r="B22" t="s">
        <v>0</v>
      </c>
      <c r="C22">
        <v>41.1</v>
      </c>
      <c r="D22">
        <v>43.15</v>
      </c>
      <c r="E22">
        <v>41.1</v>
      </c>
      <c r="F22">
        <v>42.6</v>
      </c>
      <c r="G22">
        <f t="shared" si="1"/>
        <v>4.6855417281505156</v>
      </c>
      <c r="H22">
        <f t="shared" si="0"/>
        <v>121.74907116318947</v>
      </c>
    </row>
    <row r="23" spans="1:8" x14ac:dyDescent="0.3">
      <c r="A23" s="4" t="s">
        <v>470</v>
      </c>
      <c r="B23" t="s">
        <v>0</v>
      </c>
      <c r="C23">
        <v>42.4</v>
      </c>
      <c r="D23">
        <v>42.7</v>
      </c>
      <c r="E23">
        <v>42.4</v>
      </c>
      <c r="F23">
        <v>42.4</v>
      </c>
      <c r="G23">
        <f t="shared" si="1"/>
        <v>-0.47058910374127277</v>
      </c>
      <c r="H23">
        <f t="shared" si="0"/>
        <v>121.17747927979421</v>
      </c>
    </row>
    <row r="24" spans="1:8" x14ac:dyDescent="0.3">
      <c r="A24" s="4" t="s">
        <v>13</v>
      </c>
      <c r="B24" t="s">
        <v>0</v>
      </c>
      <c r="C24">
        <v>42.15</v>
      </c>
      <c r="D24">
        <v>43.66</v>
      </c>
      <c r="E24">
        <v>42.15</v>
      </c>
      <c r="F24">
        <v>43.6</v>
      </c>
      <c r="G24">
        <f t="shared" si="1"/>
        <v>2.7908788117076657</v>
      </c>
      <c r="H24">
        <f t="shared" si="0"/>
        <v>124.60703058016576</v>
      </c>
    </row>
    <row r="25" spans="1:8" x14ac:dyDescent="0.3">
      <c r="A25" s="4" t="s">
        <v>14</v>
      </c>
      <c r="B25" t="s">
        <v>0</v>
      </c>
      <c r="C25">
        <v>43.54</v>
      </c>
      <c r="D25">
        <v>43.975000000000001</v>
      </c>
      <c r="E25">
        <v>42.72</v>
      </c>
      <c r="F25">
        <v>43.625</v>
      </c>
      <c r="G25">
        <f t="shared" si="1"/>
        <v>5.7323016760247147E-2</v>
      </c>
      <c r="H25">
        <f t="shared" si="0"/>
        <v>124.67847956559017</v>
      </c>
    </row>
    <row r="26" spans="1:8" x14ac:dyDescent="0.3">
      <c r="A26" s="4" t="s">
        <v>15</v>
      </c>
      <c r="B26" t="s">
        <v>0</v>
      </c>
      <c r="C26">
        <v>44</v>
      </c>
      <c r="D26">
        <v>47.35</v>
      </c>
      <c r="E26">
        <v>44</v>
      </c>
      <c r="F26">
        <v>47.15</v>
      </c>
      <c r="G26">
        <f t="shared" si="1"/>
        <v>7.7703628556875195</v>
      </c>
      <c r="H26">
        <f t="shared" si="0"/>
        <v>134.75278651043155</v>
      </c>
    </row>
    <row r="27" spans="1:8" x14ac:dyDescent="0.3">
      <c r="A27" s="4" t="s">
        <v>16</v>
      </c>
      <c r="B27" t="s">
        <v>0</v>
      </c>
      <c r="C27">
        <v>48.1</v>
      </c>
      <c r="D27">
        <v>49.25</v>
      </c>
      <c r="E27">
        <v>47</v>
      </c>
      <c r="F27">
        <v>48.2</v>
      </c>
      <c r="G27">
        <f t="shared" si="1"/>
        <v>2.2025011977088242</v>
      </c>
      <c r="H27">
        <f t="shared" si="0"/>
        <v>137.75364389825663</v>
      </c>
    </row>
    <row r="28" spans="1:8" x14ac:dyDescent="0.3">
      <c r="A28" s="4" t="s">
        <v>471</v>
      </c>
      <c r="B28" t="s">
        <v>0</v>
      </c>
      <c r="C28">
        <v>48.024999999999999</v>
      </c>
      <c r="D28">
        <v>48.46</v>
      </c>
      <c r="E28">
        <v>48.024999999999999</v>
      </c>
      <c r="F28">
        <v>48.38</v>
      </c>
      <c r="G28">
        <f t="shared" si="1"/>
        <v>0.37274841253265617</v>
      </c>
      <c r="H28">
        <f t="shared" si="0"/>
        <v>138.26807659331237</v>
      </c>
    </row>
    <row r="29" spans="1:8" x14ac:dyDescent="0.3">
      <c r="A29" s="4" t="s">
        <v>472</v>
      </c>
      <c r="B29" t="s">
        <v>0</v>
      </c>
      <c r="C29">
        <v>48.41</v>
      </c>
      <c r="D29">
        <v>49.6</v>
      </c>
      <c r="E29">
        <v>48.29</v>
      </c>
      <c r="F29">
        <v>49.6</v>
      </c>
      <c r="G29">
        <f t="shared" si="1"/>
        <v>2.490432854900051</v>
      </c>
      <c r="H29">
        <f t="shared" si="0"/>
        <v>141.75478708202343</v>
      </c>
    </row>
    <row r="30" spans="1:8" x14ac:dyDescent="0.3">
      <c r="A30" s="4" t="s">
        <v>17</v>
      </c>
      <c r="B30" t="s">
        <v>0</v>
      </c>
      <c r="C30">
        <v>50.35</v>
      </c>
      <c r="D30">
        <v>59.45</v>
      </c>
      <c r="E30">
        <v>50.35</v>
      </c>
      <c r="F30">
        <v>59.45</v>
      </c>
      <c r="G30">
        <f t="shared" si="1"/>
        <v>18.114478940590914</v>
      </c>
      <c r="H30">
        <f t="shared" si="0"/>
        <v>169.90568733923979</v>
      </c>
    </row>
    <row r="31" spans="1:8" x14ac:dyDescent="0.3">
      <c r="A31" s="4" t="s">
        <v>18</v>
      </c>
      <c r="B31" t="s">
        <v>0</v>
      </c>
      <c r="C31">
        <v>59.225000000000001</v>
      </c>
      <c r="D31">
        <v>64.849999999999994</v>
      </c>
      <c r="E31">
        <v>59.225000000000001</v>
      </c>
      <c r="F31">
        <v>64.650000000000006</v>
      </c>
      <c r="G31">
        <f t="shared" si="1"/>
        <v>8.3852482081075674</v>
      </c>
      <c r="H31">
        <f t="shared" si="0"/>
        <v>184.76707630751642</v>
      </c>
    </row>
    <row r="32" spans="1:8" x14ac:dyDescent="0.3">
      <c r="A32" s="4" t="s">
        <v>19</v>
      </c>
      <c r="B32" t="s">
        <v>0</v>
      </c>
      <c r="C32">
        <v>65.5</v>
      </c>
      <c r="D32">
        <v>68.3</v>
      </c>
      <c r="E32">
        <v>64.849999999999994</v>
      </c>
      <c r="F32">
        <v>68.3</v>
      </c>
      <c r="G32">
        <f t="shared" si="1"/>
        <v>5.4921661358877838</v>
      </c>
      <c r="H32">
        <f t="shared" si="0"/>
        <v>195.19862817947984</v>
      </c>
    </row>
    <row r="33" spans="1:8" x14ac:dyDescent="0.3">
      <c r="A33" s="4" t="s">
        <v>20</v>
      </c>
      <c r="B33" t="s">
        <v>0</v>
      </c>
      <c r="C33">
        <v>69.3</v>
      </c>
      <c r="D33">
        <v>70</v>
      </c>
      <c r="E33">
        <v>65.150000000000006</v>
      </c>
      <c r="F33">
        <v>66.875</v>
      </c>
      <c r="G33">
        <f t="shared" si="1"/>
        <v>-2.1084561360573684</v>
      </c>
      <c r="H33">
        <f t="shared" si="0"/>
        <v>191.12603601028863</v>
      </c>
    </row>
    <row r="34" spans="1:8" x14ac:dyDescent="0.3">
      <c r="A34" s="4" t="s">
        <v>473</v>
      </c>
      <c r="B34" t="s">
        <v>0</v>
      </c>
      <c r="C34">
        <v>66.849999999999994</v>
      </c>
      <c r="D34">
        <v>67.25</v>
      </c>
      <c r="E34">
        <v>61.25</v>
      </c>
      <c r="F34">
        <v>64.2</v>
      </c>
      <c r="G34">
        <f t="shared" si="1"/>
        <v>-4.0821994520255052</v>
      </c>
      <c r="H34">
        <f t="shared" si="0"/>
        <v>183.48099456987711</v>
      </c>
    </row>
    <row r="35" spans="1:8" x14ac:dyDescent="0.3">
      <c r="A35" s="4" t="s">
        <v>21</v>
      </c>
      <c r="B35" t="s">
        <v>0</v>
      </c>
      <c r="C35">
        <v>64.150000000000006</v>
      </c>
      <c r="D35">
        <v>65.599999999999994</v>
      </c>
      <c r="E35">
        <v>64.099999999999994</v>
      </c>
      <c r="F35">
        <v>64.39</v>
      </c>
      <c r="G35">
        <f t="shared" si="1"/>
        <v>0.29551308541767163</v>
      </c>
      <c r="H35">
        <f t="shared" si="0"/>
        <v>184.0240068591026</v>
      </c>
    </row>
    <row r="36" spans="1:8" x14ac:dyDescent="0.3">
      <c r="A36" s="4" t="s">
        <v>22</v>
      </c>
      <c r="B36" t="s">
        <v>0</v>
      </c>
      <c r="C36">
        <v>64</v>
      </c>
      <c r="D36">
        <v>64.150000000000006</v>
      </c>
      <c r="E36">
        <v>60.35</v>
      </c>
      <c r="F36">
        <v>63.6</v>
      </c>
      <c r="G36">
        <f t="shared" si="1"/>
        <v>-1.2344871204015648</v>
      </c>
      <c r="H36">
        <f t="shared" si="0"/>
        <v>181.76621891969134</v>
      </c>
    </row>
    <row r="37" spans="1:8" x14ac:dyDescent="0.3">
      <c r="A37" s="4" t="s">
        <v>474</v>
      </c>
      <c r="B37" t="s">
        <v>0</v>
      </c>
      <c r="C37">
        <v>64.2</v>
      </c>
      <c r="D37">
        <v>65.400000000000006</v>
      </c>
      <c r="E37">
        <v>62.9</v>
      </c>
      <c r="F37">
        <v>64.900000000000006</v>
      </c>
      <c r="G37">
        <f t="shared" si="1"/>
        <v>2.023415336396801</v>
      </c>
      <c r="H37">
        <f t="shared" si="0"/>
        <v>185.4815661617605</v>
      </c>
    </row>
    <row r="38" spans="1:8" x14ac:dyDescent="0.3">
      <c r="A38" s="4" t="s">
        <v>23</v>
      </c>
      <c r="B38" t="s">
        <v>0</v>
      </c>
      <c r="C38">
        <v>65.099999999999994</v>
      </c>
      <c r="D38">
        <v>66.075000000000003</v>
      </c>
      <c r="E38">
        <v>63.9</v>
      </c>
      <c r="F38">
        <v>66</v>
      </c>
      <c r="G38">
        <f t="shared" si="1"/>
        <v>1.6807118316381191</v>
      </c>
      <c r="H38">
        <f t="shared" si="0"/>
        <v>188.6253215204344</v>
      </c>
    </row>
    <row r="39" spans="1:8" x14ac:dyDescent="0.3">
      <c r="A39" s="4" t="s">
        <v>24</v>
      </c>
      <c r="B39" t="s">
        <v>0</v>
      </c>
      <c r="C39">
        <v>66.599999999999994</v>
      </c>
      <c r="D39">
        <v>86.5</v>
      </c>
      <c r="E39">
        <v>66.599999999999994</v>
      </c>
      <c r="F39">
        <v>85</v>
      </c>
      <c r="G39">
        <f t="shared" si="1"/>
        <v>25.299651446389088</v>
      </c>
      <c r="H39">
        <f t="shared" si="0"/>
        <v>242.92655044298371</v>
      </c>
    </row>
    <row r="40" spans="1:8" x14ac:dyDescent="0.3">
      <c r="A40" s="4" t="s">
        <v>475</v>
      </c>
      <c r="B40" t="s">
        <v>0</v>
      </c>
      <c r="C40">
        <v>85.7</v>
      </c>
      <c r="D40">
        <v>90</v>
      </c>
      <c r="E40">
        <v>80</v>
      </c>
      <c r="F40">
        <v>90</v>
      </c>
      <c r="G40">
        <f t="shared" si="1"/>
        <v>5.7158413839948619</v>
      </c>
      <c r="H40">
        <f t="shared" si="0"/>
        <v>257.21634752786508</v>
      </c>
    </row>
    <row r="41" spans="1:8" x14ac:dyDescent="0.3">
      <c r="A41" s="4" t="s">
        <v>25</v>
      </c>
      <c r="B41" t="s">
        <v>0</v>
      </c>
      <c r="C41">
        <v>89.25</v>
      </c>
      <c r="D41">
        <v>91.25</v>
      </c>
      <c r="E41">
        <v>89.25</v>
      </c>
      <c r="F41">
        <v>90.724999999999994</v>
      </c>
      <c r="G41">
        <f t="shared" si="1"/>
        <v>0.80232827688688901</v>
      </c>
      <c r="H41">
        <f t="shared" si="0"/>
        <v>259.28836810517288</v>
      </c>
    </row>
    <row r="42" spans="1:8" x14ac:dyDescent="0.3">
      <c r="A42" s="4" t="s">
        <v>26</v>
      </c>
      <c r="B42" t="s">
        <v>0</v>
      </c>
      <c r="C42">
        <v>90.7</v>
      </c>
      <c r="D42">
        <v>114.75</v>
      </c>
      <c r="E42">
        <v>90.3</v>
      </c>
      <c r="F42">
        <v>114.75</v>
      </c>
      <c r="G42">
        <f t="shared" si="1"/>
        <v>23.492289584152061</v>
      </c>
      <c r="H42">
        <f t="shared" si="0"/>
        <v>327.95084309802797</v>
      </c>
    </row>
    <row r="43" spans="1:8" x14ac:dyDescent="0.3">
      <c r="A43" s="4" t="s">
        <v>476</v>
      </c>
      <c r="B43" t="s">
        <v>0</v>
      </c>
      <c r="C43">
        <v>117.75</v>
      </c>
      <c r="D43">
        <v>126</v>
      </c>
      <c r="E43">
        <v>115.5</v>
      </c>
      <c r="F43">
        <v>123.25</v>
      </c>
      <c r="G43">
        <f t="shared" si="1"/>
        <v>7.1458963982145045</v>
      </c>
      <c r="H43">
        <f t="shared" si="0"/>
        <v>352.24349814232636</v>
      </c>
    </row>
    <row r="44" spans="1:8" x14ac:dyDescent="0.3">
      <c r="A44" s="4" t="s">
        <v>27</v>
      </c>
      <c r="B44" t="s">
        <v>0</v>
      </c>
      <c r="C44">
        <v>121</v>
      </c>
      <c r="D44">
        <v>127</v>
      </c>
      <c r="E44">
        <v>115.25</v>
      </c>
      <c r="F44">
        <v>115.6</v>
      </c>
      <c r="G44">
        <f t="shared" si="1"/>
        <v>-6.4078856684522396</v>
      </c>
      <c r="H44">
        <f t="shared" si="0"/>
        <v>330.38010860245782</v>
      </c>
    </row>
    <row r="45" spans="1:8" x14ac:dyDescent="0.3">
      <c r="A45" s="4" t="s">
        <v>28</v>
      </c>
      <c r="B45" t="s">
        <v>0</v>
      </c>
      <c r="C45">
        <v>117.5</v>
      </c>
      <c r="D45">
        <v>117.5</v>
      </c>
      <c r="E45">
        <v>94</v>
      </c>
      <c r="F45">
        <v>103.5</v>
      </c>
      <c r="G45">
        <f t="shared" si="1"/>
        <v>-11.056434353285333</v>
      </c>
      <c r="H45">
        <f t="shared" si="0"/>
        <v>295.79879965704487</v>
      </c>
    </row>
    <row r="46" spans="1:8" x14ac:dyDescent="0.3">
      <c r="A46" s="4" t="s">
        <v>477</v>
      </c>
      <c r="B46" t="s">
        <v>0</v>
      </c>
      <c r="C46">
        <v>104.5</v>
      </c>
      <c r="D46">
        <v>106.1</v>
      </c>
      <c r="E46">
        <v>100</v>
      </c>
      <c r="F46">
        <v>100</v>
      </c>
      <c r="G46">
        <f t="shared" si="1"/>
        <v>-3.4401426717332435</v>
      </c>
      <c r="H46">
        <f t="shared" si="0"/>
        <v>285.79594169762788</v>
      </c>
    </row>
    <row r="47" spans="1:8" x14ac:dyDescent="0.3">
      <c r="A47" s="4" t="s">
        <v>29</v>
      </c>
      <c r="B47" t="s">
        <v>0</v>
      </c>
      <c r="C47">
        <v>96.75</v>
      </c>
      <c r="D47">
        <v>103.75</v>
      </c>
      <c r="E47">
        <v>96.75</v>
      </c>
      <c r="F47">
        <v>98</v>
      </c>
      <c r="G47">
        <f t="shared" si="1"/>
        <v>-2.0202707317519466</v>
      </c>
      <c r="H47">
        <f t="shared" si="0"/>
        <v>280.08002286367531</v>
      </c>
    </row>
    <row r="48" spans="1:8" x14ac:dyDescent="0.3">
      <c r="A48" s="4" t="s">
        <v>30</v>
      </c>
      <c r="B48" t="s">
        <v>0</v>
      </c>
      <c r="C48">
        <v>97</v>
      </c>
      <c r="D48">
        <v>101.75</v>
      </c>
      <c r="E48">
        <v>90</v>
      </c>
      <c r="F48">
        <v>101</v>
      </c>
      <c r="G48">
        <f t="shared" si="1"/>
        <v>3.0153038170687458</v>
      </c>
      <c r="H48">
        <f t="shared" si="0"/>
        <v>288.65390111460414</v>
      </c>
    </row>
    <row r="49" spans="1:8" x14ac:dyDescent="0.3">
      <c r="A49" s="4" t="s">
        <v>31</v>
      </c>
      <c r="B49" t="s">
        <v>0</v>
      </c>
      <c r="C49">
        <v>100.25</v>
      </c>
      <c r="D49">
        <v>112.25</v>
      </c>
      <c r="E49">
        <v>100.25</v>
      </c>
      <c r="F49">
        <v>112.25</v>
      </c>
      <c r="G49">
        <f t="shared" si="1"/>
        <v>10.56080097811043</v>
      </c>
      <c r="H49">
        <f t="shared" si="0"/>
        <v>320.8059445555873</v>
      </c>
    </row>
    <row r="50" spans="1:8" x14ac:dyDescent="0.3">
      <c r="A50" s="4" t="s">
        <v>32</v>
      </c>
      <c r="B50" t="s">
        <v>0</v>
      </c>
      <c r="C50">
        <v>116.5</v>
      </c>
      <c r="D50">
        <v>141</v>
      </c>
      <c r="E50">
        <v>116.5</v>
      </c>
      <c r="F50">
        <v>132.5</v>
      </c>
      <c r="G50">
        <f t="shared" si="1"/>
        <v>16.585411880391316</v>
      </c>
      <c r="H50">
        <f t="shared" si="0"/>
        <v>378.67962274935695</v>
      </c>
    </row>
    <row r="51" spans="1:8" x14ac:dyDescent="0.3">
      <c r="A51" s="4" t="s">
        <v>33</v>
      </c>
      <c r="B51" t="s">
        <v>0</v>
      </c>
      <c r="C51">
        <v>130.5</v>
      </c>
      <c r="D51">
        <v>175</v>
      </c>
      <c r="E51">
        <v>130.5</v>
      </c>
      <c r="F51">
        <v>162.5</v>
      </c>
      <c r="G51">
        <f t="shared" si="1"/>
        <v>20.409535634351521</v>
      </c>
      <c r="H51">
        <f t="shared" si="0"/>
        <v>464.41840525864524</v>
      </c>
    </row>
    <row r="52" spans="1:8" x14ac:dyDescent="0.3">
      <c r="A52" s="4" t="s">
        <v>478</v>
      </c>
      <c r="B52" t="s">
        <v>0</v>
      </c>
      <c r="C52">
        <v>167.5</v>
      </c>
      <c r="D52">
        <v>177.5</v>
      </c>
      <c r="E52">
        <v>159</v>
      </c>
      <c r="F52">
        <v>173</v>
      </c>
      <c r="G52">
        <f t="shared" si="1"/>
        <v>6.2613592727986678</v>
      </c>
      <c r="H52">
        <f t="shared" si="0"/>
        <v>494.42697913689625</v>
      </c>
    </row>
    <row r="53" spans="1:8" x14ac:dyDescent="0.3">
      <c r="A53" s="4" t="s">
        <v>34</v>
      </c>
      <c r="B53" t="s">
        <v>0</v>
      </c>
      <c r="C53">
        <v>174.1</v>
      </c>
      <c r="D53">
        <v>179.5</v>
      </c>
      <c r="E53">
        <v>167</v>
      </c>
      <c r="F53">
        <v>169.25</v>
      </c>
      <c r="G53">
        <f t="shared" si="1"/>
        <v>-2.1914682705394606</v>
      </c>
      <c r="H53">
        <f t="shared" si="0"/>
        <v>483.70963132323521</v>
      </c>
    </row>
    <row r="54" spans="1:8" x14ac:dyDescent="0.3">
      <c r="A54" s="4" t="s">
        <v>35</v>
      </c>
      <c r="B54" t="s">
        <v>0</v>
      </c>
      <c r="C54">
        <v>169.5</v>
      </c>
      <c r="D54">
        <v>169.65</v>
      </c>
      <c r="E54">
        <v>154</v>
      </c>
      <c r="F54">
        <v>156.75</v>
      </c>
      <c r="G54">
        <f t="shared" si="1"/>
        <v>-7.6724732279354235</v>
      </c>
      <c r="H54">
        <f t="shared" si="0"/>
        <v>447.98513861103169</v>
      </c>
    </row>
    <row r="55" spans="1:8" x14ac:dyDescent="0.3">
      <c r="A55" s="4" t="s">
        <v>479</v>
      </c>
      <c r="B55" t="s">
        <v>0</v>
      </c>
      <c r="C55">
        <v>155.5</v>
      </c>
      <c r="D55">
        <v>161.75</v>
      </c>
      <c r="E55">
        <v>144.25</v>
      </c>
      <c r="F55">
        <v>144.25</v>
      </c>
      <c r="G55">
        <f t="shared" si="1"/>
        <v>-8.3104274124821185</v>
      </c>
      <c r="H55">
        <f t="shared" si="0"/>
        <v>412.26064589882822</v>
      </c>
    </row>
    <row r="56" spans="1:8" x14ac:dyDescent="0.3">
      <c r="A56" s="4" t="s">
        <v>36</v>
      </c>
      <c r="B56" t="s">
        <v>0</v>
      </c>
      <c r="C56">
        <v>143</v>
      </c>
      <c r="D56">
        <v>157.5</v>
      </c>
      <c r="E56">
        <v>129</v>
      </c>
      <c r="F56">
        <v>156</v>
      </c>
      <c r="G56">
        <f t="shared" si="1"/>
        <v>7.8308101861328083</v>
      </c>
      <c r="H56">
        <f t="shared" si="0"/>
        <v>445.84166904829948</v>
      </c>
    </row>
    <row r="57" spans="1:8" x14ac:dyDescent="0.3">
      <c r="A57" s="4" t="s">
        <v>480</v>
      </c>
      <c r="B57" t="s">
        <v>0</v>
      </c>
      <c r="C57">
        <v>159.4</v>
      </c>
      <c r="D57">
        <v>159.4</v>
      </c>
      <c r="E57">
        <v>151.5</v>
      </c>
      <c r="F57">
        <v>156</v>
      </c>
      <c r="G57">
        <f t="shared" si="1"/>
        <v>0</v>
      </c>
      <c r="H57">
        <f t="shared" si="0"/>
        <v>445.84166904829948</v>
      </c>
    </row>
    <row r="58" spans="1:8" x14ac:dyDescent="0.3">
      <c r="A58" s="4" t="s">
        <v>37</v>
      </c>
      <c r="B58" t="s">
        <v>0</v>
      </c>
      <c r="C58">
        <v>158.5</v>
      </c>
      <c r="D58">
        <v>158.5</v>
      </c>
      <c r="E58">
        <v>145.4</v>
      </c>
      <c r="F58">
        <v>151.25</v>
      </c>
      <c r="G58">
        <f t="shared" si="1"/>
        <v>-3.0921910338586205</v>
      </c>
      <c r="H58">
        <f t="shared" si="0"/>
        <v>432.26636181766213</v>
      </c>
    </row>
    <row r="59" spans="1:8" x14ac:dyDescent="0.3">
      <c r="A59" s="4" t="s">
        <v>38</v>
      </c>
      <c r="B59" t="s">
        <v>0</v>
      </c>
      <c r="C59">
        <v>155.75</v>
      </c>
      <c r="D59">
        <v>168.25</v>
      </c>
      <c r="E59">
        <v>154</v>
      </c>
      <c r="F59">
        <v>167</v>
      </c>
      <c r="G59">
        <f t="shared" si="1"/>
        <v>9.9059715505804231</v>
      </c>
      <c r="H59">
        <f t="shared" si="0"/>
        <v>477.27922263503854</v>
      </c>
    </row>
    <row r="60" spans="1:8" x14ac:dyDescent="0.3">
      <c r="A60" s="4" t="s">
        <v>481</v>
      </c>
      <c r="B60" t="s">
        <v>0</v>
      </c>
      <c r="C60">
        <v>167.75</v>
      </c>
      <c r="D60">
        <v>190.5</v>
      </c>
      <c r="E60">
        <v>167.75</v>
      </c>
      <c r="F60">
        <v>184</v>
      </c>
      <c r="G60">
        <f t="shared" si="1"/>
        <v>9.6941945192230534</v>
      </c>
      <c r="H60">
        <f t="shared" si="0"/>
        <v>525.86453272363531</v>
      </c>
    </row>
    <row r="61" spans="1:8" x14ac:dyDescent="0.3">
      <c r="A61" s="4" t="s">
        <v>39</v>
      </c>
      <c r="B61" t="s">
        <v>0</v>
      </c>
      <c r="C61">
        <v>185.75</v>
      </c>
      <c r="D61">
        <v>195.25</v>
      </c>
      <c r="E61">
        <v>174.25</v>
      </c>
      <c r="F61">
        <v>186.5</v>
      </c>
      <c r="G61">
        <f t="shared" si="1"/>
        <v>1.3495481474884508</v>
      </c>
      <c r="H61">
        <f t="shared" si="0"/>
        <v>533.00943126607604</v>
      </c>
    </row>
    <row r="62" spans="1:8" x14ac:dyDescent="0.3">
      <c r="A62" s="4" t="s">
        <v>40</v>
      </c>
      <c r="B62" t="s">
        <v>0</v>
      </c>
      <c r="C62">
        <v>175</v>
      </c>
      <c r="D62">
        <v>180.25</v>
      </c>
      <c r="E62">
        <v>169.5</v>
      </c>
      <c r="F62">
        <v>175.8</v>
      </c>
      <c r="G62">
        <f t="shared" si="1"/>
        <v>-5.9084253832793605</v>
      </c>
      <c r="H62">
        <f t="shared" si="0"/>
        <v>502.42926550442985</v>
      </c>
    </row>
    <row r="63" spans="1:8" x14ac:dyDescent="0.3">
      <c r="A63" s="4" t="s">
        <v>41</v>
      </c>
      <c r="B63" t="s">
        <v>0</v>
      </c>
      <c r="C63">
        <v>176.25</v>
      </c>
      <c r="D63">
        <v>185.25</v>
      </c>
      <c r="E63">
        <v>173.4</v>
      </c>
      <c r="F63">
        <v>181.75</v>
      </c>
      <c r="G63">
        <f t="shared" si="1"/>
        <v>3.3285131162552091</v>
      </c>
      <c r="H63">
        <f t="shared" si="0"/>
        <v>519.43412403543869</v>
      </c>
    </row>
    <row r="64" spans="1:8" x14ac:dyDescent="0.3">
      <c r="A64" s="4" t="s">
        <v>482</v>
      </c>
      <c r="B64" t="s">
        <v>0</v>
      </c>
      <c r="C64">
        <v>181.85</v>
      </c>
      <c r="D64">
        <v>181.85</v>
      </c>
      <c r="E64">
        <v>176.25</v>
      </c>
      <c r="F64">
        <v>177.25</v>
      </c>
      <c r="G64">
        <f t="shared" si="1"/>
        <v>-2.5070951001391917</v>
      </c>
      <c r="H64">
        <f t="shared" si="0"/>
        <v>506.57330665904539</v>
      </c>
    </row>
    <row r="65" spans="1:8" x14ac:dyDescent="0.3">
      <c r="A65" s="4" t="s">
        <v>42</v>
      </c>
      <c r="B65" t="s">
        <v>0</v>
      </c>
      <c r="C65">
        <v>177.25</v>
      </c>
      <c r="D65">
        <v>177.25</v>
      </c>
      <c r="E65">
        <v>164</v>
      </c>
      <c r="F65">
        <v>167</v>
      </c>
      <c r="G65">
        <f t="shared" si="1"/>
        <v>-5.9567352995481802</v>
      </c>
      <c r="H65">
        <f t="shared" si="0"/>
        <v>477.27922263503854</v>
      </c>
    </row>
    <row r="66" spans="1:8" x14ac:dyDescent="0.3">
      <c r="A66" s="4" t="s">
        <v>483</v>
      </c>
      <c r="B66" t="s">
        <v>0</v>
      </c>
      <c r="C66">
        <v>166</v>
      </c>
      <c r="D66">
        <v>174.75</v>
      </c>
      <c r="E66">
        <v>163.5</v>
      </c>
      <c r="F66">
        <v>167</v>
      </c>
      <c r="G66">
        <f t="shared" si="1"/>
        <v>0</v>
      </c>
      <c r="H66">
        <f t="shared" si="0"/>
        <v>477.27922263503854</v>
      </c>
    </row>
    <row r="67" spans="1:8" x14ac:dyDescent="0.3">
      <c r="A67" s="4" t="s">
        <v>43</v>
      </c>
      <c r="B67" t="s">
        <v>0</v>
      </c>
      <c r="C67">
        <v>161.75</v>
      </c>
      <c r="D67">
        <v>166.25</v>
      </c>
      <c r="E67">
        <v>161.75</v>
      </c>
      <c r="F67">
        <v>166.25</v>
      </c>
      <c r="G67">
        <f t="shared" si="1"/>
        <v>-0.45011328807915385</v>
      </c>
      <c r="H67">
        <f t="shared" ref="H67:H130" si="2">(F67/$F$2)*100</f>
        <v>475.13575307230633</v>
      </c>
    </row>
    <row r="68" spans="1:8" x14ac:dyDescent="0.3">
      <c r="A68" s="4" t="s">
        <v>44</v>
      </c>
      <c r="B68" t="s">
        <v>0</v>
      </c>
      <c r="C68">
        <v>166.5</v>
      </c>
      <c r="D68">
        <v>168.4</v>
      </c>
      <c r="E68">
        <v>162.5</v>
      </c>
      <c r="F68">
        <v>166.7</v>
      </c>
      <c r="G68">
        <f t="shared" ref="G68:G131" si="3">LN(F68/F67)*100</f>
        <v>0.27031102207846663</v>
      </c>
      <c r="H68">
        <f t="shared" si="2"/>
        <v>476.42183480994566</v>
      </c>
    </row>
    <row r="69" spans="1:8" x14ac:dyDescent="0.3">
      <c r="A69" s="4" t="s">
        <v>484</v>
      </c>
      <c r="B69" t="s">
        <v>0</v>
      </c>
      <c r="C69">
        <v>166.75</v>
      </c>
      <c r="D69">
        <v>166.75</v>
      </c>
      <c r="E69">
        <v>159.80000000000001</v>
      </c>
      <c r="F69">
        <v>159.80000000000001</v>
      </c>
      <c r="G69">
        <f t="shared" si="3"/>
        <v>-4.2272756424573883</v>
      </c>
      <c r="H69">
        <f t="shared" si="2"/>
        <v>456.70191483280939</v>
      </c>
    </row>
    <row r="70" spans="1:8" x14ac:dyDescent="0.3">
      <c r="A70" s="4" t="s">
        <v>45</v>
      </c>
      <c r="B70" t="s">
        <v>0</v>
      </c>
      <c r="C70">
        <v>155</v>
      </c>
      <c r="D70">
        <v>155</v>
      </c>
      <c r="E70">
        <v>128.75</v>
      </c>
      <c r="F70">
        <v>141.25</v>
      </c>
      <c r="G70">
        <f t="shared" si="3"/>
        <v>-12.339166330562399</v>
      </c>
      <c r="H70">
        <f t="shared" si="2"/>
        <v>403.68676764789939</v>
      </c>
    </row>
    <row r="71" spans="1:8" x14ac:dyDescent="0.3">
      <c r="A71" s="4" t="s">
        <v>46</v>
      </c>
      <c r="B71" t="s">
        <v>0</v>
      </c>
      <c r="C71">
        <v>143.5</v>
      </c>
      <c r="D71">
        <v>146.25</v>
      </c>
      <c r="E71">
        <v>138.9</v>
      </c>
      <c r="F71">
        <v>142.9</v>
      </c>
      <c r="G71">
        <f t="shared" si="3"/>
        <v>1.1613714909271433</v>
      </c>
      <c r="H71">
        <f t="shared" si="2"/>
        <v>408.40240068591027</v>
      </c>
    </row>
    <row r="72" spans="1:8" x14ac:dyDescent="0.3">
      <c r="A72" s="4" t="s">
        <v>485</v>
      </c>
      <c r="B72" t="s">
        <v>0</v>
      </c>
      <c r="C72">
        <v>143.25</v>
      </c>
      <c r="D72">
        <v>145.9</v>
      </c>
      <c r="E72">
        <v>138.15</v>
      </c>
      <c r="F72">
        <v>138.15</v>
      </c>
      <c r="G72">
        <f t="shared" si="3"/>
        <v>-3.3805033566396183</v>
      </c>
      <c r="H72">
        <f t="shared" si="2"/>
        <v>394.82709345527292</v>
      </c>
    </row>
    <row r="73" spans="1:8" x14ac:dyDescent="0.3">
      <c r="A73" s="4" t="s">
        <v>47</v>
      </c>
      <c r="B73" t="s">
        <v>0</v>
      </c>
      <c r="C73">
        <v>137.9</v>
      </c>
      <c r="D73">
        <v>142.4</v>
      </c>
      <c r="E73">
        <v>137.25</v>
      </c>
      <c r="F73">
        <v>140.25</v>
      </c>
      <c r="G73">
        <f t="shared" si="3"/>
        <v>1.5086493033380162</v>
      </c>
      <c r="H73">
        <f t="shared" si="2"/>
        <v>400.82880823092307</v>
      </c>
    </row>
    <row r="74" spans="1:8" x14ac:dyDescent="0.3">
      <c r="A74" s="4" t="s">
        <v>486</v>
      </c>
      <c r="B74" t="s">
        <v>0</v>
      </c>
      <c r="C74">
        <v>140.35</v>
      </c>
      <c r="D74">
        <v>140.35</v>
      </c>
      <c r="E74">
        <v>124.6</v>
      </c>
      <c r="F74">
        <v>128.15</v>
      </c>
      <c r="G74">
        <f t="shared" si="3"/>
        <v>-9.0225091592725484</v>
      </c>
      <c r="H74">
        <f t="shared" si="2"/>
        <v>366.24749928551012</v>
      </c>
    </row>
    <row r="75" spans="1:8" x14ac:dyDescent="0.3">
      <c r="A75" s="4" t="s">
        <v>487</v>
      </c>
      <c r="B75" t="s">
        <v>0</v>
      </c>
      <c r="C75">
        <v>130.4</v>
      </c>
      <c r="D75">
        <v>133.4</v>
      </c>
      <c r="E75">
        <v>128.75</v>
      </c>
      <c r="F75">
        <v>132.30000000000001</v>
      </c>
      <c r="G75">
        <f t="shared" si="3"/>
        <v>3.1870618310829895</v>
      </c>
      <c r="H75">
        <f t="shared" si="2"/>
        <v>378.10803086596172</v>
      </c>
    </row>
    <row r="76" spans="1:8" x14ac:dyDescent="0.3">
      <c r="A76" s="4" t="s">
        <v>48</v>
      </c>
      <c r="B76" t="s">
        <v>0</v>
      </c>
      <c r="C76">
        <v>132.30000000000001</v>
      </c>
      <c r="D76">
        <v>134.25</v>
      </c>
      <c r="E76">
        <v>128.69999999999999</v>
      </c>
      <c r="F76">
        <v>129.6</v>
      </c>
      <c r="G76">
        <f t="shared" si="3"/>
        <v>-2.0619287202735816</v>
      </c>
      <c r="H76">
        <f t="shared" si="2"/>
        <v>370.39154044012571</v>
      </c>
    </row>
    <row r="77" spans="1:8" x14ac:dyDescent="0.3">
      <c r="A77" s="4" t="s">
        <v>49</v>
      </c>
      <c r="B77" t="s">
        <v>0</v>
      </c>
      <c r="C77">
        <v>129.19999999999999</v>
      </c>
      <c r="D77">
        <v>129.19999999999999</v>
      </c>
      <c r="E77">
        <v>127.2</v>
      </c>
      <c r="F77">
        <v>128.4</v>
      </c>
      <c r="G77">
        <f t="shared" si="3"/>
        <v>-0.9302392662313449</v>
      </c>
      <c r="H77">
        <f t="shared" si="2"/>
        <v>366.96198913975422</v>
      </c>
    </row>
    <row r="78" spans="1:8" x14ac:dyDescent="0.3">
      <c r="A78" s="4" t="s">
        <v>488</v>
      </c>
      <c r="B78" t="s">
        <v>0</v>
      </c>
      <c r="C78">
        <v>128.35</v>
      </c>
      <c r="D78">
        <v>128.44999999999999</v>
      </c>
      <c r="E78">
        <v>124.5</v>
      </c>
      <c r="F78">
        <v>125.5</v>
      </c>
      <c r="G78">
        <f t="shared" si="3"/>
        <v>-2.2844632684022312</v>
      </c>
      <c r="H78">
        <f t="shared" si="2"/>
        <v>358.67390683052298</v>
      </c>
    </row>
    <row r="79" spans="1:8" x14ac:dyDescent="0.3">
      <c r="A79" s="4" t="s">
        <v>50</v>
      </c>
      <c r="B79" t="s">
        <v>0</v>
      </c>
      <c r="C79">
        <v>126.65</v>
      </c>
      <c r="D79">
        <v>127.4</v>
      </c>
      <c r="E79">
        <v>123.7</v>
      </c>
      <c r="F79">
        <v>123.8</v>
      </c>
      <c r="G79">
        <f t="shared" si="3"/>
        <v>-1.3638398321342882</v>
      </c>
      <c r="H79">
        <f t="shared" si="2"/>
        <v>353.81537582166328</v>
      </c>
    </row>
    <row r="80" spans="1:8" x14ac:dyDescent="0.3">
      <c r="A80" s="4" t="s">
        <v>489</v>
      </c>
      <c r="B80" t="s">
        <v>0</v>
      </c>
      <c r="C80">
        <v>122.9</v>
      </c>
      <c r="D80">
        <v>123.3</v>
      </c>
      <c r="E80">
        <v>107.75</v>
      </c>
      <c r="F80">
        <v>112.5</v>
      </c>
      <c r="G80">
        <f t="shared" si="3"/>
        <v>-9.5714138606020853</v>
      </c>
      <c r="H80">
        <f t="shared" si="2"/>
        <v>321.52043440983135</v>
      </c>
    </row>
    <row r="81" spans="1:8" x14ac:dyDescent="0.3">
      <c r="A81" s="4" t="s">
        <v>51</v>
      </c>
      <c r="B81" t="s">
        <v>0</v>
      </c>
      <c r="C81">
        <v>111.9</v>
      </c>
      <c r="D81">
        <v>113.55</v>
      </c>
      <c r="E81">
        <v>103.5</v>
      </c>
      <c r="F81">
        <v>104</v>
      </c>
      <c r="G81">
        <f t="shared" si="3"/>
        <v>-7.85623225031022</v>
      </c>
      <c r="H81">
        <f t="shared" si="2"/>
        <v>297.22777936553302</v>
      </c>
    </row>
    <row r="82" spans="1:8" x14ac:dyDescent="0.3">
      <c r="A82" s="4" t="s">
        <v>52</v>
      </c>
      <c r="B82" t="s">
        <v>0</v>
      </c>
      <c r="C82">
        <v>105.7</v>
      </c>
      <c r="D82">
        <v>119.9</v>
      </c>
      <c r="E82">
        <v>105.7</v>
      </c>
      <c r="F82">
        <v>116</v>
      </c>
      <c r="G82">
        <f t="shared" si="3"/>
        <v>10.919929196499201</v>
      </c>
      <c r="H82">
        <f t="shared" si="2"/>
        <v>331.52329236924834</v>
      </c>
    </row>
    <row r="83" spans="1:8" x14ac:dyDescent="0.3">
      <c r="A83" s="4" t="s">
        <v>490</v>
      </c>
      <c r="B83" t="s">
        <v>0</v>
      </c>
      <c r="C83">
        <v>116</v>
      </c>
      <c r="D83">
        <v>123.15</v>
      </c>
      <c r="E83">
        <v>114</v>
      </c>
      <c r="F83">
        <v>123.15</v>
      </c>
      <c r="G83">
        <f t="shared" si="3"/>
        <v>5.98129334601823</v>
      </c>
      <c r="H83">
        <f t="shared" si="2"/>
        <v>351.95770220062872</v>
      </c>
    </row>
    <row r="84" spans="1:8" x14ac:dyDescent="0.3">
      <c r="A84" s="4" t="s">
        <v>53</v>
      </c>
      <c r="B84" t="s">
        <v>0</v>
      </c>
      <c r="C84">
        <v>122.6</v>
      </c>
      <c r="D84">
        <v>138.85</v>
      </c>
      <c r="E84">
        <v>122.5</v>
      </c>
      <c r="F84">
        <v>130.25</v>
      </c>
      <c r="G84">
        <f t="shared" si="3"/>
        <v>5.60525560669294</v>
      </c>
      <c r="H84">
        <f t="shared" si="2"/>
        <v>372.24921406116033</v>
      </c>
    </row>
    <row r="85" spans="1:8" x14ac:dyDescent="0.3">
      <c r="A85" s="4" t="s">
        <v>54</v>
      </c>
      <c r="B85" t="s">
        <v>0</v>
      </c>
      <c r="C85">
        <v>130.5</v>
      </c>
      <c r="D85">
        <v>137.65</v>
      </c>
      <c r="E85">
        <v>130.5</v>
      </c>
      <c r="F85">
        <v>134.5</v>
      </c>
      <c r="G85">
        <f t="shared" si="3"/>
        <v>3.2108518408417517</v>
      </c>
      <c r="H85">
        <f t="shared" si="2"/>
        <v>384.39554158330947</v>
      </c>
    </row>
    <row r="86" spans="1:8" x14ac:dyDescent="0.3">
      <c r="A86" s="4" t="s">
        <v>55</v>
      </c>
      <c r="B86" t="s">
        <v>0</v>
      </c>
      <c r="C86">
        <v>135.69999999999999</v>
      </c>
      <c r="D86">
        <v>135.69999999999999</v>
      </c>
      <c r="E86">
        <v>129.75</v>
      </c>
      <c r="F86">
        <v>132.30000000000001</v>
      </c>
      <c r="G86">
        <f t="shared" si="3"/>
        <v>-1.649212792098367</v>
      </c>
      <c r="H86">
        <f t="shared" si="2"/>
        <v>378.10803086596172</v>
      </c>
    </row>
    <row r="87" spans="1:8" x14ac:dyDescent="0.3">
      <c r="A87" s="4" t="s">
        <v>56</v>
      </c>
      <c r="B87" t="s">
        <v>0</v>
      </c>
      <c r="C87">
        <v>132.6</v>
      </c>
      <c r="D87">
        <v>142.75</v>
      </c>
      <c r="E87">
        <v>132.1</v>
      </c>
      <c r="F87">
        <v>142.75</v>
      </c>
      <c r="G87">
        <f t="shared" si="3"/>
        <v>7.6022777415209548</v>
      </c>
      <c r="H87">
        <f t="shared" si="2"/>
        <v>407.9737067733638</v>
      </c>
    </row>
    <row r="88" spans="1:8" x14ac:dyDescent="0.3">
      <c r="A88" s="4" t="s">
        <v>57</v>
      </c>
      <c r="B88" t="s">
        <v>0</v>
      </c>
      <c r="C88">
        <v>141.4</v>
      </c>
      <c r="D88">
        <v>153.55000000000001</v>
      </c>
      <c r="E88">
        <v>141.4</v>
      </c>
      <c r="F88">
        <v>148.9</v>
      </c>
      <c r="G88">
        <f t="shared" si="3"/>
        <v>4.2180091153843744</v>
      </c>
      <c r="H88">
        <f t="shared" si="2"/>
        <v>425.55015718776792</v>
      </c>
    </row>
    <row r="89" spans="1:8" x14ac:dyDescent="0.3">
      <c r="A89" s="4" t="s">
        <v>491</v>
      </c>
      <c r="B89" t="s">
        <v>0</v>
      </c>
      <c r="C89">
        <v>148.30000000000001</v>
      </c>
      <c r="D89">
        <v>152.19999999999999</v>
      </c>
      <c r="E89">
        <v>145.6</v>
      </c>
      <c r="F89">
        <v>147.25</v>
      </c>
      <c r="G89">
        <f t="shared" si="3"/>
        <v>-1.1143117158267235</v>
      </c>
      <c r="H89">
        <f t="shared" si="2"/>
        <v>420.8345241497571</v>
      </c>
    </row>
    <row r="90" spans="1:8" x14ac:dyDescent="0.3">
      <c r="A90" s="4" t="s">
        <v>58</v>
      </c>
      <c r="B90" t="s">
        <v>0</v>
      </c>
      <c r="C90">
        <v>148.35</v>
      </c>
      <c r="D90">
        <v>148.35</v>
      </c>
      <c r="E90">
        <v>142.94999999999999</v>
      </c>
      <c r="F90">
        <v>142.94999999999999</v>
      </c>
      <c r="G90">
        <f t="shared" si="3"/>
        <v>-2.9636903763375377</v>
      </c>
      <c r="H90">
        <f t="shared" si="2"/>
        <v>408.54529865675903</v>
      </c>
    </row>
    <row r="91" spans="1:8" x14ac:dyDescent="0.3">
      <c r="A91" s="4" t="s">
        <v>59</v>
      </c>
      <c r="B91" t="s">
        <v>0</v>
      </c>
      <c r="C91">
        <v>143.85</v>
      </c>
      <c r="D91">
        <v>143.85</v>
      </c>
      <c r="E91">
        <v>137.1</v>
      </c>
      <c r="F91">
        <v>143</v>
      </c>
      <c r="G91">
        <f t="shared" si="3"/>
        <v>3.4971149158654916E-2</v>
      </c>
      <c r="H91">
        <f t="shared" si="2"/>
        <v>408.68819662760785</v>
      </c>
    </row>
    <row r="92" spans="1:8" x14ac:dyDescent="0.3">
      <c r="A92" s="4" t="s">
        <v>492</v>
      </c>
      <c r="B92" t="s">
        <v>0</v>
      </c>
      <c r="C92">
        <v>142.55000000000001</v>
      </c>
      <c r="D92">
        <v>146.4</v>
      </c>
      <c r="E92">
        <v>140.5</v>
      </c>
      <c r="F92">
        <v>144.1</v>
      </c>
      <c r="G92">
        <f t="shared" si="3"/>
        <v>0.7662872745569097</v>
      </c>
      <c r="H92">
        <f t="shared" si="2"/>
        <v>411.83195198628175</v>
      </c>
    </row>
    <row r="93" spans="1:8" x14ac:dyDescent="0.3">
      <c r="A93" s="4" t="s">
        <v>60</v>
      </c>
      <c r="B93" t="s">
        <v>0</v>
      </c>
      <c r="C93">
        <v>144.19999999999999</v>
      </c>
      <c r="D93">
        <v>146.75</v>
      </c>
      <c r="E93">
        <v>143.30000000000001</v>
      </c>
      <c r="F93">
        <v>146</v>
      </c>
      <c r="G93">
        <f t="shared" si="3"/>
        <v>1.3099118702860024</v>
      </c>
      <c r="H93">
        <f t="shared" si="2"/>
        <v>417.26207487853674</v>
      </c>
    </row>
    <row r="94" spans="1:8" x14ac:dyDescent="0.3">
      <c r="A94" s="4" t="s">
        <v>61</v>
      </c>
      <c r="B94" t="s">
        <v>0</v>
      </c>
      <c r="C94">
        <v>145.42500000000001</v>
      </c>
      <c r="D94">
        <v>154.05000000000001</v>
      </c>
      <c r="E94">
        <v>145.42500000000001</v>
      </c>
      <c r="F94">
        <v>154.05000000000001</v>
      </c>
      <c r="G94">
        <f t="shared" si="3"/>
        <v>5.3670603334340603</v>
      </c>
      <c r="H94">
        <f t="shared" si="2"/>
        <v>440.26864818519573</v>
      </c>
    </row>
    <row r="95" spans="1:8" x14ac:dyDescent="0.3">
      <c r="A95" s="4" t="s">
        <v>62</v>
      </c>
      <c r="B95" t="s">
        <v>0</v>
      </c>
      <c r="C95">
        <v>155.44999999999999</v>
      </c>
      <c r="D95">
        <v>163.25</v>
      </c>
      <c r="E95">
        <v>153.94999999999999</v>
      </c>
      <c r="F95">
        <v>161.5</v>
      </c>
      <c r="G95">
        <f t="shared" si="3"/>
        <v>4.7227917620034168</v>
      </c>
      <c r="H95">
        <f t="shared" si="2"/>
        <v>461.56044584166909</v>
      </c>
    </row>
    <row r="96" spans="1:8" x14ac:dyDescent="0.3">
      <c r="A96" s="4" t="s">
        <v>63</v>
      </c>
      <c r="B96" t="s">
        <v>0</v>
      </c>
      <c r="C96">
        <v>162.5</v>
      </c>
      <c r="D96">
        <v>167.95</v>
      </c>
      <c r="E96">
        <v>156.15</v>
      </c>
      <c r="F96">
        <v>160.05000000000001</v>
      </c>
      <c r="G96">
        <f t="shared" si="3"/>
        <v>-0.90188762468390704</v>
      </c>
      <c r="H96">
        <f t="shared" si="2"/>
        <v>457.41640468705344</v>
      </c>
    </row>
    <row r="97" spans="1:8" x14ac:dyDescent="0.3">
      <c r="A97" s="4" t="s">
        <v>493</v>
      </c>
      <c r="B97" t="s">
        <v>0</v>
      </c>
      <c r="C97">
        <v>160.30000000000001</v>
      </c>
      <c r="D97">
        <v>166</v>
      </c>
      <c r="E97">
        <v>157.6</v>
      </c>
      <c r="F97">
        <v>164.95</v>
      </c>
      <c r="G97">
        <f t="shared" si="3"/>
        <v>3.0156131258718299</v>
      </c>
      <c r="H97">
        <f t="shared" si="2"/>
        <v>471.42040583023714</v>
      </c>
    </row>
    <row r="98" spans="1:8" x14ac:dyDescent="0.3">
      <c r="A98" s="4" t="s">
        <v>64</v>
      </c>
      <c r="B98" t="s">
        <v>0</v>
      </c>
      <c r="C98">
        <v>169.2</v>
      </c>
      <c r="D98">
        <v>177.5</v>
      </c>
      <c r="E98">
        <v>165.7</v>
      </c>
      <c r="F98">
        <v>175.75</v>
      </c>
      <c r="G98">
        <f t="shared" si="3"/>
        <v>6.3420133016183948</v>
      </c>
      <c r="H98">
        <f t="shared" si="2"/>
        <v>502.28636753358097</v>
      </c>
    </row>
    <row r="99" spans="1:8" x14ac:dyDescent="0.3">
      <c r="A99" s="4" t="s">
        <v>65</v>
      </c>
      <c r="B99" t="s">
        <v>0</v>
      </c>
      <c r="C99">
        <v>176.4</v>
      </c>
      <c r="D99">
        <v>183.2</v>
      </c>
      <c r="E99">
        <v>172.85</v>
      </c>
      <c r="F99">
        <v>182.25</v>
      </c>
      <c r="G99">
        <f t="shared" si="3"/>
        <v>3.6316840197993283</v>
      </c>
      <c r="H99">
        <f t="shared" si="2"/>
        <v>520.86310374392679</v>
      </c>
    </row>
    <row r="100" spans="1:8" x14ac:dyDescent="0.3">
      <c r="A100" s="4" t="s">
        <v>66</v>
      </c>
      <c r="B100" t="s">
        <v>0</v>
      </c>
      <c r="C100">
        <v>182.5</v>
      </c>
      <c r="D100">
        <v>190</v>
      </c>
      <c r="E100">
        <v>177.3</v>
      </c>
      <c r="F100">
        <v>181.6</v>
      </c>
      <c r="G100">
        <f t="shared" si="3"/>
        <v>-0.35729047215745868</v>
      </c>
      <c r="H100">
        <f t="shared" si="2"/>
        <v>519.00543012289222</v>
      </c>
    </row>
    <row r="101" spans="1:8" x14ac:dyDescent="0.3">
      <c r="A101" s="4" t="s">
        <v>494</v>
      </c>
      <c r="B101" t="s">
        <v>0</v>
      </c>
      <c r="C101">
        <v>183.4</v>
      </c>
      <c r="D101">
        <v>183.4</v>
      </c>
      <c r="E101">
        <v>167.65</v>
      </c>
      <c r="F101">
        <v>170.85</v>
      </c>
      <c r="G101">
        <f t="shared" si="3"/>
        <v>-6.1020487605892111</v>
      </c>
      <c r="H101">
        <f t="shared" si="2"/>
        <v>488.28236639039721</v>
      </c>
    </row>
    <row r="102" spans="1:8" x14ac:dyDescent="0.3">
      <c r="A102" s="4" t="s">
        <v>67</v>
      </c>
      <c r="B102" t="s">
        <v>0</v>
      </c>
      <c r="C102">
        <v>168.9</v>
      </c>
      <c r="D102">
        <v>184.15</v>
      </c>
      <c r="E102">
        <v>168.9</v>
      </c>
      <c r="F102">
        <v>184.15</v>
      </c>
      <c r="G102">
        <f t="shared" si="3"/>
        <v>7.4964664329773463</v>
      </c>
      <c r="H102">
        <f t="shared" si="2"/>
        <v>526.29322663618177</v>
      </c>
    </row>
    <row r="103" spans="1:8" x14ac:dyDescent="0.3">
      <c r="A103" s="4" t="s">
        <v>68</v>
      </c>
      <c r="B103" t="s">
        <v>0</v>
      </c>
      <c r="C103">
        <v>183</v>
      </c>
      <c r="D103">
        <v>186.5</v>
      </c>
      <c r="E103">
        <v>180.55</v>
      </c>
      <c r="F103">
        <v>183.05</v>
      </c>
      <c r="G103">
        <f t="shared" si="3"/>
        <v>-0.59913033248290104</v>
      </c>
      <c r="H103">
        <f t="shared" si="2"/>
        <v>523.14947127750781</v>
      </c>
    </row>
    <row r="104" spans="1:8" x14ac:dyDescent="0.3">
      <c r="A104" s="4" t="s">
        <v>69</v>
      </c>
      <c r="B104" t="s">
        <v>0</v>
      </c>
      <c r="C104">
        <v>183.25</v>
      </c>
      <c r="D104">
        <v>201.3</v>
      </c>
      <c r="E104">
        <v>182.75</v>
      </c>
      <c r="F104">
        <v>200.25</v>
      </c>
      <c r="G104">
        <f t="shared" si="3"/>
        <v>8.9807246382223287</v>
      </c>
      <c r="H104">
        <f t="shared" si="2"/>
        <v>572.30637324949987</v>
      </c>
    </row>
    <row r="105" spans="1:8" x14ac:dyDescent="0.3">
      <c r="A105" s="4" t="s">
        <v>70</v>
      </c>
      <c r="B105" t="s">
        <v>0</v>
      </c>
      <c r="C105">
        <v>205.1</v>
      </c>
      <c r="D105">
        <v>215.75</v>
      </c>
      <c r="E105">
        <v>198</v>
      </c>
      <c r="F105">
        <v>208.7</v>
      </c>
      <c r="G105">
        <f t="shared" si="3"/>
        <v>4.1331228134686437</v>
      </c>
      <c r="H105">
        <f t="shared" si="2"/>
        <v>596.45613032294932</v>
      </c>
    </row>
    <row r="106" spans="1:8" x14ac:dyDescent="0.3">
      <c r="A106" s="4" t="s">
        <v>495</v>
      </c>
      <c r="B106" t="s">
        <v>0</v>
      </c>
      <c r="C106">
        <v>208</v>
      </c>
      <c r="D106">
        <v>218.4</v>
      </c>
      <c r="E106">
        <v>205.65</v>
      </c>
      <c r="F106">
        <v>217.1</v>
      </c>
      <c r="G106">
        <f t="shared" si="3"/>
        <v>3.946026280109121</v>
      </c>
      <c r="H106">
        <f t="shared" si="2"/>
        <v>620.46298942555018</v>
      </c>
    </row>
    <row r="107" spans="1:8" x14ac:dyDescent="0.3">
      <c r="A107" s="4" t="s">
        <v>71</v>
      </c>
      <c r="B107" t="s">
        <v>0</v>
      </c>
      <c r="C107">
        <v>217.1</v>
      </c>
      <c r="D107">
        <v>242.75</v>
      </c>
      <c r="E107">
        <v>217.1</v>
      </c>
      <c r="F107">
        <v>242.6</v>
      </c>
      <c r="G107">
        <f t="shared" si="3"/>
        <v>11.105591962570351</v>
      </c>
      <c r="H107">
        <f t="shared" si="2"/>
        <v>693.34095455844522</v>
      </c>
    </row>
    <row r="108" spans="1:8" x14ac:dyDescent="0.3">
      <c r="A108" s="4" t="s">
        <v>72</v>
      </c>
      <c r="B108" t="s">
        <v>0</v>
      </c>
      <c r="C108">
        <v>227.5</v>
      </c>
      <c r="D108">
        <v>227.5</v>
      </c>
      <c r="E108">
        <v>193.4</v>
      </c>
      <c r="F108">
        <v>193.4</v>
      </c>
      <c r="G108">
        <f t="shared" si="3"/>
        <v>-22.665341349075579</v>
      </c>
      <c r="H108">
        <f t="shared" si="2"/>
        <v>552.72935124321236</v>
      </c>
    </row>
    <row r="109" spans="1:8" x14ac:dyDescent="0.3">
      <c r="A109" s="4" t="s">
        <v>496</v>
      </c>
      <c r="B109" t="s">
        <v>0</v>
      </c>
      <c r="C109">
        <v>194.65</v>
      </c>
      <c r="D109">
        <v>226</v>
      </c>
      <c r="E109">
        <v>194.65</v>
      </c>
      <c r="F109">
        <v>226</v>
      </c>
      <c r="G109">
        <f t="shared" si="3"/>
        <v>15.577441625309193</v>
      </c>
      <c r="H109">
        <f t="shared" si="2"/>
        <v>645.89882823663902</v>
      </c>
    </row>
    <row r="110" spans="1:8" x14ac:dyDescent="0.3">
      <c r="A110" s="4" t="s">
        <v>73</v>
      </c>
      <c r="B110" t="s">
        <v>0</v>
      </c>
      <c r="C110">
        <v>226.8</v>
      </c>
      <c r="D110">
        <v>236.1</v>
      </c>
      <c r="E110">
        <v>216.85</v>
      </c>
      <c r="F110">
        <v>233.7</v>
      </c>
      <c r="G110">
        <f t="shared" si="3"/>
        <v>3.3503242272526372</v>
      </c>
      <c r="H110">
        <f t="shared" si="2"/>
        <v>667.90511574735638</v>
      </c>
    </row>
    <row r="111" spans="1:8" x14ac:dyDescent="0.3">
      <c r="A111" s="4" t="s">
        <v>74</v>
      </c>
      <c r="B111" t="s">
        <v>0</v>
      </c>
      <c r="C111">
        <v>229.35</v>
      </c>
      <c r="D111">
        <v>252.35</v>
      </c>
      <c r="E111">
        <v>229.35</v>
      </c>
      <c r="F111">
        <v>251.3</v>
      </c>
      <c r="G111">
        <f t="shared" si="3"/>
        <v>7.2609203004734297</v>
      </c>
      <c r="H111">
        <f t="shared" si="2"/>
        <v>718.20520148613889</v>
      </c>
    </row>
    <row r="112" spans="1:8" x14ac:dyDescent="0.3">
      <c r="A112" s="4" t="s">
        <v>497</v>
      </c>
      <c r="B112" t="s">
        <v>0</v>
      </c>
      <c r="C112">
        <v>248.8</v>
      </c>
      <c r="D112">
        <v>248.8</v>
      </c>
      <c r="E112">
        <v>238.15</v>
      </c>
      <c r="F112">
        <v>240.1</v>
      </c>
      <c r="G112">
        <f t="shared" si="3"/>
        <v>-4.5591941322339071</v>
      </c>
      <c r="H112">
        <f t="shared" si="2"/>
        <v>686.19605601600449</v>
      </c>
    </row>
    <row r="113" spans="1:8" x14ac:dyDescent="0.3">
      <c r="A113" s="4" t="s">
        <v>75</v>
      </c>
      <c r="B113" t="s">
        <v>0</v>
      </c>
      <c r="C113">
        <v>239.7</v>
      </c>
      <c r="D113">
        <v>245.3</v>
      </c>
      <c r="E113">
        <v>231.9</v>
      </c>
      <c r="F113">
        <v>245.3</v>
      </c>
      <c r="G113">
        <f t="shared" si="3"/>
        <v>2.1426448037236145</v>
      </c>
      <c r="H113">
        <f t="shared" si="2"/>
        <v>701.05744498428123</v>
      </c>
    </row>
    <row r="114" spans="1:8" x14ac:dyDescent="0.3">
      <c r="A114" s="4" t="s">
        <v>76</v>
      </c>
      <c r="B114" t="s">
        <v>0</v>
      </c>
      <c r="C114">
        <v>247.3</v>
      </c>
      <c r="D114">
        <v>274.60000000000002</v>
      </c>
      <c r="E114">
        <v>246.3</v>
      </c>
      <c r="F114">
        <v>274.60000000000002</v>
      </c>
      <c r="G114">
        <f t="shared" si="3"/>
        <v>11.283354206942711</v>
      </c>
      <c r="H114">
        <f t="shared" si="2"/>
        <v>784.79565590168625</v>
      </c>
    </row>
    <row r="115" spans="1:8" x14ac:dyDescent="0.3">
      <c r="A115" s="4" t="s">
        <v>498</v>
      </c>
      <c r="B115" t="s">
        <v>0</v>
      </c>
      <c r="C115">
        <v>275.10000000000002</v>
      </c>
      <c r="D115">
        <v>283.85000000000002</v>
      </c>
      <c r="E115">
        <v>272.89999999999998</v>
      </c>
      <c r="F115">
        <v>277.5</v>
      </c>
      <c r="G115">
        <f t="shared" si="3"/>
        <v>1.0505439852618399</v>
      </c>
      <c r="H115">
        <f t="shared" si="2"/>
        <v>793.08373821091743</v>
      </c>
    </row>
    <row r="116" spans="1:8" x14ac:dyDescent="0.3">
      <c r="A116" s="4" t="s">
        <v>77</v>
      </c>
      <c r="B116" t="s">
        <v>0</v>
      </c>
      <c r="C116">
        <v>282.5</v>
      </c>
      <c r="D116">
        <v>305.8</v>
      </c>
      <c r="E116">
        <v>281.35000000000002</v>
      </c>
      <c r="F116">
        <v>296.45</v>
      </c>
      <c r="G116">
        <f t="shared" si="3"/>
        <v>6.6057636966887472</v>
      </c>
      <c r="H116">
        <f t="shared" si="2"/>
        <v>847.24206916261778</v>
      </c>
    </row>
    <row r="117" spans="1:8" x14ac:dyDescent="0.3">
      <c r="A117" s="4" t="s">
        <v>78</v>
      </c>
      <c r="B117" t="s">
        <v>0</v>
      </c>
      <c r="C117">
        <v>290.10000000000002</v>
      </c>
      <c r="D117">
        <v>319.14999999999998</v>
      </c>
      <c r="E117">
        <v>282.7</v>
      </c>
      <c r="F117">
        <v>315.10000000000002</v>
      </c>
      <c r="G117">
        <f t="shared" si="3"/>
        <v>6.1011478609852405</v>
      </c>
      <c r="H117">
        <f t="shared" si="2"/>
        <v>900.54301228922554</v>
      </c>
    </row>
    <row r="118" spans="1:8" x14ac:dyDescent="0.3">
      <c r="A118" s="4" t="s">
        <v>499</v>
      </c>
      <c r="B118" t="s">
        <v>0</v>
      </c>
      <c r="C118">
        <v>322.89999999999998</v>
      </c>
      <c r="D118">
        <v>397.25</v>
      </c>
      <c r="E118">
        <v>322.89999999999998</v>
      </c>
      <c r="F118">
        <v>397.25</v>
      </c>
      <c r="G118">
        <f t="shared" si="3"/>
        <v>23.167575665359628</v>
      </c>
      <c r="H118">
        <f t="shared" si="2"/>
        <v>1135.3243783938269</v>
      </c>
    </row>
    <row r="119" spans="1:8" x14ac:dyDescent="0.3">
      <c r="A119" s="4" t="s">
        <v>79</v>
      </c>
      <c r="B119" t="s">
        <v>0</v>
      </c>
      <c r="C119">
        <v>414.75</v>
      </c>
      <c r="D119">
        <v>426</v>
      </c>
      <c r="E119">
        <v>372</v>
      </c>
      <c r="F119">
        <v>382</v>
      </c>
      <c r="G119">
        <f t="shared" si="3"/>
        <v>-3.9145196810250229</v>
      </c>
      <c r="H119">
        <f t="shared" si="2"/>
        <v>1091.7404972849386</v>
      </c>
    </row>
    <row r="120" spans="1:8" x14ac:dyDescent="0.3">
      <c r="A120" s="4" t="s">
        <v>80</v>
      </c>
      <c r="B120" t="s">
        <v>0</v>
      </c>
      <c r="C120">
        <v>378.5</v>
      </c>
      <c r="D120">
        <v>415.65</v>
      </c>
      <c r="E120">
        <v>372.8</v>
      </c>
      <c r="F120">
        <v>415.65</v>
      </c>
      <c r="G120">
        <f t="shared" si="3"/>
        <v>8.4422951370521879</v>
      </c>
      <c r="H120">
        <f t="shared" si="2"/>
        <v>1187.9108316661902</v>
      </c>
    </row>
    <row r="121" spans="1:8" x14ac:dyDescent="0.3">
      <c r="A121" s="4" t="s">
        <v>500</v>
      </c>
      <c r="B121" t="s">
        <v>0</v>
      </c>
      <c r="C121">
        <v>428.75</v>
      </c>
      <c r="D121">
        <v>512</v>
      </c>
      <c r="E121">
        <v>426.4</v>
      </c>
      <c r="F121">
        <v>512</v>
      </c>
      <c r="G121">
        <f t="shared" si="3"/>
        <v>20.848106506241081</v>
      </c>
      <c r="H121">
        <f t="shared" si="2"/>
        <v>1463.2752214918546</v>
      </c>
    </row>
    <row r="122" spans="1:8" x14ac:dyDescent="0.3">
      <c r="A122" s="4" t="s">
        <v>81</v>
      </c>
      <c r="B122" t="s">
        <v>0</v>
      </c>
      <c r="C122">
        <v>559.5</v>
      </c>
      <c r="D122">
        <v>850</v>
      </c>
      <c r="E122">
        <v>559.5</v>
      </c>
      <c r="F122">
        <v>653</v>
      </c>
      <c r="G122">
        <f t="shared" si="3"/>
        <v>24.325250423692328</v>
      </c>
      <c r="H122">
        <f t="shared" si="2"/>
        <v>1866.24749928551</v>
      </c>
    </row>
    <row r="123" spans="1:8" x14ac:dyDescent="0.3">
      <c r="A123" s="4" t="s">
        <v>82</v>
      </c>
      <c r="B123" t="s">
        <v>0</v>
      </c>
      <c r="C123">
        <v>676.5</v>
      </c>
      <c r="D123">
        <v>710.5</v>
      </c>
      <c r="E123">
        <v>606</v>
      </c>
      <c r="F123">
        <v>637</v>
      </c>
      <c r="G123">
        <f t="shared" si="3"/>
        <v>-2.4807473704267728</v>
      </c>
      <c r="H123">
        <f t="shared" si="2"/>
        <v>1820.5201486138897</v>
      </c>
    </row>
    <row r="124" spans="1:8" x14ac:dyDescent="0.3">
      <c r="A124" s="4" t="s">
        <v>83</v>
      </c>
      <c r="B124" t="s">
        <v>0</v>
      </c>
      <c r="C124">
        <v>633.75</v>
      </c>
      <c r="D124">
        <v>643.5</v>
      </c>
      <c r="E124">
        <v>481.5</v>
      </c>
      <c r="F124">
        <v>494.5</v>
      </c>
      <c r="G124">
        <f t="shared" si="3"/>
        <v>-25.322250450939649</v>
      </c>
      <c r="H124">
        <f t="shared" si="2"/>
        <v>1413.2609316947699</v>
      </c>
    </row>
    <row r="125" spans="1:8" x14ac:dyDescent="0.3">
      <c r="A125" s="4" t="s">
        <v>84</v>
      </c>
      <c r="B125" t="s">
        <v>0</v>
      </c>
      <c r="C125">
        <v>509.5</v>
      </c>
      <c r="D125">
        <v>554</v>
      </c>
      <c r="E125">
        <v>485.75</v>
      </c>
      <c r="F125">
        <v>518</v>
      </c>
      <c r="G125">
        <f t="shared" si="3"/>
        <v>4.6428091196716297</v>
      </c>
      <c r="H125">
        <f t="shared" si="2"/>
        <v>1480.4229779937125</v>
      </c>
    </row>
    <row r="126" spans="1:8" x14ac:dyDescent="0.3">
      <c r="A126" s="4" t="s">
        <v>501</v>
      </c>
      <c r="B126" t="s">
        <v>0</v>
      </c>
      <c r="C126">
        <v>490</v>
      </c>
      <c r="D126">
        <v>535.5</v>
      </c>
      <c r="E126">
        <v>490</v>
      </c>
      <c r="F126">
        <v>535.5</v>
      </c>
      <c r="G126">
        <f t="shared" si="3"/>
        <v>3.3225647628320387</v>
      </c>
      <c r="H126">
        <f t="shared" si="2"/>
        <v>1530.4372677907973</v>
      </c>
    </row>
    <row r="127" spans="1:8" x14ac:dyDescent="0.3">
      <c r="A127" s="4" t="s">
        <v>85</v>
      </c>
      <c r="B127" t="s">
        <v>0</v>
      </c>
      <c r="C127">
        <v>561.5</v>
      </c>
      <c r="D127">
        <v>653.5</v>
      </c>
      <c r="E127">
        <v>552.5</v>
      </c>
      <c r="F127">
        <v>653.5</v>
      </c>
      <c r="G127">
        <f t="shared" si="3"/>
        <v>19.914164317647327</v>
      </c>
      <c r="H127">
        <f t="shared" si="2"/>
        <v>1867.676478993998</v>
      </c>
    </row>
    <row r="128" spans="1:8" x14ac:dyDescent="0.3">
      <c r="A128" s="4" t="s">
        <v>86</v>
      </c>
      <c r="B128" t="s">
        <v>0</v>
      </c>
      <c r="C128">
        <v>660</v>
      </c>
      <c r="D128">
        <v>687.5</v>
      </c>
      <c r="E128">
        <v>606</v>
      </c>
      <c r="F128">
        <v>614.25</v>
      </c>
      <c r="G128">
        <f t="shared" si="3"/>
        <v>-6.1940521662988104</v>
      </c>
      <c r="H128">
        <f t="shared" si="2"/>
        <v>1755.5015718776795</v>
      </c>
    </row>
    <row r="129" spans="1:8" x14ac:dyDescent="0.3">
      <c r="A129" s="4" t="s">
        <v>502</v>
      </c>
      <c r="B129" t="s">
        <v>0</v>
      </c>
      <c r="C129">
        <v>622</v>
      </c>
      <c r="D129">
        <v>645.25</v>
      </c>
      <c r="E129">
        <v>605</v>
      </c>
      <c r="F129">
        <v>631.25</v>
      </c>
      <c r="G129">
        <f t="shared" si="3"/>
        <v>2.7299969188281135</v>
      </c>
      <c r="H129">
        <f t="shared" si="2"/>
        <v>1804.0868819662758</v>
      </c>
    </row>
    <row r="130" spans="1:8" x14ac:dyDescent="0.3">
      <c r="A130" s="4" t="s">
        <v>87</v>
      </c>
      <c r="B130" t="s">
        <v>0</v>
      </c>
      <c r="C130">
        <v>628.75</v>
      </c>
      <c r="D130">
        <v>711</v>
      </c>
      <c r="E130">
        <v>628.75</v>
      </c>
      <c r="F130">
        <v>666.75</v>
      </c>
      <c r="G130">
        <f t="shared" si="3"/>
        <v>5.4713182472554118</v>
      </c>
      <c r="H130">
        <f t="shared" si="2"/>
        <v>1905.544441268934</v>
      </c>
    </row>
    <row r="131" spans="1:8" x14ac:dyDescent="0.3">
      <c r="A131" s="4" t="s">
        <v>88</v>
      </c>
      <c r="B131" t="s">
        <v>0</v>
      </c>
      <c r="C131">
        <v>682</v>
      </c>
      <c r="D131">
        <v>690</v>
      </c>
      <c r="E131">
        <v>629</v>
      </c>
      <c r="F131">
        <v>629</v>
      </c>
      <c r="G131">
        <f t="shared" si="3"/>
        <v>-5.8283906361683133</v>
      </c>
      <c r="H131">
        <f t="shared" ref="H131:H194" si="4">(F131/$F$2)*100</f>
        <v>1797.6564732780794</v>
      </c>
    </row>
    <row r="132" spans="1:8" x14ac:dyDescent="0.3">
      <c r="A132" s="4" t="s">
        <v>503</v>
      </c>
      <c r="B132" t="s">
        <v>0</v>
      </c>
      <c r="C132">
        <v>640.5</v>
      </c>
      <c r="D132">
        <v>652</v>
      </c>
      <c r="E132">
        <v>596</v>
      </c>
      <c r="F132">
        <v>619.75</v>
      </c>
      <c r="G132">
        <f t="shared" ref="G132:G195" si="5">LN(F132/F131)*100</f>
        <v>-1.4815085785140587</v>
      </c>
      <c r="H132">
        <f t="shared" si="4"/>
        <v>1771.2203486710489</v>
      </c>
    </row>
    <row r="133" spans="1:8" x14ac:dyDescent="0.3">
      <c r="A133" s="4" t="s">
        <v>504</v>
      </c>
      <c r="B133" t="s">
        <v>0</v>
      </c>
      <c r="C133">
        <v>635</v>
      </c>
      <c r="D133">
        <v>635</v>
      </c>
      <c r="E133">
        <v>558</v>
      </c>
      <c r="F133">
        <v>589.75</v>
      </c>
      <c r="G133">
        <f t="shared" si="5"/>
        <v>-4.961745262751541</v>
      </c>
      <c r="H133">
        <f t="shared" si="4"/>
        <v>1685.4815661617604</v>
      </c>
    </row>
    <row r="134" spans="1:8" x14ac:dyDescent="0.3">
      <c r="A134" s="4" t="s">
        <v>505</v>
      </c>
      <c r="B134" t="s">
        <v>0</v>
      </c>
      <c r="C134">
        <v>597.5</v>
      </c>
      <c r="D134">
        <v>599.25</v>
      </c>
      <c r="E134">
        <v>493.75</v>
      </c>
      <c r="F134">
        <v>506.5</v>
      </c>
      <c r="G134">
        <f t="shared" si="5"/>
        <v>-15.217439459904632</v>
      </c>
      <c r="H134">
        <f t="shared" si="4"/>
        <v>1447.5564446984852</v>
      </c>
    </row>
    <row r="135" spans="1:8" x14ac:dyDescent="0.3">
      <c r="A135" s="4" t="s">
        <v>506</v>
      </c>
      <c r="B135" t="s">
        <v>0</v>
      </c>
      <c r="C135">
        <v>493.5</v>
      </c>
      <c r="D135">
        <v>519.5</v>
      </c>
      <c r="E135">
        <v>486.25</v>
      </c>
      <c r="F135">
        <v>489</v>
      </c>
      <c r="G135">
        <f t="shared" si="5"/>
        <v>-3.5161834213866094</v>
      </c>
      <c r="H135">
        <f t="shared" si="4"/>
        <v>1397.5421549014004</v>
      </c>
    </row>
    <row r="136" spans="1:8" x14ac:dyDescent="0.3">
      <c r="A136" s="4" t="s">
        <v>89</v>
      </c>
      <c r="B136" t="s">
        <v>0</v>
      </c>
      <c r="C136">
        <v>465.5</v>
      </c>
      <c r="D136">
        <v>539.5</v>
      </c>
      <c r="E136">
        <v>461.5</v>
      </c>
      <c r="F136">
        <v>513.75</v>
      </c>
      <c r="G136">
        <f t="shared" si="5"/>
        <v>4.9374276335572373</v>
      </c>
      <c r="H136">
        <f t="shared" si="4"/>
        <v>1468.2766504715632</v>
      </c>
    </row>
    <row r="137" spans="1:8" x14ac:dyDescent="0.3">
      <c r="A137" s="4" t="s">
        <v>90</v>
      </c>
      <c r="B137" t="s">
        <v>0</v>
      </c>
      <c r="C137">
        <v>514.25</v>
      </c>
      <c r="D137">
        <v>533.75</v>
      </c>
      <c r="E137">
        <v>473.75</v>
      </c>
      <c r="F137">
        <v>482.75</v>
      </c>
      <c r="G137">
        <f t="shared" si="5"/>
        <v>-6.2237844501820483</v>
      </c>
      <c r="H137">
        <f t="shared" si="4"/>
        <v>1379.6799085452985</v>
      </c>
    </row>
    <row r="138" spans="1:8" x14ac:dyDescent="0.3">
      <c r="A138" s="4" t="s">
        <v>507</v>
      </c>
      <c r="B138" t="s">
        <v>0</v>
      </c>
      <c r="C138">
        <v>487.5</v>
      </c>
      <c r="D138">
        <v>493</v>
      </c>
      <c r="E138">
        <v>466.5</v>
      </c>
      <c r="F138">
        <v>479.25</v>
      </c>
      <c r="G138">
        <f t="shared" si="5"/>
        <v>-0.7276539382869972</v>
      </c>
      <c r="H138">
        <f t="shared" si="4"/>
        <v>1369.6770505858815</v>
      </c>
    </row>
    <row r="139" spans="1:8" x14ac:dyDescent="0.3">
      <c r="A139" s="4" t="s">
        <v>91</v>
      </c>
      <c r="B139" t="s">
        <v>0</v>
      </c>
      <c r="C139">
        <v>483.25</v>
      </c>
      <c r="D139">
        <v>483.25</v>
      </c>
      <c r="E139">
        <v>426</v>
      </c>
      <c r="F139">
        <v>426</v>
      </c>
      <c r="G139">
        <f t="shared" si="5"/>
        <v>-11.778303565638351</v>
      </c>
      <c r="H139">
        <f t="shared" si="4"/>
        <v>1217.4907116318948</v>
      </c>
    </row>
    <row r="140" spans="1:8" x14ac:dyDescent="0.3">
      <c r="A140" s="4" t="s">
        <v>92</v>
      </c>
      <c r="B140" t="s">
        <v>0</v>
      </c>
      <c r="C140">
        <v>422</v>
      </c>
      <c r="D140">
        <v>422</v>
      </c>
      <c r="E140">
        <v>397.75</v>
      </c>
      <c r="F140">
        <v>406</v>
      </c>
      <c r="G140">
        <f t="shared" si="5"/>
        <v>-4.8086186667637794</v>
      </c>
      <c r="H140">
        <f t="shared" si="4"/>
        <v>1160.3315232923692</v>
      </c>
    </row>
    <row r="141" spans="1:8" x14ac:dyDescent="0.3">
      <c r="A141" s="4" t="s">
        <v>508</v>
      </c>
      <c r="B141" t="s">
        <v>0</v>
      </c>
      <c r="C141">
        <v>392.5</v>
      </c>
      <c r="D141">
        <v>431.5</v>
      </c>
      <c r="E141">
        <v>391.25</v>
      </c>
      <c r="F141">
        <v>425</v>
      </c>
      <c r="G141">
        <f t="shared" si="5"/>
        <v>4.5736009322684286</v>
      </c>
      <c r="H141">
        <f t="shared" si="4"/>
        <v>1214.6327522149186</v>
      </c>
    </row>
    <row r="142" spans="1:8" x14ac:dyDescent="0.3">
      <c r="A142" s="4" t="s">
        <v>93</v>
      </c>
      <c r="B142" t="s">
        <v>0</v>
      </c>
      <c r="C142">
        <v>421.5</v>
      </c>
      <c r="D142">
        <v>463.5</v>
      </c>
      <c r="E142">
        <v>421.5</v>
      </c>
      <c r="F142">
        <v>428.75</v>
      </c>
      <c r="G142">
        <f t="shared" si="5"/>
        <v>0.87848295557328115</v>
      </c>
      <c r="H142">
        <f t="shared" si="4"/>
        <v>1225.3501000285794</v>
      </c>
    </row>
    <row r="143" spans="1:8" x14ac:dyDescent="0.3">
      <c r="A143" s="4" t="s">
        <v>509</v>
      </c>
      <c r="B143" t="s">
        <v>0</v>
      </c>
      <c r="C143">
        <v>436.75</v>
      </c>
      <c r="D143">
        <v>453.5</v>
      </c>
      <c r="E143">
        <v>424.5</v>
      </c>
      <c r="F143">
        <v>427</v>
      </c>
      <c r="G143">
        <f t="shared" si="5"/>
        <v>-0.40899852515251661</v>
      </c>
      <c r="H143">
        <f t="shared" si="4"/>
        <v>1220.3486710488712</v>
      </c>
    </row>
    <row r="144" spans="1:8" x14ac:dyDescent="0.3">
      <c r="A144" s="4" t="s">
        <v>94</v>
      </c>
      <c r="B144" t="s">
        <v>0</v>
      </c>
      <c r="C144">
        <v>430</v>
      </c>
      <c r="D144">
        <v>431.25</v>
      </c>
      <c r="E144">
        <v>396.75</v>
      </c>
      <c r="F144">
        <v>414.5</v>
      </c>
      <c r="G144">
        <f t="shared" si="5"/>
        <v>-2.9711038653274922</v>
      </c>
      <c r="H144">
        <f t="shared" si="4"/>
        <v>1184.6241783366675</v>
      </c>
    </row>
    <row r="145" spans="1:8" x14ac:dyDescent="0.3">
      <c r="A145" s="4" t="s">
        <v>510</v>
      </c>
      <c r="B145" t="s">
        <v>0</v>
      </c>
      <c r="C145">
        <v>402.5</v>
      </c>
      <c r="D145">
        <v>426</v>
      </c>
      <c r="E145">
        <v>395</v>
      </c>
      <c r="F145">
        <v>397.5</v>
      </c>
      <c r="G145">
        <f t="shared" si="5"/>
        <v>-4.1878040480963108</v>
      </c>
      <c r="H145">
        <f t="shared" si="4"/>
        <v>1136.0388682480709</v>
      </c>
    </row>
    <row r="146" spans="1:8" x14ac:dyDescent="0.3">
      <c r="A146" s="4" t="s">
        <v>511</v>
      </c>
      <c r="B146" t="s">
        <v>0</v>
      </c>
      <c r="C146">
        <v>395</v>
      </c>
      <c r="D146">
        <v>403.5</v>
      </c>
      <c r="E146">
        <v>371.5</v>
      </c>
      <c r="F146">
        <v>387</v>
      </c>
      <c r="G146">
        <f t="shared" si="5"/>
        <v>-2.6770241064604781</v>
      </c>
      <c r="H146">
        <f t="shared" si="4"/>
        <v>1106.0302943698198</v>
      </c>
    </row>
    <row r="147" spans="1:8" x14ac:dyDescent="0.3">
      <c r="A147" s="4" t="s">
        <v>512</v>
      </c>
      <c r="B147" t="s">
        <v>0</v>
      </c>
      <c r="C147">
        <v>379.5</v>
      </c>
      <c r="D147">
        <v>384.25</v>
      </c>
      <c r="E147">
        <v>361</v>
      </c>
      <c r="F147">
        <v>362.6</v>
      </c>
      <c r="G147">
        <f t="shared" si="5"/>
        <v>-6.5124394709031019</v>
      </c>
      <c r="H147">
        <f t="shared" si="4"/>
        <v>1036.2960845955988</v>
      </c>
    </row>
    <row r="148" spans="1:8" x14ac:dyDescent="0.3">
      <c r="A148" s="4" t="s">
        <v>95</v>
      </c>
      <c r="B148" t="s">
        <v>0</v>
      </c>
      <c r="C148">
        <v>361.25</v>
      </c>
      <c r="D148">
        <v>361.25</v>
      </c>
      <c r="E148">
        <v>312</v>
      </c>
      <c r="F148">
        <v>320</v>
      </c>
      <c r="G148">
        <f t="shared" si="5"/>
        <v>-12.497930252697854</v>
      </c>
      <c r="H148">
        <f t="shared" si="4"/>
        <v>914.54701343240924</v>
      </c>
    </row>
    <row r="149" spans="1:8" x14ac:dyDescent="0.3">
      <c r="A149" s="4" t="s">
        <v>96</v>
      </c>
      <c r="B149" t="s">
        <v>0</v>
      </c>
      <c r="C149">
        <v>327</v>
      </c>
      <c r="D149">
        <v>366.75</v>
      </c>
      <c r="E149">
        <v>327</v>
      </c>
      <c r="F149">
        <v>361.25</v>
      </c>
      <c r="G149">
        <f t="shared" si="5"/>
        <v>12.124924363286969</v>
      </c>
      <c r="H149">
        <f t="shared" si="4"/>
        <v>1032.4378393826807</v>
      </c>
    </row>
    <row r="150" spans="1:8" x14ac:dyDescent="0.3">
      <c r="A150" s="4" t="s">
        <v>513</v>
      </c>
      <c r="B150" t="s">
        <v>0</v>
      </c>
      <c r="C150">
        <v>341.75</v>
      </c>
      <c r="D150">
        <v>342.5</v>
      </c>
      <c r="E150">
        <v>324.25</v>
      </c>
      <c r="F150">
        <v>325.25</v>
      </c>
      <c r="G150">
        <f t="shared" si="5"/>
        <v>-10.497612203402722</v>
      </c>
      <c r="H150">
        <f t="shared" si="4"/>
        <v>929.55130037153458</v>
      </c>
    </row>
    <row r="151" spans="1:8" x14ac:dyDescent="0.3">
      <c r="A151" s="4" t="s">
        <v>97</v>
      </c>
      <c r="B151" t="s">
        <v>0</v>
      </c>
      <c r="C151">
        <v>318.75</v>
      </c>
      <c r="D151">
        <v>328.75</v>
      </c>
      <c r="E151">
        <v>296.75</v>
      </c>
      <c r="F151">
        <v>317.5</v>
      </c>
      <c r="G151">
        <f t="shared" si="5"/>
        <v>-2.4116299059868345</v>
      </c>
      <c r="H151">
        <f t="shared" si="4"/>
        <v>907.40211488996852</v>
      </c>
    </row>
    <row r="152" spans="1:8" x14ac:dyDescent="0.3">
      <c r="A152" s="4" t="s">
        <v>514</v>
      </c>
      <c r="B152" t="s">
        <v>0</v>
      </c>
      <c r="C152">
        <v>310.25</v>
      </c>
      <c r="D152">
        <v>366.5</v>
      </c>
      <c r="E152">
        <v>306.75</v>
      </c>
      <c r="F152">
        <v>342.9</v>
      </c>
      <c r="G152">
        <f t="shared" si="5"/>
        <v>7.6961041136128188</v>
      </c>
      <c r="H152">
        <f t="shared" si="4"/>
        <v>979.99428408116603</v>
      </c>
    </row>
    <row r="153" spans="1:8" x14ac:dyDescent="0.3">
      <c r="A153" s="4" t="s">
        <v>98</v>
      </c>
      <c r="B153" t="s">
        <v>0</v>
      </c>
      <c r="C153">
        <v>351.35</v>
      </c>
      <c r="D153">
        <v>418</v>
      </c>
      <c r="E153">
        <v>333.5</v>
      </c>
      <c r="F153">
        <v>411.5</v>
      </c>
      <c r="G153">
        <f t="shared" si="5"/>
        <v>18.237016064824992</v>
      </c>
      <c r="H153">
        <f t="shared" si="4"/>
        <v>1176.0503000857386</v>
      </c>
    </row>
    <row r="154" spans="1:8" x14ac:dyDescent="0.3">
      <c r="A154" s="4" t="s">
        <v>99</v>
      </c>
      <c r="B154" t="s">
        <v>0</v>
      </c>
      <c r="C154">
        <v>405.25</v>
      </c>
      <c r="D154">
        <v>481</v>
      </c>
      <c r="E154">
        <v>397</v>
      </c>
      <c r="F154">
        <v>397</v>
      </c>
      <c r="G154">
        <f t="shared" si="5"/>
        <v>-3.5872739429934128</v>
      </c>
      <c r="H154">
        <f t="shared" si="4"/>
        <v>1134.6098885395827</v>
      </c>
    </row>
    <row r="155" spans="1:8" x14ac:dyDescent="0.3">
      <c r="A155" s="4" t="s">
        <v>515</v>
      </c>
      <c r="B155" t="s">
        <v>0</v>
      </c>
      <c r="C155">
        <v>402</v>
      </c>
      <c r="D155">
        <v>448</v>
      </c>
      <c r="E155">
        <v>387.5</v>
      </c>
      <c r="F155">
        <v>423.25</v>
      </c>
      <c r="G155">
        <f t="shared" si="5"/>
        <v>6.4026740326054297</v>
      </c>
      <c r="H155">
        <f t="shared" si="4"/>
        <v>1209.6313232352099</v>
      </c>
    </row>
    <row r="156" spans="1:8" x14ac:dyDescent="0.3">
      <c r="A156" s="4" t="s">
        <v>100</v>
      </c>
      <c r="B156" t="s">
        <v>0</v>
      </c>
      <c r="C156">
        <v>427.25</v>
      </c>
      <c r="D156">
        <v>436</v>
      </c>
      <c r="E156">
        <v>398</v>
      </c>
      <c r="F156">
        <v>436</v>
      </c>
      <c r="G156">
        <f t="shared" si="5"/>
        <v>2.9679222335789572</v>
      </c>
      <c r="H156">
        <f t="shared" si="4"/>
        <v>1246.0703058016575</v>
      </c>
    </row>
    <row r="157" spans="1:8" x14ac:dyDescent="0.3">
      <c r="A157" s="4" t="s">
        <v>516</v>
      </c>
      <c r="B157" t="s">
        <v>0</v>
      </c>
      <c r="C157">
        <v>440.25</v>
      </c>
      <c r="D157">
        <v>460.5</v>
      </c>
      <c r="E157">
        <v>435.75</v>
      </c>
      <c r="F157">
        <v>456.9</v>
      </c>
      <c r="G157">
        <f t="shared" si="5"/>
        <v>4.6822305220191387</v>
      </c>
      <c r="H157">
        <f t="shared" si="4"/>
        <v>1305.8016576164616</v>
      </c>
    </row>
    <row r="158" spans="1:8" x14ac:dyDescent="0.3">
      <c r="A158" s="4" t="s">
        <v>101</v>
      </c>
      <c r="B158" t="s">
        <v>0</v>
      </c>
      <c r="C158">
        <v>449.5</v>
      </c>
      <c r="D158">
        <v>499.5</v>
      </c>
      <c r="E158">
        <v>449.5</v>
      </c>
      <c r="F158">
        <v>499.5</v>
      </c>
      <c r="G158">
        <f t="shared" si="5"/>
        <v>8.9143049519382505</v>
      </c>
      <c r="H158">
        <f t="shared" si="4"/>
        <v>1427.5507287796513</v>
      </c>
    </row>
    <row r="159" spans="1:8" x14ac:dyDescent="0.3">
      <c r="A159" s="4" t="s">
        <v>102</v>
      </c>
      <c r="B159" t="s">
        <v>0</v>
      </c>
      <c r="C159">
        <v>508.5</v>
      </c>
      <c r="D159">
        <v>509.25</v>
      </c>
      <c r="E159">
        <v>408.5</v>
      </c>
      <c r="F159">
        <v>408.5</v>
      </c>
      <c r="G159">
        <f t="shared" si="5"/>
        <v>-20.111568378855065</v>
      </c>
      <c r="H159">
        <f t="shared" si="4"/>
        <v>1167.4764218348098</v>
      </c>
    </row>
    <row r="160" spans="1:8" x14ac:dyDescent="0.3">
      <c r="A160" s="4" t="s">
        <v>103</v>
      </c>
      <c r="B160" t="s">
        <v>0</v>
      </c>
      <c r="C160">
        <v>414</v>
      </c>
      <c r="D160">
        <v>434.75</v>
      </c>
      <c r="E160">
        <v>408.75</v>
      </c>
      <c r="F160">
        <v>414.75</v>
      </c>
      <c r="G160">
        <f t="shared" si="5"/>
        <v>1.5184014770496279</v>
      </c>
      <c r="H160">
        <f t="shared" si="4"/>
        <v>1185.3386681909117</v>
      </c>
    </row>
    <row r="161" spans="1:8" x14ac:dyDescent="0.3">
      <c r="A161" s="4" t="s">
        <v>517</v>
      </c>
      <c r="B161" t="s">
        <v>0</v>
      </c>
      <c r="C161">
        <v>426.75</v>
      </c>
      <c r="D161">
        <v>443</v>
      </c>
      <c r="E161">
        <v>421.25</v>
      </c>
      <c r="F161">
        <v>429.25</v>
      </c>
      <c r="G161">
        <f t="shared" si="5"/>
        <v>3.4363570707031026</v>
      </c>
      <c r="H161">
        <f t="shared" si="4"/>
        <v>1226.7790797370676</v>
      </c>
    </row>
    <row r="162" spans="1:8" x14ac:dyDescent="0.3">
      <c r="A162" s="4" t="s">
        <v>104</v>
      </c>
      <c r="B162" t="s">
        <v>0</v>
      </c>
      <c r="C162">
        <v>433.5</v>
      </c>
      <c r="D162">
        <v>443.75</v>
      </c>
      <c r="E162">
        <v>431.25</v>
      </c>
      <c r="F162">
        <v>437.5</v>
      </c>
      <c r="G162">
        <f t="shared" si="5"/>
        <v>1.9037206020084185</v>
      </c>
      <c r="H162">
        <f t="shared" si="4"/>
        <v>1250.3572449271219</v>
      </c>
    </row>
    <row r="163" spans="1:8" x14ac:dyDescent="0.3">
      <c r="A163" s="4" t="s">
        <v>105</v>
      </c>
      <c r="B163" t="s">
        <v>0</v>
      </c>
      <c r="C163">
        <v>410</v>
      </c>
      <c r="D163">
        <v>423.5</v>
      </c>
      <c r="E163">
        <v>400.25</v>
      </c>
      <c r="F163">
        <v>416</v>
      </c>
      <c r="G163">
        <f t="shared" si="5"/>
        <v>-5.0391445536405852</v>
      </c>
      <c r="H163">
        <f t="shared" si="4"/>
        <v>1188.9111174621321</v>
      </c>
    </row>
    <row r="164" spans="1:8" x14ac:dyDescent="0.3">
      <c r="A164" s="4" t="s">
        <v>518</v>
      </c>
      <c r="B164" t="s">
        <v>0</v>
      </c>
      <c r="C164">
        <v>416.25</v>
      </c>
      <c r="D164">
        <v>430.5</v>
      </c>
      <c r="E164">
        <v>410.75</v>
      </c>
      <c r="F164">
        <v>422</v>
      </c>
      <c r="G164">
        <f t="shared" si="5"/>
        <v>1.4320053774748471</v>
      </c>
      <c r="H164">
        <f t="shared" si="4"/>
        <v>1206.0588739639898</v>
      </c>
    </row>
    <row r="165" spans="1:8" x14ac:dyDescent="0.3">
      <c r="A165" s="4" t="s">
        <v>106</v>
      </c>
      <c r="B165" t="s">
        <v>0</v>
      </c>
      <c r="C165">
        <v>411.25</v>
      </c>
      <c r="D165">
        <v>426.4</v>
      </c>
      <c r="E165">
        <v>408.25</v>
      </c>
      <c r="F165">
        <v>414.25</v>
      </c>
      <c r="G165">
        <f t="shared" si="5"/>
        <v>-1.8535657729339465</v>
      </c>
      <c r="H165">
        <f t="shared" si="4"/>
        <v>1183.9096884824235</v>
      </c>
    </row>
    <row r="166" spans="1:8" x14ac:dyDescent="0.3">
      <c r="A166" s="4" t="s">
        <v>107</v>
      </c>
      <c r="B166" t="s">
        <v>0</v>
      </c>
      <c r="C166">
        <v>416.6</v>
      </c>
      <c r="D166">
        <v>419.1</v>
      </c>
      <c r="E166">
        <v>401.75</v>
      </c>
      <c r="F166">
        <v>405</v>
      </c>
      <c r="G166">
        <f t="shared" si="5"/>
        <v>-2.2582589200133136</v>
      </c>
      <c r="H166">
        <f t="shared" si="4"/>
        <v>1157.4735638753928</v>
      </c>
    </row>
    <row r="167" spans="1:8" x14ac:dyDescent="0.3">
      <c r="A167" s="4" t="s">
        <v>108</v>
      </c>
      <c r="B167" t="s">
        <v>0</v>
      </c>
      <c r="C167">
        <v>389</v>
      </c>
      <c r="D167">
        <v>401</v>
      </c>
      <c r="E167">
        <v>382</v>
      </c>
      <c r="F167">
        <v>382</v>
      </c>
      <c r="G167">
        <f t="shared" si="5"/>
        <v>-5.8466458499963965</v>
      </c>
      <c r="H167">
        <f t="shared" si="4"/>
        <v>1091.7404972849386</v>
      </c>
    </row>
    <row r="168" spans="1:8" x14ac:dyDescent="0.3">
      <c r="A168" s="4" t="s">
        <v>109</v>
      </c>
      <c r="B168" t="s">
        <v>0</v>
      </c>
      <c r="C168">
        <v>377.75</v>
      </c>
      <c r="D168">
        <v>405</v>
      </c>
      <c r="E168">
        <v>374.25</v>
      </c>
      <c r="F168">
        <v>405</v>
      </c>
      <c r="G168">
        <f t="shared" si="5"/>
        <v>5.8466458499963938</v>
      </c>
      <c r="H168">
        <f t="shared" si="4"/>
        <v>1157.4735638753928</v>
      </c>
    </row>
    <row r="169" spans="1:8" x14ac:dyDescent="0.3">
      <c r="A169" s="4" t="s">
        <v>519</v>
      </c>
      <c r="B169" t="s">
        <v>0</v>
      </c>
      <c r="C169">
        <v>399.25</v>
      </c>
      <c r="D169">
        <v>401</v>
      </c>
      <c r="E169">
        <v>375</v>
      </c>
      <c r="F169">
        <v>382.4</v>
      </c>
      <c r="G169">
        <f t="shared" si="5"/>
        <v>-5.7419885929293013</v>
      </c>
      <c r="H169">
        <f t="shared" si="4"/>
        <v>1092.8836810517289</v>
      </c>
    </row>
    <row r="170" spans="1:8" x14ac:dyDescent="0.3">
      <c r="A170" s="4" t="s">
        <v>110</v>
      </c>
      <c r="B170" t="s">
        <v>0</v>
      </c>
      <c r="C170">
        <v>383</v>
      </c>
      <c r="D170">
        <v>383</v>
      </c>
      <c r="E170">
        <v>365.1</v>
      </c>
      <c r="F170">
        <v>373.75</v>
      </c>
      <c r="G170">
        <f t="shared" si="5"/>
        <v>-2.2880056472350021</v>
      </c>
      <c r="H170">
        <f t="shared" si="4"/>
        <v>1068.1623320948843</v>
      </c>
    </row>
    <row r="171" spans="1:8" x14ac:dyDescent="0.3">
      <c r="A171" s="4" t="s">
        <v>111</v>
      </c>
      <c r="B171" t="s">
        <v>0</v>
      </c>
      <c r="C171">
        <v>378.15</v>
      </c>
      <c r="D171">
        <v>399.25</v>
      </c>
      <c r="E171">
        <v>376</v>
      </c>
      <c r="F171">
        <v>394.25</v>
      </c>
      <c r="G171">
        <f t="shared" si="5"/>
        <v>5.339810113825159</v>
      </c>
      <c r="H171">
        <f t="shared" si="4"/>
        <v>1126.7505001428979</v>
      </c>
    </row>
    <row r="172" spans="1:8" x14ac:dyDescent="0.3">
      <c r="A172" s="4" t="s">
        <v>520</v>
      </c>
      <c r="B172" t="s">
        <v>0</v>
      </c>
      <c r="C172">
        <v>392.75</v>
      </c>
      <c r="D172">
        <v>405.85</v>
      </c>
      <c r="E172">
        <v>385.75</v>
      </c>
      <c r="F172">
        <v>388.5</v>
      </c>
      <c r="G172">
        <f t="shared" si="5"/>
        <v>-1.4692056035445644</v>
      </c>
      <c r="H172">
        <f t="shared" si="4"/>
        <v>1110.3172334952842</v>
      </c>
    </row>
    <row r="173" spans="1:8" x14ac:dyDescent="0.3">
      <c r="A173" s="4" t="s">
        <v>112</v>
      </c>
      <c r="B173" t="s">
        <v>0</v>
      </c>
      <c r="C173">
        <v>387.2</v>
      </c>
      <c r="D173">
        <v>387.2</v>
      </c>
      <c r="E173">
        <v>375.8</v>
      </c>
      <c r="F173">
        <v>375.8</v>
      </c>
      <c r="G173">
        <f t="shared" si="5"/>
        <v>-3.3236082828337108</v>
      </c>
      <c r="H173">
        <f t="shared" si="4"/>
        <v>1074.0211488996856</v>
      </c>
    </row>
    <row r="174" spans="1:8" x14ac:dyDescent="0.3">
      <c r="A174" s="4" t="s">
        <v>113</v>
      </c>
      <c r="B174" t="s">
        <v>0</v>
      </c>
      <c r="C174">
        <v>376.5</v>
      </c>
      <c r="D174">
        <v>386.4</v>
      </c>
      <c r="E174">
        <v>371.5</v>
      </c>
      <c r="F174">
        <v>384.25</v>
      </c>
      <c r="G174">
        <f t="shared" si="5"/>
        <v>2.2236295439340288</v>
      </c>
      <c r="H174">
        <f t="shared" si="4"/>
        <v>1098.1709059731352</v>
      </c>
    </row>
    <row r="175" spans="1:8" x14ac:dyDescent="0.3">
      <c r="A175" s="4" t="s">
        <v>521</v>
      </c>
      <c r="B175" t="s">
        <v>0</v>
      </c>
      <c r="C175">
        <v>393.75</v>
      </c>
      <c r="D175">
        <v>393.75</v>
      </c>
      <c r="E175">
        <v>367.9</v>
      </c>
      <c r="F175">
        <v>373.05</v>
      </c>
      <c r="G175">
        <f t="shared" si="5"/>
        <v>-2.9580923501181826</v>
      </c>
      <c r="H175">
        <f t="shared" si="4"/>
        <v>1066.1617605030008</v>
      </c>
    </row>
    <row r="176" spans="1:8" x14ac:dyDescent="0.3">
      <c r="A176" s="4" t="s">
        <v>114</v>
      </c>
      <c r="B176" t="s">
        <v>0</v>
      </c>
      <c r="C176">
        <v>370</v>
      </c>
      <c r="D176">
        <v>370</v>
      </c>
      <c r="E176">
        <v>335</v>
      </c>
      <c r="F176">
        <v>342.35</v>
      </c>
      <c r="G176">
        <f t="shared" si="5"/>
        <v>-8.5878853350451418</v>
      </c>
      <c r="H176">
        <f t="shared" si="4"/>
        <v>978.42240640182911</v>
      </c>
    </row>
    <row r="177" spans="1:8" x14ac:dyDescent="0.3">
      <c r="A177" s="4" t="s">
        <v>115</v>
      </c>
      <c r="B177" t="s">
        <v>0</v>
      </c>
      <c r="C177">
        <v>339</v>
      </c>
      <c r="D177">
        <v>354</v>
      </c>
      <c r="E177">
        <v>339</v>
      </c>
      <c r="F177">
        <v>348.25</v>
      </c>
      <c r="G177">
        <f t="shared" si="5"/>
        <v>1.708700709284303</v>
      </c>
      <c r="H177">
        <f t="shared" si="4"/>
        <v>995.28436696198912</v>
      </c>
    </row>
    <row r="178" spans="1:8" x14ac:dyDescent="0.3">
      <c r="A178" s="4" t="s">
        <v>522</v>
      </c>
      <c r="B178" t="s">
        <v>0</v>
      </c>
      <c r="C178">
        <v>344.5</v>
      </c>
      <c r="D178">
        <v>347.75</v>
      </c>
      <c r="E178">
        <v>335.25</v>
      </c>
      <c r="F178">
        <v>343.75</v>
      </c>
      <c r="G178">
        <f t="shared" si="5"/>
        <v>-1.3005963679133992</v>
      </c>
      <c r="H178">
        <f t="shared" si="4"/>
        <v>982.42354958559588</v>
      </c>
    </row>
    <row r="179" spans="1:8" x14ac:dyDescent="0.3">
      <c r="A179" s="4" t="s">
        <v>116</v>
      </c>
      <c r="B179" t="s">
        <v>0</v>
      </c>
      <c r="C179">
        <v>345.4</v>
      </c>
      <c r="D179">
        <v>348.5</v>
      </c>
      <c r="E179">
        <v>333.5</v>
      </c>
      <c r="F179">
        <v>333.5</v>
      </c>
      <c r="G179">
        <f t="shared" si="5"/>
        <v>-3.0271783625102677</v>
      </c>
      <c r="H179">
        <f t="shared" si="4"/>
        <v>953.12946556158897</v>
      </c>
    </row>
    <row r="180" spans="1:8" x14ac:dyDescent="0.3">
      <c r="A180" s="4" t="s">
        <v>117</v>
      </c>
      <c r="B180" t="s">
        <v>0</v>
      </c>
      <c r="C180">
        <v>333.8</v>
      </c>
      <c r="D180">
        <v>350.45</v>
      </c>
      <c r="E180">
        <v>329</v>
      </c>
      <c r="F180">
        <v>329</v>
      </c>
      <c r="G180">
        <f t="shared" si="5"/>
        <v>-1.358511459030648</v>
      </c>
      <c r="H180">
        <f t="shared" si="4"/>
        <v>940.26864818519562</v>
      </c>
    </row>
    <row r="181" spans="1:8" x14ac:dyDescent="0.3">
      <c r="A181" s="4" t="s">
        <v>523</v>
      </c>
      <c r="B181" t="s">
        <v>0</v>
      </c>
      <c r="C181">
        <v>329.5</v>
      </c>
      <c r="D181">
        <v>332</v>
      </c>
      <c r="E181">
        <v>307.5</v>
      </c>
      <c r="F181">
        <v>308.3</v>
      </c>
      <c r="G181">
        <f t="shared" si="5"/>
        <v>-6.4984415873267167</v>
      </c>
      <c r="H181">
        <f t="shared" si="4"/>
        <v>881.10888825378686</v>
      </c>
    </row>
    <row r="182" spans="1:8" x14ac:dyDescent="0.3">
      <c r="A182" s="4" t="s">
        <v>118</v>
      </c>
      <c r="B182" t="s">
        <v>0</v>
      </c>
      <c r="C182">
        <v>305.5</v>
      </c>
      <c r="D182">
        <v>308</v>
      </c>
      <c r="E182">
        <v>297.75</v>
      </c>
      <c r="F182">
        <v>306.64999999999998</v>
      </c>
      <c r="G182">
        <f t="shared" si="5"/>
        <v>-0.53663028201120822</v>
      </c>
      <c r="H182">
        <f t="shared" si="4"/>
        <v>876.39325521577587</v>
      </c>
    </row>
    <row r="183" spans="1:8" x14ac:dyDescent="0.3">
      <c r="A183" s="4" t="s">
        <v>119</v>
      </c>
      <c r="B183" t="s">
        <v>0</v>
      </c>
      <c r="C183">
        <v>303.60000000000002</v>
      </c>
      <c r="D183">
        <v>304.5</v>
      </c>
      <c r="E183">
        <v>284.25</v>
      </c>
      <c r="F183">
        <v>287.75</v>
      </c>
      <c r="G183">
        <f t="shared" si="5"/>
        <v>-6.3614984470000637</v>
      </c>
      <c r="H183">
        <f t="shared" si="4"/>
        <v>822.37782223492422</v>
      </c>
    </row>
    <row r="184" spans="1:8" x14ac:dyDescent="0.3">
      <c r="A184" s="4" t="s">
        <v>524</v>
      </c>
      <c r="B184" t="s">
        <v>0</v>
      </c>
      <c r="C184">
        <v>287.25</v>
      </c>
      <c r="D184">
        <v>330.4</v>
      </c>
      <c r="E184">
        <v>287.25</v>
      </c>
      <c r="F184">
        <v>329.25</v>
      </c>
      <c r="G184">
        <f t="shared" si="5"/>
        <v>13.472529302139833</v>
      </c>
      <c r="H184">
        <f t="shared" si="4"/>
        <v>940.98313803943972</v>
      </c>
    </row>
    <row r="185" spans="1:8" x14ac:dyDescent="0.3">
      <c r="A185" s="4" t="s">
        <v>120</v>
      </c>
      <c r="B185" t="s">
        <v>0</v>
      </c>
      <c r="C185">
        <v>321.10000000000002</v>
      </c>
      <c r="D185">
        <v>334.25</v>
      </c>
      <c r="E185">
        <v>316.75</v>
      </c>
      <c r="F185">
        <v>321.35000000000002</v>
      </c>
      <c r="G185">
        <f t="shared" si="5"/>
        <v>-2.4286468806095196</v>
      </c>
      <c r="H185">
        <f t="shared" si="4"/>
        <v>918.40525864532731</v>
      </c>
    </row>
    <row r="186" spans="1:8" x14ac:dyDescent="0.3">
      <c r="A186" s="4" t="s">
        <v>121</v>
      </c>
      <c r="B186" t="s">
        <v>0</v>
      </c>
      <c r="C186">
        <v>312.5</v>
      </c>
      <c r="D186">
        <v>326.5</v>
      </c>
      <c r="E186">
        <v>311.25</v>
      </c>
      <c r="F186">
        <v>314</v>
      </c>
      <c r="G186">
        <f t="shared" si="5"/>
        <v>-2.3137885909041938</v>
      </c>
      <c r="H186">
        <f t="shared" si="4"/>
        <v>897.39925693055159</v>
      </c>
    </row>
    <row r="187" spans="1:8" x14ac:dyDescent="0.3">
      <c r="A187" s="4" t="s">
        <v>525</v>
      </c>
      <c r="B187" t="s">
        <v>0</v>
      </c>
      <c r="C187">
        <v>318.10000000000002</v>
      </c>
      <c r="D187">
        <v>325.39999999999998</v>
      </c>
      <c r="E187">
        <v>312</v>
      </c>
      <c r="F187">
        <v>317.75</v>
      </c>
      <c r="G187">
        <f t="shared" si="5"/>
        <v>1.1871924161310143</v>
      </c>
      <c r="H187">
        <f t="shared" si="4"/>
        <v>908.11660474421262</v>
      </c>
    </row>
    <row r="188" spans="1:8" x14ac:dyDescent="0.3">
      <c r="A188" s="4" t="s">
        <v>122</v>
      </c>
      <c r="B188" t="s">
        <v>0</v>
      </c>
      <c r="C188">
        <v>313.89999999999998</v>
      </c>
      <c r="D188">
        <v>327.5</v>
      </c>
      <c r="E188">
        <v>308.25</v>
      </c>
      <c r="F188">
        <v>327.5</v>
      </c>
      <c r="G188">
        <f t="shared" si="5"/>
        <v>3.0223145005743248</v>
      </c>
      <c r="H188">
        <f t="shared" si="4"/>
        <v>935.9817090597312</v>
      </c>
    </row>
    <row r="189" spans="1:8" x14ac:dyDescent="0.3">
      <c r="A189" s="4" t="s">
        <v>526</v>
      </c>
      <c r="B189" t="s">
        <v>0</v>
      </c>
      <c r="C189">
        <v>322.10000000000002</v>
      </c>
      <c r="D189">
        <v>340.9</v>
      </c>
      <c r="E189">
        <v>319.8</v>
      </c>
      <c r="F189">
        <v>333.25</v>
      </c>
      <c r="G189">
        <f t="shared" si="5"/>
        <v>1.7404903983511351</v>
      </c>
      <c r="H189">
        <f t="shared" si="4"/>
        <v>952.41497570734487</v>
      </c>
    </row>
    <row r="190" spans="1:8" x14ac:dyDescent="0.3">
      <c r="A190" s="4" t="s">
        <v>123</v>
      </c>
      <c r="B190" t="s">
        <v>0</v>
      </c>
      <c r="C190">
        <v>334.65</v>
      </c>
      <c r="D190">
        <v>334.65</v>
      </c>
      <c r="E190">
        <v>316.25</v>
      </c>
      <c r="F190">
        <v>325.75</v>
      </c>
      <c r="G190">
        <f t="shared" si="5"/>
        <v>-2.2762743053863601</v>
      </c>
      <c r="H190">
        <f t="shared" si="4"/>
        <v>930.98028008002279</v>
      </c>
    </row>
    <row r="191" spans="1:8" x14ac:dyDescent="0.3">
      <c r="A191" s="4" t="s">
        <v>124</v>
      </c>
      <c r="B191" t="s">
        <v>0</v>
      </c>
      <c r="C191">
        <v>322.25</v>
      </c>
      <c r="D191">
        <v>328</v>
      </c>
      <c r="E191">
        <v>322.25</v>
      </c>
      <c r="F191">
        <v>325.10000000000002</v>
      </c>
      <c r="G191">
        <f t="shared" si="5"/>
        <v>-0.19973886950947756</v>
      </c>
      <c r="H191">
        <f t="shared" si="4"/>
        <v>929.12260645898834</v>
      </c>
    </row>
    <row r="192" spans="1:8" x14ac:dyDescent="0.3">
      <c r="A192" s="4" t="s">
        <v>527</v>
      </c>
      <c r="B192" t="s">
        <v>0</v>
      </c>
      <c r="C192">
        <v>323.5</v>
      </c>
      <c r="D192">
        <v>331.25</v>
      </c>
      <c r="E192">
        <v>321.95</v>
      </c>
      <c r="F192">
        <v>325.3</v>
      </c>
      <c r="G192">
        <f t="shared" si="5"/>
        <v>6.1500616944606373E-2</v>
      </c>
      <c r="H192">
        <f t="shared" si="4"/>
        <v>929.69419834238352</v>
      </c>
    </row>
    <row r="193" spans="1:8" x14ac:dyDescent="0.3">
      <c r="A193" s="4" t="s">
        <v>528</v>
      </c>
      <c r="B193" t="s">
        <v>0</v>
      </c>
      <c r="C193">
        <v>321.5</v>
      </c>
      <c r="D193">
        <v>327.60000000000002</v>
      </c>
      <c r="E193">
        <v>315.5</v>
      </c>
      <c r="F193">
        <v>326.8</v>
      </c>
      <c r="G193">
        <f t="shared" si="5"/>
        <v>0.46005295065420937</v>
      </c>
      <c r="H193">
        <f t="shared" si="4"/>
        <v>933.98113746784793</v>
      </c>
    </row>
    <row r="194" spans="1:8" x14ac:dyDescent="0.3">
      <c r="A194" s="4" t="s">
        <v>125</v>
      </c>
      <c r="B194" t="s">
        <v>0</v>
      </c>
      <c r="C194">
        <v>326.3</v>
      </c>
      <c r="D194">
        <v>363</v>
      </c>
      <c r="E194">
        <v>326.3</v>
      </c>
      <c r="F194">
        <v>350.5</v>
      </c>
      <c r="G194">
        <f t="shared" si="5"/>
        <v>7.0012343488796844</v>
      </c>
      <c r="H194">
        <f t="shared" si="4"/>
        <v>1001.7147756501856</v>
      </c>
    </row>
    <row r="195" spans="1:8" x14ac:dyDescent="0.3">
      <c r="A195" s="4" t="s">
        <v>126</v>
      </c>
      <c r="B195" t="s">
        <v>0</v>
      </c>
      <c r="C195">
        <v>347.3</v>
      </c>
      <c r="D195">
        <v>352.4</v>
      </c>
      <c r="E195">
        <v>331.35</v>
      </c>
      <c r="F195">
        <v>338.15</v>
      </c>
      <c r="G195">
        <f t="shared" si="5"/>
        <v>-3.5871122453695858</v>
      </c>
      <c r="H195">
        <f t="shared" ref="H195:H258" si="6">(F195/$F$2)*100</f>
        <v>966.41897685052868</v>
      </c>
    </row>
    <row r="196" spans="1:8" x14ac:dyDescent="0.3">
      <c r="A196" s="4" t="s">
        <v>529</v>
      </c>
      <c r="B196" t="s">
        <v>0</v>
      </c>
      <c r="C196">
        <v>335.6</v>
      </c>
      <c r="D196">
        <v>352.9</v>
      </c>
      <c r="E196">
        <v>335.6</v>
      </c>
      <c r="F196">
        <v>344</v>
      </c>
      <c r="G196">
        <f t="shared" ref="G196:G259" si="7">LN(F196/F195)*100</f>
        <v>1.7152073352449548</v>
      </c>
      <c r="H196">
        <f t="shared" si="6"/>
        <v>983.13803943983999</v>
      </c>
    </row>
    <row r="197" spans="1:8" x14ac:dyDescent="0.3">
      <c r="A197" s="4" t="s">
        <v>127</v>
      </c>
      <c r="B197" t="s">
        <v>0</v>
      </c>
      <c r="C197">
        <v>333.1</v>
      </c>
      <c r="D197">
        <v>346.2</v>
      </c>
      <c r="E197">
        <v>333.1</v>
      </c>
      <c r="F197">
        <v>345.75</v>
      </c>
      <c r="G197">
        <f t="shared" si="7"/>
        <v>0.50743131714691925</v>
      </c>
      <c r="H197">
        <f t="shared" si="6"/>
        <v>988.13946841954839</v>
      </c>
    </row>
    <row r="198" spans="1:8" x14ac:dyDescent="0.3">
      <c r="A198" s="4" t="s">
        <v>530</v>
      </c>
      <c r="B198" t="s">
        <v>0</v>
      </c>
      <c r="C198">
        <v>345.3</v>
      </c>
      <c r="D198">
        <v>345.3</v>
      </c>
      <c r="E198">
        <v>334.37</v>
      </c>
      <c r="F198">
        <v>339.98</v>
      </c>
      <c r="G198">
        <f t="shared" si="7"/>
        <v>-1.6829178194243863</v>
      </c>
      <c r="H198">
        <f t="shared" si="6"/>
        <v>971.64904258359536</v>
      </c>
    </row>
    <row r="199" spans="1:8" x14ac:dyDescent="0.3">
      <c r="A199" s="4" t="s">
        <v>128</v>
      </c>
      <c r="B199" t="s">
        <v>0</v>
      </c>
      <c r="C199">
        <v>338.42</v>
      </c>
      <c r="D199">
        <v>346.64</v>
      </c>
      <c r="E199">
        <v>332.18</v>
      </c>
      <c r="F199">
        <v>343.52</v>
      </c>
      <c r="G199">
        <f t="shared" si="7"/>
        <v>1.0358541779847119</v>
      </c>
      <c r="H199">
        <f t="shared" si="6"/>
        <v>981.76621891969125</v>
      </c>
    </row>
    <row r="200" spans="1:8" x14ac:dyDescent="0.3">
      <c r="A200" s="4" t="s">
        <v>129</v>
      </c>
      <c r="B200" t="s">
        <v>0</v>
      </c>
      <c r="C200">
        <v>341.96</v>
      </c>
      <c r="D200">
        <v>357.04</v>
      </c>
      <c r="E200">
        <v>338.42</v>
      </c>
      <c r="F200">
        <v>354.64</v>
      </c>
      <c r="G200">
        <f t="shared" si="7"/>
        <v>3.1857856306327106</v>
      </c>
      <c r="H200">
        <f t="shared" si="6"/>
        <v>1013.5467276364675</v>
      </c>
    </row>
    <row r="201" spans="1:8" x14ac:dyDescent="0.3">
      <c r="A201" s="4" t="s">
        <v>531</v>
      </c>
      <c r="B201" t="s">
        <v>0</v>
      </c>
      <c r="C201">
        <v>358.8</v>
      </c>
      <c r="D201">
        <v>392.8</v>
      </c>
      <c r="E201">
        <v>353.92</v>
      </c>
      <c r="F201">
        <v>383.45</v>
      </c>
      <c r="G201">
        <f t="shared" si="7"/>
        <v>7.8106043774070137</v>
      </c>
      <c r="H201">
        <f t="shared" si="6"/>
        <v>1095.884538439554</v>
      </c>
    </row>
    <row r="202" spans="1:8" x14ac:dyDescent="0.3">
      <c r="A202" s="4" t="s">
        <v>130</v>
      </c>
      <c r="B202" t="s">
        <v>0</v>
      </c>
      <c r="C202">
        <v>387.71</v>
      </c>
      <c r="D202">
        <v>444.24</v>
      </c>
      <c r="E202">
        <v>384.17</v>
      </c>
      <c r="F202">
        <v>422.82</v>
      </c>
      <c r="G202">
        <f t="shared" si="7"/>
        <v>9.7737322356117833</v>
      </c>
      <c r="H202">
        <f t="shared" si="6"/>
        <v>1208.4024006859102</v>
      </c>
    </row>
    <row r="203" spans="1:8" x14ac:dyDescent="0.3">
      <c r="A203" s="4" t="s">
        <v>131</v>
      </c>
      <c r="B203" t="s">
        <v>0</v>
      </c>
      <c r="C203">
        <v>422.95</v>
      </c>
      <c r="D203">
        <v>443.97</v>
      </c>
      <c r="E203">
        <v>396.88</v>
      </c>
      <c r="F203">
        <v>399.88</v>
      </c>
      <c r="G203">
        <f t="shared" si="7"/>
        <v>-5.5782054468006184</v>
      </c>
      <c r="H203">
        <f t="shared" si="6"/>
        <v>1142.8408116604742</v>
      </c>
    </row>
    <row r="204" spans="1:8" x14ac:dyDescent="0.3">
      <c r="A204" s="4" t="s">
        <v>532</v>
      </c>
      <c r="B204" t="s">
        <v>0</v>
      </c>
      <c r="C204">
        <v>405.48</v>
      </c>
      <c r="D204">
        <v>412.17</v>
      </c>
      <c r="E204">
        <v>377.23</v>
      </c>
      <c r="F204">
        <v>388.96</v>
      </c>
      <c r="G204">
        <f t="shared" si="7"/>
        <v>-2.7687991531166825</v>
      </c>
      <c r="H204">
        <f t="shared" si="6"/>
        <v>1111.6318948270934</v>
      </c>
    </row>
    <row r="205" spans="1:8" x14ac:dyDescent="0.3">
      <c r="A205" s="4" t="s">
        <v>132</v>
      </c>
      <c r="B205" t="s">
        <v>0</v>
      </c>
      <c r="C205">
        <v>391.01</v>
      </c>
      <c r="D205">
        <v>400.43</v>
      </c>
      <c r="E205">
        <v>383.51</v>
      </c>
      <c r="F205">
        <v>390.19</v>
      </c>
      <c r="G205">
        <f t="shared" si="7"/>
        <v>0.31572894096610754</v>
      </c>
      <c r="H205">
        <f t="shared" si="6"/>
        <v>1115.1471849099742</v>
      </c>
    </row>
    <row r="206" spans="1:8" x14ac:dyDescent="0.3">
      <c r="A206" s="4" t="s">
        <v>533</v>
      </c>
      <c r="B206" t="s">
        <v>0</v>
      </c>
      <c r="C206">
        <v>403.1</v>
      </c>
      <c r="D206">
        <v>423.41</v>
      </c>
      <c r="E206">
        <v>396.91</v>
      </c>
      <c r="F206">
        <v>403.43</v>
      </c>
      <c r="G206">
        <f t="shared" si="7"/>
        <v>3.336919065056295</v>
      </c>
      <c r="H206">
        <f t="shared" si="6"/>
        <v>1152.9865675907402</v>
      </c>
    </row>
    <row r="207" spans="1:8" x14ac:dyDescent="0.3">
      <c r="A207" s="4" t="s">
        <v>534</v>
      </c>
      <c r="B207" t="s">
        <v>0</v>
      </c>
      <c r="C207">
        <v>406.36</v>
      </c>
      <c r="D207">
        <v>407.88</v>
      </c>
      <c r="E207">
        <v>388.66</v>
      </c>
      <c r="F207">
        <v>405.27</v>
      </c>
      <c r="G207">
        <f t="shared" si="7"/>
        <v>0.45505210216625963</v>
      </c>
      <c r="H207">
        <f t="shared" si="6"/>
        <v>1158.2452129179765</v>
      </c>
    </row>
    <row r="208" spans="1:8" x14ac:dyDescent="0.3">
      <c r="A208" s="4" t="s">
        <v>133</v>
      </c>
      <c r="B208" t="s">
        <v>0</v>
      </c>
      <c r="C208">
        <v>404.19</v>
      </c>
      <c r="D208">
        <v>427.65</v>
      </c>
      <c r="E208">
        <v>402.34</v>
      </c>
      <c r="F208">
        <v>417.76</v>
      </c>
      <c r="G208">
        <f t="shared" si="7"/>
        <v>3.0353593301119153</v>
      </c>
      <c r="H208">
        <f t="shared" si="6"/>
        <v>1193.94112603601</v>
      </c>
    </row>
    <row r="209" spans="1:8" x14ac:dyDescent="0.3">
      <c r="A209" s="4" t="s">
        <v>134</v>
      </c>
      <c r="B209" t="s">
        <v>0</v>
      </c>
      <c r="C209">
        <v>417</v>
      </c>
      <c r="D209">
        <v>477.6</v>
      </c>
      <c r="E209">
        <v>414.83</v>
      </c>
      <c r="F209">
        <v>453.6</v>
      </c>
      <c r="G209">
        <f t="shared" si="7"/>
        <v>8.2308647462723652</v>
      </c>
      <c r="H209">
        <f t="shared" si="6"/>
        <v>1296.3703915404401</v>
      </c>
    </row>
    <row r="210" spans="1:8" x14ac:dyDescent="0.3">
      <c r="A210" s="4" t="s">
        <v>535</v>
      </c>
      <c r="B210" t="s">
        <v>0</v>
      </c>
      <c r="C210">
        <v>456.53</v>
      </c>
      <c r="D210">
        <v>482.98</v>
      </c>
      <c r="E210">
        <v>445.94</v>
      </c>
      <c r="F210">
        <v>451.27</v>
      </c>
      <c r="G210">
        <f t="shared" si="7"/>
        <v>-0.51499224189729031</v>
      </c>
      <c r="H210">
        <f t="shared" si="6"/>
        <v>1289.7113460988853</v>
      </c>
    </row>
    <row r="211" spans="1:8" x14ac:dyDescent="0.3">
      <c r="A211" s="4" t="s">
        <v>135</v>
      </c>
      <c r="B211" t="s">
        <v>0</v>
      </c>
      <c r="C211">
        <v>446.66</v>
      </c>
      <c r="D211">
        <v>463.14</v>
      </c>
      <c r="E211">
        <v>436.44</v>
      </c>
      <c r="F211">
        <v>448.64</v>
      </c>
      <c r="G211">
        <f t="shared" si="7"/>
        <v>-0.58450455883988928</v>
      </c>
      <c r="H211">
        <f t="shared" si="6"/>
        <v>1282.1949128322376</v>
      </c>
    </row>
    <row r="212" spans="1:8" x14ac:dyDescent="0.3">
      <c r="A212" s="4" t="s">
        <v>136</v>
      </c>
      <c r="B212" t="s">
        <v>0</v>
      </c>
      <c r="C212">
        <v>446.86</v>
      </c>
      <c r="D212">
        <v>464.79</v>
      </c>
      <c r="E212">
        <v>440.2</v>
      </c>
      <c r="F212">
        <v>463.73</v>
      </c>
      <c r="G212">
        <f t="shared" si="7"/>
        <v>3.3081701900856171</v>
      </c>
      <c r="H212">
        <f t="shared" si="6"/>
        <v>1325.3215204344099</v>
      </c>
    </row>
    <row r="213" spans="1:8" x14ac:dyDescent="0.3">
      <c r="A213" s="4" t="s">
        <v>137</v>
      </c>
      <c r="B213" t="s">
        <v>0</v>
      </c>
      <c r="C213">
        <v>472.24</v>
      </c>
      <c r="D213">
        <v>479.09</v>
      </c>
      <c r="E213">
        <v>449.69</v>
      </c>
      <c r="F213">
        <v>452.86</v>
      </c>
      <c r="G213">
        <f t="shared" si="7"/>
        <v>-2.3719459362651207</v>
      </c>
      <c r="H213">
        <f t="shared" si="6"/>
        <v>1294.2555015718776</v>
      </c>
    </row>
    <row r="214" spans="1:8" x14ac:dyDescent="0.3">
      <c r="A214" s="4" t="s">
        <v>138</v>
      </c>
      <c r="B214" t="s">
        <v>0</v>
      </c>
      <c r="C214">
        <v>454.37</v>
      </c>
      <c r="D214">
        <v>466.04</v>
      </c>
      <c r="E214">
        <v>451.21</v>
      </c>
      <c r="F214">
        <v>458.98</v>
      </c>
      <c r="G214">
        <f t="shared" si="7"/>
        <v>1.3423609182090235</v>
      </c>
      <c r="H214">
        <f t="shared" si="6"/>
        <v>1311.7462132037724</v>
      </c>
    </row>
    <row r="215" spans="1:8" x14ac:dyDescent="0.3">
      <c r="A215" s="4" t="s">
        <v>536</v>
      </c>
      <c r="B215" t="s">
        <v>0</v>
      </c>
      <c r="C215">
        <v>453.46</v>
      </c>
      <c r="D215">
        <v>489.96</v>
      </c>
      <c r="E215">
        <v>451.86</v>
      </c>
      <c r="F215">
        <v>468.67</v>
      </c>
      <c r="G215">
        <f t="shared" si="7"/>
        <v>2.0892259926275503</v>
      </c>
      <c r="H215">
        <f t="shared" si="6"/>
        <v>1339.4398399542727</v>
      </c>
    </row>
    <row r="216" spans="1:8" x14ac:dyDescent="0.3">
      <c r="A216" s="4" t="s">
        <v>139</v>
      </c>
      <c r="B216" t="s">
        <v>0</v>
      </c>
      <c r="C216">
        <v>469.47</v>
      </c>
      <c r="D216">
        <v>496.1</v>
      </c>
      <c r="E216">
        <v>454.56</v>
      </c>
      <c r="F216">
        <v>490.46</v>
      </c>
      <c r="G216">
        <f t="shared" si="7"/>
        <v>4.5444830187992693</v>
      </c>
      <c r="H216">
        <f t="shared" si="6"/>
        <v>1401.7147756501856</v>
      </c>
    </row>
    <row r="217" spans="1:8" x14ac:dyDescent="0.3">
      <c r="A217" s="4" t="s">
        <v>140</v>
      </c>
      <c r="B217" t="s">
        <v>0</v>
      </c>
      <c r="C217">
        <v>489.96</v>
      </c>
      <c r="D217">
        <v>502.97</v>
      </c>
      <c r="E217">
        <v>474.44</v>
      </c>
      <c r="F217">
        <v>485.85</v>
      </c>
      <c r="G217">
        <f t="shared" si="7"/>
        <v>-0.94437919552857652</v>
      </c>
      <c r="H217">
        <f t="shared" si="6"/>
        <v>1388.539582737925</v>
      </c>
    </row>
    <row r="218" spans="1:8" x14ac:dyDescent="0.3">
      <c r="A218" s="4" t="s">
        <v>537</v>
      </c>
      <c r="B218" t="s">
        <v>0</v>
      </c>
      <c r="C218">
        <v>480.76</v>
      </c>
      <c r="D218">
        <v>488.92</v>
      </c>
      <c r="E218">
        <v>449.72</v>
      </c>
      <c r="F218">
        <v>454.01</v>
      </c>
      <c r="G218">
        <f t="shared" si="7"/>
        <v>-6.7780710054960238</v>
      </c>
      <c r="H218">
        <f t="shared" si="6"/>
        <v>1297.5421549014004</v>
      </c>
    </row>
    <row r="219" spans="1:8" x14ac:dyDescent="0.3">
      <c r="A219" s="4" t="s">
        <v>141</v>
      </c>
      <c r="B219" t="s">
        <v>0</v>
      </c>
      <c r="C219">
        <v>454.63</v>
      </c>
      <c r="D219">
        <v>457.75</v>
      </c>
      <c r="E219">
        <v>423.37</v>
      </c>
      <c r="F219">
        <v>430.23</v>
      </c>
      <c r="G219">
        <f t="shared" si="7"/>
        <v>-5.3799274821257077</v>
      </c>
      <c r="H219">
        <f t="shared" si="6"/>
        <v>1229.5798799657043</v>
      </c>
    </row>
    <row r="220" spans="1:8" x14ac:dyDescent="0.3">
      <c r="A220" s="4" t="s">
        <v>142</v>
      </c>
      <c r="B220" t="s">
        <v>0</v>
      </c>
      <c r="C220">
        <v>430.77</v>
      </c>
      <c r="D220">
        <v>459.07</v>
      </c>
      <c r="E220">
        <v>424.69</v>
      </c>
      <c r="F220">
        <v>453.85</v>
      </c>
      <c r="G220">
        <f t="shared" si="7"/>
        <v>5.3446797563405566</v>
      </c>
      <c r="H220">
        <f t="shared" si="6"/>
        <v>1297.0848813946843</v>
      </c>
    </row>
    <row r="221" spans="1:8" x14ac:dyDescent="0.3">
      <c r="A221" s="4" t="s">
        <v>538</v>
      </c>
      <c r="B221" t="s">
        <v>0</v>
      </c>
      <c r="C221">
        <v>455.41</v>
      </c>
      <c r="D221">
        <v>460.24</v>
      </c>
      <c r="E221">
        <v>445.04</v>
      </c>
      <c r="F221">
        <v>449.95</v>
      </c>
      <c r="G221">
        <f t="shared" si="7"/>
        <v>-0.86302814926787552</v>
      </c>
      <c r="H221">
        <f t="shared" si="6"/>
        <v>1285.9388396684767</v>
      </c>
    </row>
    <row r="222" spans="1:8" x14ac:dyDescent="0.3">
      <c r="A222" s="4" t="s">
        <v>143</v>
      </c>
      <c r="B222" t="s">
        <v>0</v>
      </c>
      <c r="C222">
        <v>444.42</v>
      </c>
      <c r="D222">
        <v>460.95</v>
      </c>
      <c r="E222">
        <v>441.3</v>
      </c>
      <c r="F222">
        <v>454.41</v>
      </c>
      <c r="G222">
        <f t="shared" si="7"/>
        <v>0.98634087270863513</v>
      </c>
      <c r="H222">
        <f t="shared" si="6"/>
        <v>1298.685338668191</v>
      </c>
    </row>
    <row r="223" spans="1:8" x14ac:dyDescent="0.3">
      <c r="A223" s="4" t="s">
        <v>144</v>
      </c>
      <c r="B223" t="s">
        <v>0</v>
      </c>
      <c r="C223">
        <v>456.67</v>
      </c>
      <c r="D223">
        <v>468.2</v>
      </c>
      <c r="E223">
        <v>429.42</v>
      </c>
      <c r="F223">
        <v>434.92</v>
      </c>
      <c r="G223">
        <f t="shared" si="7"/>
        <v>-4.3837768077494985</v>
      </c>
      <c r="H223">
        <f t="shared" si="6"/>
        <v>1242.9837096313231</v>
      </c>
    </row>
    <row r="224" spans="1:8" x14ac:dyDescent="0.3">
      <c r="A224" s="4" t="s">
        <v>539</v>
      </c>
      <c r="B224" t="s">
        <v>0</v>
      </c>
      <c r="C224">
        <v>437.05</v>
      </c>
      <c r="D224">
        <v>447.8</v>
      </c>
      <c r="E224">
        <v>424.04</v>
      </c>
      <c r="F224">
        <v>435.7</v>
      </c>
      <c r="G224">
        <f t="shared" si="7"/>
        <v>0.17918269938477152</v>
      </c>
      <c r="H224">
        <f t="shared" si="6"/>
        <v>1245.2129179765648</v>
      </c>
    </row>
    <row r="225" spans="1:8" x14ac:dyDescent="0.3">
      <c r="A225" s="4" t="s">
        <v>145</v>
      </c>
      <c r="B225" t="s">
        <v>0</v>
      </c>
      <c r="C225">
        <v>434.34</v>
      </c>
      <c r="D225">
        <v>437.44</v>
      </c>
      <c r="E225">
        <v>423.33</v>
      </c>
      <c r="F225">
        <v>430.58</v>
      </c>
      <c r="G225">
        <f t="shared" si="7"/>
        <v>-1.1820796090213554</v>
      </c>
      <c r="H225">
        <f t="shared" si="6"/>
        <v>1230.5801657616462</v>
      </c>
    </row>
    <row r="226" spans="1:8" x14ac:dyDescent="0.3">
      <c r="A226" s="4" t="s">
        <v>146</v>
      </c>
      <c r="B226" t="s">
        <v>0</v>
      </c>
      <c r="C226">
        <v>430.19</v>
      </c>
      <c r="D226">
        <v>431.03</v>
      </c>
      <c r="E226">
        <v>386.85</v>
      </c>
      <c r="F226">
        <v>394.03</v>
      </c>
      <c r="G226">
        <f t="shared" si="7"/>
        <v>-8.8706088501934364</v>
      </c>
      <c r="H226">
        <f t="shared" si="6"/>
        <v>1126.1217490711629</v>
      </c>
    </row>
    <row r="227" spans="1:8" x14ac:dyDescent="0.3">
      <c r="A227" s="4" t="s">
        <v>147</v>
      </c>
      <c r="B227" t="s">
        <v>0</v>
      </c>
      <c r="C227">
        <v>397.35</v>
      </c>
      <c r="D227">
        <v>415.69</v>
      </c>
      <c r="E227">
        <v>391.98</v>
      </c>
      <c r="F227">
        <v>412.16</v>
      </c>
      <c r="G227">
        <f t="shared" si="7"/>
        <v>4.49845749446858</v>
      </c>
      <c r="H227">
        <f t="shared" si="6"/>
        <v>1177.9365533009432</v>
      </c>
    </row>
    <row r="228" spans="1:8" x14ac:dyDescent="0.3">
      <c r="A228" s="4" t="s">
        <v>148</v>
      </c>
      <c r="B228" t="s">
        <v>0</v>
      </c>
      <c r="C228">
        <v>411.05</v>
      </c>
      <c r="D228">
        <v>426.8</v>
      </c>
      <c r="E228">
        <v>409.67</v>
      </c>
      <c r="F228">
        <v>423.6</v>
      </c>
      <c r="G228">
        <f t="shared" si="7"/>
        <v>2.7377990251317237</v>
      </c>
      <c r="H228">
        <f t="shared" si="6"/>
        <v>1210.6316090311518</v>
      </c>
    </row>
    <row r="229" spans="1:8" x14ac:dyDescent="0.3">
      <c r="A229" s="4" t="s">
        <v>540</v>
      </c>
      <c r="B229" t="s">
        <v>0</v>
      </c>
      <c r="C229">
        <v>422.93</v>
      </c>
      <c r="D229">
        <v>432.11</v>
      </c>
      <c r="E229">
        <v>406.91</v>
      </c>
      <c r="F229">
        <v>409.39</v>
      </c>
      <c r="G229">
        <f t="shared" si="7"/>
        <v>-3.4121366787634186</v>
      </c>
      <c r="H229">
        <f t="shared" si="6"/>
        <v>1170.0200057159186</v>
      </c>
    </row>
    <row r="230" spans="1:8" x14ac:dyDescent="0.3">
      <c r="A230" s="4" t="s">
        <v>149</v>
      </c>
      <c r="B230" t="s">
        <v>0</v>
      </c>
      <c r="C230">
        <v>410.28</v>
      </c>
      <c r="D230">
        <v>413.93</v>
      </c>
      <c r="E230">
        <v>387.84</v>
      </c>
      <c r="F230">
        <v>390.31</v>
      </c>
      <c r="G230">
        <f t="shared" si="7"/>
        <v>-4.7726951764332552</v>
      </c>
      <c r="H230">
        <f t="shared" si="6"/>
        <v>1115.4901400400113</v>
      </c>
    </row>
    <row r="231" spans="1:8" x14ac:dyDescent="0.3">
      <c r="A231" s="4" t="s">
        <v>150</v>
      </c>
      <c r="B231" t="s">
        <v>0</v>
      </c>
      <c r="C231">
        <v>391.84</v>
      </c>
      <c r="D231">
        <v>396.02</v>
      </c>
      <c r="E231">
        <v>376.19</v>
      </c>
      <c r="F231">
        <v>386.9</v>
      </c>
      <c r="G231">
        <f t="shared" si="7"/>
        <v>-0.87750334688174692</v>
      </c>
      <c r="H231">
        <f t="shared" si="6"/>
        <v>1105.7444984281221</v>
      </c>
    </row>
    <row r="232" spans="1:8" x14ac:dyDescent="0.3">
      <c r="A232" s="4" t="s">
        <v>151</v>
      </c>
      <c r="B232" t="s">
        <v>0</v>
      </c>
      <c r="C232">
        <v>383.55</v>
      </c>
      <c r="D232">
        <v>397.37</v>
      </c>
      <c r="E232">
        <v>379.55</v>
      </c>
      <c r="F232">
        <v>384.66</v>
      </c>
      <c r="G232">
        <f t="shared" si="7"/>
        <v>-0.58064344792462375</v>
      </c>
      <c r="H232">
        <f t="shared" si="6"/>
        <v>1099.3426693340955</v>
      </c>
    </row>
    <row r="233" spans="1:8" x14ac:dyDescent="0.3">
      <c r="A233" s="4" t="s">
        <v>541</v>
      </c>
      <c r="B233" t="s">
        <v>0</v>
      </c>
      <c r="C233">
        <v>385.49</v>
      </c>
      <c r="D233">
        <v>391.49</v>
      </c>
      <c r="E233">
        <v>376.37</v>
      </c>
      <c r="F233">
        <v>377.72</v>
      </c>
      <c r="G233">
        <f t="shared" si="7"/>
        <v>-1.8206646832352453</v>
      </c>
      <c r="H233">
        <f t="shared" si="6"/>
        <v>1079.5084309802801</v>
      </c>
    </row>
    <row r="234" spans="1:8" x14ac:dyDescent="0.3">
      <c r="A234" s="4" t="s">
        <v>152</v>
      </c>
      <c r="B234" t="s">
        <v>0</v>
      </c>
      <c r="C234">
        <v>377.72</v>
      </c>
      <c r="D234">
        <v>380.08</v>
      </c>
      <c r="E234">
        <v>358.66</v>
      </c>
      <c r="F234">
        <v>361.23</v>
      </c>
      <c r="G234">
        <f t="shared" si="7"/>
        <v>-4.4638305822631157</v>
      </c>
      <c r="H234">
        <f t="shared" si="6"/>
        <v>1032.3806801943413</v>
      </c>
    </row>
    <row r="235" spans="1:8" x14ac:dyDescent="0.3">
      <c r="A235" s="4" t="s">
        <v>153</v>
      </c>
      <c r="B235" t="s">
        <v>0</v>
      </c>
      <c r="C235">
        <v>362.1</v>
      </c>
      <c r="D235">
        <v>379.95</v>
      </c>
      <c r="E235">
        <v>355.71</v>
      </c>
      <c r="F235">
        <v>373.44</v>
      </c>
      <c r="G235">
        <f t="shared" si="7"/>
        <v>3.3242474525953782</v>
      </c>
      <c r="H235">
        <f t="shared" si="6"/>
        <v>1067.2763646756214</v>
      </c>
    </row>
    <row r="236" spans="1:8" x14ac:dyDescent="0.3">
      <c r="A236" s="4" t="s">
        <v>154</v>
      </c>
      <c r="B236" t="s">
        <v>0</v>
      </c>
      <c r="C236">
        <v>376.97</v>
      </c>
      <c r="D236">
        <v>386.45</v>
      </c>
      <c r="E236">
        <v>365.27</v>
      </c>
      <c r="F236">
        <v>370.07</v>
      </c>
      <c r="G236">
        <f t="shared" si="7"/>
        <v>-0.90651721647496597</v>
      </c>
      <c r="H236">
        <f t="shared" si="6"/>
        <v>1057.6450414404114</v>
      </c>
    </row>
    <row r="237" spans="1:8" x14ac:dyDescent="0.3">
      <c r="A237" s="4" t="s">
        <v>155</v>
      </c>
      <c r="B237" t="s">
        <v>0</v>
      </c>
      <c r="C237">
        <v>369.99</v>
      </c>
      <c r="D237">
        <v>374.04</v>
      </c>
      <c r="E237">
        <v>355.2</v>
      </c>
      <c r="F237">
        <v>358.29</v>
      </c>
      <c r="G237">
        <f t="shared" si="7"/>
        <v>-3.2349462584996242</v>
      </c>
      <c r="H237">
        <f t="shared" si="6"/>
        <v>1023.9782795084309</v>
      </c>
    </row>
    <row r="238" spans="1:8" x14ac:dyDescent="0.3">
      <c r="A238" s="4" t="s">
        <v>542</v>
      </c>
      <c r="B238" t="s">
        <v>0</v>
      </c>
      <c r="C238">
        <v>359.01</v>
      </c>
      <c r="D238">
        <v>370.32</v>
      </c>
      <c r="E238">
        <v>353.85</v>
      </c>
      <c r="F238">
        <v>366.14</v>
      </c>
      <c r="G238">
        <f t="shared" si="7"/>
        <v>2.1673059574423301</v>
      </c>
      <c r="H238">
        <f t="shared" si="6"/>
        <v>1046.4132609316946</v>
      </c>
    </row>
    <row r="239" spans="1:8" x14ac:dyDescent="0.3">
      <c r="A239" s="4" t="s">
        <v>156</v>
      </c>
      <c r="B239" t="s">
        <v>0</v>
      </c>
      <c r="C239">
        <v>366.3</v>
      </c>
      <c r="D239">
        <v>379</v>
      </c>
      <c r="E239">
        <v>359.67</v>
      </c>
      <c r="F239">
        <v>373.7</v>
      </c>
      <c r="G239">
        <f t="shared" si="7"/>
        <v>2.0437562568569487</v>
      </c>
      <c r="H239">
        <f t="shared" si="6"/>
        <v>1068.0194341240353</v>
      </c>
    </row>
    <row r="240" spans="1:8" x14ac:dyDescent="0.3">
      <c r="A240" s="4" t="s">
        <v>157</v>
      </c>
      <c r="B240" t="s">
        <v>0</v>
      </c>
      <c r="C240">
        <v>372.95</v>
      </c>
      <c r="D240">
        <v>421</v>
      </c>
      <c r="E240">
        <v>371.9</v>
      </c>
      <c r="F240">
        <v>411.5</v>
      </c>
      <c r="G240">
        <f t="shared" si="7"/>
        <v>9.6355683625686392</v>
      </c>
      <c r="H240">
        <f t="shared" si="6"/>
        <v>1176.0503000857386</v>
      </c>
    </row>
    <row r="241" spans="1:8" x14ac:dyDescent="0.3">
      <c r="A241" s="4" t="s">
        <v>543</v>
      </c>
      <c r="B241" t="s">
        <v>0</v>
      </c>
      <c r="C241">
        <v>413.5</v>
      </c>
      <c r="D241">
        <v>419.1</v>
      </c>
      <c r="E241">
        <v>397.5</v>
      </c>
      <c r="F241">
        <v>402.8</v>
      </c>
      <c r="G241">
        <f t="shared" si="7"/>
        <v>-2.1368859272717211</v>
      </c>
      <c r="H241">
        <f t="shared" si="6"/>
        <v>1151.1860531580451</v>
      </c>
    </row>
    <row r="242" spans="1:8" x14ac:dyDescent="0.3">
      <c r="A242" s="4" t="s">
        <v>158</v>
      </c>
      <c r="B242" t="s">
        <v>0</v>
      </c>
      <c r="C242">
        <v>399.2</v>
      </c>
      <c r="D242">
        <v>424.5</v>
      </c>
      <c r="E242">
        <v>392.2</v>
      </c>
      <c r="F242">
        <v>411.45</v>
      </c>
      <c r="G242">
        <f t="shared" si="7"/>
        <v>2.1247345207314616</v>
      </c>
      <c r="H242">
        <f t="shared" si="6"/>
        <v>1175.9074021148899</v>
      </c>
    </row>
    <row r="243" spans="1:8" x14ac:dyDescent="0.3">
      <c r="A243" s="4" t="s">
        <v>159</v>
      </c>
      <c r="B243" t="s">
        <v>0</v>
      </c>
      <c r="C243">
        <v>417.65</v>
      </c>
      <c r="D243">
        <v>424.5</v>
      </c>
      <c r="E243">
        <v>404.8</v>
      </c>
      <c r="F243">
        <v>406.5</v>
      </c>
      <c r="G243">
        <f t="shared" si="7"/>
        <v>-1.2103577063856574</v>
      </c>
      <c r="H243">
        <f t="shared" si="6"/>
        <v>1161.7605030008572</v>
      </c>
    </row>
    <row r="244" spans="1:8" x14ac:dyDescent="0.3">
      <c r="A244" s="4" t="s">
        <v>544</v>
      </c>
      <c r="B244" t="s">
        <v>0</v>
      </c>
      <c r="C244">
        <v>406.7</v>
      </c>
      <c r="D244">
        <v>408.6</v>
      </c>
      <c r="E244">
        <v>362</v>
      </c>
      <c r="F244">
        <v>370.2</v>
      </c>
      <c r="G244">
        <f t="shared" si="7"/>
        <v>-9.3540528848468174</v>
      </c>
      <c r="H244">
        <f t="shared" si="6"/>
        <v>1058.0165761646183</v>
      </c>
    </row>
    <row r="245" spans="1:8" x14ac:dyDescent="0.3">
      <c r="A245" s="4" t="s">
        <v>160</v>
      </c>
      <c r="B245" t="s">
        <v>0</v>
      </c>
      <c r="C245">
        <v>370.3</v>
      </c>
      <c r="D245">
        <v>381.95</v>
      </c>
      <c r="E245">
        <v>365.2</v>
      </c>
      <c r="F245">
        <v>368.65</v>
      </c>
      <c r="G245">
        <f t="shared" si="7"/>
        <v>-0.41957157037376108</v>
      </c>
      <c r="H245">
        <f t="shared" si="6"/>
        <v>1053.5867390683052</v>
      </c>
    </row>
    <row r="246" spans="1:8" x14ac:dyDescent="0.3">
      <c r="A246" s="4" t="s">
        <v>161</v>
      </c>
      <c r="B246" t="s">
        <v>0</v>
      </c>
      <c r="C246">
        <v>370.05</v>
      </c>
      <c r="D246">
        <v>377.4</v>
      </c>
      <c r="E246">
        <v>359.4</v>
      </c>
      <c r="F246">
        <v>363.7</v>
      </c>
      <c r="G246">
        <f t="shared" si="7"/>
        <v>-1.3518332442716174</v>
      </c>
      <c r="H246">
        <f t="shared" si="6"/>
        <v>1039.4398399542724</v>
      </c>
    </row>
    <row r="247" spans="1:8" x14ac:dyDescent="0.3">
      <c r="A247" s="4" t="s">
        <v>545</v>
      </c>
      <c r="B247" t="s">
        <v>0</v>
      </c>
      <c r="C247">
        <v>358.75</v>
      </c>
      <c r="D247">
        <v>364.3</v>
      </c>
      <c r="E247">
        <v>339.5</v>
      </c>
      <c r="F247">
        <v>356.8</v>
      </c>
      <c r="G247">
        <f t="shared" si="7"/>
        <v>-1.9153951287089022</v>
      </c>
      <c r="H247">
        <f t="shared" si="6"/>
        <v>1019.7199199771363</v>
      </c>
    </row>
    <row r="248" spans="1:8" x14ac:dyDescent="0.3">
      <c r="A248" s="4" t="s">
        <v>162</v>
      </c>
      <c r="B248" t="s">
        <v>0</v>
      </c>
      <c r="C248">
        <v>357.85</v>
      </c>
      <c r="D248">
        <v>374.3</v>
      </c>
      <c r="E248">
        <v>350.1</v>
      </c>
      <c r="F248">
        <v>370.5</v>
      </c>
      <c r="G248">
        <f t="shared" si="7"/>
        <v>3.7678044030287223</v>
      </c>
      <c r="H248">
        <f t="shared" si="6"/>
        <v>1058.8739639897112</v>
      </c>
    </row>
    <row r="249" spans="1:8" x14ac:dyDescent="0.3">
      <c r="A249" s="4" t="s">
        <v>163</v>
      </c>
      <c r="B249" t="s">
        <v>0</v>
      </c>
      <c r="C249">
        <v>373</v>
      </c>
      <c r="D249">
        <v>416.75</v>
      </c>
      <c r="E249">
        <v>369.7</v>
      </c>
      <c r="F249">
        <v>382.75</v>
      </c>
      <c r="G249">
        <f t="shared" si="7"/>
        <v>3.2528589801651591</v>
      </c>
      <c r="H249">
        <f t="shared" si="6"/>
        <v>1093.8839668476708</v>
      </c>
    </row>
    <row r="250" spans="1:8" x14ac:dyDescent="0.3">
      <c r="A250" s="4" t="s">
        <v>546</v>
      </c>
      <c r="B250" t="s">
        <v>0</v>
      </c>
      <c r="C250">
        <v>386.6</v>
      </c>
      <c r="D250">
        <v>409</v>
      </c>
      <c r="E250">
        <v>375.57</v>
      </c>
      <c r="F250">
        <v>402.9</v>
      </c>
      <c r="G250">
        <f t="shared" si="7"/>
        <v>5.1306357659508386</v>
      </c>
      <c r="H250">
        <f t="shared" si="6"/>
        <v>1151.4718490997427</v>
      </c>
    </row>
    <row r="251" spans="1:8" x14ac:dyDescent="0.3">
      <c r="A251" s="4" t="s">
        <v>164</v>
      </c>
      <c r="B251" t="s">
        <v>0</v>
      </c>
      <c r="C251">
        <v>388.3</v>
      </c>
      <c r="D251">
        <v>404</v>
      </c>
      <c r="E251">
        <v>359</v>
      </c>
      <c r="F251">
        <v>379.95</v>
      </c>
      <c r="G251">
        <f t="shared" si="7"/>
        <v>-5.864872708150763</v>
      </c>
      <c r="H251">
        <f t="shared" si="6"/>
        <v>1085.8816804801372</v>
      </c>
    </row>
    <row r="252" spans="1:8" x14ac:dyDescent="0.3">
      <c r="A252" s="4" t="s">
        <v>165</v>
      </c>
      <c r="B252" t="s">
        <v>0</v>
      </c>
      <c r="C252">
        <v>381.3</v>
      </c>
      <c r="D252">
        <v>389.5</v>
      </c>
      <c r="E252">
        <v>373.7</v>
      </c>
      <c r="F252">
        <v>382</v>
      </c>
      <c r="G252">
        <f t="shared" si="7"/>
        <v>0.53809434907813181</v>
      </c>
      <c r="H252">
        <f t="shared" si="6"/>
        <v>1091.7404972849386</v>
      </c>
    </row>
    <row r="253" spans="1:8" x14ac:dyDescent="0.3">
      <c r="A253" s="4" t="s">
        <v>166</v>
      </c>
      <c r="B253" t="s">
        <v>0</v>
      </c>
      <c r="C253">
        <v>375.3</v>
      </c>
      <c r="D253">
        <v>393.8</v>
      </c>
      <c r="E253">
        <v>366</v>
      </c>
      <c r="F253">
        <v>392.5</v>
      </c>
      <c r="G253">
        <f t="shared" si="7"/>
        <v>2.7115928615887954</v>
      </c>
      <c r="H253">
        <f t="shared" si="6"/>
        <v>1121.7490711631895</v>
      </c>
    </row>
    <row r="254" spans="1:8" x14ac:dyDescent="0.3">
      <c r="A254" s="4" t="s">
        <v>167</v>
      </c>
      <c r="B254" t="s">
        <v>0</v>
      </c>
      <c r="C254">
        <v>388.4</v>
      </c>
      <c r="D254">
        <v>404.8</v>
      </c>
      <c r="E254">
        <v>364</v>
      </c>
      <c r="F254">
        <v>366.1</v>
      </c>
      <c r="G254">
        <f t="shared" si="7"/>
        <v>-6.9630017096272558</v>
      </c>
      <c r="H254">
        <f t="shared" si="6"/>
        <v>1046.2989425550156</v>
      </c>
    </row>
    <row r="255" spans="1:8" x14ac:dyDescent="0.3">
      <c r="A255" s="4" t="s">
        <v>168</v>
      </c>
      <c r="B255" t="s">
        <v>0</v>
      </c>
      <c r="C255">
        <v>365.3</v>
      </c>
      <c r="D255">
        <v>370.9</v>
      </c>
      <c r="E255">
        <v>355</v>
      </c>
      <c r="F255">
        <v>365.9</v>
      </c>
      <c r="G255">
        <f t="shared" si="7"/>
        <v>-5.464481010295176E-2</v>
      </c>
      <c r="H255">
        <f t="shared" si="6"/>
        <v>1045.7273506716203</v>
      </c>
    </row>
    <row r="256" spans="1:8" x14ac:dyDescent="0.3">
      <c r="A256" s="4" t="s">
        <v>547</v>
      </c>
      <c r="B256" t="s">
        <v>0</v>
      </c>
      <c r="C256">
        <v>366.6</v>
      </c>
      <c r="D256">
        <v>370.9</v>
      </c>
      <c r="E256">
        <v>353.2</v>
      </c>
      <c r="F256">
        <v>355.35</v>
      </c>
      <c r="G256">
        <f t="shared" si="7"/>
        <v>-2.9256852752256814</v>
      </c>
      <c r="H256">
        <f t="shared" si="6"/>
        <v>1015.5758788225206</v>
      </c>
    </row>
    <row r="257" spans="1:8" x14ac:dyDescent="0.3">
      <c r="A257" s="4" t="s">
        <v>169</v>
      </c>
      <c r="B257" t="s">
        <v>0</v>
      </c>
      <c r="C257">
        <v>358.75</v>
      </c>
      <c r="D257">
        <v>365.2</v>
      </c>
      <c r="E257">
        <v>349.8</v>
      </c>
      <c r="F257">
        <v>356.35</v>
      </c>
      <c r="G257">
        <f t="shared" si="7"/>
        <v>0.28101746749756201</v>
      </c>
      <c r="H257">
        <f t="shared" si="6"/>
        <v>1018.4338382394969</v>
      </c>
    </row>
    <row r="258" spans="1:8" x14ac:dyDescent="0.3">
      <c r="A258" s="4" t="s">
        <v>170</v>
      </c>
      <c r="B258" t="s">
        <v>0</v>
      </c>
      <c r="C258">
        <v>355.75</v>
      </c>
      <c r="D258">
        <v>364.3</v>
      </c>
      <c r="E258">
        <v>352.6</v>
      </c>
      <c r="F258">
        <v>361.25</v>
      </c>
      <c r="G258">
        <f t="shared" si="7"/>
        <v>1.365684547876205</v>
      </c>
      <c r="H258">
        <f t="shared" si="6"/>
        <v>1032.4378393826807</v>
      </c>
    </row>
    <row r="259" spans="1:8" x14ac:dyDescent="0.3">
      <c r="A259" s="4" t="s">
        <v>548</v>
      </c>
      <c r="B259" t="s">
        <v>0</v>
      </c>
      <c r="C259">
        <v>362.25</v>
      </c>
      <c r="D259">
        <v>373.72</v>
      </c>
      <c r="E259">
        <v>359.4</v>
      </c>
      <c r="F259">
        <v>368</v>
      </c>
      <c r="G259">
        <f t="shared" si="7"/>
        <v>1.8512698742289075</v>
      </c>
      <c r="H259">
        <f t="shared" ref="H259:H322" si="8">(F259/$F$2)*100</f>
        <v>1051.7290654472706</v>
      </c>
    </row>
    <row r="260" spans="1:8" x14ac:dyDescent="0.3">
      <c r="A260" s="4" t="s">
        <v>171</v>
      </c>
      <c r="B260" t="s">
        <v>0</v>
      </c>
      <c r="C260">
        <v>368</v>
      </c>
      <c r="D260">
        <v>371.9</v>
      </c>
      <c r="E260">
        <v>360.75</v>
      </c>
      <c r="F260">
        <v>363.7</v>
      </c>
      <c r="G260">
        <f t="shared" ref="G260:G323" si="9">LN(F260/F259)*100</f>
        <v>-1.175358617598758</v>
      </c>
      <c r="H260">
        <f t="shared" si="8"/>
        <v>1039.4398399542724</v>
      </c>
    </row>
    <row r="261" spans="1:8" x14ac:dyDescent="0.3">
      <c r="A261" s="4" t="s">
        <v>549</v>
      </c>
      <c r="B261" t="s">
        <v>0</v>
      </c>
      <c r="C261">
        <v>363.3</v>
      </c>
      <c r="D261">
        <v>365.3</v>
      </c>
      <c r="E261">
        <v>345.5</v>
      </c>
      <c r="F261">
        <v>348.3</v>
      </c>
      <c r="G261">
        <f t="shared" si="9"/>
        <v>-4.3265174620987814</v>
      </c>
      <c r="H261">
        <f t="shared" si="8"/>
        <v>995.42726493283794</v>
      </c>
    </row>
    <row r="262" spans="1:8" x14ac:dyDescent="0.3">
      <c r="A262" s="4" t="s">
        <v>172</v>
      </c>
      <c r="B262" t="s">
        <v>0</v>
      </c>
      <c r="C262">
        <v>347.75</v>
      </c>
      <c r="D262">
        <v>356</v>
      </c>
      <c r="E262">
        <v>342.5</v>
      </c>
      <c r="F262">
        <v>353.8</v>
      </c>
      <c r="G262">
        <f t="shared" si="9"/>
        <v>1.5667604353729481</v>
      </c>
      <c r="H262">
        <f t="shared" si="8"/>
        <v>1011.1460417262075</v>
      </c>
    </row>
    <row r="263" spans="1:8" x14ac:dyDescent="0.3">
      <c r="A263" s="4" t="s">
        <v>173</v>
      </c>
      <c r="B263" t="s">
        <v>0</v>
      </c>
      <c r="C263">
        <v>353.85</v>
      </c>
      <c r="D263">
        <v>364.6</v>
      </c>
      <c r="E263">
        <v>351.02</v>
      </c>
      <c r="F263">
        <v>357.7</v>
      </c>
      <c r="G263">
        <f t="shared" si="9"/>
        <v>1.0962864539287032</v>
      </c>
      <c r="H263">
        <f t="shared" si="8"/>
        <v>1022.292083452415</v>
      </c>
    </row>
    <row r="264" spans="1:8" x14ac:dyDescent="0.3">
      <c r="A264" s="4" t="s">
        <v>550</v>
      </c>
      <c r="B264" t="s">
        <v>0</v>
      </c>
      <c r="C264">
        <v>355.1</v>
      </c>
      <c r="D264">
        <v>369.8</v>
      </c>
      <c r="E264">
        <v>352.5</v>
      </c>
      <c r="F264">
        <v>367.7</v>
      </c>
      <c r="G264">
        <f t="shared" si="9"/>
        <v>2.7572742042254172</v>
      </c>
      <c r="H264">
        <f t="shared" si="8"/>
        <v>1050.8716776221777</v>
      </c>
    </row>
    <row r="265" spans="1:8" x14ac:dyDescent="0.3">
      <c r="A265" s="4" t="s">
        <v>174</v>
      </c>
      <c r="B265" t="s">
        <v>0</v>
      </c>
      <c r="C265">
        <v>366.3</v>
      </c>
      <c r="D265">
        <v>371.8</v>
      </c>
      <c r="E265">
        <v>351.3</v>
      </c>
      <c r="F265">
        <v>354.1</v>
      </c>
      <c r="G265">
        <f t="shared" si="9"/>
        <v>-3.7688029189368208</v>
      </c>
      <c r="H265">
        <f t="shared" si="8"/>
        <v>1012.0034295513003</v>
      </c>
    </row>
    <row r="266" spans="1:8" x14ac:dyDescent="0.3">
      <c r="A266" s="4" t="s">
        <v>175</v>
      </c>
      <c r="B266" t="s">
        <v>0</v>
      </c>
      <c r="C266">
        <v>354.1</v>
      </c>
      <c r="D266">
        <v>360.8</v>
      </c>
      <c r="E266">
        <v>347.8</v>
      </c>
      <c r="F266">
        <v>356.75</v>
      </c>
      <c r="G266">
        <f t="shared" si="9"/>
        <v>0.74558972390876999</v>
      </c>
      <c r="H266">
        <f t="shared" si="8"/>
        <v>1019.5770220062874</v>
      </c>
    </row>
    <row r="267" spans="1:8" x14ac:dyDescent="0.3">
      <c r="A267" s="4" t="s">
        <v>551</v>
      </c>
      <c r="B267" t="s">
        <v>0</v>
      </c>
      <c r="C267">
        <v>355.75</v>
      </c>
      <c r="D267">
        <v>358.4</v>
      </c>
      <c r="E267">
        <v>348</v>
      </c>
      <c r="F267">
        <v>352.9</v>
      </c>
      <c r="G267">
        <f t="shared" si="9"/>
        <v>-1.0850525675721474</v>
      </c>
      <c r="H267">
        <f t="shared" si="8"/>
        <v>1008.5738782509287</v>
      </c>
    </row>
    <row r="268" spans="1:8" x14ac:dyDescent="0.3">
      <c r="A268" s="4" t="s">
        <v>176</v>
      </c>
      <c r="B268" t="s">
        <v>0</v>
      </c>
      <c r="C268">
        <v>351.3</v>
      </c>
      <c r="D268">
        <v>353.35</v>
      </c>
      <c r="E268">
        <v>336</v>
      </c>
      <c r="F268">
        <v>343.15</v>
      </c>
      <c r="G268">
        <f t="shared" si="9"/>
        <v>-2.8017061326580754</v>
      </c>
      <c r="H268">
        <f t="shared" si="8"/>
        <v>980.70877393541002</v>
      </c>
    </row>
    <row r="269" spans="1:8" x14ac:dyDescent="0.3">
      <c r="A269" s="4" t="s">
        <v>177</v>
      </c>
      <c r="B269" t="s">
        <v>0</v>
      </c>
      <c r="C269">
        <v>342.3</v>
      </c>
      <c r="D269">
        <v>344.75</v>
      </c>
      <c r="E269">
        <v>332.75</v>
      </c>
      <c r="F269">
        <v>336.9</v>
      </c>
      <c r="G269">
        <f t="shared" si="9"/>
        <v>-1.8381518942136439</v>
      </c>
      <c r="H269">
        <f t="shared" si="8"/>
        <v>962.84652757930826</v>
      </c>
    </row>
    <row r="270" spans="1:8" x14ac:dyDescent="0.3">
      <c r="A270" s="4" t="s">
        <v>552</v>
      </c>
      <c r="B270" t="s">
        <v>0</v>
      </c>
      <c r="C270">
        <v>338.3</v>
      </c>
      <c r="D270">
        <v>340.9</v>
      </c>
      <c r="E270">
        <v>334.1</v>
      </c>
      <c r="F270">
        <v>336.3</v>
      </c>
      <c r="G270">
        <f t="shared" si="9"/>
        <v>-0.17825316662831908</v>
      </c>
      <c r="H270">
        <f t="shared" si="8"/>
        <v>961.13175192912263</v>
      </c>
    </row>
    <row r="271" spans="1:8" x14ac:dyDescent="0.3">
      <c r="A271" s="4" t="s">
        <v>178</v>
      </c>
      <c r="B271" t="s">
        <v>0</v>
      </c>
      <c r="C271">
        <v>336.5</v>
      </c>
      <c r="D271">
        <v>345</v>
      </c>
      <c r="E271">
        <v>335.9</v>
      </c>
      <c r="F271">
        <v>343</v>
      </c>
      <c r="G271">
        <f t="shared" si="9"/>
        <v>1.9726828419716007</v>
      </c>
      <c r="H271">
        <f t="shared" si="8"/>
        <v>980.28008002286367</v>
      </c>
    </row>
    <row r="272" spans="1:8" x14ac:dyDescent="0.3">
      <c r="A272" s="4" t="s">
        <v>179</v>
      </c>
      <c r="B272" t="s">
        <v>0</v>
      </c>
      <c r="C272">
        <v>343.05</v>
      </c>
      <c r="D272">
        <v>361.1</v>
      </c>
      <c r="E272">
        <v>342.8</v>
      </c>
      <c r="F272">
        <v>357.6</v>
      </c>
      <c r="G272">
        <f t="shared" si="9"/>
        <v>4.1684596133419136</v>
      </c>
      <c r="H272">
        <f t="shared" si="8"/>
        <v>1022.0062875107172</v>
      </c>
    </row>
    <row r="273" spans="1:8" x14ac:dyDescent="0.3">
      <c r="A273" s="4" t="s">
        <v>180</v>
      </c>
      <c r="B273" t="s">
        <v>0</v>
      </c>
      <c r="C273">
        <v>358</v>
      </c>
      <c r="D273">
        <v>358</v>
      </c>
      <c r="E273">
        <v>332.4</v>
      </c>
      <c r="F273">
        <v>342.2</v>
      </c>
      <c r="G273">
        <f t="shared" si="9"/>
        <v>-4.4019681841266074</v>
      </c>
      <c r="H273">
        <f t="shared" si="8"/>
        <v>977.99371248928253</v>
      </c>
    </row>
    <row r="274" spans="1:8" x14ac:dyDescent="0.3">
      <c r="A274" s="4" t="s">
        <v>181</v>
      </c>
      <c r="B274" t="s">
        <v>0</v>
      </c>
      <c r="C274">
        <v>342.1</v>
      </c>
      <c r="D274">
        <v>353.3</v>
      </c>
      <c r="E274">
        <v>337.8</v>
      </c>
      <c r="F274">
        <v>348.3</v>
      </c>
      <c r="G274">
        <f t="shared" si="9"/>
        <v>1.7668815913862483</v>
      </c>
      <c r="H274">
        <f t="shared" si="8"/>
        <v>995.42726493283794</v>
      </c>
    </row>
    <row r="275" spans="1:8" x14ac:dyDescent="0.3">
      <c r="A275" s="4" t="s">
        <v>553</v>
      </c>
      <c r="B275" t="s">
        <v>0</v>
      </c>
      <c r="C275">
        <v>348.3</v>
      </c>
      <c r="D275">
        <v>351.5</v>
      </c>
      <c r="E275">
        <v>336.1</v>
      </c>
      <c r="F275">
        <v>339.5</v>
      </c>
      <c r="G275">
        <f t="shared" si="9"/>
        <v>-2.5590230373204692</v>
      </c>
      <c r="H275">
        <f t="shared" si="8"/>
        <v>970.27722206344663</v>
      </c>
    </row>
    <row r="276" spans="1:8" x14ac:dyDescent="0.3">
      <c r="A276" s="4" t="s">
        <v>182</v>
      </c>
      <c r="B276" t="s">
        <v>0</v>
      </c>
      <c r="C276">
        <v>339.4</v>
      </c>
      <c r="D276">
        <v>341.2</v>
      </c>
      <c r="E276">
        <v>328.5</v>
      </c>
      <c r="F276">
        <v>334.3</v>
      </c>
      <c r="G276">
        <f t="shared" si="9"/>
        <v>-1.5435153572697837</v>
      </c>
      <c r="H276">
        <f t="shared" si="8"/>
        <v>955.41583309517011</v>
      </c>
    </row>
    <row r="277" spans="1:8" x14ac:dyDescent="0.3">
      <c r="A277" s="4" t="s">
        <v>183</v>
      </c>
      <c r="B277" t="s">
        <v>0</v>
      </c>
      <c r="C277">
        <v>334.15</v>
      </c>
      <c r="D277">
        <v>339.3</v>
      </c>
      <c r="E277">
        <v>331.1</v>
      </c>
      <c r="F277">
        <v>333</v>
      </c>
      <c r="G277">
        <f t="shared" si="9"/>
        <v>-0.38963034456091217</v>
      </c>
      <c r="H277">
        <f t="shared" si="8"/>
        <v>951.70048585310076</v>
      </c>
    </row>
    <row r="278" spans="1:8" x14ac:dyDescent="0.3">
      <c r="A278" s="4" t="s">
        <v>554</v>
      </c>
      <c r="B278" t="s">
        <v>0</v>
      </c>
      <c r="C278">
        <v>332.8</v>
      </c>
      <c r="D278">
        <v>332.9</v>
      </c>
      <c r="E278">
        <v>326.3</v>
      </c>
      <c r="F278">
        <v>329.7</v>
      </c>
      <c r="G278">
        <f t="shared" si="9"/>
        <v>-0.99593399027584661</v>
      </c>
      <c r="H278">
        <f t="shared" si="8"/>
        <v>942.26921977707912</v>
      </c>
    </row>
    <row r="279" spans="1:8" x14ac:dyDescent="0.3">
      <c r="A279" s="4" t="s">
        <v>555</v>
      </c>
      <c r="B279" t="s">
        <v>0</v>
      </c>
      <c r="C279">
        <v>329.7</v>
      </c>
      <c r="D279">
        <v>333.3</v>
      </c>
      <c r="E279">
        <v>326.39999999999998</v>
      </c>
      <c r="F279">
        <v>328.2</v>
      </c>
      <c r="G279">
        <f t="shared" si="9"/>
        <v>-0.45599714216948306</v>
      </c>
      <c r="H279">
        <f t="shared" si="8"/>
        <v>937.9822806516147</v>
      </c>
    </row>
    <row r="280" spans="1:8" x14ac:dyDescent="0.3">
      <c r="A280" s="4" t="s">
        <v>184</v>
      </c>
      <c r="B280" t="s">
        <v>0</v>
      </c>
      <c r="C280">
        <v>328.3</v>
      </c>
      <c r="D280">
        <v>341</v>
      </c>
      <c r="E280">
        <v>325.10000000000002</v>
      </c>
      <c r="F280">
        <v>336.75</v>
      </c>
      <c r="G280">
        <f t="shared" si="9"/>
        <v>2.5717636634482779</v>
      </c>
      <c r="H280">
        <f t="shared" si="8"/>
        <v>962.41783366676191</v>
      </c>
    </row>
    <row r="281" spans="1:8" x14ac:dyDescent="0.3">
      <c r="A281" s="4" t="s">
        <v>185</v>
      </c>
      <c r="B281" t="s">
        <v>0</v>
      </c>
      <c r="C281">
        <v>336.4</v>
      </c>
      <c r="D281">
        <v>356.6</v>
      </c>
      <c r="E281">
        <v>334.4</v>
      </c>
      <c r="F281">
        <v>355.4</v>
      </c>
      <c r="G281">
        <f t="shared" si="9"/>
        <v>5.3903100430077613</v>
      </c>
      <c r="H281">
        <f t="shared" si="8"/>
        <v>1015.7187767933694</v>
      </c>
    </row>
    <row r="282" spans="1:8" x14ac:dyDescent="0.3">
      <c r="A282" s="4" t="s">
        <v>186</v>
      </c>
      <c r="B282" t="s">
        <v>0</v>
      </c>
      <c r="C282">
        <v>355.75</v>
      </c>
      <c r="D282">
        <v>385</v>
      </c>
      <c r="E282">
        <v>351.05</v>
      </c>
      <c r="F282">
        <v>378.75</v>
      </c>
      <c r="G282">
        <f t="shared" si="9"/>
        <v>6.3632441103027917</v>
      </c>
      <c r="H282">
        <f t="shared" si="8"/>
        <v>1082.4521291797655</v>
      </c>
    </row>
    <row r="283" spans="1:8" x14ac:dyDescent="0.3">
      <c r="A283" s="4" t="s">
        <v>187</v>
      </c>
      <c r="B283" t="s">
        <v>0</v>
      </c>
      <c r="C283">
        <v>378.5</v>
      </c>
      <c r="D283">
        <v>379.8</v>
      </c>
      <c r="E283">
        <v>360.15</v>
      </c>
      <c r="F283">
        <v>377</v>
      </c>
      <c r="G283">
        <f t="shared" si="9"/>
        <v>-0.46311693755681016</v>
      </c>
      <c r="H283">
        <f t="shared" si="8"/>
        <v>1077.4507002000571</v>
      </c>
    </row>
    <row r="284" spans="1:8" x14ac:dyDescent="0.3">
      <c r="A284" s="4" t="s">
        <v>556</v>
      </c>
      <c r="B284" t="s">
        <v>0</v>
      </c>
      <c r="C284">
        <v>376.9</v>
      </c>
      <c r="D284">
        <v>407.2</v>
      </c>
      <c r="E284">
        <v>376.4</v>
      </c>
      <c r="F284">
        <v>406.8</v>
      </c>
      <c r="G284">
        <f t="shared" si="9"/>
        <v>7.6076476726394118</v>
      </c>
      <c r="H284">
        <f t="shared" si="8"/>
        <v>1162.6178908259503</v>
      </c>
    </row>
    <row r="285" spans="1:8" x14ac:dyDescent="0.3">
      <c r="A285" s="4" t="s">
        <v>188</v>
      </c>
      <c r="B285" t="s">
        <v>0</v>
      </c>
      <c r="C285">
        <v>405.25</v>
      </c>
      <c r="D285">
        <v>409.25</v>
      </c>
      <c r="E285">
        <v>364.75</v>
      </c>
      <c r="F285">
        <v>372.25</v>
      </c>
      <c r="G285">
        <f t="shared" si="9"/>
        <v>-8.8755992610286576</v>
      </c>
      <c r="H285">
        <f t="shared" si="8"/>
        <v>1063.8753929694199</v>
      </c>
    </row>
    <row r="286" spans="1:8" x14ac:dyDescent="0.3">
      <c r="A286" s="4" t="s">
        <v>189</v>
      </c>
      <c r="B286" t="s">
        <v>0</v>
      </c>
      <c r="C286">
        <v>372</v>
      </c>
      <c r="D286">
        <v>372.25</v>
      </c>
      <c r="E286">
        <v>340.55</v>
      </c>
      <c r="F286">
        <v>355.2</v>
      </c>
      <c r="G286">
        <f t="shared" si="9"/>
        <v>-4.6884660446103368</v>
      </c>
      <c r="H286">
        <f t="shared" si="8"/>
        <v>1015.1471849099743</v>
      </c>
    </row>
    <row r="287" spans="1:8" x14ac:dyDescent="0.3">
      <c r="A287" s="4" t="s">
        <v>557</v>
      </c>
      <c r="B287" t="s">
        <v>0</v>
      </c>
      <c r="C287">
        <v>355</v>
      </c>
      <c r="D287">
        <v>375.5</v>
      </c>
      <c r="E287">
        <v>348.9</v>
      </c>
      <c r="F287">
        <v>368.6</v>
      </c>
      <c r="G287">
        <f t="shared" si="9"/>
        <v>3.7031034117708042</v>
      </c>
      <c r="H287">
        <f t="shared" si="8"/>
        <v>1053.4438410974565</v>
      </c>
    </row>
    <row r="288" spans="1:8" x14ac:dyDescent="0.3">
      <c r="A288" s="4" t="s">
        <v>190</v>
      </c>
      <c r="B288" t="s">
        <v>0</v>
      </c>
      <c r="C288">
        <v>368.75</v>
      </c>
      <c r="D288">
        <v>380</v>
      </c>
      <c r="E288">
        <v>359.8</v>
      </c>
      <c r="F288">
        <v>370.2</v>
      </c>
      <c r="G288">
        <f t="shared" si="9"/>
        <v>0.43313549036740567</v>
      </c>
      <c r="H288">
        <f t="shared" si="8"/>
        <v>1058.0165761646183</v>
      </c>
    </row>
    <row r="289" spans="1:8" x14ac:dyDescent="0.3">
      <c r="A289" s="4" t="s">
        <v>191</v>
      </c>
      <c r="B289" t="s">
        <v>0</v>
      </c>
      <c r="C289">
        <v>370.15</v>
      </c>
      <c r="D289">
        <v>393.92</v>
      </c>
      <c r="E289">
        <v>368.75</v>
      </c>
      <c r="F289">
        <v>390.5</v>
      </c>
      <c r="G289">
        <f t="shared" si="9"/>
        <v>5.3384569140343663</v>
      </c>
      <c r="H289">
        <f t="shared" si="8"/>
        <v>1116.0331523292368</v>
      </c>
    </row>
    <row r="290" spans="1:8" x14ac:dyDescent="0.3">
      <c r="A290" s="4" t="s">
        <v>192</v>
      </c>
      <c r="B290" t="s">
        <v>0</v>
      </c>
      <c r="C290">
        <v>390.55</v>
      </c>
      <c r="D290">
        <v>396.55</v>
      </c>
      <c r="E290">
        <v>375</v>
      </c>
      <c r="F290">
        <v>382</v>
      </c>
      <c r="G290">
        <f t="shared" si="9"/>
        <v>-2.2007360673165515</v>
      </c>
      <c r="H290">
        <f t="shared" si="8"/>
        <v>1091.7404972849386</v>
      </c>
    </row>
    <row r="291" spans="1:8" x14ac:dyDescent="0.3">
      <c r="A291" s="4" t="s">
        <v>193</v>
      </c>
      <c r="B291" t="s">
        <v>0</v>
      </c>
      <c r="C291">
        <v>381.55</v>
      </c>
      <c r="D291">
        <v>390</v>
      </c>
      <c r="E291">
        <v>373.76</v>
      </c>
      <c r="F291">
        <v>381.25</v>
      </c>
      <c r="G291">
        <f t="shared" si="9"/>
        <v>-0.19652806849537569</v>
      </c>
      <c r="H291">
        <f t="shared" si="8"/>
        <v>1089.5970277222063</v>
      </c>
    </row>
    <row r="292" spans="1:8" x14ac:dyDescent="0.3">
      <c r="A292" s="4" t="s">
        <v>194</v>
      </c>
      <c r="B292" t="s">
        <v>0</v>
      </c>
      <c r="C292">
        <v>381.3</v>
      </c>
      <c r="D292">
        <v>393.2</v>
      </c>
      <c r="E292">
        <v>373.1</v>
      </c>
      <c r="F292">
        <v>391.6</v>
      </c>
      <c r="G292">
        <f t="shared" si="9"/>
        <v>2.6785582734733993</v>
      </c>
      <c r="H292">
        <f t="shared" si="8"/>
        <v>1119.1769076879109</v>
      </c>
    </row>
    <row r="293" spans="1:8" x14ac:dyDescent="0.3">
      <c r="A293" s="4" t="s">
        <v>558</v>
      </c>
      <c r="B293" t="s">
        <v>0</v>
      </c>
      <c r="C293">
        <v>391.75</v>
      </c>
      <c r="D293">
        <v>393</v>
      </c>
      <c r="E293">
        <v>368.2</v>
      </c>
      <c r="F293">
        <v>376.7</v>
      </c>
      <c r="G293">
        <f t="shared" si="9"/>
        <v>-3.8791795958360078</v>
      </c>
      <c r="H293">
        <f t="shared" si="8"/>
        <v>1076.5933123749642</v>
      </c>
    </row>
    <row r="294" spans="1:8" x14ac:dyDescent="0.3">
      <c r="A294" s="4" t="s">
        <v>195</v>
      </c>
      <c r="B294" t="s">
        <v>0</v>
      </c>
      <c r="C294">
        <v>376.6</v>
      </c>
      <c r="D294">
        <v>389.6</v>
      </c>
      <c r="E294">
        <v>372</v>
      </c>
      <c r="F294">
        <v>386.6</v>
      </c>
      <c r="G294">
        <f t="shared" si="9"/>
        <v>2.5941452076235265</v>
      </c>
      <c r="H294">
        <f t="shared" si="8"/>
        <v>1104.8871106030294</v>
      </c>
    </row>
    <row r="295" spans="1:8" x14ac:dyDescent="0.3">
      <c r="A295" s="4" t="s">
        <v>196</v>
      </c>
      <c r="B295" t="s">
        <v>0</v>
      </c>
      <c r="C295">
        <v>386.75</v>
      </c>
      <c r="D295">
        <v>395.5</v>
      </c>
      <c r="E295">
        <v>378</v>
      </c>
      <c r="F295">
        <v>385.5</v>
      </c>
      <c r="G295">
        <f t="shared" si="9"/>
        <v>-0.28493737708464317</v>
      </c>
      <c r="H295">
        <f t="shared" si="8"/>
        <v>1101.7433552443554</v>
      </c>
    </row>
    <row r="296" spans="1:8" x14ac:dyDescent="0.3">
      <c r="A296" s="4" t="s">
        <v>559</v>
      </c>
      <c r="B296" t="s">
        <v>0</v>
      </c>
      <c r="C296">
        <v>385.95</v>
      </c>
      <c r="D296">
        <v>389.3</v>
      </c>
      <c r="E296">
        <v>381.5</v>
      </c>
      <c r="F296">
        <v>383.2</v>
      </c>
      <c r="G296">
        <f t="shared" si="9"/>
        <v>-0.5984146906678679</v>
      </c>
      <c r="H296">
        <f t="shared" si="8"/>
        <v>1095.17004858531</v>
      </c>
    </row>
    <row r="297" spans="1:8" x14ac:dyDescent="0.3">
      <c r="A297" s="4" t="s">
        <v>197</v>
      </c>
      <c r="B297" t="s">
        <v>0</v>
      </c>
      <c r="C297">
        <v>384.25</v>
      </c>
      <c r="D297">
        <v>388.4</v>
      </c>
      <c r="E297">
        <v>375</v>
      </c>
      <c r="F297">
        <v>386</v>
      </c>
      <c r="G297">
        <f t="shared" si="9"/>
        <v>0.72803233681253232</v>
      </c>
      <c r="H297">
        <f t="shared" si="8"/>
        <v>1103.1723349528436</v>
      </c>
    </row>
    <row r="298" spans="1:8" x14ac:dyDescent="0.3">
      <c r="A298" s="4" t="s">
        <v>198</v>
      </c>
      <c r="B298" t="s">
        <v>0</v>
      </c>
      <c r="C298">
        <v>386</v>
      </c>
      <c r="D298">
        <v>398.1</v>
      </c>
      <c r="E298">
        <v>385</v>
      </c>
      <c r="F298">
        <v>394.6</v>
      </c>
      <c r="G298">
        <f t="shared" si="9"/>
        <v>2.2035224123684145</v>
      </c>
      <c r="H298">
        <f t="shared" si="8"/>
        <v>1127.7507859388397</v>
      </c>
    </row>
    <row r="299" spans="1:8" x14ac:dyDescent="0.3">
      <c r="A299" s="4" t="s">
        <v>199</v>
      </c>
      <c r="B299" t="s">
        <v>0</v>
      </c>
      <c r="C299">
        <v>394.75</v>
      </c>
      <c r="D299">
        <v>396.2</v>
      </c>
      <c r="E299">
        <v>382.3</v>
      </c>
      <c r="F299">
        <v>383.8</v>
      </c>
      <c r="G299">
        <f t="shared" si="9"/>
        <v>-2.7751010014915432</v>
      </c>
      <c r="H299">
        <f t="shared" si="8"/>
        <v>1096.8848242354959</v>
      </c>
    </row>
    <row r="300" spans="1:8" x14ac:dyDescent="0.3">
      <c r="A300" s="4" t="s">
        <v>200</v>
      </c>
      <c r="B300" t="s">
        <v>0</v>
      </c>
      <c r="C300">
        <v>383.7</v>
      </c>
      <c r="D300">
        <v>387.05</v>
      </c>
      <c r="E300">
        <v>380.3</v>
      </c>
      <c r="F300">
        <v>381.05</v>
      </c>
      <c r="G300">
        <f t="shared" si="9"/>
        <v>-0.71909834614730339</v>
      </c>
      <c r="H300">
        <f t="shared" si="8"/>
        <v>1089.0254358388111</v>
      </c>
    </row>
    <row r="301" spans="1:8" x14ac:dyDescent="0.3">
      <c r="A301" s="4" t="s">
        <v>560</v>
      </c>
      <c r="B301" t="s">
        <v>0</v>
      </c>
      <c r="C301">
        <v>380.65</v>
      </c>
      <c r="D301">
        <v>386.4</v>
      </c>
      <c r="E301">
        <v>374.9</v>
      </c>
      <c r="F301">
        <v>382.6</v>
      </c>
      <c r="G301">
        <f t="shared" si="9"/>
        <v>0.40594568940260395</v>
      </c>
      <c r="H301">
        <f t="shared" si="8"/>
        <v>1093.4552729351242</v>
      </c>
    </row>
    <row r="302" spans="1:8" x14ac:dyDescent="0.3">
      <c r="A302" s="4" t="s">
        <v>201</v>
      </c>
      <c r="B302" t="s">
        <v>0</v>
      </c>
      <c r="C302">
        <v>382.9</v>
      </c>
      <c r="D302">
        <v>385.75</v>
      </c>
      <c r="E302">
        <v>370.8</v>
      </c>
      <c r="F302">
        <v>374.85</v>
      </c>
      <c r="G302">
        <f t="shared" si="9"/>
        <v>-2.0464111057081436</v>
      </c>
      <c r="H302">
        <f t="shared" si="8"/>
        <v>1071.3060874535581</v>
      </c>
    </row>
    <row r="303" spans="1:8" x14ac:dyDescent="0.3">
      <c r="A303" s="4" t="s">
        <v>202</v>
      </c>
      <c r="B303" t="s">
        <v>0</v>
      </c>
      <c r="C303">
        <v>374.75</v>
      </c>
      <c r="D303">
        <v>380.1</v>
      </c>
      <c r="E303">
        <v>373.5</v>
      </c>
      <c r="F303">
        <v>376.6</v>
      </c>
      <c r="G303">
        <f t="shared" si="9"/>
        <v>0.46576702739809406</v>
      </c>
      <c r="H303">
        <f t="shared" si="8"/>
        <v>1076.3075164332668</v>
      </c>
    </row>
    <row r="304" spans="1:8" x14ac:dyDescent="0.3">
      <c r="A304" s="4" t="s">
        <v>203</v>
      </c>
      <c r="B304" t="s">
        <v>0</v>
      </c>
      <c r="C304">
        <v>377</v>
      </c>
      <c r="D304">
        <v>391.8</v>
      </c>
      <c r="E304">
        <v>372.8</v>
      </c>
      <c r="F304">
        <v>390.5</v>
      </c>
      <c r="G304">
        <f t="shared" si="9"/>
        <v>3.6244353056688494</v>
      </c>
      <c r="H304">
        <f t="shared" si="8"/>
        <v>1116.0331523292368</v>
      </c>
    </row>
    <row r="305" spans="1:8" x14ac:dyDescent="0.3">
      <c r="A305" s="4" t="s">
        <v>561</v>
      </c>
      <c r="B305" t="s">
        <v>0</v>
      </c>
      <c r="C305">
        <v>391</v>
      </c>
      <c r="D305">
        <v>397.8</v>
      </c>
      <c r="E305">
        <v>385.1</v>
      </c>
      <c r="F305">
        <v>386.5</v>
      </c>
      <c r="G305">
        <f t="shared" si="9"/>
        <v>-1.0296101252264009</v>
      </c>
      <c r="H305">
        <f t="shared" si="8"/>
        <v>1104.6013146613318</v>
      </c>
    </row>
    <row r="306" spans="1:8" x14ac:dyDescent="0.3">
      <c r="A306" s="4" t="s">
        <v>204</v>
      </c>
      <c r="B306" t="s">
        <v>0</v>
      </c>
      <c r="C306">
        <v>386.3</v>
      </c>
      <c r="D306">
        <v>392</v>
      </c>
      <c r="E306">
        <v>380.4</v>
      </c>
      <c r="F306">
        <v>383.85</v>
      </c>
      <c r="G306">
        <f t="shared" si="9"/>
        <v>-0.68800167535691026</v>
      </c>
      <c r="H306">
        <f t="shared" si="8"/>
        <v>1097.0277222063446</v>
      </c>
    </row>
    <row r="307" spans="1:8" x14ac:dyDescent="0.3">
      <c r="A307" s="4" t="s">
        <v>205</v>
      </c>
      <c r="B307" t="s">
        <v>0</v>
      </c>
      <c r="C307">
        <v>383.8</v>
      </c>
      <c r="D307">
        <v>391.75</v>
      </c>
      <c r="E307">
        <v>382.6</v>
      </c>
      <c r="F307">
        <v>384.15</v>
      </c>
      <c r="G307">
        <f t="shared" si="9"/>
        <v>7.8125003973629398E-2</v>
      </c>
      <c r="H307">
        <f t="shared" si="8"/>
        <v>1097.8851100314375</v>
      </c>
    </row>
    <row r="308" spans="1:8" x14ac:dyDescent="0.3">
      <c r="A308" s="4" t="s">
        <v>206</v>
      </c>
      <c r="B308" t="s">
        <v>0</v>
      </c>
      <c r="C308">
        <v>384.4</v>
      </c>
      <c r="D308">
        <v>391.4</v>
      </c>
      <c r="E308">
        <v>381.5</v>
      </c>
      <c r="F308">
        <v>382.45</v>
      </c>
      <c r="G308">
        <f t="shared" si="9"/>
        <v>-0.44351755457688358</v>
      </c>
      <c r="H308">
        <f t="shared" si="8"/>
        <v>1093.0265790225778</v>
      </c>
    </row>
    <row r="309" spans="1:8" x14ac:dyDescent="0.3">
      <c r="A309" s="4" t="s">
        <v>207</v>
      </c>
      <c r="B309" t="s">
        <v>0</v>
      </c>
      <c r="C309">
        <v>382.35</v>
      </c>
      <c r="D309">
        <v>386.9</v>
      </c>
      <c r="E309">
        <v>380.7</v>
      </c>
      <c r="F309">
        <v>382.2</v>
      </c>
      <c r="G309">
        <f t="shared" si="9"/>
        <v>-6.5389396170234246E-2</v>
      </c>
      <c r="H309">
        <f t="shared" si="8"/>
        <v>1092.3120891683338</v>
      </c>
    </row>
    <row r="310" spans="1:8" x14ac:dyDescent="0.3">
      <c r="A310" s="4" t="s">
        <v>562</v>
      </c>
      <c r="B310" t="s">
        <v>0</v>
      </c>
      <c r="C310">
        <v>382.15</v>
      </c>
      <c r="D310">
        <v>386.4</v>
      </c>
      <c r="E310">
        <v>378.4</v>
      </c>
      <c r="F310">
        <v>383.35</v>
      </c>
      <c r="G310">
        <f t="shared" si="9"/>
        <v>0.3004378198730856</v>
      </c>
      <c r="H310">
        <f t="shared" si="8"/>
        <v>1095.5987424978564</v>
      </c>
    </row>
    <row r="311" spans="1:8" x14ac:dyDescent="0.3">
      <c r="A311" s="4" t="s">
        <v>208</v>
      </c>
      <c r="B311" t="s">
        <v>0</v>
      </c>
      <c r="C311">
        <v>383.05</v>
      </c>
      <c r="D311">
        <v>385.7</v>
      </c>
      <c r="E311">
        <v>380.4</v>
      </c>
      <c r="F311">
        <v>382.4</v>
      </c>
      <c r="G311">
        <f t="shared" si="9"/>
        <v>-0.24812288276572919</v>
      </c>
      <c r="H311">
        <f t="shared" si="8"/>
        <v>1092.8836810517289</v>
      </c>
    </row>
    <row r="312" spans="1:8" x14ac:dyDescent="0.3">
      <c r="A312" s="4" t="s">
        <v>209</v>
      </c>
      <c r="B312" t="s">
        <v>0</v>
      </c>
      <c r="C312">
        <v>382.35</v>
      </c>
      <c r="D312">
        <v>390.6</v>
      </c>
      <c r="E312">
        <v>381.1</v>
      </c>
      <c r="F312">
        <v>387.05</v>
      </c>
      <c r="G312">
        <f t="shared" si="9"/>
        <v>1.2086702473476185</v>
      </c>
      <c r="H312">
        <f t="shared" si="8"/>
        <v>1106.1731923406687</v>
      </c>
    </row>
    <row r="313" spans="1:8" x14ac:dyDescent="0.3">
      <c r="A313" s="4" t="s">
        <v>563</v>
      </c>
      <c r="B313" t="s">
        <v>0</v>
      </c>
      <c r="C313">
        <v>387</v>
      </c>
      <c r="D313">
        <v>390.3</v>
      </c>
      <c r="E313">
        <v>384.35</v>
      </c>
      <c r="F313">
        <v>386.85</v>
      </c>
      <c r="G313">
        <f t="shared" si="9"/>
        <v>-5.168626552588667E-2</v>
      </c>
      <c r="H313">
        <f t="shared" si="8"/>
        <v>1105.6016004572734</v>
      </c>
    </row>
    <row r="314" spans="1:8" x14ac:dyDescent="0.3">
      <c r="A314" s="4" t="s">
        <v>210</v>
      </c>
      <c r="B314" t="s">
        <v>0</v>
      </c>
      <c r="C314">
        <v>386.9</v>
      </c>
      <c r="D314">
        <v>409</v>
      </c>
      <c r="E314">
        <v>386.7</v>
      </c>
      <c r="F314">
        <v>406.2</v>
      </c>
      <c r="G314">
        <f t="shared" si="9"/>
        <v>4.8808628150820645</v>
      </c>
      <c r="H314">
        <f t="shared" si="8"/>
        <v>1160.9031151757645</v>
      </c>
    </row>
    <row r="315" spans="1:8" x14ac:dyDescent="0.3">
      <c r="A315" s="4" t="s">
        <v>211</v>
      </c>
      <c r="B315" t="s">
        <v>0</v>
      </c>
      <c r="C315">
        <v>405.9</v>
      </c>
      <c r="D315">
        <v>417.7</v>
      </c>
      <c r="E315">
        <v>394.9</v>
      </c>
      <c r="F315">
        <v>399.5</v>
      </c>
      <c r="G315">
        <f t="shared" si="9"/>
        <v>-1.6631883939954923</v>
      </c>
      <c r="H315">
        <f t="shared" si="8"/>
        <v>1141.7547870820235</v>
      </c>
    </row>
    <row r="316" spans="1:8" x14ac:dyDescent="0.3">
      <c r="A316" s="4" t="s">
        <v>564</v>
      </c>
      <c r="B316" t="s">
        <v>0</v>
      </c>
      <c r="C316">
        <v>399.2</v>
      </c>
      <c r="D316">
        <v>401.2</v>
      </c>
      <c r="E316">
        <v>391.25</v>
      </c>
      <c r="F316">
        <v>395.2</v>
      </c>
      <c r="G316">
        <f t="shared" si="9"/>
        <v>-1.0821799332616617</v>
      </c>
      <c r="H316">
        <f t="shared" si="8"/>
        <v>1129.4655615890254</v>
      </c>
    </row>
    <row r="317" spans="1:8" x14ac:dyDescent="0.3">
      <c r="A317" s="4" t="s">
        <v>212</v>
      </c>
      <c r="B317" t="s">
        <v>0</v>
      </c>
      <c r="C317">
        <v>395.05</v>
      </c>
      <c r="D317">
        <v>398.15</v>
      </c>
      <c r="E317">
        <v>389.1</v>
      </c>
      <c r="F317">
        <v>391.4</v>
      </c>
      <c r="G317">
        <f t="shared" si="9"/>
        <v>-0.96619109117369717</v>
      </c>
      <c r="H317">
        <f t="shared" si="8"/>
        <v>1118.6053158045156</v>
      </c>
    </row>
    <row r="318" spans="1:8" x14ac:dyDescent="0.3">
      <c r="A318" s="4" t="s">
        <v>213</v>
      </c>
      <c r="B318" t="s">
        <v>0</v>
      </c>
      <c r="C318">
        <v>391.45</v>
      </c>
      <c r="D318">
        <v>396.1</v>
      </c>
      <c r="E318">
        <v>389.4</v>
      </c>
      <c r="F318">
        <v>390.8</v>
      </c>
      <c r="G318">
        <f t="shared" si="9"/>
        <v>-0.15341347933481392</v>
      </c>
      <c r="H318">
        <f t="shared" si="8"/>
        <v>1116.8905401543298</v>
      </c>
    </row>
    <row r="319" spans="1:8" x14ac:dyDescent="0.3">
      <c r="A319" s="4" t="s">
        <v>565</v>
      </c>
      <c r="B319" t="s">
        <v>0</v>
      </c>
      <c r="C319">
        <v>391</v>
      </c>
      <c r="D319">
        <v>391.4</v>
      </c>
      <c r="E319">
        <v>380.1</v>
      </c>
      <c r="F319">
        <v>380.2</v>
      </c>
      <c r="G319">
        <f t="shared" si="9"/>
        <v>-2.7498490114298906</v>
      </c>
      <c r="H319">
        <f t="shared" si="8"/>
        <v>1086.5961703343812</v>
      </c>
    </row>
    <row r="320" spans="1:8" x14ac:dyDescent="0.3">
      <c r="A320" s="4" t="s">
        <v>214</v>
      </c>
      <c r="B320" t="s">
        <v>0</v>
      </c>
      <c r="C320">
        <v>380</v>
      </c>
      <c r="D320">
        <v>387.3</v>
      </c>
      <c r="E320">
        <v>380</v>
      </c>
      <c r="F320">
        <v>386.8</v>
      </c>
      <c r="G320">
        <f t="shared" si="9"/>
        <v>1.7210333524810626</v>
      </c>
      <c r="H320">
        <f t="shared" si="8"/>
        <v>1105.4587024864247</v>
      </c>
    </row>
    <row r="321" spans="1:8" x14ac:dyDescent="0.3">
      <c r="A321" s="4" t="s">
        <v>566</v>
      </c>
      <c r="B321" t="s">
        <v>0</v>
      </c>
      <c r="C321">
        <v>386.25</v>
      </c>
      <c r="D321">
        <v>390.1</v>
      </c>
      <c r="E321">
        <v>385.3</v>
      </c>
      <c r="F321">
        <v>386.5</v>
      </c>
      <c r="G321">
        <f t="shared" si="9"/>
        <v>-7.758955516626094E-2</v>
      </c>
      <c r="H321">
        <f t="shared" si="8"/>
        <v>1104.6013146613318</v>
      </c>
    </row>
    <row r="322" spans="1:8" x14ac:dyDescent="0.3">
      <c r="A322" s="4" t="s">
        <v>215</v>
      </c>
      <c r="B322" t="s">
        <v>0</v>
      </c>
      <c r="C322">
        <v>386.35</v>
      </c>
      <c r="D322">
        <v>387.5</v>
      </c>
      <c r="E322">
        <v>377.6</v>
      </c>
      <c r="F322">
        <v>378.3</v>
      </c>
      <c r="G322">
        <f t="shared" si="9"/>
        <v>-2.1444336388493079</v>
      </c>
      <c r="H322">
        <f t="shared" si="8"/>
        <v>1081.1660474421262</v>
      </c>
    </row>
    <row r="323" spans="1:8" x14ac:dyDescent="0.3">
      <c r="A323" s="4" t="s">
        <v>216</v>
      </c>
      <c r="B323" t="s">
        <v>0</v>
      </c>
      <c r="C323">
        <v>378.2</v>
      </c>
      <c r="D323">
        <v>384.3</v>
      </c>
      <c r="E323">
        <v>376.9</v>
      </c>
      <c r="F323">
        <v>377.7</v>
      </c>
      <c r="G323">
        <f t="shared" si="9"/>
        <v>-0.15873019205724972</v>
      </c>
      <c r="H323">
        <f t="shared" ref="H323:H386" si="10">(F323/$F$2)*100</f>
        <v>1079.4512717919406</v>
      </c>
    </row>
    <row r="324" spans="1:8" x14ac:dyDescent="0.3">
      <c r="A324" s="4" t="s">
        <v>567</v>
      </c>
      <c r="B324" t="s">
        <v>0</v>
      </c>
      <c r="C324">
        <v>377.7</v>
      </c>
      <c r="D324">
        <v>384.7</v>
      </c>
      <c r="E324">
        <v>371.15</v>
      </c>
      <c r="F324">
        <v>371.25</v>
      </c>
      <c r="G324">
        <f t="shared" ref="G324:G387" si="11">LN(F324/F323)*100</f>
        <v>-1.7224539601501776</v>
      </c>
      <c r="H324">
        <f t="shared" si="10"/>
        <v>1061.0174335524437</v>
      </c>
    </row>
    <row r="325" spans="1:8" x14ac:dyDescent="0.3">
      <c r="A325" s="4" t="s">
        <v>217</v>
      </c>
      <c r="B325" t="s">
        <v>0</v>
      </c>
      <c r="C325">
        <v>371</v>
      </c>
      <c r="D325">
        <v>374.5</v>
      </c>
      <c r="E325">
        <v>365.7</v>
      </c>
      <c r="F325">
        <v>367.8</v>
      </c>
      <c r="G325">
        <f t="shared" si="11"/>
        <v>-0.93363779466886054</v>
      </c>
      <c r="H325">
        <f t="shared" si="10"/>
        <v>1051.1574735638753</v>
      </c>
    </row>
    <row r="326" spans="1:8" x14ac:dyDescent="0.3">
      <c r="A326" s="4" t="s">
        <v>218</v>
      </c>
      <c r="B326" t="s">
        <v>0</v>
      </c>
      <c r="C326">
        <v>367.7</v>
      </c>
      <c r="D326">
        <v>368.15</v>
      </c>
      <c r="E326">
        <v>343.2</v>
      </c>
      <c r="F326">
        <v>344.1</v>
      </c>
      <c r="G326">
        <f t="shared" si="11"/>
        <v>-6.6606999366785979</v>
      </c>
      <c r="H326">
        <f t="shared" si="10"/>
        <v>983.42383538153763</v>
      </c>
    </row>
    <row r="327" spans="1:8" x14ac:dyDescent="0.3">
      <c r="A327" s="4" t="s">
        <v>219</v>
      </c>
      <c r="B327" t="s">
        <v>0</v>
      </c>
      <c r="C327">
        <v>344.4</v>
      </c>
      <c r="D327">
        <v>363.4</v>
      </c>
      <c r="E327">
        <v>336.15</v>
      </c>
      <c r="F327">
        <v>363</v>
      </c>
      <c r="G327">
        <f t="shared" si="11"/>
        <v>5.3470521461416016</v>
      </c>
      <c r="H327">
        <f t="shared" si="10"/>
        <v>1037.4392683623892</v>
      </c>
    </row>
    <row r="328" spans="1:8" x14ac:dyDescent="0.3">
      <c r="A328" s="4" t="s">
        <v>220</v>
      </c>
      <c r="B328" t="s">
        <v>0</v>
      </c>
      <c r="C328">
        <v>363.5</v>
      </c>
      <c r="D328">
        <v>363.95</v>
      </c>
      <c r="E328">
        <v>345.3</v>
      </c>
      <c r="F328">
        <v>350.9</v>
      </c>
      <c r="G328">
        <f t="shared" si="11"/>
        <v>-3.3901551675681456</v>
      </c>
      <c r="H328">
        <f t="shared" si="10"/>
        <v>1002.8579594169761</v>
      </c>
    </row>
    <row r="329" spans="1:8" x14ac:dyDescent="0.3">
      <c r="A329" s="4" t="s">
        <v>221</v>
      </c>
      <c r="B329" t="s">
        <v>0</v>
      </c>
      <c r="C329">
        <v>350.9</v>
      </c>
      <c r="D329">
        <v>351.9</v>
      </c>
      <c r="E329">
        <v>337.5</v>
      </c>
      <c r="F329">
        <v>339.1</v>
      </c>
      <c r="G329">
        <f t="shared" si="11"/>
        <v>-3.4206233457576367</v>
      </c>
      <c r="H329">
        <f t="shared" si="10"/>
        <v>969.13403829665617</v>
      </c>
    </row>
    <row r="330" spans="1:8" x14ac:dyDescent="0.3">
      <c r="A330" s="4" t="s">
        <v>568</v>
      </c>
      <c r="B330" t="s">
        <v>0</v>
      </c>
      <c r="C330">
        <v>339.3</v>
      </c>
      <c r="D330">
        <v>350.9</v>
      </c>
      <c r="E330">
        <v>338.6</v>
      </c>
      <c r="F330">
        <v>344.4</v>
      </c>
      <c r="G330">
        <f t="shared" si="11"/>
        <v>1.5508723421982711</v>
      </c>
      <c r="H330">
        <f t="shared" si="10"/>
        <v>984.28122320663044</v>
      </c>
    </row>
    <row r="331" spans="1:8" x14ac:dyDescent="0.3">
      <c r="A331" s="4" t="s">
        <v>222</v>
      </c>
      <c r="B331" t="s">
        <v>0</v>
      </c>
      <c r="C331">
        <v>344.5</v>
      </c>
      <c r="D331">
        <v>345.2</v>
      </c>
      <c r="E331">
        <v>333.1</v>
      </c>
      <c r="F331">
        <v>333.7</v>
      </c>
      <c r="G331">
        <f t="shared" si="11"/>
        <v>-3.1561386796247435</v>
      </c>
      <c r="H331">
        <f t="shared" si="10"/>
        <v>953.70105744498426</v>
      </c>
    </row>
    <row r="332" spans="1:8" x14ac:dyDescent="0.3">
      <c r="A332" s="4" t="s">
        <v>223</v>
      </c>
      <c r="B332" t="s">
        <v>0</v>
      </c>
      <c r="C332">
        <v>333.7</v>
      </c>
      <c r="D332">
        <v>334.4</v>
      </c>
      <c r="E332">
        <v>313.60000000000002</v>
      </c>
      <c r="F332">
        <v>324.3</v>
      </c>
      <c r="G332">
        <f t="shared" si="11"/>
        <v>-2.8573372444056</v>
      </c>
      <c r="H332">
        <f t="shared" si="10"/>
        <v>926.8362389254072</v>
      </c>
    </row>
    <row r="333" spans="1:8" x14ac:dyDescent="0.3">
      <c r="A333" s="4" t="s">
        <v>569</v>
      </c>
      <c r="B333" t="s">
        <v>0</v>
      </c>
      <c r="C333">
        <v>324.39999999999998</v>
      </c>
      <c r="D333">
        <v>329.2</v>
      </c>
      <c r="E333">
        <v>317</v>
      </c>
      <c r="F333">
        <v>323.89999999999998</v>
      </c>
      <c r="G333">
        <f t="shared" si="11"/>
        <v>-0.12341871359887356</v>
      </c>
      <c r="H333">
        <f t="shared" si="10"/>
        <v>925.69305515861652</v>
      </c>
    </row>
    <row r="334" spans="1:8" x14ac:dyDescent="0.3">
      <c r="A334" s="4" t="s">
        <v>224</v>
      </c>
      <c r="B334" t="s">
        <v>0</v>
      </c>
      <c r="C334">
        <v>323.89999999999998</v>
      </c>
      <c r="D334">
        <v>335.2</v>
      </c>
      <c r="E334">
        <v>319.35000000000002</v>
      </c>
      <c r="F334">
        <v>334.2</v>
      </c>
      <c r="G334">
        <f t="shared" si="11"/>
        <v>3.1304789984009762</v>
      </c>
      <c r="H334">
        <f t="shared" si="10"/>
        <v>955.13003715347247</v>
      </c>
    </row>
    <row r="335" spans="1:8" x14ac:dyDescent="0.3">
      <c r="A335" s="4" t="s">
        <v>225</v>
      </c>
      <c r="B335" t="s">
        <v>0</v>
      </c>
      <c r="C335">
        <v>333.4</v>
      </c>
      <c r="D335">
        <v>339.35</v>
      </c>
      <c r="E335">
        <v>307.25</v>
      </c>
      <c r="F335">
        <v>311.2</v>
      </c>
      <c r="G335">
        <f t="shared" si="11"/>
        <v>-7.1303823857056834</v>
      </c>
      <c r="H335">
        <f t="shared" si="10"/>
        <v>889.39697056301782</v>
      </c>
    </row>
    <row r="336" spans="1:8" x14ac:dyDescent="0.3">
      <c r="A336" s="4" t="s">
        <v>570</v>
      </c>
      <c r="B336" t="s">
        <v>0</v>
      </c>
      <c r="C336">
        <v>311.5</v>
      </c>
      <c r="D336">
        <v>315.8</v>
      </c>
      <c r="E336">
        <v>295</v>
      </c>
      <c r="F336">
        <v>296.8</v>
      </c>
      <c r="G336">
        <f t="shared" si="11"/>
        <v>-4.737728101101105</v>
      </c>
      <c r="H336">
        <f t="shared" si="10"/>
        <v>848.24235495855953</v>
      </c>
    </row>
    <row r="337" spans="1:8" x14ac:dyDescent="0.3">
      <c r="A337" s="4" t="s">
        <v>226</v>
      </c>
      <c r="B337" t="s">
        <v>0</v>
      </c>
      <c r="C337">
        <v>297</v>
      </c>
      <c r="D337">
        <v>297</v>
      </c>
      <c r="E337">
        <v>281.39999999999998</v>
      </c>
      <c r="F337">
        <v>288.8</v>
      </c>
      <c r="G337">
        <f t="shared" si="11"/>
        <v>-2.7324104274554246</v>
      </c>
      <c r="H337">
        <f t="shared" si="10"/>
        <v>825.37867962274925</v>
      </c>
    </row>
    <row r="338" spans="1:8" x14ac:dyDescent="0.3">
      <c r="A338" s="4" t="s">
        <v>571</v>
      </c>
      <c r="B338" t="s">
        <v>0</v>
      </c>
      <c r="C338">
        <v>288.60000000000002</v>
      </c>
      <c r="D338">
        <v>305.8</v>
      </c>
      <c r="E338">
        <v>276.5</v>
      </c>
      <c r="F338">
        <v>302.2</v>
      </c>
      <c r="G338">
        <f t="shared" si="11"/>
        <v>4.535464281996787</v>
      </c>
      <c r="H338">
        <f t="shared" si="10"/>
        <v>863.67533581023145</v>
      </c>
    </row>
    <row r="339" spans="1:8" x14ac:dyDescent="0.3">
      <c r="A339" s="4" t="s">
        <v>572</v>
      </c>
      <c r="B339" t="s">
        <v>0</v>
      </c>
      <c r="C339">
        <v>302.60000000000002</v>
      </c>
      <c r="D339">
        <v>303.7</v>
      </c>
      <c r="E339">
        <v>290.60000000000002</v>
      </c>
      <c r="F339">
        <v>298.89999999999998</v>
      </c>
      <c r="G339">
        <f t="shared" si="11"/>
        <v>-1.0979980548747026</v>
      </c>
      <c r="H339">
        <f t="shared" si="10"/>
        <v>854.24406973420957</v>
      </c>
    </row>
    <row r="340" spans="1:8" x14ac:dyDescent="0.3">
      <c r="A340" s="4" t="s">
        <v>227</v>
      </c>
      <c r="B340" t="s">
        <v>0</v>
      </c>
      <c r="C340">
        <v>299.2</v>
      </c>
      <c r="D340">
        <v>304.39999999999998</v>
      </c>
      <c r="E340">
        <v>286.25</v>
      </c>
      <c r="F340">
        <v>300.7</v>
      </c>
      <c r="G340">
        <f t="shared" si="11"/>
        <v>0.60040207045912153</v>
      </c>
      <c r="H340">
        <f t="shared" si="10"/>
        <v>859.38839668476703</v>
      </c>
    </row>
    <row r="341" spans="1:8" x14ac:dyDescent="0.3">
      <c r="A341" s="4" t="s">
        <v>228</v>
      </c>
      <c r="B341" t="s">
        <v>0</v>
      </c>
      <c r="C341">
        <v>300.7</v>
      </c>
      <c r="D341">
        <v>314.7</v>
      </c>
      <c r="E341">
        <v>298.7</v>
      </c>
      <c r="F341">
        <v>306.39999999999998</v>
      </c>
      <c r="G341">
        <f t="shared" si="11"/>
        <v>1.8778347871952896</v>
      </c>
      <c r="H341">
        <f t="shared" si="10"/>
        <v>875.67876536153176</v>
      </c>
    </row>
    <row r="342" spans="1:8" x14ac:dyDescent="0.3">
      <c r="A342" s="4" t="s">
        <v>573</v>
      </c>
      <c r="B342" t="s">
        <v>0</v>
      </c>
      <c r="C342">
        <v>306.60000000000002</v>
      </c>
      <c r="D342">
        <v>306.8</v>
      </c>
      <c r="E342">
        <v>290.39999999999998</v>
      </c>
      <c r="F342">
        <v>292.7</v>
      </c>
      <c r="G342">
        <f t="shared" si="11"/>
        <v>-4.5743244168596027</v>
      </c>
      <c r="H342">
        <f t="shared" si="10"/>
        <v>836.52472134895675</v>
      </c>
    </row>
    <row r="343" spans="1:8" x14ac:dyDescent="0.3">
      <c r="A343" s="4" t="s">
        <v>229</v>
      </c>
      <c r="B343" t="s">
        <v>0</v>
      </c>
      <c r="C343">
        <v>292.85000000000002</v>
      </c>
      <c r="D343">
        <v>300</v>
      </c>
      <c r="E343">
        <v>283.8</v>
      </c>
      <c r="F343">
        <v>296.7</v>
      </c>
      <c r="G343">
        <f t="shared" si="11"/>
        <v>1.3573333598935986</v>
      </c>
      <c r="H343">
        <f t="shared" si="10"/>
        <v>847.95655901686189</v>
      </c>
    </row>
    <row r="344" spans="1:8" x14ac:dyDescent="0.3">
      <c r="A344" s="4" t="s">
        <v>230</v>
      </c>
      <c r="B344" t="s">
        <v>0</v>
      </c>
      <c r="C344">
        <v>296.7</v>
      </c>
      <c r="D344">
        <v>298.10000000000002</v>
      </c>
      <c r="E344">
        <v>285.7</v>
      </c>
      <c r="F344">
        <v>286.2</v>
      </c>
      <c r="G344">
        <f t="shared" si="11"/>
        <v>-3.6030660174425631</v>
      </c>
      <c r="H344">
        <f t="shared" si="10"/>
        <v>817.94798513861087</v>
      </c>
    </row>
    <row r="345" spans="1:8" x14ac:dyDescent="0.3">
      <c r="A345" s="4" t="s">
        <v>231</v>
      </c>
      <c r="B345" t="s">
        <v>0</v>
      </c>
      <c r="C345">
        <v>286.25</v>
      </c>
      <c r="D345">
        <v>290</v>
      </c>
      <c r="E345">
        <v>270.75</v>
      </c>
      <c r="F345">
        <v>276.39999999999998</v>
      </c>
      <c r="G345">
        <f t="shared" si="11"/>
        <v>-3.4841775228835781</v>
      </c>
      <c r="H345">
        <f t="shared" si="10"/>
        <v>789.93998285224336</v>
      </c>
    </row>
    <row r="346" spans="1:8" x14ac:dyDescent="0.3">
      <c r="A346" s="4" t="s">
        <v>232</v>
      </c>
      <c r="B346" t="s">
        <v>0</v>
      </c>
      <c r="C346">
        <v>277.10000000000002</v>
      </c>
      <c r="D346">
        <v>299.8</v>
      </c>
      <c r="E346">
        <v>276.5</v>
      </c>
      <c r="F346">
        <v>296.7</v>
      </c>
      <c r="G346">
        <f t="shared" si="11"/>
        <v>7.087243540326142</v>
      </c>
      <c r="H346">
        <f t="shared" si="10"/>
        <v>847.95655901686189</v>
      </c>
    </row>
    <row r="347" spans="1:8" x14ac:dyDescent="0.3">
      <c r="A347" s="4" t="s">
        <v>574</v>
      </c>
      <c r="B347" t="s">
        <v>0</v>
      </c>
      <c r="C347">
        <v>296.3</v>
      </c>
      <c r="D347">
        <v>304.60000000000002</v>
      </c>
      <c r="E347">
        <v>290.7</v>
      </c>
      <c r="F347">
        <v>292.3</v>
      </c>
      <c r="G347">
        <f t="shared" si="11"/>
        <v>-1.4940855179575845</v>
      </c>
      <c r="H347">
        <f t="shared" si="10"/>
        <v>835.38153758216629</v>
      </c>
    </row>
    <row r="348" spans="1:8" x14ac:dyDescent="0.3">
      <c r="A348" s="4" t="s">
        <v>233</v>
      </c>
      <c r="B348" t="s">
        <v>0</v>
      </c>
      <c r="C348">
        <v>292.5</v>
      </c>
      <c r="D348">
        <v>298.2</v>
      </c>
      <c r="E348">
        <v>287.60000000000002</v>
      </c>
      <c r="F348">
        <v>292.7</v>
      </c>
      <c r="G348">
        <f t="shared" si="11"/>
        <v>0.13675215806398042</v>
      </c>
      <c r="H348">
        <f t="shared" si="10"/>
        <v>836.52472134895675</v>
      </c>
    </row>
    <row r="349" spans="1:8" x14ac:dyDescent="0.3">
      <c r="A349" s="4" t="s">
        <v>234</v>
      </c>
      <c r="B349" t="s">
        <v>0</v>
      </c>
      <c r="C349">
        <v>292.89999999999998</v>
      </c>
      <c r="D349">
        <v>297.10000000000002</v>
      </c>
      <c r="E349">
        <v>285.10000000000002</v>
      </c>
      <c r="F349">
        <v>288</v>
      </c>
      <c r="G349">
        <f t="shared" si="11"/>
        <v>-1.6187713561894159</v>
      </c>
      <c r="H349">
        <f t="shared" si="10"/>
        <v>823.09231208916833</v>
      </c>
    </row>
    <row r="350" spans="1:8" x14ac:dyDescent="0.3">
      <c r="A350" s="4" t="s">
        <v>575</v>
      </c>
      <c r="B350" t="s">
        <v>0</v>
      </c>
      <c r="C350">
        <v>288.3</v>
      </c>
      <c r="D350">
        <v>293.25</v>
      </c>
      <c r="E350">
        <v>281.5</v>
      </c>
      <c r="F350">
        <v>286.10000000000002</v>
      </c>
      <c r="G350">
        <f t="shared" si="11"/>
        <v>-0.66190800798812743</v>
      </c>
      <c r="H350">
        <f t="shared" si="10"/>
        <v>817.66218919691346</v>
      </c>
    </row>
    <row r="351" spans="1:8" x14ac:dyDescent="0.3">
      <c r="A351" s="4" t="s">
        <v>576</v>
      </c>
      <c r="B351" t="s">
        <v>0</v>
      </c>
      <c r="C351">
        <v>286.39999999999998</v>
      </c>
      <c r="D351">
        <v>290.35000000000002</v>
      </c>
      <c r="E351">
        <v>284.10000000000002</v>
      </c>
      <c r="F351">
        <v>286.60000000000002</v>
      </c>
      <c r="G351">
        <f t="shared" si="11"/>
        <v>0.17461153380069092</v>
      </c>
      <c r="H351">
        <f t="shared" si="10"/>
        <v>819.09116890540156</v>
      </c>
    </row>
    <row r="352" spans="1:8" x14ac:dyDescent="0.3">
      <c r="A352" s="4" t="s">
        <v>235</v>
      </c>
      <c r="B352" t="s">
        <v>0</v>
      </c>
      <c r="C352">
        <v>286.64999999999998</v>
      </c>
      <c r="D352">
        <v>294.7</v>
      </c>
      <c r="E352">
        <v>278.2</v>
      </c>
      <c r="F352">
        <v>279.8</v>
      </c>
      <c r="G352">
        <f t="shared" si="11"/>
        <v>-2.4012453162690699</v>
      </c>
      <c r="H352">
        <f t="shared" si="10"/>
        <v>799.65704486996287</v>
      </c>
    </row>
    <row r="353" spans="1:8" x14ac:dyDescent="0.3">
      <c r="A353" s="4" t="s">
        <v>236</v>
      </c>
      <c r="B353" t="s">
        <v>0</v>
      </c>
      <c r="C353">
        <v>279.85000000000002</v>
      </c>
      <c r="D353">
        <v>287.5</v>
      </c>
      <c r="E353">
        <v>277</v>
      </c>
      <c r="F353">
        <v>286.39999999999998</v>
      </c>
      <c r="G353">
        <f t="shared" si="11"/>
        <v>2.3314372855109622</v>
      </c>
      <c r="H353">
        <f t="shared" si="10"/>
        <v>818.51957702200616</v>
      </c>
    </row>
    <row r="354" spans="1:8" x14ac:dyDescent="0.3">
      <c r="A354" s="4" t="s">
        <v>237</v>
      </c>
      <c r="B354" t="s">
        <v>0</v>
      </c>
      <c r="C354">
        <v>286</v>
      </c>
      <c r="D354">
        <v>289.7</v>
      </c>
      <c r="E354">
        <v>267.60000000000002</v>
      </c>
      <c r="F354">
        <v>270.10000000000002</v>
      </c>
      <c r="G354">
        <f t="shared" si="11"/>
        <v>-5.8597174287920488</v>
      </c>
      <c r="H354">
        <f t="shared" si="10"/>
        <v>771.93483852529289</v>
      </c>
    </row>
    <row r="355" spans="1:8" x14ac:dyDescent="0.3">
      <c r="A355" s="4" t="s">
        <v>238</v>
      </c>
      <c r="B355" t="s">
        <v>0</v>
      </c>
      <c r="C355">
        <v>269.8</v>
      </c>
      <c r="D355">
        <v>269.85000000000002</v>
      </c>
      <c r="E355">
        <v>256.89999999999998</v>
      </c>
      <c r="F355">
        <v>262.25</v>
      </c>
      <c r="G355">
        <f t="shared" si="11"/>
        <v>-2.94940135221634</v>
      </c>
      <c r="H355">
        <f t="shared" si="10"/>
        <v>749.49985710202918</v>
      </c>
    </row>
    <row r="356" spans="1:8" x14ac:dyDescent="0.3">
      <c r="A356" s="4" t="s">
        <v>577</v>
      </c>
      <c r="B356" t="s">
        <v>0</v>
      </c>
      <c r="C356">
        <v>262.25</v>
      </c>
      <c r="D356">
        <v>263.45</v>
      </c>
      <c r="E356">
        <v>252.2</v>
      </c>
      <c r="F356">
        <v>255.7</v>
      </c>
      <c r="G356">
        <f t="shared" si="11"/>
        <v>-2.5293364979265678</v>
      </c>
      <c r="H356">
        <f t="shared" si="10"/>
        <v>730.78022292083449</v>
      </c>
    </row>
    <row r="357" spans="1:8" x14ac:dyDescent="0.3">
      <c r="A357" s="4" t="s">
        <v>239</v>
      </c>
      <c r="B357" t="s">
        <v>0</v>
      </c>
      <c r="C357">
        <v>255.7</v>
      </c>
      <c r="D357">
        <v>261.85000000000002</v>
      </c>
      <c r="E357">
        <v>251.7</v>
      </c>
      <c r="F357">
        <v>255.3</v>
      </c>
      <c r="G357">
        <f t="shared" si="11"/>
        <v>-0.15655580497026719</v>
      </c>
      <c r="H357">
        <f t="shared" si="10"/>
        <v>729.63703915404392</v>
      </c>
    </row>
    <row r="358" spans="1:8" x14ac:dyDescent="0.3">
      <c r="A358" s="4" t="s">
        <v>240</v>
      </c>
      <c r="B358" t="s">
        <v>0</v>
      </c>
      <c r="C358">
        <v>255.55</v>
      </c>
      <c r="D358">
        <v>327.3</v>
      </c>
      <c r="E358">
        <v>253.05</v>
      </c>
      <c r="F358">
        <v>298.5</v>
      </c>
      <c r="G358">
        <f t="shared" si="11"/>
        <v>15.63306085852185</v>
      </c>
      <c r="H358">
        <f t="shared" si="10"/>
        <v>853.10088596741912</v>
      </c>
    </row>
    <row r="359" spans="1:8" x14ac:dyDescent="0.3">
      <c r="A359" s="4" t="s">
        <v>578</v>
      </c>
      <c r="B359" t="s">
        <v>0</v>
      </c>
      <c r="C359">
        <v>298</v>
      </c>
      <c r="D359">
        <v>338</v>
      </c>
      <c r="E359">
        <v>285.5</v>
      </c>
      <c r="F359">
        <v>298.3</v>
      </c>
      <c r="G359">
        <f t="shared" si="11"/>
        <v>-6.7024131195385056E-2</v>
      </c>
      <c r="H359">
        <f t="shared" si="10"/>
        <v>852.52929408402395</v>
      </c>
    </row>
    <row r="360" spans="1:8" x14ac:dyDescent="0.3">
      <c r="A360" s="4" t="s">
        <v>241</v>
      </c>
      <c r="B360" t="s">
        <v>0</v>
      </c>
      <c r="C360">
        <v>296.5</v>
      </c>
      <c r="D360">
        <v>299.39999999999998</v>
      </c>
      <c r="E360">
        <v>286.3</v>
      </c>
      <c r="F360">
        <v>290.5</v>
      </c>
      <c r="G360">
        <f t="shared" si="11"/>
        <v>-2.6496115228736983</v>
      </c>
      <c r="H360">
        <f t="shared" si="10"/>
        <v>830.23721063160906</v>
      </c>
    </row>
    <row r="361" spans="1:8" x14ac:dyDescent="0.3">
      <c r="A361" s="4" t="s">
        <v>242</v>
      </c>
      <c r="B361" t="s">
        <v>0</v>
      </c>
      <c r="C361">
        <v>290.45</v>
      </c>
      <c r="D361">
        <v>291.3</v>
      </c>
      <c r="E361">
        <v>274</v>
      </c>
      <c r="F361">
        <v>287.5</v>
      </c>
      <c r="G361">
        <f t="shared" si="11"/>
        <v>-1.0380716054560741</v>
      </c>
      <c r="H361">
        <f t="shared" si="10"/>
        <v>821.66333238068012</v>
      </c>
    </row>
    <row r="362" spans="1:8" x14ac:dyDescent="0.3">
      <c r="A362" s="4" t="s">
        <v>243</v>
      </c>
      <c r="B362" t="s">
        <v>0</v>
      </c>
      <c r="C362">
        <v>288</v>
      </c>
      <c r="D362">
        <v>290.60000000000002</v>
      </c>
      <c r="E362">
        <v>278.89999999999998</v>
      </c>
      <c r="F362">
        <v>282.85000000000002</v>
      </c>
      <c r="G362">
        <f t="shared" si="11"/>
        <v>-1.630613844824031</v>
      </c>
      <c r="H362">
        <f t="shared" si="10"/>
        <v>808.37382109174052</v>
      </c>
    </row>
    <row r="363" spans="1:8" x14ac:dyDescent="0.3">
      <c r="A363" s="4" t="s">
        <v>244</v>
      </c>
      <c r="B363" t="s">
        <v>0</v>
      </c>
      <c r="C363">
        <v>282.89999999999998</v>
      </c>
      <c r="D363">
        <v>319</v>
      </c>
      <c r="E363">
        <v>282</v>
      </c>
      <c r="F363">
        <v>291.75</v>
      </c>
      <c r="G363">
        <f t="shared" si="11"/>
        <v>3.0980549377500552</v>
      </c>
      <c r="H363">
        <f t="shared" si="10"/>
        <v>833.80965990282937</v>
      </c>
    </row>
    <row r="364" spans="1:8" x14ac:dyDescent="0.3">
      <c r="A364" s="4" t="s">
        <v>245</v>
      </c>
      <c r="B364" t="s">
        <v>0</v>
      </c>
      <c r="C364">
        <v>291.75</v>
      </c>
      <c r="D364">
        <v>293.75</v>
      </c>
      <c r="E364">
        <v>274.39999999999998</v>
      </c>
      <c r="F364">
        <v>278.7</v>
      </c>
      <c r="G364">
        <f t="shared" si="11"/>
        <v>-4.5761336678762889</v>
      </c>
      <c r="H364">
        <f t="shared" si="10"/>
        <v>796.5132895112888</v>
      </c>
    </row>
    <row r="365" spans="1:8" x14ac:dyDescent="0.3">
      <c r="A365" s="4" t="s">
        <v>579</v>
      </c>
      <c r="B365" t="s">
        <v>0</v>
      </c>
      <c r="C365">
        <v>278.5</v>
      </c>
      <c r="D365">
        <v>288.2</v>
      </c>
      <c r="E365">
        <v>272.3</v>
      </c>
      <c r="F365">
        <v>273.25</v>
      </c>
      <c r="G365">
        <f t="shared" si="11"/>
        <v>-1.9748807431254543</v>
      </c>
      <c r="H365">
        <f t="shared" si="10"/>
        <v>780.93741068876818</v>
      </c>
    </row>
    <row r="366" spans="1:8" x14ac:dyDescent="0.3">
      <c r="A366" s="4" t="s">
        <v>246</v>
      </c>
      <c r="B366" t="s">
        <v>0</v>
      </c>
      <c r="C366">
        <v>273.5</v>
      </c>
      <c r="D366">
        <v>282.5</v>
      </c>
      <c r="E366">
        <v>269.10000000000002</v>
      </c>
      <c r="F366">
        <v>271.89999999999998</v>
      </c>
      <c r="G366">
        <f t="shared" si="11"/>
        <v>-0.495277541822295</v>
      </c>
      <c r="H366">
        <f t="shared" si="10"/>
        <v>777.07916547585012</v>
      </c>
    </row>
    <row r="367" spans="1:8" x14ac:dyDescent="0.3">
      <c r="A367" s="4" t="s">
        <v>247</v>
      </c>
      <c r="B367" t="s">
        <v>0</v>
      </c>
      <c r="C367">
        <v>271.75</v>
      </c>
      <c r="D367">
        <v>293.75</v>
      </c>
      <c r="E367">
        <v>271.64999999999998</v>
      </c>
      <c r="F367">
        <v>289.75</v>
      </c>
      <c r="G367">
        <f t="shared" si="11"/>
        <v>6.358413058143622</v>
      </c>
      <c r="H367">
        <f t="shared" si="10"/>
        <v>828.09374106887685</v>
      </c>
    </row>
    <row r="368" spans="1:8" x14ac:dyDescent="0.3">
      <c r="A368" s="4" t="s">
        <v>248</v>
      </c>
      <c r="B368" t="s">
        <v>0</v>
      </c>
      <c r="C368">
        <v>289.39999999999998</v>
      </c>
      <c r="D368">
        <v>289.75</v>
      </c>
      <c r="E368">
        <v>276.2</v>
      </c>
      <c r="F368">
        <v>277</v>
      </c>
      <c r="G368">
        <f t="shared" si="11"/>
        <v>-4.500097603252259</v>
      </c>
      <c r="H368">
        <f t="shared" si="10"/>
        <v>791.65475850242922</v>
      </c>
    </row>
    <row r="369" spans="1:8" x14ac:dyDescent="0.3">
      <c r="A369" s="4" t="s">
        <v>249</v>
      </c>
      <c r="B369" t="s">
        <v>0</v>
      </c>
      <c r="C369">
        <v>277.2</v>
      </c>
      <c r="D369">
        <v>278.8</v>
      </c>
      <c r="E369">
        <v>270</v>
      </c>
      <c r="F369">
        <v>277.5</v>
      </c>
      <c r="G369">
        <f t="shared" si="11"/>
        <v>0.18034269991507268</v>
      </c>
      <c r="H369">
        <f t="shared" si="10"/>
        <v>793.08373821091743</v>
      </c>
    </row>
    <row r="370" spans="1:8" x14ac:dyDescent="0.3">
      <c r="A370" s="4" t="s">
        <v>580</v>
      </c>
      <c r="B370" t="s">
        <v>0</v>
      </c>
      <c r="C370">
        <v>277.55</v>
      </c>
      <c r="D370">
        <v>279.3</v>
      </c>
      <c r="E370">
        <v>268.39999999999998</v>
      </c>
      <c r="F370">
        <v>274</v>
      </c>
      <c r="G370">
        <f t="shared" si="11"/>
        <v>-1.2692826798418959</v>
      </c>
      <c r="H370">
        <f t="shared" si="10"/>
        <v>783.08088025150039</v>
      </c>
    </row>
    <row r="371" spans="1:8" x14ac:dyDescent="0.3">
      <c r="A371" s="4" t="s">
        <v>250</v>
      </c>
      <c r="B371" t="s">
        <v>0</v>
      </c>
      <c r="C371">
        <v>274</v>
      </c>
      <c r="D371">
        <v>277.35000000000002</v>
      </c>
      <c r="E371">
        <v>262.10000000000002</v>
      </c>
      <c r="F371">
        <v>264.8</v>
      </c>
      <c r="G371">
        <f t="shared" si="11"/>
        <v>-3.415328232521706</v>
      </c>
      <c r="H371">
        <f t="shared" si="10"/>
        <v>756.78765361531873</v>
      </c>
    </row>
    <row r="372" spans="1:8" x14ac:dyDescent="0.3">
      <c r="A372" s="4" t="s">
        <v>251</v>
      </c>
      <c r="B372" t="s">
        <v>0</v>
      </c>
      <c r="C372">
        <v>264.8</v>
      </c>
      <c r="D372">
        <v>270.89999999999998</v>
      </c>
      <c r="E372">
        <v>263.10000000000002</v>
      </c>
      <c r="F372">
        <v>270.10000000000002</v>
      </c>
      <c r="G372">
        <f t="shared" si="11"/>
        <v>1.9817436735716867</v>
      </c>
      <c r="H372">
        <f t="shared" si="10"/>
        <v>771.93483852529289</v>
      </c>
    </row>
    <row r="373" spans="1:8" x14ac:dyDescent="0.3">
      <c r="A373" s="4" t="s">
        <v>581</v>
      </c>
      <c r="B373" t="s">
        <v>0</v>
      </c>
      <c r="C373">
        <v>270.2</v>
      </c>
      <c r="D373">
        <v>275.89999999999998</v>
      </c>
      <c r="E373">
        <v>268</v>
      </c>
      <c r="F373">
        <v>272.14999999999998</v>
      </c>
      <c r="G373">
        <f t="shared" si="11"/>
        <v>0.75611240816390535</v>
      </c>
      <c r="H373">
        <f t="shared" si="10"/>
        <v>777.79365533009423</v>
      </c>
    </row>
    <row r="374" spans="1:8" x14ac:dyDescent="0.3">
      <c r="A374" s="4" t="s">
        <v>252</v>
      </c>
      <c r="B374" t="s">
        <v>0</v>
      </c>
      <c r="C374">
        <v>272.5</v>
      </c>
      <c r="D374">
        <v>273.25</v>
      </c>
      <c r="E374">
        <v>261.89999999999998</v>
      </c>
      <c r="F374">
        <v>265.60000000000002</v>
      </c>
      <c r="G374">
        <f t="shared" si="11"/>
        <v>-2.4361967277930123</v>
      </c>
      <c r="H374">
        <f t="shared" si="10"/>
        <v>759.07402114889976</v>
      </c>
    </row>
    <row r="375" spans="1:8" x14ac:dyDescent="0.3">
      <c r="A375" s="4" t="s">
        <v>253</v>
      </c>
      <c r="B375" t="s">
        <v>0</v>
      </c>
      <c r="C375">
        <v>265.89999999999998</v>
      </c>
      <c r="D375">
        <v>269.25</v>
      </c>
      <c r="E375">
        <v>253.75</v>
      </c>
      <c r="F375">
        <v>267</v>
      </c>
      <c r="G375">
        <f t="shared" si="11"/>
        <v>0.52572407979706981</v>
      </c>
      <c r="H375">
        <f t="shared" si="10"/>
        <v>763.07516433266642</v>
      </c>
    </row>
    <row r="376" spans="1:8" x14ac:dyDescent="0.3">
      <c r="A376" s="4" t="s">
        <v>582</v>
      </c>
      <c r="B376" t="s">
        <v>0</v>
      </c>
      <c r="C376">
        <v>266.89999999999998</v>
      </c>
      <c r="D376">
        <v>274.8</v>
      </c>
      <c r="E376">
        <v>257</v>
      </c>
      <c r="F376">
        <v>257.7</v>
      </c>
      <c r="G376">
        <f t="shared" si="11"/>
        <v>-3.545254074193017</v>
      </c>
      <c r="H376">
        <f t="shared" si="10"/>
        <v>736.496141754787</v>
      </c>
    </row>
    <row r="377" spans="1:8" x14ac:dyDescent="0.3">
      <c r="A377" s="4" t="s">
        <v>254</v>
      </c>
      <c r="B377" t="s">
        <v>0</v>
      </c>
      <c r="C377">
        <v>257.5</v>
      </c>
      <c r="D377">
        <v>266.85000000000002</v>
      </c>
      <c r="E377">
        <v>254.45</v>
      </c>
      <c r="F377">
        <v>263.8</v>
      </c>
      <c r="G377">
        <f t="shared" si="11"/>
        <v>2.3395122624894849</v>
      </c>
      <c r="H377">
        <f t="shared" si="10"/>
        <v>753.92969419834242</v>
      </c>
    </row>
    <row r="378" spans="1:8" x14ac:dyDescent="0.3">
      <c r="A378" s="4" t="s">
        <v>255</v>
      </c>
      <c r="B378" t="s">
        <v>0</v>
      </c>
      <c r="C378">
        <v>263.60000000000002</v>
      </c>
      <c r="D378">
        <v>297.75</v>
      </c>
      <c r="E378">
        <v>263.5</v>
      </c>
      <c r="F378">
        <v>265.8</v>
      </c>
      <c r="G378">
        <f t="shared" si="11"/>
        <v>0.75529059959306721</v>
      </c>
      <c r="H378">
        <f t="shared" si="10"/>
        <v>759.64561303229493</v>
      </c>
    </row>
    <row r="379" spans="1:8" x14ac:dyDescent="0.3">
      <c r="A379" s="4" t="s">
        <v>583</v>
      </c>
      <c r="B379" t="s">
        <v>0</v>
      </c>
      <c r="C379">
        <v>265.64999999999998</v>
      </c>
      <c r="D379">
        <v>278.8</v>
      </c>
      <c r="E379">
        <v>264.75</v>
      </c>
      <c r="F379">
        <v>270.60000000000002</v>
      </c>
      <c r="G379">
        <f t="shared" si="11"/>
        <v>1.7897569457542666</v>
      </c>
      <c r="H379">
        <f t="shared" si="10"/>
        <v>773.3638182337811</v>
      </c>
    </row>
    <row r="380" spans="1:8" x14ac:dyDescent="0.3">
      <c r="A380" s="4" t="s">
        <v>256</v>
      </c>
      <c r="B380" t="s">
        <v>0</v>
      </c>
      <c r="C380">
        <v>270.55</v>
      </c>
      <c r="D380">
        <v>271.60000000000002</v>
      </c>
      <c r="E380">
        <v>264.39999999999998</v>
      </c>
      <c r="F380">
        <v>266.60000000000002</v>
      </c>
      <c r="G380">
        <f t="shared" si="11"/>
        <v>-1.4892307992079361</v>
      </c>
      <c r="H380">
        <f t="shared" si="10"/>
        <v>761.93198056587596</v>
      </c>
    </row>
    <row r="381" spans="1:8" x14ac:dyDescent="0.3">
      <c r="A381" s="4" t="s">
        <v>257</v>
      </c>
      <c r="B381" t="s">
        <v>0</v>
      </c>
      <c r="C381">
        <v>266.3</v>
      </c>
      <c r="D381">
        <v>280.89999999999998</v>
      </c>
      <c r="E381">
        <v>266</v>
      </c>
      <c r="F381">
        <v>274.2</v>
      </c>
      <c r="G381">
        <f t="shared" si="11"/>
        <v>2.8108359383605506</v>
      </c>
      <c r="H381">
        <f t="shared" si="10"/>
        <v>783.65247213489567</v>
      </c>
    </row>
    <row r="382" spans="1:8" x14ac:dyDescent="0.3">
      <c r="A382" s="4" t="s">
        <v>584</v>
      </c>
      <c r="B382" t="s">
        <v>0</v>
      </c>
      <c r="C382">
        <v>274</v>
      </c>
      <c r="D382">
        <v>294.5</v>
      </c>
      <c r="E382">
        <v>270.60000000000002</v>
      </c>
      <c r="F382">
        <v>292.45</v>
      </c>
      <c r="G382">
        <f t="shared" si="11"/>
        <v>6.4435944760820805</v>
      </c>
      <c r="H382">
        <f t="shared" si="10"/>
        <v>835.81023149471264</v>
      </c>
    </row>
    <row r="383" spans="1:8" x14ac:dyDescent="0.3">
      <c r="A383" s="4" t="s">
        <v>258</v>
      </c>
      <c r="B383" t="s">
        <v>0</v>
      </c>
      <c r="C383">
        <v>291.45</v>
      </c>
      <c r="D383">
        <v>293.75</v>
      </c>
      <c r="E383">
        <v>274.2</v>
      </c>
      <c r="F383">
        <v>279.39999999999998</v>
      </c>
      <c r="G383">
        <f t="shared" si="11"/>
        <v>-4.5649265066173355</v>
      </c>
      <c r="H383">
        <f t="shared" si="10"/>
        <v>798.51386110317219</v>
      </c>
    </row>
    <row r="384" spans="1:8" x14ac:dyDescent="0.3">
      <c r="A384" s="4" t="s">
        <v>259</v>
      </c>
      <c r="B384" t="s">
        <v>0</v>
      </c>
      <c r="C384">
        <v>279.3</v>
      </c>
      <c r="D384">
        <v>281.39999999999998</v>
      </c>
      <c r="E384">
        <v>271.89999999999998</v>
      </c>
      <c r="F384">
        <v>274.14999999999998</v>
      </c>
      <c r="G384">
        <f t="shared" si="11"/>
        <v>-1.8969044972803959</v>
      </c>
      <c r="H384">
        <f t="shared" si="10"/>
        <v>783.50957416404674</v>
      </c>
    </row>
    <row r="385" spans="1:8" x14ac:dyDescent="0.3">
      <c r="A385" s="4" t="s">
        <v>260</v>
      </c>
      <c r="B385" t="s">
        <v>0</v>
      </c>
      <c r="C385">
        <v>274.55</v>
      </c>
      <c r="D385">
        <v>281</v>
      </c>
      <c r="E385">
        <v>271.2</v>
      </c>
      <c r="F385">
        <v>278.7</v>
      </c>
      <c r="G385">
        <f t="shared" si="11"/>
        <v>1.64605326378452</v>
      </c>
      <c r="H385">
        <f t="shared" si="10"/>
        <v>796.5132895112888</v>
      </c>
    </row>
    <row r="386" spans="1:8" x14ac:dyDescent="0.3">
      <c r="A386" s="4" t="s">
        <v>261</v>
      </c>
      <c r="B386" t="s">
        <v>0</v>
      </c>
      <c r="C386">
        <v>278.60000000000002</v>
      </c>
      <c r="D386">
        <v>289.25</v>
      </c>
      <c r="E386">
        <v>276.8</v>
      </c>
      <c r="F386">
        <v>282.10000000000002</v>
      </c>
      <c r="G386">
        <f t="shared" si="11"/>
        <v>1.2125683520048292</v>
      </c>
      <c r="H386">
        <f t="shared" si="10"/>
        <v>806.2303515290082</v>
      </c>
    </row>
    <row r="387" spans="1:8" x14ac:dyDescent="0.3">
      <c r="A387" s="4" t="s">
        <v>262</v>
      </c>
      <c r="B387" t="s">
        <v>0</v>
      </c>
      <c r="C387">
        <v>282.5</v>
      </c>
      <c r="D387">
        <v>307.5</v>
      </c>
      <c r="E387">
        <v>281.7</v>
      </c>
      <c r="F387">
        <v>296.7</v>
      </c>
      <c r="G387">
        <f t="shared" si="11"/>
        <v>5.0459909288825502</v>
      </c>
      <c r="H387">
        <f t="shared" ref="H387:H450" si="12">(F387/$F$2)*100</f>
        <v>847.95655901686189</v>
      </c>
    </row>
    <row r="388" spans="1:8" x14ac:dyDescent="0.3">
      <c r="A388" s="4" t="s">
        <v>585</v>
      </c>
      <c r="B388" t="s">
        <v>0</v>
      </c>
      <c r="C388">
        <v>296.39999999999998</v>
      </c>
      <c r="D388">
        <v>304.5</v>
      </c>
      <c r="E388">
        <v>287.45</v>
      </c>
      <c r="F388">
        <v>302.45</v>
      </c>
      <c r="G388">
        <f t="shared" ref="G388:G451" si="13">LN(F388/F387)*100</f>
        <v>1.9194447256147158</v>
      </c>
      <c r="H388">
        <f t="shared" si="12"/>
        <v>864.38982566447555</v>
      </c>
    </row>
    <row r="389" spans="1:8" x14ac:dyDescent="0.3">
      <c r="A389" s="4" t="s">
        <v>263</v>
      </c>
      <c r="B389" t="s">
        <v>0</v>
      </c>
      <c r="C389">
        <v>302</v>
      </c>
      <c r="D389">
        <v>312</v>
      </c>
      <c r="E389">
        <v>296.89999999999998</v>
      </c>
      <c r="F389">
        <v>308.10000000000002</v>
      </c>
      <c r="G389">
        <f t="shared" si="13"/>
        <v>1.8508431049699094</v>
      </c>
      <c r="H389">
        <f t="shared" si="12"/>
        <v>880.53729637039146</v>
      </c>
    </row>
    <row r="390" spans="1:8" x14ac:dyDescent="0.3">
      <c r="A390" s="4" t="s">
        <v>264</v>
      </c>
      <c r="B390" t="s">
        <v>0</v>
      </c>
      <c r="C390">
        <v>309</v>
      </c>
      <c r="D390">
        <v>329.5</v>
      </c>
      <c r="E390">
        <v>306.2</v>
      </c>
      <c r="F390">
        <v>326.3</v>
      </c>
      <c r="G390">
        <f t="shared" si="13"/>
        <v>5.7392797996652654</v>
      </c>
      <c r="H390">
        <f t="shared" si="12"/>
        <v>932.55215775935983</v>
      </c>
    </row>
    <row r="391" spans="1:8" x14ac:dyDescent="0.3">
      <c r="A391" s="4" t="s">
        <v>586</v>
      </c>
      <c r="B391" t="s">
        <v>0</v>
      </c>
      <c r="C391">
        <v>326.3</v>
      </c>
      <c r="D391">
        <v>330.3</v>
      </c>
      <c r="E391">
        <v>313.60000000000002</v>
      </c>
      <c r="F391">
        <v>314.25</v>
      </c>
      <c r="G391">
        <f t="shared" si="13"/>
        <v>-3.7628356128918141</v>
      </c>
      <c r="H391">
        <f t="shared" si="12"/>
        <v>898.11374678479558</v>
      </c>
    </row>
    <row r="392" spans="1:8" x14ac:dyDescent="0.3">
      <c r="A392" s="4" t="s">
        <v>265</v>
      </c>
      <c r="B392" t="s">
        <v>0</v>
      </c>
      <c r="C392">
        <v>313.75</v>
      </c>
      <c r="D392">
        <v>325.5</v>
      </c>
      <c r="E392">
        <v>301.5</v>
      </c>
      <c r="F392">
        <v>303.3</v>
      </c>
      <c r="G392">
        <f t="shared" si="13"/>
        <v>-3.5466432775821373</v>
      </c>
      <c r="H392">
        <f t="shared" si="12"/>
        <v>866.8190911689054</v>
      </c>
    </row>
    <row r="393" spans="1:8" x14ac:dyDescent="0.3">
      <c r="A393" s="4" t="s">
        <v>587</v>
      </c>
      <c r="B393" t="s">
        <v>0</v>
      </c>
      <c r="C393">
        <v>303.5</v>
      </c>
      <c r="D393">
        <v>317.8</v>
      </c>
      <c r="E393">
        <v>298.45</v>
      </c>
      <c r="F393">
        <v>312.5</v>
      </c>
      <c r="G393">
        <f t="shared" si="13"/>
        <v>2.9882054481920752</v>
      </c>
      <c r="H393">
        <f t="shared" si="12"/>
        <v>893.11231780508717</v>
      </c>
    </row>
    <row r="394" spans="1:8" x14ac:dyDescent="0.3">
      <c r="A394" s="4" t="s">
        <v>266</v>
      </c>
      <c r="B394" t="s">
        <v>0</v>
      </c>
      <c r="C394">
        <v>312.39999999999998</v>
      </c>
      <c r="D394">
        <v>327.5</v>
      </c>
      <c r="E394">
        <v>311</v>
      </c>
      <c r="F394">
        <v>323.5</v>
      </c>
      <c r="G394">
        <f t="shared" si="13"/>
        <v>3.4594644764498965</v>
      </c>
      <c r="H394">
        <f t="shared" si="12"/>
        <v>924.54987139182629</v>
      </c>
    </row>
    <row r="395" spans="1:8" x14ac:dyDescent="0.3">
      <c r="A395" s="4" t="s">
        <v>267</v>
      </c>
      <c r="B395" t="s">
        <v>0</v>
      </c>
      <c r="C395">
        <v>323.39999999999998</v>
      </c>
      <c r="D395">
        <v>324.25</v>
      </c>
      <c r="E395">
        <v>308.8</v>
      </c>
      <c r="F395">
        <v>317.55</v>
      </c>
      <c r="G395">
        <f t="shared" si="13"/>
        <v>-1.8563827691971377</v>
      </c>
      <c r="H395">
        <f t="shared" si="12"/>
        <v>907.54501286081734</v>
      </c>
    </row>
    <row r="396" spans="1:8" x14ac:dyDescent="0.3">
      <c r="A396" s="4" t="s">
        <v>588</v>
      </c>
      <c r="B396" t="s">
        <v>0</v>
      </c>
      <c r="C396">
        <v>317.5</v>
      </c>
      <c r="D396">
        <v>324.89999999999998</v>
      </c>
      <c r="E396">
        <v>315.64999999999998</v>
      </c>
      <c r="F396">
        <v>318.8</v>
      </c>
      <c r="G396">
        <f t="shared" si="13"/>
        <v>0.39286606670761709</v>
      </c>
      <c r="H396">
        <f t="shared" si="12"/>
        <v>911.11746213203764</v>
      </c>
    </row>
    <row r="397" spans="1:8" x14ac:dyDescent="0.3">
      <c r="A397" s="4" t="s">
        <v>268</v>
      </c>
      <c r="B397" t="s">
        <v>0</v>
      </c>
      <c r="C397">
        <v>318.60000000000002</v>
      </c>
      <c r="D397">
        <v>353.75</v>
      </c>
      <c r="E397">
        <v>315.75</v>
      </c>
      <c r="F397">
        <v>346.7</v>
      </c>
      <c r="G397">
        <f t="shared" si="13"/>
        <v>8.3895905774917772</v>
      </c>
      <c r="H397">
        <f t="shared" si="12"/>
        <v>990.85452986567577</v>
      </c>
    </row>
    <row r="398" spans="1:8" x14ac:dyDescent="0.3">
      <c r="A398" s="4" t="s">
        <v>269</v>
      </c>
      <c r="B398" t="s">
        <v>0</v>
      </c>
      <c r="C398">
        <v>346</v>
      </c>
      <c r="D398">
        <v>372.6</v>
      </c>
      <c r="E398">
        <v>342</v>
      </c>
      <c r="F398">
        <v>368.1</v>
      </c>
      <c r="G398">
        <f t="shared" si="13"/>
        <v>5.989478769399776</v>
      </c>
      <c r="H398">
        <f t="shared" si="12"/>
        <v>1052.0148613889683</v>
      </c>
    </row>
    <row r="399" spans="1:8" x14ac:dyDescent="0.3">
      <c r="A399" s="4" t="s">
        <v>270</v>
      </c>
      <c r="B399" t="s">
        <v>0</v>
      </c>
      <c r="C399">
        <v>367.75</v>
      </c>
      <c r="D399">
        <v>388.5</v>
      </c>
      <c r="E399">
        <v>341</v>
      </c>
      <c r="F399">
        <v>349.5</v>
      </c>
      <c r="G399">
        <f t="shared" si="13"/>
        <v>-5.1851078711110503</v>
      </c>
      <c r="H399">
        <f t="shared" si="12"/>
        <v>998.85681623320932</v>
      </c>
    </row>
    <row r="400" spans="1:8" x14ac:dyDescent="0.3">
      <c r="A400" s="4" t="s">
        <v>271</v>
      </c>
      <c r="B400" t="s">
        <v>0</v>
      </c>
      <c r="C400">
        <v>348.25</v>
      </c>
      <c r="D400">
        <v>357.7</v>
      </c>
      <c r="E400">
        <v>325.5</v>
      </c>
      <c r="F400">
        <v>337.1</v>
      </c>
      <c r="G400">
        <f t="shared" si="13"/>
        <v>-3.6123939433849825</v>
      </c>
      <c r="H400">
        <f t="shared" si="12"/>
        <v>963.41811946270366</v>
      </c>
    </row>
    <row r="401" spans="1:8" x14ac:dyDescent="0.3">
      <c r="A401" s="4" t="s">
        <v>272</v>
      </c>
      <c r="B401" t="s">
        <v>0</v>
      </c>
      <c r="C401">
        <v>337.25</v>
      </c>
      <c r="D401">
        <v>339.5</v>
      </c>
      <c r="E401">
        <v>318.75</v>
      </c>
      <c r="F401">
        <v>339.25</v>
      </c>
      <c r="G401">
        <f t="shared" si="13"/>
        <v>0.63576764749634684</v>
      </c>
      <c r="H401">
        <f t="shared" si="12"/>
        <v>969.56273220920264</v>
      </c>
    </row>
    <row r="402" spans="1:8" x14ac:dyDescent="0.3">
      <c r="A402" s="4" t="s">
        <v>589</v>
      </c>
      <c r="B402" t="s">
        <v>0</v>
      </c>
      <c r="C402">
        <v>339.4</v>
      </c>
      <c r="D402">
        <v>374.4</v>
      </c>
      <c r="E402">
        <v>337.75</v>
      </c>
      <c r="F402">
        <v>364.6</v>
      </c>
      <c r="G402">
        <f t="shared" si="13"/>
        <v>7.206356352958414</v>
      </c>
      <c r="H402">
        <f t="shared" si="12"/>
        <v>1042.0120034295512</v>
      </c>
    </row>
    <row r="403" spans="1:8" x14ac:dyDescent="0.3">
      <c r="A403" s="4" t="s">
        <v>273</v>
      </c>
      <c r="B403" t="s">
        <v>0</v>
      </c>
      <c r="C403">
        <v>362.1</v>
      </c>
      <c r="D403">
        <v>369.35</v>
      </c>
      <c r="E403">
        <v>343</v>
      </c>
      <c r="F403">
        <v>346.15</v>
      </c>
      <c r="G403">
        <f t="shared" si="13"/>
        <v>-5.1928655120528395</v>
      </c>
      <c r="H403">
        <f t="shared" si="12"/>
        <v>989.28265218633874</v>
      </c>
    </row>
    <row r="404" spans="1:8" x14ac:dyDescent="0.3">
      <c r="A404" s="4" t="s">
        <v>274</v>
      </c>
      <c r="B404" t="s">
        <v>0</v>
      </c>
      <c r="C404">
        <v>346.5</v>
      </c>
      <c r="D404">
        <v>367.6</v>
      </c>
      <c r="E404">
        <v>340.3</v>
      </c>
      <c r="F404">
        <v>354.75</v>
      </c>
      <c r="G404">
        <f t="shared" si="13"/>
        <v>2.4541108916117658</v>
      </c>
      <c r="H404">
        <f t="shared" si="12"/>
        <v>1013.8611031723349</v>
      </c>
    </row>
    <row r="405" spans="1:8" x14ac:dyDescent="0.3">
      <c r="A405" s="4" t="s">
        <v>590</v>
      </c>
      <c r="B405" t="s">
        <v>0</v>
      </c>
      <c r="C405">
        <v>355.1</v>
      </c>
      <c r="D405">
        <v>377.1</v>
      </c>
      <c r="E405">
        <v>346.1</v>
      </c>
      <c r="F405">
        <v>375.2</v>
      </c>
      <c r="G405">
        <f t="shared" si="13"/>
        <v>5.6045901091917614</v>
      </c>
      <c r="H405">
        <f t="shared" si="12"/>
        <v>1072.3063732494998</v>
      </c>
    </row>
    <row r="406" spans="1:8" x14ac:dyDescent="0.3">
      <c r="A406" s="4" t="s">
        <v>275</v>
      </c>
      <c r="B406" t="s">
        <v>0</v>
      </c>
      <c r="C406">
        <v>374.5</v>
      </c>
      <c r="D406">
        <v>393.3</v>
      </c>
      <c r="E406">
        <v>369.3</v>
      </c>
      <c r="F406">
        <v>385</v>
      </c>
      <c r="G406">
        <f t="shared" si="13"/>
        <v>2.5784117155714634</v>
      </c>
      <c r="H406">
        <f t="shared" si="12"/>
        <v>1100.3143755358674</v>
      </c>
    </row>
    <row r="407" spans="1:8" x14ac:dyDescent="0.3">
      <c r="A407" s="4" t="s">
        <v>276</v>
      </c>
      <c r="B407" t="s">
        <v>0</v>
      </c>
      <c r="C407">
        <v>384.7</v>
      </c>
      <c r="D407">
        <v>392.05</v>
      </c>
      <c r="E407">
        <v>366.1</v>
      </c>
      <c r="F407">
        <v>384.05</v>
      </c>
      <c r="G407">
        <f t="shared" si="13"/>
        <v>-0.24705818430932083</v>
      </c>
      <c r="H407">
        <f t="shared" si="12"/>
        <v>1097.5993140897399</v>
      </c>
    </row>
    <row r="408" spans="1:8" x14ac:dyDescent="0.3">
      <c r="A408" s="4" t="s">
        <v>591</v>
      </c>
      <c r="B408" t="s">
        <v>0</v>
      </c>
      <c r="C408">
        <v>384.25</v>
      </c>
      <c r="D408">
        <v>400.55</v>
      </c>
      <c r="E408">
        <v>375.65</v>
      </c>
      <c r="F408">
        <v>397.5</v>
      </c>
      <c r="G408">
        <f t="shared" si="13"/>
        <v>3.442218164969562</v>
      </c>
      <c r="H408">
        <f t="shared" si="12"/>
        <v>1136.0388682480709</v>
      </c>
    </row>
    <row r="409" spans="1:8" x14ac:dyDescent="0.3">
      <c r="A409" s="4" t="s">
        <v>277</v>
      </c>
      <c r="B409" t="s">
        <v>0</v>
      </c>
      <c r="C409">
        <v>398.25</v>
      </c>
      <c r="D409">
        <v>417.45</v>
      </c>
      <c r="E409">
        <v>396.45</v>
      </c>
      <c r="F409">
        <v>414.8</v>
      </c>
      <c r="G409">
        <f t="shared" si="13"/>
        <v>4.2601542260985745</v>
      </c>
      <c r="H409">
        <f t="shared" si="12"/>
        <v>1185.4815661617606</v>
      </c>
    </row>
    <row r="410" spans="1:8" x14ac:dyDescent="0.3">
      <c r="A410" s="4" t="s">
        <v>592</v>
      </c>
      <c r="B410" t="s">
        <v>0</v>
      </c>
      <c r="C410">
        <v>415</v>
      </c>
      <c r="D410">
        <v>430.5</v>
      </c>
      <c r="E410">
        <v>395.9</v>
      </c>
      <c r="F410">
        <v>402.2</v>
      </c>
      <c r="G410">
        <f t="shared" si="13"/>
        <v>-3.0846999016820638</v>
      </c>
      <c r="H410">
        <f t="shared" si="12"/>
        <v>1149.4712775078592</v>
      </c>
    </row>
    <row r="411" spans="1:8" x14ac:dyDescent="0.3">
      <c r="A411" s="4" t="s">
        <v>593</v>
      </c>
      <c r="B411" t="s">
        <v>0</v>
      </c>
      <c r="C411">
        <v>402</v>
      </c>
      <c r="D411">
        <v>416.85</v>
      </c>
      <c r="E411">
        <v>390.5</v>
      </c>
      <c r="F411">
        <v>396.1</v>
      </c>
      <c r="G411">
        <f t="shared" si="13"/>
        <v>-1.528277271068067</v>
      </c>
      <c r="H411">
        <f t="shared" si="12"/>
        <v>1132.0377250643041</v>
      </c>
    </row>
    <row r="412" spans="1:8" x14ac:dyDescent="0.3">
      <c r="A412" s="4" t="s">
        <v>278</v>
      </c>
      <c r="B412" t="s">
        <v>0</v>
      </c>
      <c r="C412">
        <v>396.75</v>
      </c>
      <c r="D412">
        <v>426.9</v>
      </c>
      <c r="E412">
        <v>387.6</v>
      </c>
      <c r="F412">
        <v>426.25</v>
      </c>
      <c r="G412">
        <f t="shared" si="13"/>
        <v>7.3359323969855517</v>
      </c>
      <c r="H412">
        <f t="shared" si="12"/>
        <v>1218.205201486139</v>
      </c>
    </row>
    <row r="413" spans="1:8" x14ac:dyDescent="0.3">
      <c r="A413" s="4" t="s">
        <v>279</v>
      </c>
      <c r="B413" t="s">
        <v>0</v>
      </c>
      <c r="C413">
        <v>426.5</v>
      </c>
      <c r="D413">
        <v>430.4</v>
      </c>
      <c r="E413">
        <v>377.5</v>
      </c>
      <c r="F413">
        <v>387.2</v>
      </c>
      <c r="G413">
        <f t="shared" si="13"/>
        <v>-9.6084673195304653</v>
      </c>
      <c r="H413">
        <f t="shared" si="12"/>
        <v>1106.6018862532151</v>
      </c>
    </row>
    <row r="414" spans="1:8" x14ac:dyDescent="0.3">
      <c r="A414" s="4" t="s">
        <v>280</v>
      </c>
      <c r="B414" t="s">
        <v>0</v>
      </c>
      <c r="C414">
        <v>388.75</v>
      </c>
      <c r="D414">
        <v>395.65</v>
      </c>
      <c r="E414">
        <v>371</v>
      </c>
      <c r="F414">
        <v>395.1</v>
      </c>
      <c r="G414">
        <f t="shared" si="13"/>
        <v>2.0197542014923093</v>
      </c>
      <c r="H414">
        <f t="shared" si="12"/>
        <v>1129.1797656473277</v>
      </c>
    </row>
    <row r="415" spans="1:8" x14ac:dyDescent="0.3">
      <c r="A415" s="4" t="s">
        <v>281</v>
      </c>
      <c r="B415" t="s">
        <v>0</v>
      </c>
      <c r="C415">
        <v>394.9</v>
      </c>
      <c r="D415">
        <v>404.6</v>
      </c>
      <c r="E415">
        <v>382.25</v>
      </c>
      <c r="F415">
        <v>394</v>
      </c>
      <c r="G415">
        <f t="shared" si="13"/>
        <v>-0.27879881194112915</v>
      </c>
      <c r="H415">
        <f t="shared" si="12"/>
        <v>1126.0360102886539</v>
      </c>
    </row>
    <row r="416" spans="1:8" x14ac:dyDescent="0.3">
      <c r="A416" s="4" t="s">
        <v>594</v>
      </c>
      <c r="B416" t="s">
        <v>0</v>
      </c>
      <c r="C416">
        <v>394.25</v>
      </c>
      <c r="D416">
        <v>408.7</v>
      </c>
      <c r="E416">
        <v>385</v>
      </c>
      <c r="F416">
        <v>391</v>
      </c>
      <c r="G416">
        <f t="shared" si="13"/>
        <v>-0.76433493125680119</v>
      </c>
      <c r="H416">
        <f t="shared" si="12"/>
        <v>1117.462132037725</v>
      </c>
    </row>
    <row r="417" spans="1:8" x14ac:dyDescent="0.3">
      <c r="A417" s="4" t="s">
        <v>282</v>
      </c>
      <c r="B417" t="s">
        <v>0</v>
      </c>
      <c r="C417">
        <v>394</v>
      </c>
      <c r="D417">
        <v>414.05</v>
      </c>
      <c r="E417">
        <v>388.8</v>
      </c>
      <c r="F417">
        <v>409.45</v>
      </c>
      <c r="G417">
        <f t="shared" si="13"/>
        <v>4.6107235730831553</v>
      </c>
      <c r="H417">
        <f t="shared" si="12"/>
        <v>1170.1914832809373</v>
      </c>
    </row>
    <row r="418" spans="1:8" x14ac:dyDescent="0.3">
      <c r="A418" s="4" t="s">
        <v>283</v>
      </c>
      <c r="B418" t="s">
        <v>0</v>
      </c>
      <c r="C418">
        <v>409.75</v>
      </c>
      <c r="D418">
        <v>418.8</v>
      </c>
      <c r="E418">
        <v>394.65</v>
      </c>
      <c r="F418">
        <v>418</v>
      </c>
      <c r="G418">
        <f t="shared" si="13"/>
        <v>2.0666636808559122</v>
      </c>
      <c r="H418">
        <f t="shared" si="12"/>
        <v>1194.6270362960845</v>
      </c>
    </row>
    <row r="419" spans="1:8" x14ac:dyDescent="0.3">
      <c r="A419" s="4" t="s">
        <v>595</v>
      </c>
      <c r="B419" t="s">
        <v>0</v>
      </c>
      <c r="C419">
        <v>417.75</v>
      </c>
      <c r="D419">
        <v>430.2</v>
      </c>
      <c r="E419">
        <v>408.95</v>
      </c>
      <c r="F419">
        <v>428.15</v>
      </c>
      <c r="G419">
        <f t="shared" si="13"/>
        <v>2.3992168947444719</v>
      </c>
      <c r="H419">
        <f t="shared" si="12"/>
        <v>1223.6353243783935</v>
      </c>
    </row>
    <row r="420" spans="1:8" x14ac:dyDescent="0.3">
      <c r="A420" s="4" t="s">
        <v>284</v>
      </c>
      <c r="B420" t="s">
        <v>0</v>
      </c>
      <c r="C420">
        <v>429.25</v>
      </c>
      <c r="D420">
        <v>455</v>
      </c>
      <c r="E420">
        <v>417.15</v>
      </c>
      <c r="F420">
        <v>450.5</v>
      </c>
      <c r="G420">
        <f t="shared" si="13"/>
        <v>5.0884475576191655</v>
      </c>
      <c r="H420">
        <f t="shared" si="12"/>
        <v>1287.5107173478136</v>
      </c>
    </row>
    <row r="421" spans="1:8" x14ac:dyDescent="0.3">
      <c r="A421" s="4" t="s">
        <v>285</v>
      </c>
      <c r="B421" t="s">
        <v>0</v>
      </c>
      <c r="C421">
        <v>450.75</v>
      </c>
      <c r="D421">
        <v>456.75</v>
      </c>
      <c r="E421">
        <v>431.25</v>
      </c>
      <c r="F421">
        <v>438.1</v>
      </c>
      <c r="G421">
        <f t="shared" si="13"/>
        <v>-2.791088222853972</v>
      </c>
      <c r="H421">
        <f t="shared" si="12"/>
        <v>1252.0720205773077</v>
      </c>
    </row>
    <row r="422" spans="1:8" x14ac:dyDescent="0.3">
      <c r="A422" s="4" t="s">
        <v>286</v>
      </c>
      <c r="B422" t="s">
        <v>0</v>
      </c>
      <c r="C422">
        <v>437.5</v>
      </c>
      <c r="D422">
        <v>437.5</v>
      </c>
      <c r="E422">
        <v>416.15</v>
      </c>
      <c r="F422">
        <v>422.25</v>
      </c>
      <c r="G422">
        <f t="shared" si="13"/>
        <v>-3.684963913194335</v>
      </c>
      <c r="H422">
        <f t="shared" si="12"/>
        <v>1206.7733638182337</v>
      </c>
    </row>
    <row r="423" spans="1:8" x14ac:dyDescent="0.3">
      <c r="A423" s="4" t="s">
        <v>287</v>
      </c>
      <c r="B423" t="s">
        <v>0</v>
      </c>
      <c r="C423">
        <v>422</v>
      </c>
      <c r="D423">
        <v>437.55</v>
      </c>
      <c r="E423">
        <v>410.4</v>
      </c>
      <c r="F423">
        <v>435.25</v>
      </c>
      <c r="G423">
        <f t="shared" si="13"/>
        <v>3.0323022960388872</v>
      </c>
      <c r="H423">
        <f t="shared" si="12"/>
        <v>1243.9268362389253</v>
      </c>
    </row>
    <row r="424" spans="1:8" x14ac:dyDescent="0.3">
      <c r="A424" s="4" t="s">
        <v>288</v>
      </c>
      <c r="B424" t="s">
        <v>0</v>
      </c>
      <c r="C424">
        <v>435.3</v>
      </c>
      <c r="D424">
        <v>446.7</v>
      </c>
      <c r="E424">
        <v>423.2</v>
      </c>
      <c r="F424">
        <v>428.1</v>
      </c>
      <c r="G424">
        <f t="shared" si="13"/>
        <v>-1.6563765497397935</v>
      </c>
      <c r="H424">
        <f t="shared" si="12"/>
        <v>1223.4924264075451</v>
      </c>
    </row>
    <row r="425" spans="1:8" x14ac:dyDescent="0.3">
      <c r="A425" s="4" t="s">
        <v>596</v>
      </c>
      <c r="B425" t="s">
        <v>0</v>
      </c>
      <c r="C425">
        <v>428</v>
      </c>
      <c r="D425">
        <v>437.2</v>
      </c>
      <c r="E425">
        <v>421.75</v>
      </c>
      <c r="F425">
        <v>434.5</v>
      </c>
      <c r="G425">
        <f t="shared" si="13"/>
        <v>1.4839131554546188</v>
      </c>
      <c r="H425">
        <f t="shared" si="12"/>
        <v>1241.7833666761931</v>
      </c>
    </row>
    <row r="426" spans="1:8" x14ac:dyDescent="0.3">
      <c r="A426" s="4" t="s">
        <v>289</v>
      </c>
      <c r="B426" t="s">
        <v>0</v>
      </c>
      <c r="C426">
        <v>434</v>
      </c>
      <c r="D426">
        <v>434</v>
      </c>
      <c r="E426">
        <v>413</v>
      </c>
      <c r="F426">
        <v>417</v>
      </c>
      <c r="G426">
        <f t="shared" si="13"/>
        <v>-4.1109722906645256</v>
      </c>
      <c r="H426">
        <f t="shared" si="12"/>
        <v>1191.7690768791083</v>
      </c>
    </row>
    <row r="427" spans="1:8" x14ac:dyDescent="0.3">
      <c r="A427" s="4" t="s">
        <v>290</v>
      </c>
      <c r="B427" t="s">
        <v>0</v>
      </c>
      <c r="C427">
        <v>416.75</v>
      </c>
      <c r="D427">
        <v>443.6</v>
      </c>
      <c r="E427">
        <v>414</v>
      </c>
      <c r="F427">
        <v>435</v>
      </c>
      <c r="G427">
        <f t="shared" si="13"/>
        <v>4.2259809289882604</v>
      </c>
      <c r="H427">
        <f t="shared" si="12"/>
        <v>1243.2123463846813</v>
      </c>
    </row>
    <row r="428" spans="1:8" x14ac:dyDescent="0.3">
      <c r="A428" s="4" t="s">
        <v>597</v>
      </c>
      <c r="B428" t="s">
        <v>0</v>
      </c>
      <c r="C428">
        <v>434.5</v>
      </c>
      <c r="D428">
        <v>436.3</v>
      </c>
      <c r="E428">
        <v>417.9</v>
      </c>
      <c r="F428">
        <v>429.8</v>
      </c>
      <c r="G428">
        <f t="shared" si="13"/>
        <v>-1.2026046880273935</v>
      </c>
      <c r="H428">
        <f t="shared" si="12"/>
        <v>1228.3509574164048</v>
      </c>
    </row>
    <row r="429" spans="1:8" x14ac:dyDescent="0.3">
      <c r="A429" s="4" t="s">
        <v>291</v>
      </c>
      <c r="B429" t="s">
        <v>0</v>
      </c>
      <c r="C429">
        <v>429.5</v>
      </c>
      <c r="D429">
        <v>449.3</v>
      </c>
      <c r="E429">
        <v>428.75</v>
      </c>
      <c r="F429">
        <v>435</v>
      </c>
      <c r="G429">
        <f t="shared" si="13"/>
        <v>1.2026046880273982</v>
      </c>
      <c r="H429">
        <f t="shared" si="12"/>
        <v>1243.2123463846813</v>
      </c>
    </row>
    <row r="430" spans="1:8" x14ac:dyDescent="0.3">
      <c r="A430" s="4" t="s">
        <v>292</v>
      </c>
      <c r="B430" t="s">
        <v>0</v>
      </c>
      <c r="C430">
        <v>434.75</v>
      </c>
      <c r="D430">
        <v>475</v>
      </c>
      <c r="E430">
        <v>434.5</v>
      </c>
      <c r="F430">
        <v>468.8</v>
      </c>
      <c r="G430">
        <f t="shared" si="13"/>
        <v>7.4830207174118684</v>
      </c>
      <c r="H430">
        <f t="shared" si="12"/>
        <v>1339.8113746784795</v>
      </c>
    </row>
    <row r="431" spans="1:8" x14ac:dyDescent="0.3">
      <c r="A431" s="4" t="s">
        <v>293</v>
      </c>
      <c r="B431" t="s">
        <v>0</v>
      </c>
      <c r="C431">
        <v>467.25</v>
      </c>
      <c r="D431">
        <v>480.25</v>
      </c>
      <c r="E431">
        <v>459.5</v>
      </c>
      <c r="F431">
        <v>464.8</v>
      </c>
      <c r="G431">
        <f t="shared" si="13"/>
        <v>-0.85690327251014031</v>
      </c>
      <c r="H431">
        <f t="shared" si="12"/>
        <v>1328.3795370105745</v>
      </c>
    </row>
    <row r="432" spans="1:8" x14ac:dyDescent="0.3">
      <c r="A432" s="4" t="s">
        <v>294</v>
      </c>
      <c r="B432" t="s">
        <v>0</v>
      </c>
      <c r="C432">
        <v>465</v>
      </c>
      <c r="D432">
        <v>502.3</v>
      </c>
      <c r="E432">
        <v>455</v>
      </c>
      <c r="F432">
        <v>493.5</v>
      </c>
      <c r="G432">
        <f t="shared" si="13"/>
        <v>5.9915653335834689</v>
      </c>
      <c r="H432">
        <f t="shared" si="12"/>
        <v>1410.4029722777937</v>
      </c>
    </row>
    <row r="433" spans="1:8" x14ac:dyDescent="0.3">
      <c r="A433" s="4" t="s">
        <v>598</v>
      </c>
      <c r="B433" t="s">
        <v>0</v>
      </c>
      <c r="C433">
        <v>493.5</v>
      </c>
      <c r="D433">
        <v>540.9</v>
      </c>
      <c r="E433">
        <v>489</v>
      </c>
      <c r="F433">
        <v>517.20000000000005</v>
      </c>
      <c r="G433">
        <f t="shared" si="13"/>
        <v>4.6906788024166133</v>
      </c>
      <c r="H433">
        <f t="shared" si="12"/>
        <v>1478.1366104601314</v>
      </c>
    </row>
    <row r="434" spans="1:8" x14ac:dyDescent="0.3">
      <c r="A434" s="4" t="s">
        <v>295</v>
      </c>
      <c r="B434" t="s">
        <v>0</v>
      </c>
      <c r="C434">
        <v>517</v>
      </c>
      <c r="D434">
        <v>572.20000000000005</v>
      </c>
      <c r="E434">
        <v>516.75</v>
      </c>
      <c r="F434">
        <v>568.5</v>
      </c>
      <c r="G434">
        <f t="shared" si="13"/>
        <v>9.4571666292888157</v>
      </c>
      <c r="H434">
        <f t="shared" si="12"/>
        <v>1624.7499285510144</v>
      </c>
    </row>
    <row r="435" spans="1:8" x14ac:dyDescent="0.3">
      <c r="A435" s="4" t="s">
        <v>296</v>
      </c>
      <c r="B435" t="s">
        <v>0</v>
      </c>
      <c r="C435">
        <v>568.5</v>
      </c>
      <c r="D435">
        <v>574.6</v>
      </c>
      <c r="E435">
        <v>534.5</v>
      </c>
      <c r="F435">
        <v>561.29999999999995</v>
      </c>
      <c r="G435">
        <f t="shared" si="13"/>
        <v>-1.2745791242437199</v>
      </c>
      <c r="H435">
        <f t="shared" si="12"/>
        <v>1604.1726207487852</v>
      </c>
    </row>
    <row r="436" spans="1:8" x14ac:dyDescent="0.3">
      <c r="A436" s="4" t="s">
        <v>297</v>
      </c>
      <c r="B436" t="s">
        <v>0</v>
      </c>
      <c r="C436">
        <v>560.70000000000005</v>
      </c>
      <c r="D436">
        <v>588.70000000000005</v>
      </c>
      <c r="E436">
        <v>533.6</v>
      </c>
      <c r="F436">
        <v>583.20000000000005</v>
      </c>
      <c r="G436">
        <f t="shared" si="13"/>
        <v>3.8274658746294898</v>
      </c>
      <c r="H436">
        <f t="shared" si="12"/>
        <v>1666.761931980566</v>
      </c>
    </row>
    <row r="437" spans="1:8" x14ac:dyDescent="0.3">
      <c r="A437" s="4" t="s">
        <v>599</v>
      </c>
      <c r="B437" t="s">
        <v>0</v>
      </c>
      <c r="C437">
        <v>582.5</v>
      </c>
      <c r="D437">
        <v>655.29999999999995</v>
      </c>
      <c r="E437">
        <v>581.79999999999995</v>
      </c>
      <c r="F437">
        <v>654</v>
      </c>
      <c r="G437">
        <f t="shared" si="13"/>
        <v>11.457717076275026</v>
      </c>
      <c r="H437">
        <f t="shared" si="12"/>
        <v>1869.1054587024862</v>
      </c>
    </row>
    <row r="438" spans="1:8" x14ac:dyDescent="0.3">
      <c r="A438" s="4" t="s">
        <v>298</v>
      </c>
      <c r="B438" t="s">
        <v>0</v>
      </c>
      <c r="C438">
        <v>654.1</v>
      </c>
      <c r="D438">
        <v>730</v>
      </c>
      <c r="E438">
        <v>636.20000000000005</v>
      </c>
      <c r="F438">
        <v>643.29999999999995</v>
      </c>
      <c r="G438">
        <f t="shared" si="13"/>
        <v>-1.6496173040244093</v>
      </c>
      <c r="H438">
        <f t="shared" si="12"/>
        <v>1838.5252929408398</v>
      </c>
    </row>
    <row r="439" spans="1:8" x14ac:dyDescent="0.3">
      <c r="A439" s="4" t="s">
        <v>299</v>
      </c>
      <c r="B439" t="s">
        <v>0</v>
      </c>
      <c r="C439">
        <v>642.9</v>
      </c>
      <c r="D439">
        <v>645</v>
      </c>
      <c r="E439">
        <v>543</v>
      </c>
      <c r="F439">
        <v>612.6</v>
      </c>
      <c r="G439">
        <f t="shared" si="13"/>
        <v>-4.8898984018279741</v>
      </c>
      <c r="H439">
        <f t="shared" si="12"/>
        <v>1750.7859388396685</v>
      </c>
    </row>
    <row r="440" spans="1:8" x14ac:dyDescent="0.3">
      <c r="A440" s="4" t="s">
        <v>300</v>
      </c>
      <c r="B440" t="s">
        <v>0</v>
      </c>
      <c r="C440">
        <v>617.5</v>
      </c>
      <c r="D440">
        <v>676</v>
      </c>
      <c r="E440">
        <v>601.6</v>
      </c>
      <c r="F440">
        <v>634.20000000000005</v>
      </c>
      <c r="G440">
        <f t="shared" si="13"/>
        <v>3.4652167705572023</v>
      </c>
      <c r="H440">
        <f t="shared" si="12"/>
        <v>1812.5178622463561</v>
      </c>
    </row>
    <row r="441" spans="1:8" x14ac:dyDescent="0.3">
      <c r="A441" s="4" t="s">
        <v>301</v>
      </c>
      <c r="B441" t="s">
        <v>0</v>
      </c>
      <c r="C441">
        <v>635.5</v>
      </c>
      <c r="D441">
        <v>655.45</v>
      </c>
      <c r="E441">
        <v>606.79999999999995</v>
      </c>
      <c r="F441">
        <v>626.4</v>
      </c>
      <c r="G441">
        <f t="shared" si="13"/>
        <v>-1.2375217427653702</v>
      </c>
      <c r="H441">
        <f t="shared" si="12"/>
        <v>1790.2257787939409</v>
      </c>
    </row>
    <row r="442" spans="1:8" x14ac:dyDescent="0.3">
      <c r="A442" s="4" t="s">
        <v>600</v>
      </c>
      <c r="B442" t="s">
        <v>0</v>
      </c>
      <c r="C442">
        <v>624.79999999999995</v>
      </c>
      <c r="D442">
        <v>640.25</v>
      </c>
      <c r="E442">
        <v>571.20000000000005</v>
      </c>
      <c r="F442">
        <v>597.79999999999995</v>
      </c>
      <c r="G442">
        <f t="shared" si="13"/>
        <v>-4.673289482675588</v>
      </c>
      <c r="H442">
        <f t="shared" si="12"/>
        <v>1708.4881394684191</v>
      </c>
    </row>
    <row r="443" spans="1:8" x14ac:dyDescent="0.3">
      <c r="A443" s="4" t="s">
        <v>302</v>
      </c>
      <c r="B443" t="s">
        <v>0</v>
      </c>
      <c r="C443">
        <v>598</v>
      </c>
      <c r="D443">
        <v>610.5</v>
      </c>
      <c r="E443">
        <v>559.4</v>
      </c>
      <c r="F443">
        <v>606.1</v>
      </c>
      <c r="G443">
        <f t="shared" si="13"/>
        <v>1.3788739107401988</v>
      </c>
      <c r="H443">
        <f t="shared" si="12"/>
        <v>1732.2092026293226</v>
      </c>
    </row>
    <row r="444" spans="1:8" x14ac:dyDescent="0.3">
      <c r="A444" s="4" t="s">
        <v>303</v>
      </c>
      <c r="B444" t="s">
        <v>0</v>
      </c>
      <c r="C444">
        <v>605.9</v>
      </c>
      <c r="D444">
        <v>648.5</v>
      </c>
      <c r="E444">
        <v>605.20000000000005</v>
      </c>
      <c r="F444">
        <v>647.79999999999995</v>
      </c>
      <c r="G444">
        <f t="shared" si="13"/>
        <v>6.6537017779989398</v>
      </c>
      <c r="H444">
        <f t="shared" si="12"/>
        <v>1851.386110317233</v>
      </c>
    </row>
    <row r="445" spans="1:8" x14ac:dyDescent="0.3">
      <c r="A445" s="4" t="s">
        <v>601</v>
      </c>
      <c r="B445" t="s">
        <v>0</v>
      </c>
      <c r="C445">
        <v>647.5</v>
      </c>
      <c r="D445">
        <v>649.5</v>
      </c>
      <c r="E445">
        <v>611.29999999999995</v>
      </c>
      <c r="F445">
        <v>636.29999999999995</v>
      </c>
      <c r="G445">
        <f t="shared" si="13"/>
        <v>-1.7911856498482492</v>
      </c>
      <c r="H445">
        <f t="shared" si="12"/>
        <v>1818.5195770220062</v>
      </c>
    </row>
    <row r="446" spans="1:8" x14ac:dyDescent="0.3">
      <c r="A446" s="4" t="s">
        <v>304</v>
      </c>
      <c r="B446" t="s">
        <v>0</v>
      </c>
      <c r="C446">
        <v>636.29999999999995</v>
      </c>
      <c r="D446">
        <v>654.70000000000005</v>
      </c>
      <c r="E446">
        <v>601.70000000000005</v>
      </c>
      <c r="F446">
        <v>652.70000000000005</v>
      </c>
      <c r="G446">
        <f t="shared" si="13"/>
        <v>2.5447455402425456</v>
      </c>
      <c r="H446">
        <f t="shared" si="12"/>
        <v>1865.3901114604175</v>
      </c>
    </row>
    <row r="447" spans="1:8" x14ac:dyDescent="0.3">
      <c r="A447" s="4" t="s">
        <v>305</v>
      </c>
      <c r="B447" t="s">
        <v>0</v>
      </c>
      <c r="C447">
        <v>652.5</v>
      </c>
      <c r="D447">
        <v>689</v>
      </c>
      <c r="E447">
        <v>642.79999999999995</v>
      </c>
      <c r="F447">
        <v>669.6</v>
      </c>
      <c r="G447">
        <f t="shared" si="13"/>
        <v>2.5562913534093692</v>
      </c>
      <c r="H447">
        <f t="shared" si="12"/>
        <v>1913.6896256073164</v>
      </c>
    </row>
    <row r="448" spans="1:8" x14ac:dyDescent="0.3">
      <c r="A448" s="4" t="s">
        <v>602</v>
      </c>
      <c r="B448" t="s">
        <v>0</v>
      </c>
      <c r="C448">
        <v>669.2</v>
      </c>
      <c r="D448">
        <v>677.2</v>
      </c>
      <c r="E448">
        <v>632.29999999999995</v>
      </c>
      <c r="F448">
        <v>663.1</v>
      </c>
      <c r="G448">
        <f t="shared" si="13"/>
        <v>-0.975471080044363</v>
      </c>
      <c r="H448">
        <f t="shared" si="12"/>
        <v>1895.1128893969706</v>
      </c>
    </row>
    <row r="449" spans="1:8" x14ac:dyDescent="0.3">
      <c r="A449" s="4" t="s">
        <v>306</v>
      </c>
      <c r="B449" t="s">
        <v>0</v>
      </c>
      <c r="C449">
        <v>665.2</v>
      </c>
      <c r="D449">
        <v>693.6</v>
      </c>
      <c r="E449">
        <v>656.2</v>
      </c>
      <c r="F449">
        <v>678</v>
      </c>
      <c r="G449">
        <f t="shared" si="13"/>
        <v>2.2221479565573596</v>
      </c>
      <c r="H449">
        <f t="shared" si="12"/>
        <v>1937.6964847099171</v>
      </c>
    </row>
    <row r="450" spans="1:8" x14ac:dyDescent="0.3">
      <c r="A450" s="4" t="s">
        <v>307</v>
      </c>
      <c r="B450" t="s">
        <v>0</v>
      </c>
      <c r="C450">
        <v>678.2</v>
      </c>
      <c r="D450">
        <v>690.8</v>
      </c>
      <c r="E450">
        <v>651.29999999999995</v>
      </c>
      <c r="F450">
        <v>660.2</v>
      </c>
      <c r="G450">
        <f t="shared" si="13"/>
        <v>-2.6604468521302866</v>
      </c>
      <c r="H450">
        <f t="shared" si="12"/>
        <v>1886.8248070877391</v>
      </c>
    </row>
    <row r="451" spans="1:8" x14ac:dyDescent="0.3">
      <c r="A451" s="4" t="s">
        <v>603</v>
      </c>
      <c r="B451" t="s">
        <v>0</v>
      </c>
      <c r="C451">
        <v>661.45</v>
      </c>
      <c r="D451">
        <v>673.95</v>
      </c>
      <c r="E451">
        <v>638.9</v>
      </c>
      <c r="F451">
        <v>648.9</v>
      </c>
      <c r="G451">
        <f t="shared" si="13"/>
        <v>-1.7264197791970013</v>
      </c>
      <c r="H451">
        <f t="shared" ref="H451:H514" si="14">(F451/$F$2)*100</f>
        <v>1854.5298656759073</v>
      </c>
    </row>
    <row r="452" spans="1:8" x14ac:dyDescent="0.3">
      <c r="A452" s="4" t="s">
        <v>308</v>
      </c>
      <c r="B452" t="s">
        <v>0</v>
      </c>
      <c r="C452">
        <v>650.75</v>
      </c>
      <c r="D452">
        <v>687.1</v>
      </c>
      <c r="E452">
        <v>645</v>
      </c>
      <c r="F452">
        <v>663</v>
      </c>
      <c r="G452">
        <f t="shared" ref="G452:G515" si="15">LN(F452/F451)*100</f>
        <v>2.1496368558739869</v>
      </c>
      <c r="H452">
        <f t="shared" si="14"/>
        <v>1894.8270934552727</v>
      </c>
    </row>
    <row r="453" spans="1:8" x14ac:dyDescent="0.3">
      <c r="A453" s="4" t="s">
        <v>309</v>
      </c>
      <c r="B453" t="s">
        <v>0</v>
      </c>
      <c r="C453">
        <v>663</v>
      </c>
      <c r="D453">
        <v>676.6</v>
      </c>
      <c r="E453">
        <v>641.1</v>
      </c>
      <c r="F453">
        <v>672.6</v>
      </c>
      <c r="G453">
        <f t="shared" si="15"/>
        <v>1.4375809120306668</v>
      </c>
      <c r="H453">
        <f t="shared" si="14"/>
        <v>1922.2635038582453</v>
      </c>
    </row>
    <row r="454" spans="1:8" x14ac:dyDescent="0.3">
      <c r="A454" s="4" t="s">
        <v>604</v>
      </c>
      <c r="B454" t="s">
        <v>0</v>
      </c>
      <c r="C454">
        <v>673</v>
      </c>
      <c r="D454">
        <v>745.5</v>
      </c>
      <c r="E454">
        <v>671</v>
      </c>
      <c r="F454">
        <v>743.7</v>
      </c>
      <c r="G454">
        <f t="shared" si="15"/>
        <v>10.048692840308535</v>
      </c>
      <c r="H454">
        <f t="shared" si="14"/>
        <v>2125.4644184052586</v>
      </c>
    </row>
    <row r="455" spans="1:8" x14ac:dyDescent="0.3">
      <c r="A455" s="4" t="s">
        <v>310</v>
      </c>
      <c r="B455" t="s">
        <v>0</v>
      </c>
      <c r="C455">
        <v>743.8</v>
      </c>
      <c r="D455">
        <v>796.5</v>
      </c>
      <c r="E455">
        <v>720.7</v>
      </c>
      <c r="F455">
        <v>795.8</v>
      </c>
      <c r="G455">
        <f t="shared" si="15"/>
        <v>6.771017028357357</v>
      </c>
      <c r="H455">
        <f t="shared" si="14"/>
        <v>2274.3641040297225</v>
      </c>
    </row>
    <row r="456" spans="1:8" x14ac:dyDescent="0.3">
      <c r="A456" s="4" t="s">
        <v>311</v>
      </c>
      <c r="B456" t="s">
        <v>0</v>
      </c>
      <c r="C456">
        <v>795.5</v>
      </c>
      <c r="D456">
        <v>845.4</v>
      </c>
      <c r="E456">
        <v>772.6</v>
      </c>
      <c r="F456">
        <v>782.5</v>
      </c>
      <c r="G456">
        <f t="shared" si="15"/>
        <v>-1.6853975578519926</v>
      </c>
      <c r="H456">
        <f t="shared" si="14"/>
        <v>2236.3532437839381</v>
      </c>
    </row>
    <row r="457" spans="1:8" x14ac:dyDescent="0.3">
      <c r="A457" s="4" t="s">
        <v>312</v>
      </c>
      <c r="B457" t="s">
        <v>0</v>
      </c>
      <c r="C457">
        <v>782.7</v>
      </c>
      <c r="D457">
        <v>843.2</v>
      </c>
      <c r="E457">
        <v>777</v>
      </c>
      <c r="F457">
        <v>833.2</v>
      </c>
      <c r="G457">
        <f t="shared" si="15"/>
        <v>6.2779786972508607</v>
      </c>
      <c r="H457">
        <f t="shared" si="14"/>
        <v>2381.2517862246355</v>
      </c>
    </row>
    <row r="458" spans="1:8" x14ac:dyDescent="0.3">
      <c r="A458" s="4" t="s">
        <v>313</v>
      </c>
      <c r="B458" t="s">
        <v>0</v>
      </c>
      <c r="C458">
        <v>833.3</v>
      </c>
      <c r="D458">
        <v>933.1</v>
      </c>
      <c r="E458">
        <v>833.2</v>
      </c>
      <c r="F458">
        <v>925</v>
      </c>
      <c r="G458">
        <f t="shared" si="15"/>
        <v>10.452002812560812</v>
      </c>
      <c r="H458">
        <f t="shared" si="14"/>
        <v>2643.6124607030579</v>
      </c>
    </row>
    <row r="459" spans="1:8" x14ac:dyDescent="0.3">
      <c r="A459" s="4" t="s">
        <v>314</v>
      </c>
      <c r="B459" t="s">
        <v>0</v>
      </c>
      <c r="C459">
        <v>924</v>
      </c>
      <c r="D459">
        <v>975.9</v>
      </c>
      <c r="E459">
        <v>885.3</v>
      </c>
      <c r="F459">
        <v>972.1</v>
      </c>
      <c r="G459">
        <f t="shared" si="15"/>
        <v>4.9664942314598166</v>
      </c>
      <c r="H459">
        <f t="shared" si="14"/>
        <v>2778.2223492426406</v>
      </c>
    </row>
    <row r="460" spans="1:8" x14ac:dyDescent="0.3">
      <c r="A460" s="4" t="s">
        <v>315</v>
      </c>
      <c r="B460" t="s">
        <v>0</v>
      </c>
      <c r="C460">
        <v>973</v>
      </c>
      <c r="D460">
        <v>1030.8</v>
      </c>
      <c r="E460">
        <v>904.7</v>
      </c>
      <c r="F460">
        <v>915.3</v>
      </c>
      <c r="G460">
        <f t="shared" si="15"/>
        <v>-6.0206799436289682</v>
      </c>
      <c r="H460">
        <f t="shared" si="14"/>
        <v>2615.8902543583877</v>
      </c>
    </row>
    <row r="461" spans="1:8" x14ac:dyDescent="0.3">
      <c r="A461" s="4" t="s">
        <v>316</v>
      </c>
      <c r="B461" t="s">
        <v>0</v>
      </c>
      <c r="C461">
        <v>915.25</v>
      </c>
      <c r="D461">
        <v>952.6</v>
      </c>
      <c r="E461">
        <v>862.3</v>
      </c>
      <c r="F461">
        <v>869.95</v>
      </c>
      <c r="G461">
        <f t="shared" si="15"/>
        <v>-5.0816141658008371</v>
      </c>
      <c r="H461">
        <f t="shared" si="14"/>
        <v>2486.2817947985141</v>
      </c>
    </row>
    <row r="462" spans="1:8" x14ac:dyDescent="0.3">
      <c r="A462" s="4" t="s">
        <v>605</v>
      </c>
      <c r="B462" t="s">
        <v>0</v>
      </c>
      <c r="C462">
        <v>876.15</v>
      </c>
      <c r="D462">
        <v>935.3</v>
      </c>
      <c r="E462">
        <v>845</v>
      </c>
      <c r="F462">
        <v>885.9</v>
      </c>
      <c r="G462">
        <f t="shared" si="15"/>
        <v>1.8168338685261485</v>
      </c>
      <c r="H462">
        <f t="shared" si="14"/>
        <v>2531.8662474992852</v>
      </c>
    </row>
    <row r="463" spans="1:8" x14ac:dyDescent="0.3">
      <c r="A463" s="4" t="s">
        <v>317</v>
      </c>
      <c r="B463" t="s">
        <v>0</v>
      </c>
      <c r="C463">
        <v>886.75</v>
      </c>
      <c r="D463">
        <v>935</v>
      </c>
      <c r="E463">
        <v>856.8</v>
      </c>
      <c r="F463">
        <v>924.1</v>
      </c>
      <c r="G463">
        <f t="shared" si="15"/>
        <v>4.221621347600804</v>
      </c>
      <c r="H463">
        <f t="shared" si="14"/>
        <v>2641.0402972277793</v>
      </c>
    </row>
    <row r="464" spans="1:8" x14ac:dyDescent="0.3">
      <c r="A464" s="4" t="s">
        <v>318</v>
      </c>
      <c r="B464" t="s">
        <v>0</v>
      </c>
      <c r="C464">
        <v>925.5</v>
      </c>
      <c r="D464">
        <v>987.75</v>
      </c>
      <c r="E464">
        <v>893.5</v>
      </c>
      <c r="F464">
        <v>912.85</v>
      </c>
      <c r="G464">
        <f t="shared" si="15"/>
        <v>-1.2248717334475447</v>
      </c>
      <c r="H464">
        <f t="shared" si="14"/>
        <v>2608.8882537867958</v>
      </c>
    </row>
    <row r="465" spans="1:8" x14ac:dyDescent="0.3">
      <c r="A465" s="4" t="s">
        <v>606</v>
      </c>
      <c r="B465" t="s">
        <v>0</v>
      </c>
      <c r="C465">
        <v>913.55</v>
      </c>
      <c r="D465">
        <v>916.9</v>
      </c>
      <c r="E465">
        <v>773.9</v>
      </c>
      <c r="F465">
        <v>829.8</v>
      </c>
      <c r="G465">
        <f t="shared" si="15"/>
        <v>-9.5386865660751887</v>
      </c>
      <c r="H465">
        <f t="shared" si="14"/>
        <v>2371.5347242069161</v>
      </c>
    </row>
    <row r="466" spans="1:8" x14ac:dyDescent="0.3">
      <c r="A466" s="4" t="s">
        <v>319</v>
      </c>
      <c r="B466" t="s">
        <v>0</v>
      </c>
      <c r="C466">
        <v>834.5</v>
      </c>
      <c r="D466">
        <v>920</v>
      </c>
      <c r="E466">
        <v>736</v>
      </c>
      <c r="F466">
        <v>869.95</v>
      </c>
      <c r="G466">
        <f t="shared" si="15"/>
        <v>4.7251030833957861</v>
      </c>
      <c r="H466">
        <f t="shared" si="14"/>
        <v>2486.2817947985141</v>
      </c>
    </row>
    <row r="467" spans="1:8" x14ac:dyDescent="0.3">
      <c r="A467" s="4" t="s">
        <v>320</v>
      </c>
      <c r="B467" t="s">
        <v>0</v>
      </c>
      <c r="C467">
        <v>870.15</v>
      </c>
      <c r="D467">
        <v>931</v>
      </c>
      <c r="E467">
        <v>680.8</v>
      </c>
      <c r="F467">
        <v>723.05</v>
      </c>
      <c r="G467">
        <f t="shared" si="15"/>
        <v>-18.495736267192413</v>
      </c>
      <c r="H467">
        <f t="shared" si="14"/>
        <v>2066.447556444698</v>
      </c>
    </row>
    <row r="468" spans="1:8" x14ac:dyDescent="0.3">
      <c r="A468" s="4" t="s">
        <v>607</v>
      </c>
      <c r="B468" t="s">
        <v>0</v>
      </c>
      <c r="C468">
        <v>722.85</v>
      </c>
      <c r="D468">
        <v>830.1</v>
      </c>
      <c r="E468">
        <v>700.25</v>
      </c>
      <c r="F468">
        <v>815.5</v>
      </c>
      <c r="G468">
        <f t="shared" si="15"/>
        <v>12.032304600026745</v>
      </c>
      <c r="H468">
        <f t="shared" si="14"/>
        <v>2330.6659045441552</v>
      </c>
    </row>
    <row r="469" spans="1:8" x14ac:dyDescent="0.3">
      <c r="A469" s="4" t="s">
        <v>321</v>
      </c>
      <c r="B469" t="s">
        <v>0</v>
      </c>
      <c r="C469">
        <v>815</v>
      </c>
      <c r="D469">
        <v>889.55</v>
      </c>
      <c r="E469">
        <v>740.4</v>
      </c>
      <c r="F469">
        <v>878.2</v>
      </c>
      <c r="G469">
        <f t="shared" si="15"/>
        <v>7.4072936066548607</v>
      </c>
      <c r="H469">
        <f t="shared" si="14"/>
        <v>2509.8599599885679</v>
      </c>
    </row>
    <row r="470" spans="1:8" x14ac:dyDescent="0.3">
      <c r="A470" s="4" t="s">
        <v>608</v>
      </c>
      <c r="B470" t="s">
        <v>0</v>
      </c>
      <c r="C470">
        <v>879.3</v>
      </c>
      <c r="D470">
        <v>930.4</v>
      </c>
      <c r="E470">
        <v>801.65</v>
      </c>
      <c r="F470">
        <v>926.75</v>
      </c>
      <c r="G470">
        <f t="shared" si="15"/>
        <v>5.3809483903224535</v>
      </c>
      <c r="H470">
        <f t="shared" si="14"/>
        <v>2648.6138896827665</v>
      </c>
    </row>
    <row r="471" spans="1:8" x14ac:dyDescent="0.3">
      <c r="A471" s="4" t="s">
        <v>609</v>
      </c>
      <c r="B471" t="s">
        <v>0</v>
      </c>
      <c r="C471">
        <v>926.95</v>
      </c>
      <c r="D471">
        <v>1005.4</v>
      </c>
      <c r="E471">
        <v>887</v>
      </c>
      <c r="F471">
        <v>944.15</v>
      </c>
      <c r="G471">
        <f t="shared" si="15"/>
        <v>1.8601209796745208</v>
      </c>
      <c r="H471">
        <f t="shared" si="14"/>
        <v>2698.3423835381536</v>
      </c>
    </row>
    <row r="472" spans="1:8" x14ac:dyDescent="0.3">
      <c r="A472" s="4" t="s">
        <v>322</v>
      </c>
      <c r="B472" t="s">
        <v>0</v>
      </c>
      <c r="C472">
        <v>939</v>
      </c>
      <c r="D472">
        <v>966.7</v>
      </c>
      <c r="E472">
        <v>882.9</v>
      </c>
      <c r="F472">
        <v>917.15</v>
      </c>
      <c r="G472">
        <f t="shared" si="15"/>
        <v>-2.9014016067227222</v>
      </c>
      <c r="H472">
        <f t="shared" si="14"/>
        <v>2621.1774792797942</v>
      </c>
    </row>
    <row r="473" spans="1:8" x14ac:dyDescent="0.3">
      <c r="A473" s="4" t="s">
        <v>323</v>
      </c>
      <c r="B473" t="s">
        <v>0</v>
      </c>
      <c r="C473">
        <v>917.55</v>
      </c>
      <c r="D473">
        <v>932.35</v>
      </c>
      <c r="E473">
        <v>864</v>
      </c>
      <c r="F473">
        <v>885.5</v>
      </c>
      <c r="G473">
        <f t="shared" si="15"/>
        <v>-3.5118578537471543</v>
      </c>
      <c r="H473">
        <f t="shared" si="14"/>
        <v>2530.7230637324947</v>
      </c>
    </row>
    <row r="474" spans="1:8" x14ac:dyDescent="0.3">
      <c r="A474" s="4" t="s">
        <v>610</v>
      </c>
      <c r="B474" t="s">
        <v>0</v>
      </c>
      <c r="C474">
        <v>886.3</v>
      </c>
      <c r="D474">
        <v>980</v>
      </c>
      <c r="E474">
        <v>879.55</v>
      </c>
      <c r="F474">
        <v>979</v>
      </c>
      <c r="G474">
        <f t="shared" si="15"/>
        <v>10.037918530762223</v>
      </c>
      <c r="H474">
        <f t="shared" si="14"/>
        <v>2797.9422692197768</v>
      </c>
    </row>
    <row r="475" spans="1:8" x14ac:dyDescent="0.3">
      <c r="A475" s="4" t="s">
        <v>324</v>
      </c>
      <c r="B475" t="s">
        <v>0</v>
      </c>
      <c r="C475">
        <v>978.6</v>
      </c>
      <c r="D475">
        <v>989.8</v>
      </c>
      <c r="E475">
        <v>912.9</v>
      </c>
      <c r="F475">
        <v>925.85</v>
      </c>
      <c r="G475">
        <f t="shared" si="15"/>
        <v>-5.5819408046685437</v>
      </c>
      <c r="H475">
        <f t="shared" si="14"/>
        <v>2646.0417262074875</v>
      </c>
    </row>
    <row r="476" spans="1:8" x14ac:dyDescent="0.3">
      <c r="A476" s="4" t="s">
        <v>325</v>
      </c>
      <c r="B476" t="s">
        <v>0</v>
      </c>
      <c r="C476">
        <v>925.3</v>
      </c>
      <c r="D476">
        <v>958.7</v>
      </c>
      <c r="E476">
        <v>905.8</v>
      </c>
      <c r="F476">
        <v>953.75</v>
      </c>
      <c r="G476">
        <f t="shared" si="15"/>
        <v>2.9689348114841905</v>
      </c>
      <c r="H476">
        <f t="shared" si="14"/>
        <v>2725.778793941126</v>
      </c>
    </row>
    <row r="477" spans="1:8" x14ac:dyDescent="0.3">
      <c r="A477" s="4" t="s">
        <v>326</v>
      </c>
      <c r="B477" t="s">
        <v>0</v>
      </c>
      <c r="C477">
        <v>952.3</v>
      </c>
      <c r="D477">
        <v>971.25</v>
      </c>
      <c r="E477">
        <v>929.7</v>
      </c>
      <c r="F477">
        <v>949.65</v>
      </c>
      <c r="G477">
        <f t="shared" si="15"/>
        <v>-0.43080869404215749</v>
      </c>
      <c r="H477">
        <f t="shared" si="14"/>
        <v>2714.0611603315233</v>
      </c>
    </row>
    <row r="478" spans="1:8" x14ac:dyDescent="0.3">
      <c r="A478" s="4" t="s">
        <v>327</v>
      </c>
      <c r="B478" t="s">
        <v>0</v>
      </c>
      <c r="C478">
        <v>949.55</v>
      </c>
      <c r="D478">
        <v>1023.85</v>
      </c>
      <c r="E478">
        <v>946</v>
      </c>
      <c r="F478">
        <v>1006.7</v>
      </c>
      <c r="G478">
        <f t="shared" si="15"/>
        <v>5.8339438077132542</v>
      </c>
      <c r="H478">
        <f t="shared" si="14"/>
        <v>2877.10774507002</v>
      </c>
    </row>
    <row r="479" spans="1:8" x14ac:dyDescent="0.3">
      <c r="A479" s="4" t="s">
        <v>611</v>
      </c>
      <c r="B479" t="s">
        <v>0</v>
      </c>
      <c r="C479">
        <v>1006.2</v>
      </c>
      <c r="D479">
        <v>1070.4000000000001</v>
      </c>
      <c r="E479">
        <v>986.2</v>
      </c>
      <c r="F479">
        <v>1044.4000000000001</v>
      </c>
      <c r="G479">
        <f t="shared" si="15"/>
        <v>3.676490308959611</v>
      </c>
      <c r="H479">
        <f t="shared" si="14"/>
        <v>2984.8528150900256</v>
      </c>
    </row>
    <row r="480" spans="1:8" x14ac:dyDescent="0.3">
      <c r="A480" s="4" t="s">
        <v>328</v>
      </c>
      <c r="B480" t="s">
        <v>0</v>
      </c>
      <c r="C480">
        <v>1043.9000000000001</v>
      </c>
      <c r="D480">
        <v>1194.9000000000001</v>
      </c>
      <c r="E480">
        <v>1040.25</v>
      </c>
      <c r="F480">
        <v>1178.45</v>
      </c>
      <c r="G480">
        <f t="shared" si="15"/>
        <v>12.075745783742287</v>
      </c>
      <c r="H480">
        <f t="shared" si="14"/>
        <v>3367.9622749356959</v>
      </c>
    </row>
    <row r="481" spans="1:8" x14ac:dyDescent="0.3">
      <c r="A481" s="4" t="s">
        <v>329</v>
      </c>
      <c r="B481" t="s">
        <v>0</v>
      </c>
      <c r="C481">
        <v>1179.25</v>
      </c>
      <c r="D481">
        <v>1226.0999999999999</v>
      </c>
      <c r="E481">
        <v>1074.0999999999999</v>
      </c>
      <c r="F481">
        <v>1095.7</v>
      </c>
      <c r="G481">
        <f t="shared" si="15"/>
        <v>-7.2806587251049129</v>
      </c>
      <c r="H481">
        <f t="shared" si="14"/>
        <v>3131.4661331809089</v>
      </c>
    </row>
    <row r="482" spans="1:8" x14ac:dyDescent="0.3">
      <c r="A482" s="4" t="s">
        <v>612</v>
      </c>
      <c r="B482" t="s">
        <v>0</v>
      </c>
      <c r="C482">
        <v>1096.25</v>
      </c>
      <c r="D482">
        <v>1161.5</v>
      </c>
      <c r="E482">
        <v>1073.75</v>
      </c>
      <c r="F482">
        <v>1081.05</v>
      </c>
      <c r="G482">
        <f t="shared" si="15"/>
        <v>-1.3460637372787971</v>
      </c>
      <c r="H482">
        <f t="shared" si="14"/>
        <v>3089.5970277222059</v>
      </c>
    </row>
    <row r="483" spans="1:8" x14ac:dyDescent="0.3">
      <c r="A483" s="4" t="s">
        <v>613</v>
      </c>
      <c r="B483" t="s">
        <v>0</v>
      </c>
      <c r="C483">
        <v>1079.7</v>
      </c>
      <c r="D483">
        <v>1130.6500000000001</v>
      </c>
      <c r="E483">
        <v>1043.75</v>
      </c>
      <c r="F483">
        <v>1116.0999999999999</v>
      </c>
      <c r="G483">
        <f t="shared" si="15"/>
        <v>3.190767462310943</v>
      </c>
      <c r="H483">
        <f t="shared" si="14"/>
        <v>3189.7685052872243</v>
      </c>
    </row>
    <row r="484" spans="1:8" x14ac:dyDescent="0.3">
      <c r="A484" s="4" t="s">
        <v>330</v>
      </c>
      <c r="B484" t="s">
        <v>0</v>
      </c>
      <c r="C484">
        <v>1116.1500000000001</v>
      </c>
      <c r="D484">
        <v>1144.5999999999999</v>
      </c>
      <c r="E484">
        <v>1084.8499999999999</v>
      </c>
      <c r="F484">
        <v>1112.8</v>
      </c>
      <c r="G484">
        <f t="shared" si="15"/>
        <v>-0.29611040524360027</v>
      </c>
      <c r="H484">
        <f t="shared" si="14"/>
        <v>3180.3372392112028</v>
      </c>
    </row>
    <row r="485" spans="1:8" x14ac:dyDescent="0.3">
      <c r="A485" s="4" t="s">
        <v>331</v>
      </c>
      <c r="B485" t="s">
        <v>0</v>
      </c>
      <c r="C485">
        <v>1112.4000000000001</v>
      </c>
      <c r="D485">
        <v>1181.05</v>
      </c>
      <c r="E485">
        <v>1111.3499999999999</v>
      </c>
      <c r="F485">
        <v>1178.25</v>
      </c>
      <c r="G485">
        <f t="shared" si="15"/>
        <v>5.7150925194607218</v>
      </c>
      <c r="H485">
        <f t="shared" si="14"/>
        <v>3367.3906830523001</v>
      </c>
    </row>
    <row r="486" spans="1:8" x14ac:dyDescent="0.3">
      <c r="A486" s="4" t="s">
        <v>332</v>
      </c>
      <c r="B486" t="s">
        <v>0</v>
      </c>
      <c r="C486">
        <v>1178.5</v>
      </c>
      <c r="D486">
        <v>1248.95</v>
      </c>
      <c r="E486">
        <v>1157.2</v>
      </c>
      <c r="F486">
        <v>1215.71</v>
      </c>
      <c r="G486">
        <f t="shared" si="15"/>
        <v>3.1297981437657727</v>
      </c>
      <c r="H486">
        <f t="shared" si="14"/>
        <v>3474.449842812232</v>
      </c>
    </row>
    <row r="487" spans="1:8" x14ac:dyDescent="0.3">
      <c r="A487" s="4" t="s">
        <v>333</v>
      </c>
      <c r="B487" t="s">
        <v>0</v>
      </c>
      <c r="C487">
        <v>1215.0999999999999</v>
      </c>
      <c r="D487">
        <v>1264.9000000000001</v>
      </c>
      <c r="E487">
        <v>1196.6500000000001</v>
      </c>
      <c r="F487">
        <v>1241.3499999999999</v>
      </c>
      <c r="G487">
        <f t="shared" si="15"/>
        <v>2.0871228820417227</v>
      </c>
      <c r="H487">
        <f t="shared" si="14"/>
        <v>3547.7279222635034</v>
      </c>
    </row>
    <row r="488" spans="1:8" x14ac:dyDescent="0.3">
      <c r="A488" s="4" t="s">
        <v>614</v>
      </c>
      <c r="B488" t="s">
        <v>0</v>
      </c>
      <c r="C488">
        <v>1241.6500000000001</v>
      </c>
      <c r="D488">
        <v>1243.5</v>
      </c>
      <c r="E488">
        <v>1156.9000000000001</v>
      </c>
      <c r="F488">
        <v>1180.4000000000001</v>
      </c>
      <c r="G488">
        <f t="shared" si="15"/>
        <v>-5.0346132993130759</v>
      </c>
      <c r="H488">
        <f t="shared" si="14"/>
        <v>3373.5352957987998</v>
      </c>
    </row>
    <row r="489" spans="1:8" x14ac:dyDescent="0.3">
      <c r="A489" s="4" t="s">
        <v>334</v>
      </c>
      <c r="B489" t="s">
        <v>0</v>
      </c>
      <c r="C489">
        <v>1180.45</v>
      </c>
      <c r="D489">
        <v>1249.9000000000001</v>
      </c>
      <c r="E489">
        <v>1174.5</v>
      </c>
      <c r="F489">
        <v>1245.6500000000001</v>
      </c>
      <c r="G489">
        <f t="shared" si="15"/>
        <v>5.3804117942730736</v>
      </c>
      <c r="H489">
        <f t="shared" si="14"/>
        <v>3560.0171477565018</v>
      </c>
    </row>
    <row r="490" spans="1:8" x14ac:dyDescent="0.3">
      <c r="A490" s="4" t="s">
        <v>335</v>
      </c>
      <c r="B490" t="s">
        <v>0</v>
      </c>
      <c r="C490">
        <v>1247.5</v>
      </c>
      <c r="D490">
        <v>1315.8</v>
      </c>
      <c r="E490">
        <v>1235.7</v>
      </c>
      <c r="F490">
        <v>1308.5</v>
      </c>
      <c r="G490">
        <f t="shared" si="15"/>
        <v>4.9223960958685549</v>
      </c>
      <c r="H490">
        <f t="shared" si="14"/>
        <v>3739.6398971134608</v>
      </c>
    </row>
    <row r="491" spans="1:8" x14ac:dyDescent="0.3">
      <c r="A491" s="4" t="s">
        <v>615</v>
      </c>
      <c r="B491" t="s">
        <v>0</v>
      </c>
      <c r="C491">
        <v>1309.05</v>
      </c>
      <c r="D491">
        <v>1387.1</v>
      </c>
      <c r="E491">
        <v>1305.5999999999999</v>
      </c>
      <c r="F491">
        <v>1359.05</v>
      </c>
      <c r="G491">
        <f t="shared" si="15"/>
        <v>3.7904483262788946</v>
      </c>
      <c r="H491">
        <f t="shared" si="14"/>
        <v>3884.1097456416114</v>
      </c>
    </row>
    <row r="492" spans="1:8" x14ac:dyDescent="0.3">
      <c r="A492" s="4" t="s">
        <v>336</v>
      </c>
      <c r="B492" t="s">
        <v>0</v>
      </c>
      <c r="C492">
        <v>1360.19</v>
      </c>
      <c r="D492">
        <v>1424.1</v>
      </c>
      <c r="E492">
        <v>1323.64</v>
      </c>
      <c r="F492">
        <v>1384.45</v>
      </c>
      <c r="G492">
        <f t="shared" si="15"/>
        <v>1.8517022605275268</v>
      </c>
      <c r="H492">
        <f t="shared" si="14"/>
        <v>3956.7019148328095</v>
      </c>
    </row>
    <row r="493" spans="1:8" x14ac:dyDescent="0.3">
      <c r="A493" s="4" t="s">
        <v>337</v>
      </c>
      <c r="B493" t="s">
        <v>0</v>
      </c>
      <c r="C493">
        <v>1385.3</v>
      </c>
      <c r="D493">
        <v>1430.95</v>
      </c>
      <c r="E493">
        <v>1361.35</v>
      </c>
      <c r="F493">
        <v>1419.45</v>
      </c>
      <c r="G493">
        <f t="shared" si="15"/>
        <v>2.4966523784086623</v>
      </c>
      <c r="H493">
        <f t="shared" si="14"/>
        <v>4056.7304944269795</v>
      </c>
    </row>
    <row r="494" spans="1:8" x14ac:dyDescent="0.3">
      <c r="A494" s="4" t="s">
        <v>338</v>
      </c>
      <c r="B494" t="s">
        <v>0</v>
      </c>
      <c r="C494">
        <v>1420.8</v>
      </c>
      <c r="D494">
        <v>1423.57</v>
      </c>
      <c r="E494">
        <v>1308</v>
      </c>
      <c r="F494">
        <v>1331.81</v>
      </c>
      <c r="G494">
        <f t="shared" si="15"/>
        <v>-6.3730553339089004</v>
      </c>
      <c r="H494">
        <f t="shared" si="14"/>
        <v>3806.2589311231777</v>
      </c>
    </row>
    <row r="495" spans="1:8" x14ac:dyDescent="0.3">
      <c r="A495" s="4" t="s">
        <v>339</v>
      </c>
      <c r="B495" t="s">
        <v>0</v>
      </c>
      <c r="C495">
        <v>1331.8</v>
      </c>
      <c r="D495">
        <v>1417.92</v>
      </c>
      <c r="E495">
        <v>1324.79</v>
      </c>
      <c r="F495">
        <v>1411.3</v>
      </c>
      <c r="G495">
        <f t="shared" si="15"/>
        <v>5.7972346136698691</v>
      </c>
      <c r="H495">
        <f t="shared" si="14"/>
        <v>4033.4381251786217</v>
      </c>
    </row>
    <row r="496" spans="1:8" x14ac:dyDescent="0.3">
      <c r="A496" s="4" t="s">
        <v>340</v>
      </c>
      <c r="B496" t="s">
        <v>0</v>
      </c>
      <c r="C496">
        <v>1410.59</v>
      </c>
      <c r="D496">
        <v>1447.4</v>
      </c>
      <c r="E496">
        <v>1380.9</v>
      </c>
      <c r="F496">
        <v>1430</v>
      </c>
      <c r="G496">
        <f t="shared" si="15"/>
        <v>1.316317883399178</v>
      </c>
      <c r="H496">
        <f t="shared" si="14"/>
        <v>4086.8819662760784</v>
      </c>
    </row>
    <row r="497" spans="1:8" x14ac:dyDescent="0.3">
      <c r="A497" s="4" t="s">
        <v>616</v>
      </c>
      <c r="B497" t="s">
        <v>0</v>
      </c>
      <c r="C497">
        <v>1432.09</v>
      </c>
      <c r="D497">
        <v>1569.3</v>
      </c>
      <c r="E497">
        <v>1412.55</v>
      </c>
      <c r="F497">
        <v>1563.6</v>
      </c>
      <c r="G497">
        <f t="shared" si="15"/>
        <v>8.931641066484671</v>
      </c>
      <c r="H497">
        <f t="shared" si="14"/>
        <v>4468.7053443841096</v>
      </c>
    </row>
    <row r="498" spans="1:8" x14ac:dyDescent="0.3">
      <c r="A498" s="4" t="s">
        <v>341</v>
      </c>
      <c r="B498" t="s">
        <v>0</v>
      </c>
      <c r="C498">
        <v>1567.29</v>
      </c>
      <c r="D498">
        <v>1575.79</v>
      </c>
      <c r="E498">
        <v>1462.4</v>
      </c>
      <c r="F498">
        <v>1533.35</v>
      </c>
      <c r="G498">
        <f t="shared" si="15"/>
        <v>-1.9535970603578958</v>
      </c>
      <c r="H498">
        <f t="shared" si="14"/>
        <v>4382.2520720205766</v>
      </c>
    </row>
    <row r="499" spans="1:8" x14ac:dyDescent="0.3">
      <c r="A499" s="4" t="s">
        <v>342</v>
      </c>
      <c r="B499" t="s">
        <v>0</v>
      </c>
      <c r="C499">
        <v>1534.65</v>
      </c>
      <c r="D499">
        <v>1557.75</v>
      </c>
      <c r="E499">
        <v>1490.3</v>
      </c>
      <c r="F499">
        <v>1499.6</v>
      </c>
      <c r="G499">
        <f t="shared" si="15"/>
        <v>-2.2256478453463822</v>
      </c>
      <c r="H499">
        <f t="shared" si="14"/>
        <v>4285.7959416976273</v>
      </c>
    </row>
    <row r="500" spans="1:8" x14ac:dyDescent="0.3">
      <c r="A500" s="4" t="s">
        <v>617</v>
      </c>
      <c r="B500" t="s">
        <v>0</v>
      </c>
      <c r="C500">
        <v>1500.84</v>
      </c>
      <c r="D500">
        <v>1632.3</v>
      </c>
      <c r="E500">
        <v>1478.01</v>
      </c>
      <c r="F500">
        <v>1626.14</v>
      </c>
      <c r="G500">
        <f t="shared" si="15"/>
        <v>8.1010702400541224</v>
      </c>
      <c r="H500">
        <f t="shared" si="14"/>
        <v>4647.4421263218064</v>
      </c>
    </row>
    <row r="501" spans="1:8" x14ac:dyDescent="0.3">
      <c r="A501" s="4" t="s">
        <v>343</v>
      </c>
      <c r="B501" t="s">
        <v>0</v>
      </c>
      <c r="C501">
        <v>1626.14</v>
      </c>
      <c r="D501">
        <v>1911.46</v>
      </c>
      <c r="E501">
        <v>1607.69</v>
      </c>
      <c r="F501">
        <v>1823.3</v>
      </c>
      <c r="G501">
        <f t="shared" si="15"/>
        <v>11.443893778286073</v>
      </c>
      <c r="H501">
        <f t="shared" si="14"/>
        <v>5210.917404972849</v>
      </c>
    </row>
    <row r="502" spans="1:8" x14ac:dyDescent="0.3">
      <c r="A502" s="4" t="s">
        <v>344</v>
      </c>
      <c r="B502" t="s">
        <v>0</v>
      </c>
      <c r="C502">
        <v>1822.59</v>
      </c>
      <c r="D502">
        <v>1920.3</v>
      </c>
      <c r="E502">
        <v>1534.49</v>
      </c>
      <c r="F502">
        <v>1623.25</v>
      </c>
      <c r="G502">
        <f t="shared" si="15"/>
        <v>-11.621773365656276</v>
      </c>
      <c r="H502">
        <f t="shared" si="14"/>
        <v>4639.1826236067445</v>
      </c>
    </row>
    <row r="503" spans="1:8" x14ac:dyDescent="0.3">
      <c r="A503" s="4" t="s">
        <v>345</v>
      </c>
      <c r="B503" t="s">
        <v>0</v>
      </c>
      <c r="C503">
        <v>1617.49</v>
      </c>
      <c r="D503">
        <v>1751.99</v>
      </c>
      <c r="E503">
        <v>1595.14</v>
      </c>
      <c r="F503">
        <v>1713.25</v>
      </c>
      <c r="G503">
        <f t="shared" si="15"/>
        <v>5.3961839077336959</v>
      </c>
      <c r="H503">
        <f t="shared" si="14"/>
        <v>4896.3989711346094</v>
      </c>
    </row>
    <row r="504" spans="1:8" x14ac:dyDescent="0.3">
      <c r="A504" s="4" t="s">
        <v>346</v>
      </c>
      <c r="B504" t="s">
        <v>0</v>
      </c>
      <c r="C504">
        <v>1714.05</v>
      </c>
      <c r="D504">
        <v>1802.6</v>
      </c>
      <c r="E504">
        <v>1665.88</v>
      </c>
      <c r="F504">
        <v>1745.1</v>
      </c>
      <c r="G504">
        <f t="shared" si="15"/>
        <v>1.8419709118892389</v>
      </c>
      <c r="H504">
        <f t="shared" si="14"/>
        <v>4987.4249785653037</v>
      </c>
    </row>
    <row r="505" spans="1:8" x14ac:dyDescent="0.3">
      <c r="A505" s="4" t="s">
        <v>618</v>
      </c>
      <c r="B505" t="s">
        <v>0</v>
      </c>
      <c r="C505">
        <v>1745.99</v>
      </c>
      <c r="D505">
        <v>1761.75</v>
      </c>
      <c r="E505">
        <v>1521.94</v>
      </c>
      <c r="F505">
        <v>1563.8</v>
      </c>
      <c r="G505">
        <f t="shared" si="15"/>
        <v>-10.969310389441182</v>
      </c>
      <c r="H505">
        <f t="shared" si="14"/>
        <v>4469.2769362675044</v>
      </c>
    </row>
    <row r="506" spans="1:8" x14ac:dyDescent="0.3">
      <c r="A506" s="4" t="s">
        <v>347</v>
      </c>
      <c r="B506" t="s">
        <v>0</v>
      </c>
      <c r="C506">
        <v>1565.75</v>
      </c>
      <c r="D506">
        <v>1747.39</v>
      </c>
      <c r="E506">
        <v>1564.51</v>
      </c>
      <c r="F506">
        <v>1739.03</v>
      </c>
      <c r="G506">
        <f t="shared" si="15"/>
        <v>10.620872980891468</v>
      </c>
      <c r="H506">
        <f t="shared" si="14"/>
        <v>4970.0771649042581</v>
      </c>
    </row>
    <row r="507" spans="1:8" x14ac:dyDescent="0.3">
      <c r="A507" s="4" t="s">
        <v>348</v>
      </c>
      <c r="B507" t="s">
        <v>0</v>
      </c>
      <c r="C507">
        <v>1737.89</v>
      </c>
      <c r="D507">
        <v>1790.3</v>
      </c>
      <c r="E507">
        <v>1687.99</v>
      </c>
      <c r="F507">
        <v>1694.7</v>
      </c>
      <c r="G507">
        <f t="shared" si="15"/>
        <v>-2.5821752500002089</v>
      </c>
      <c r="H507">
        <f t="shared" si="14"/>
        <v>4843.3838239496999</v>
      </c>
    </row>
    <row r="508" spans="1:8" x14ac:dyDescent="0.3">
      <c r="A508" s="4" t="s">
        <v>619</v>
      </c>
      <c r="B508" t="s">
        <v>0</v>
      </c>
      <c r="C508">
        <v>1695.59</v>
      </c>
      <c r="D508">
        <v>1725.6</v>
      </c>
      <c r="E508">
        <v>1627.68</v>
      </c>
      <c r="F508">
        <v>1668.29</v>
      </c>
      <c r="G508">
        <f t="shared" si="15"/>
        <v>-1.5706584281419804</v>
      </c>
      <c r="H508">
        <f t="shared" si="14"/>
        <v>4767.9051157473559</v>
      </c>
    </row>
    <row r="509" spans="1:8" x14ac:dyDescent="0.3">
      <c r="A509" s="4" t="s">
        <v>349</v>
      </c>
      <c r="B509" t="s">
        <v>0</v>
      </c>
      <c r="C509">
        <v>1668.05</v>
      </c>
      <c r="D509">
        <v>1680.66</v>
      </c>
      <c r="E509">
        <v>1611.8</v>
      </c>
      <c r="F509">
        <v>1663.88</v>
      </c>
      <c r="G509">
        <f t="shared" si="15"/>
        <v>-0.26469253218071531</v>
      </c>
      <c r="H509">
        <f t="shared" si="14"/>
        <v>4755.3015147184906</v>
      </c>
    </row>
    <row r="510" spans="1:8" x14ac:dyDescent="0.3">
      <c r="A510" s="4" t="s">
        <v>350</v>
      </c>
      <c r="B510" t="s">
        <v>0</v>
      </c>
      <c r="C510">
        <v>1664.75</v>
      </c>
      <c r="D510">
        <v>1671.2</v>
      </c>
      <c r="E510">
        <v>1527</v>
      </c>
      <c r="F510">
        <v>1558.7</v>
      </c>
      <c r="G510">
        <f t="shared" si="15"/>
        <v>-6.5300083901093844</v>
      </c>
      <c r="H510">
        <f t="shared" si="14"/>
        <v>4454.7013432409258</v>
      </c>
    </row>
    <row r="511" spans="1:8" x14ac:dyDescent="0.3">
      <c r="A511" s="4" t="s">
        <v>620</v>
      </c>
      <c r="B511" t="s">
        <v>0</v>
      </c>
      <c r="C511">
        <v>1559.84</v>
      </c>
      <c r="D511">
        <v>1640.5</v>
      </c>
      <c r="E511">
        <v>1544.69</v>
      </c>
      <c r="F511">
        <v>1598.2</v>
      </c>
      <c r="G511">
        <f t="shared" si="15"/>
        <v>2.502585544535711</v>
      </c>
      <c r="H511">
        <f t="shared" si="14"/>
        <v>4567.590740211489</v>
      </c>
    </row>
    <row r="512" spans="1:8" x14ac:dyDescent="0.3">
      <c r="A512" s="4" t="s">
        <v>351</v>
      </c>
      <c r="B512" t="s">
        <v>0</v>
      </c>
      <c r="C512">
        <v>1598.69</v>
      </c>
      <c r="D512">
        <v>1629.1</v>
      </c>
      <c r="E512">
        <v>1554.34</v>
      </c>
      <c r="F512">
        <v>1613.29</v>
      </c>
      <c r="G512">
        <f t="shared" si="15"/>
        <v>0.93975762373500782</v>
      </c>
      <c r="H512">
        <f t="shared" si="14"/>
        <v>4610.717347813661</v>
      </c>
    </row>
    <row r="513" spans="1:8" x14ac:dyDescent="0.3">
      <c r="A513" s="4" t="s">
        <v>352</v>
      </c>
      <c r="B513" t="s">
        <v>0</v>
      </c>
      <c r="C513">
        <v>1598.64</v>
      </c>
      <c r="D513">
        <v>1692.71</v>
      </c>
      <c r="E513">
        <v>1584.49</v>
      </c>
      <c r="F513">
        <v>1690.54</v>
      </c>
      <c r="G513">
        <f t="shared" si="15"/>
        <v>4.6772432328864415</v>
      </c>
      <c r="H513">
        <f t="shared" si="14"/>
        <v>4831.4947127750784</v>
      </c>
    </row>
    <row r="514" spans="1:8" x14ac:dyDescent="0.3">
      <c r="A514" s="4" t="s">
        <v>621</v>
      </c>
      <c r="B514" t="s">
        <v>0</v>
      </c>
      <c r="C514">
        <v>1691.59</v>
      </c>
      <c r="D514">
        <v>1787.2</v>
      </c>
      <c r="E514">
        <v>1685.09</v>
      </c>
      <c r="F514">
        <v>1770.69</v>
      </c>
      <c r="G514">
        <f t="shared" si="15"/>
        <v>4.6321296605601328</v>
      </c>
      <c r="H514">
        <f t="shared" si="14"/>
        <v>5060.5601600457267</v>
      </c>
    </row>
    <row r="515" spans="1:8" x14ac:dyDescent="0.3">
      <c r="A515" s="4" t="s">
        <v>353</v>
      </c>
      <c r="B515" t="s">
        <v>0</v>
      </c>
      <c r="C515">
        <v>1770.59</v>
      </c>
      <c r="D515">
        <v>1795.69</v>
      </c>
      <c r="E515">
        <v>1698.39</v>
      </c>
      <c r="F515">
        <v>1720.05</v>
      </c>
      <c r="G515">
        <f t="shared" si="15"/>
        <v>-2.9015940959755184</v>
      </c>
      <c r="H515">
        <f t="shared" ref="H515:H578" si="16">(F515/$F$2)*100</f>
        <v>4915.8330951700482</v>
      </c>
    </row>
    <row r="516" spans="1:8" x14ac:dyDescent="0.3">
      <c r="A516" s="4" t="s">
        <v>354</v>
      </c>
      <c r="B516" t="s">
        <v>0</v>
      </c>
      <c r="C516">
        <v>1720.05</v>
      </c>
      <c r="D516">
        <v>1754.1</v>
      </c>
      <c r="E516">
        <v>1672.24</v>
      </c>
      <c r="F516">
        <v>1714.4</v>
      </c>
      <c r="G516">
        <f t="shared" ref="G516:G579" si="17">LN(F516/F515)*100</f>
        <v>-0.32901949930557434</v>
      </c>
      <c r="H516">
        <f t="shared" si="16"/>
        <v>4899.6856244641331</v>
      </c>
    </row>
    <row r="517" spans="1:8" x14ac:dyDescent="0.3">
      <c r="A517" s="4" t="s">
        <v>355</v>
      </c>
      <c r="B517" t="s">
        <v>0</v>
      </c>
      <c r="C517">
        <v>1713.5</v>
      </c>
      <c r="D517">
        <v>1723.01</v>
      </c>
      <c r="E517">
        <v>1635.09</v>
      </c>
      <c r="F517">
        <v>1674.34</v>
      </c>
      <c r="G517">
        <f t="shared" si="17"/>
        <v>-2.3644107401106824</v>
      </c>
      <c r="H517">
        <f t="shared" si="16"/>
        <v>4785.1957702200625</v>
      </c>
    </row>
    <row r="518" spans="1:8" x14ac:dyDescent="0.3">
      <c r="A518" s="4" t="s">
        <v>356</v>
      </c>
      <c r="B518" t="s">
        <v>0</v>
      </c>
      <c r="C518">
        <v>1674.65</v>
      </c>
      <c r="D518">
        <v>1695.76</v>
      </c>
      <c r="E518">
        <v>1625.79</v>
      </c>
      <c r="F518">
        <v>1662.99</v>
      </c>
      <c r="G518">
        <f t="shared" si="17"/>
        <v>-0.68018708125164495</v>
      </c>
      <c r="H518">
        <f t="shared" si="16"/>
        <v>4752.7579308373815</v>
      </c>
    </row>
    <row r="519" spans="1:8" x14ac:dyDescent="0.3">
      <c r="A519" s="4" t="s">
        <v>357</v>
      </c>
      <c r="B519" t="s">
        <v>0</v>
      </c>
      <c r="C519">
        <v>1663.41</v>
      </c>
      <c r="D519">
        <v>1684.5</v>
      </c>
      <c r="E519">
        <v>1554.49</v>
      </c>
      <c r="F519">
        <v>1579.76</v>
      </c>
      <c r="G519">
        <f t="shared" si="17"/>
        <v>-5.1344250196689911</v>
      </c>
      <c r="H519">
        <f t="shared" si="16"/>
        <v>4514.8899685624465</v>
      </c>
    </row>
    <row r="520" spans="1:8" x14ac:dyDescent="0.3">
      <c r="A520" s="4" t="s">
        <v>622</v>
      </c>
      <c r="B520" t="s">
        <v>0</v>
      </c>
      <c r="C520">
        <v>1579.8</v>
      </c>
      <c r="D520">
        <v>1616.36</v>
      </c>
      <c r="E520">
        <v>1560.8</v>
      </c>
      <c r="F520">
        <v>1597.49</v>
      </c>
      <c r="G520">
        <f t="shared" si="17"/>
        <v>1.1160710702135479</v>
      </c>
      <c r="H520">
        <f t="shared" si="16"/>
        <v>4565.5615890254358</v>
      </c>
    </row>
    <row r="521" spans="1:8" x14ac:dyDescent="0.3">
      <c r="A521" s="4" t="s">
        <v>358</v>
      </c>
      <c r="B521" t="s">
        <v>0</v>
      </c>
      <c r="C521">
        <v>1597.24</v>
      </c>
      <c r="D521">
        <v>1603.6</v>
      </c>
      <c r="E521">
        <v>1321.35</v>
      </c>
      <c r="F521">
        <v>1476.6</v>
      </c>
      <c r="G521">
        <f t="shared" si="17"/>
        <v>-7.86914998261246</v>
      </c>
      <c r="H521">
        <f t="shared" si="16"/>
        <v>4220.0628751071736</v>
      </c>
    </row>
    <row r="522" spans="1:8" x14ac:dyDescent="0.3">
      <c r="A522" s="4" t="s">
        <v>359</v>
      </c>
      <c r="B522" t="s">
        <v>0</v>
      </c>
      <c r="C522">
        <v>1475.69</v>
      </c>
      <c r="D522">
        <v>1487.8</v>
      </c>
      <c r="E522">
        <v>1338.95</v>
      </c>
      <c r="F522">
        <v>1386.4</v>
      </c>
      <c r="G522">
        <f t="shared" si="17"/>
        <v>-6.303168822366878</v>
      </c>
      <c r="H522">
        <f t="shared" si="16"/>
        <v>3962.2749356959134</v>
      </c>
    </row>
    <row r="523" spans="1:8" x14ac:dyDescent="0.3">
      <c r="A523" s="4" t="s">
        <v>623</v>
      </c>
      <c r="B523" t="s">
        <v>0</v>
      </c>
      <c r="C523">
        <v>1388.59</v>
      </c>
      <c r="D523">
        <v>1423.16</v>
      </c>
      <c r="E523">
        <v>1180.71</v>
      </c>
      <c r="F523">
        <v>1233.1400000000001</v>
      </c>
      <c r="G523">
        <f t="shared" si="17"/>
        <v>-11.714669748157144</v>
      </c>
      <c r="H523">
        <f t="shared" si="16"/>
        <v>3524.264075450129</v>
      </c>
    </row>
    <row r="524" spans="1:8" x14ac:dyDescent="0.3">
      <c r="A524" s="4" t="s">
        <v>360</v>
      </c>
      <c r="B524" t="s">
        <v>0</v>
      </c>
      <c r="C524">
        <v>1232.99</v>
      </c>
      <c r="D524">
        <v>1347.69</v>
      </c>
      <c r="E524">
        <v>1207.5</v>
      </c>
      <c r="F524">
        <v>1322.49</v>
      </c>
      <c r="G524">
        <f t="shared" si="17"/>
        <v>6.9952561347368842</v>
      </c>
      <c r="H524">
        <f t="shared" si="16"/>
        <v>3779.622749356959</v>
      </c>
    </row>
    <row r="525" spans="1:8" x14ac:dyDescent="0.3">
      <c r="A525" s="4" t="s">
        <v>624</v>
      </c>
      <c r="B525" t="s">
        <v>0</v>
      </c>
      <c r="C525">
        <v>1322.59</v>
      </c>
      <c r="D525">
        <v>1433.31</v>
      </c>
      <c r="E525">
        <v>1272.6400000000001</v>
      </c>
      <c r="F525">
        <v>1395.69</v>
      </c>
      <c r="G525">
        <f t="shared" si="17"/>
        <v>5.3872593358227912</v>
      </c>
      <c r="H525">
        <f t="shared" si="16"/>
        <v>3988.8253786796226</v>
      </c>
    </row>
    <row r="526" spans="1:8" x14ac:dyDescent="0.3">
      <c r="A526" s="4" t="s">
        <v>361</v>
      </c>
      <c r="B526" t="s">
        <v>0</v>
      </c>
      <c r="C526">
        <v>1395.85</v>
      </c>
      <c r="D526">
        <v>1416</v>
      </c>
      <c r="E526">
        <v>1291.3399999999999</v>
      </c>
      <c r="F526">
        <v>1326.94</v>
      </c>
      <c r="G526">
        <f t="shared" si="17"/>
        <v>-5.0513377085590783</v>
      </c>
      <c r="H526">
        <f t="shared" si="16"/>
        <v>3792.3406687625034</v>
      </c>
    </row>
    <row r="527" spans="1:8" x14ac:dyDescent="0.3">
      <c r="A527" s="4" t="s">
        <v>362</v>
      </c>
      <c r="B527" t="s">
        <v>0</v>
      </c>
      <c r="C527">
        <v>1327.14</v>
      </c>
      <c r="D527">
        <v>1361.6</v>
      </c>
      <c r="E527">
        <v>1251.6600000000001</v>
      </c>
      <c r="F527">
        <v>1323.19</v>
      </c>
      <c r="G527">
        <f t="shared" si="17"/>
        <v>-0.28300517354789256</v>
      </c>
      <c r="H527">
        <f t="shared" si="16"/>
        <v>3781.6233209488423</v>
      </c>
    </row>
    <row r="528" spans="1:8" x14ac:dyDescent="0.3">
      <c r="A528" s="4" t="s">
        <v>625</v>
      </c>
      <c r="B528" t="s">
        <v>0</v>
      </c>
      <c r="C528">
        <v>1323.09</v>
      </c>
      <c r="D528">
        <v>1327.25</v>
      </c>
      <c r="E528">
        <v>1227.3399999999999</v>
      </c>
      <c r="F528">
        <v>1251.99</v>
      </c>
      <c r="G528">
        <f t="shared" si="17"/>
        <v>-5.5311202396653298</v>
      </c>
      <c r="H528">
        <f t="shared" si="16"/>
        <v>3578.1366104601311</v>
      </c>
    </row>
    <row r="529" spans="1:8" x14ac:dyDescent="0.3">
      <c r="A529" s="4" t="s">
        <v>363</v>
      </c>
      <c r="B529" t="s">
        <v>0</v>
      </c>
      <c r="C529">
        <v>1251.04</v>
      </c>
      <c r="D529">
        <v>1267.26</v>
      </c>
      <c r="E529">
        <v>1184.5</v>
      </c>
      <c r="F529">
        <v>1204.94</v>
      </c>
      <c r="G529">
        <f t="shared" si="17"/>
        <v>-3.8304512253752718</v>
      </c>
      <c r="H529">
        <f t="shared" si="16"/>
        <v>3443.6696198913978</v>
      </c>
    </row>
    <row r="530" spans="1:8" x14ac:dyDescent="0.3">
      <c r="A530" s="4" t="s">
        <v>364</v>
      </c>
      <c r="B530" t="s">
        <v>0</v>
      </c>
      <c r="C530">
        <v>1205.1500000000001</v>
      </c>
      <c r="D530">
        <v>1278.01</v>
      </c>
      <c r="E530">
        <v>1203.3399999999999</v>
      </c>
      <c r="F530">
        <v>1243.1899000000001</v>
      </c>
      <c r="G530">
        <f t="shared" si="17"/>
        <v>3.1250803230811508</v>
      </c>
      <c r="H530">
        <f t="shared" si="16"/>
        <v>3552.9862817947987</v>
      </c>
    </row>
    <row r="531" spans="1:8" x14ac:dyDescent="0.3">
      <c r="A531" s="4" t="s">
        <v>365</v>
      </c>
      <c r="B531" t="s">
        <v>0</v>
      </c>
      <c r="C531">
        <v>1244.7</v>
      </c>
      <c r="D531">
        <v>1345.35</v>
      </c>
      <c r="E531">
        <v>1240.24</v>
      </c>
      <c r="F531">
        <v>1325.79</v>
      </c>
      <c r="G531">
        <f t="shared" si="17"/>
        <v>6.4327931778308933</v>
      </c>
      <c r="H531">
        <f t="shared" si="16"/>
        <v>3789.0540154329806</v>
      </c>
    </row>
    <row r="532" spans="1:8" x14ac:dyDescent="0.3">
      <c r="A532" s="4" t="s">
        <v>366</v>
      </c>
      <c r="B532" t="s">
        <v>0</v>
      </c>
      <c r="C532">
        <v>1325.89</v>
      </c>
      <c r="D532">
        <v>1391.76</v>
      </c>
      <c r="E532">
        <v>1282.04</v>
      </c>
      <c r="F532">
        <v>1283.6400000000001</v>
      </c>
      <c r="G532">
        <f t="shared" si="17"/>
        <v>-3.2308716057026476</v>
      </c>
      <c r="H532">
        <f t="shared" si="16"/>
        <v>3668.5910260074306</v>
      </c>
    </row>
    <row r="533" spans="1:8" x14ac:dyDescent="0.3">
      <c r="A533" s="4" t="s">
        <v>367</v>
      </c>
      <c r="B533" t="s">
        <v>0</v>
      </c>
      <c r="C533">
        <v>1283.6400000000001</v>
      </c>
      <c r="D533">
        <v>1330.9</v>
      </c>
      <c r="E533">
        <v>1268.24</v>
      </c>
      <c r="F533">
        <v>1291.29</v>
      </c>
      <c r="G533">
        <f t="shared" si="17"/>
        <v>0.59419265827614465</v>
      </c>
      <c r="H533">
        <f t="shared" si="16"/>
        <v>3690.454415547299</v>
      </c>
    </row>
    <row r="534" spans="1:8" x14ac:dyDescent="0.3">
      <c r="A534" s="4" t="s">
        <v>626</v>
      </c>
      <c r="B534" t="s">
        <v>0</v>
      </c>
      <c r="C534">
        <v>1291.04</v>
      </c>
      <c r="D534">
        <v>1315.6</v>
      </c>
      <c r="E534">
        <v>1241.99</v>
      </c>
      <c r="F534">
        <v>1250.69</v>
      </c>
      <c r="G534">
        <f t="shared" si="17"/>
        <v>-3.1946319688412146</v>
      </c>
      <c r="H534">
        <f t="shared" si="16"/>
        <v>3574.421263218062</v>
      </c>
    </row>
    <row r="535" spans="1:8" x14ac:dyDescent="0.3">
      <c r="A535" s="4" t="s">
        <v>368</v>
      </c>
      <c r="B535" t="s">
        <v>0</v>
      </c>
      <c r="C535">
        <v>1250.54</v>
      </c>
      <c r="D535">
        <v>1329.1</v>
      </c>
      <c r="E535">
        <v>1240.6099999999999</v>
      </c>
      <c r="F535">
        <v>1327.19</v>
      </c>
      <c r="G535">
        <f t="shared" si="17"/>
        <v>5.9368526188026527</v>
      </c>
      <c r="H535">
        <f t="shared" si="16"/>
        <v>3793.0551586167476</v>
      </c>
    </row>
    <row r="536" spans="1:8" x14ac:dyDescent="0.3">
      <c r="A536" s="4" t="s">
        <v>369</v>
      </c>
      <c r="B536" t="s">
        <v>0</v>
      </c>
      <c r="C536">
        <v>1326.84</v>
      </c>
      <c r="D536">
        <v>1345</v>
      </c>
      <c r="E536">
        <v>1280.76</v>
      </c>
      <c r="F536">
        <v>1282.0899999999999</v>
      </c>
      <c r="G536">
        <f t="shared" si="17"/>
        <v>-3.457236636378993</v>
      </c>
      <c r="H536">
        <f t="shared" si="16"/>
        <v>3664.1611889111168</v>
      </c>
    </row>
    <row r="537" spans="1:8" x14ac:dyDescent="0.3">
      <c r="A537" s="4" t="s">
        <v>627</v>
      </c>
      <c r="B537" t="s">
        <v>0</v>
      </c>
      <c r="C537">
        <v>1281.74</v>
      </c>
      <c r="D537">
        <v>1322.6</v>
      </c>
      <c r="E537">
        <v>1273.06</v>
      </c>
      <c r="F537">
        <v>1287.07</v>
      </c>
      <c r="G537">
        <f t="shared" si="17"/>
        <v>0.38767583468054218</v>
      </c>
      <c r="H537">
        <f t="shared" si="16"/>
        <v>3678.393826807659</v>
      </c>
    </row>
    <row r="538" spans="1:8" x14ac:dyDescent="0.3">
      <c r="A538" s="4" t="s">
        <v>370</v>
      </c>
      <c r="B538" t="s">
        <v>0</v>
      </c>
      <c r="C538">
        <v>1286.79</v>
      </c>
      <c r="D538">
        <v>1290.0999999999999</v>
      </c>
      <c r="E538">
        <v>1204.4000000000001</v>
      </c>
      <c r="F538">
        <v>1208.74</v>
      </c>
      <c r="G538">
        <f t="shared" si="17"/>
        <v>-6.2789822447455821</v>
      </c>
      <c r="H538">
        <f t="shared" si="16"/>
        <v>3454.5298656759073</v>
      </c>
    </row>
    <row r="539" spans="1:8" x14ac:dyDescent="0.3">
      <c r="A539" s="4" t="s">
        <v>371</v>
      </c>
      <c r="B539" t="s">
        <v>0</v>
      </c>
      <c r="C539">
        <v>1208.74</v>
      </c>
      <c r="D539">
        <v>1255.2</v>
      </c>
      <c r="E539">
        <v>1161.25</v>
      </c>
      <c r="F539">
        <v>1173.92</v>
      </c>
      <c r="G539">
        <f t="shared" si="17"/>
        <v>-2.9229918758291231</v>
      </c>
      <c r="H539">
        <f t="shared" si="16"/>
        <v>3355.0157187767936</v>
      </c>
    </row>
    <row r="540" spans="1:8" x14ac:dyDescent="0.3">
      <c r="A540" s="4" t="s">
        <v>628</v>
      </c>
      <c r="B540" t="s">
        <v>0</v>
      </c>
      <c r="C540">
        <v>1173.29</v>
      </c>
      <c r="D540">
        <v>1207.7</v>
      </c>
      <c r="E540">
        <v>1131.8499999999999</v>
      </c>
      <c r="F540">
        <v>1167.04</v>
      </c>
      <c r="G540">
        <f t="shared" si="17"/>
        <v>-0.5877947345368838</v>
      </c>
      <c r="H540">
        <f t="shared" si="16"/>
        <v>3335.352957987996</v>
      </c>
    </row>
    <row r="541" spans="1:8" x14ac:dyDescent="0.3">
      <c r="A541" s="4" t="s">
        <v>372</v>
      </c>
      <c r="B541" t="s">
        <v>0</v>
      </c>
      <c r="C541">
        <v>1166.5899999999999</v>
      </c>
      <c r="D541">
        <v>1238.2</v>
      </c>
      <c r="E541">
        <v>1142.9100000000001</v>
      </c>
      <c r="F541">
        <v>1183.55</v>
      </c>
      <c r="G541">
        <f t="shared" si="17"/>
        <v>1.4047768012084512</v>
      </c>
      <c r="H541">
        <f t="shared" si="16"/>
        <v>3382.5378679622745</v>
      </c>
    </row>
    <row r="542" spans="1:8" x14ac:dyDescent="0.3">
      <c r="A542" s="4" t="s">
        <v>629</v>
      </c>
      <c r="B542" t="s">
        <v>0</v>
      </c>
      <c r="C542">
        <v>1183.4000000000001</v>
      </c>
      <c r="D542">
        <v>1306.2</v>
      </c>
      <c r="E542">
        <v>1168.25</v>
      </c>
      <c r="F542">
        <v>1282.8</v>
      </c>
      <c r="G542">
        <f t="shared" si="17"/>
        <v>8.0526792186600034</v>
      </c>
      <c r="H542">
        <f t="shared" si="16"/>
        <v>3666.1903400971701</v>
      </c>
    </row>
    <row r="543" spans="1:8" x14ac:dyDescent="0.3">
      <c r="A543" s="4" t="s">
        <v>630</v>
      </c>
      <c r="B543" t="s">
        <v>0</v>
      </c>
      <c r="C543">
        <v>1281.06</v>
      </c>
      <c r="D543">
        <v>1285.0999999999999</v>
      </c>
      <c r="E543">
        <v>1190.9100000000001</v>
      </c>
      <c r="F543">
        <v>1212.55</v>
      </c>
      <c r="G543">
        <f t="shared" si="17"/>
        <v>-5.6319608744185974</v>
      </c>
      <c r="H543">
        <f t="shared" si="16"/>
        <v>3465.4186910545868</v>
      </c>
    </row>
    <row r="544" spans="1:8" x14ac:dyDescent="0.3">
      <c r="A544" s="4" t="s">
        <v>373</v>
      </c>
      <c r="B544" t="s">
        <v>0</v>
      </c>
      <c r="C544">
        <v>1213.4000000000001</v>
      </c>
      <c r="D544">
        <v>1223.2</v>
      </c>
      <c r="E544">
        <v>1142.8599999999999</v>
      </c>
      <c r="F544">
        <v>1183.0999999999999</v>
      </c>
      <c r="G544">
        <f t="shared" si="17"/>
        <v>-2.4587467815196837</v>
      </c>
      <c r="H544">
        <f t="shared" si="16"/>
        <v>3381.251786224635</v>
      </c>
    </row>
    <row r="545" spans="1:8" x14ac:dyDescent="0.3">
      <c r="A545" s="4" t="s">
        <v>374</v>
      </c>
      <c r="B545" t="s">
        <v>0</v>
      </c>
      <c r="C545">
        <v>1183.25</v>
      </c>
      <c r="D545">
        <v>1224.0999999999999</v>
      </c>
      <c r="E545">
        <v>1174.73</v>
      </c>
      <c r="F545">
        <v>1183.8499999999999</v>
      </c>
      <c r="G545">
        <f t="shared" si="17"/>
        <v>6.3372696939155454E-2</v>
      </c>
      <c r="H545">
        <f t="shared" si="16"/>
        <v>3383.3952557873672</v>
      </c>
    </row>
    <row r="546" spans="1:8" x14ac:dyDescent="0.3">
      <c r="A546" s="4" t="s">
        <v>631</v>
      </c>
      <c r="B546" t="s">
        <v>0</v>
      </c>
      <c r="C546">
        <v>1184.1600000000001</v>
      </c>
      <c r="D546">
        <v>1232.2</v>
      </c>
      <c r="E546">
        <v>1170.2</v>
      </c>
      <c r="F546">
        <v>1189.75</v>
      </c>
      <c r="G546">
        <f t="shared" si="17"/>
        <v>0.49713617722112419</v>
      </c>
      <c r="H546">
        <f t="shared" si="16"/>
        <v>3400.2572163475279</v>
      </c>
    </row>
    <row r="547" spans="1:8" x14ac:dyDescent="0.3">
      <c r="A547" s="4" t="s">
        <v>375</v>
      </c>
      <c r="B547" t="s">
        <v>0</v>
      </c>
      <c r="C547">
        <v>1190.5</v>
      </c>
      <c r="D547">
        <v>1205.5</v>
      </c>
      <c r="E547">
        <v>1162.3499999999999</v>
      </c>
      <c r="F547">
        <v>1172.2</v>
      </c>
      <c r="G547">
        <f t="shared" si="17"/>
        <v>-1.4860875958890982</v>
      </c>
      <c r="H547">
        <f t="shared" si="16"/>
        <v>3350.100028579594</v>
      </c>
    </row>
    <row r="548" spans="1:8" x14ac:dyDescent="0.3">
      <c r="A548" s="4" t="s">
        <v>376</v>
      </c>
      <c r="B548" t="s">
        <v>0</v>
      </c>
      <c r="C548">
        <v>1172.4000000000001</v>
      </c>
      <c r="D548">
        <v>1175</v>
      </c>
      <c r="E548">
        <v>1077</v>
      </c>
      <c r="F548">
        <v>1095.4000000000001</v>
      </c>
      <c r="G548">
        <f t="shared" si="17"/>
        <v>-6.7762731692707909</v>
      </c>
      <c r="H548">
        <f t="shared" si="16"/>
        <v>3130.6087453558162</v>
      </c>
    </row>
    <row r="549" spans="1:8" x14ac:dyDescent="0.3">
      <c r="A549" s="4" t="s">
        <v>377</v>
      </c>
      <c r="B549" t="s">
        <v>0</v>
      </c>
      <c r="C549">
        <v>1094.8599999999999</v>
      </c>
      <c r="D549">
        <v>1168.4000000000001</v>
      </c>
      <c r="E549">
        <v>1080.5999999999999</v>
      </c>
      <c r="F549">
        <v>1134.0999999999999</v>
      </c>
      <c r="G549">
        <f t="shared" si="17"/>
        <v>3.4719791471663708</v>
      </c>
      <c r="H549">
        <f t="shared" si="16"/>
        <v>3241.2117747927973</v>
      </c>
    </row>
    <row r="550" spans="1:8" x14ac:dyDescent="0.3">
      <c r="A550" s="4" t="s">
        <v>378</v>
      </c>
      <c r="B550" t="s">
        <v>0</v>
      </c>
      <c r="C550">
        <v>1134.6099999999999</v>
      </c>
      <c r="D550">
        <v>1156.3</v>
      </c>
      <c r="E550">
        <v>1098.3499999999999</v>
      </c>
      <c r="F550">
        <v>1114.5999999999999</v>
      </c>
      <c r="G550">
        <f t="shared" si="17"/>
        <v>-1.7343788685848789</v>
      </c>
      <c r="H550">
        <f t="shared" si="16"/>
        <v>3185.4815661617599</v>
      </c>
    </row>
    <row r="551" spans="1:8" x14ac:dyDescent="0.3">
      <c r="A551" s="4" t="s">
        <v>632</v>
      </c>
      <c r="B551" t="s">
        <v>0</v>
      </c>
      <c r="C551">
        <v>1114.76</v>
      </c>
      <c r="D551">
        <v>1190.6300000000001</v>
      </c>
      <c r="E551">
        <v>1104.1199999999999</v>
      </c>
      <c r="F551">
        <v>1142</v>
      </c>
      <c r="G551">
        <f t="shared" si="17"/>
        <v>2.4285515080519691</v>
      </c>
      <c r="H551">
        <f t="shared" si="16"/>
        <v>3263.7896541869104</v>
      </c>
    </row>
    <row r="552" spans="1:8" x14ac:dyDescent="0.3">
      <c r="A552" s="4" t="s">
        <v>379</v>
      </c>
      <c r="B552" t="s">
        <v>0</v>
      </c>
      <c r="C552">
        <v>1141.0899999999999</v>
      </c>
      <c r="D552">
        <v>1142.6099999999999</v>
      </c>
      <c r="E552">
        <v>1052.46</v>
      </c>
      <c r="F552">
        <v>1064.02</v>
      </c>
      <c r="G552">
        <f t="shared" si="17"/>
        <v>-7.0726923498545879</v>
      </c>
      <c r="H552">
        <f t="shared" si="16"/>
        <v>3040.9259788510999</v>
      </c>
    </row>
    <row r="553" spans="1:8" x14ac:dyDescent="0.3">
      <c r="A553" s="4" t="s">
        <v>380</v>
      </c>
      <c r="B553" t="s">
        <v>0</v>
      </c>
      <c r="C553">
        <v>1064.1600000000001</v>
      </c>
      <c r="D553">
        <v>1088.7</v>
      </c>
      <c r="E553">
        <v>1045.8499999999999</v>
      </c>
      <c r="F553">
        <v>1060.9100000000001</v>
      </c>
      <c r="G553">
        <f t="shared" si="17"/>
        <v>-0.29271573375164539</v>
      </c>
      <c r="H553">
        <f t="shared" si="16"/>
        <v>3032.0377250643041</v>
      </c>
    </row>
    <row r="554" spans="1:8" x14ac:dyDescent="0.3">
      <c r="A554" s="4" t="s">
        <v>633</v>
      </c>
      <c r="B554" t="s">
        <v>0</v>
      </c>
      <c r="C554">
        <v>1060.71</v>
      </c>
      <c r="D554">
        <v>1127.8</v>
      </c>
      <c r="E554">
        <v>1060.24</v>
      </c>
      <c r="F554">
        <v>1117.6400000000001</v>
      </c>
      <c r="G554">
        <f t="shared" si="17"/>
        <v>5.2092288903049981</v>
      </c>
      <c r="H554">
        <f t="shared" si="16"/>
        <v>3194.1697627893686</v>
      </c>
    </row>
    <row r="555" spans="1:8" x14ac:dyDescent="0.3">
      <c r="A555" s="4" t="s">
        <v>381</v>
      </c>
      <c r="B555" t="s">
        <v>0</v>
      </c>
      <c r="C555">
        <v>1117.5</v>
      </c>
      <c r="D555">
        <v>1260.5999999999999</v>
      </c>
      <c r="E555">
        <v>1115.8599999999999</v>
      </c>
      <c r="F555">
        <v>1237.76</v>
      </c>
      <c r="G555">
        <f t="shared" si="17"/>
        <v>10.208397510187703</v>
      </c>
      <c r="H555">
        <f t="shared" si="16"/>
        <v>3537.4678479565587</v>
      </c>
    </row>
    <row r="556" spans="1:8" x14ac:dyDescent="0.3">
      <c r="A556" s="4" t="s">
        <v>382</v>
      </c>
      <c r="B556" t="s">
        <v>0</v>
      </c>
      <c r="C556">
        <v>1237.79</v>
      </c>
      <c r="D556">
        <v>1282.51</v>
      </c>
      <c r="E556">
        <v>1208.1500000000001</v>
      </c>
      <c r="F556">
        <v>1231.95</v>
      </c>
      <c r="G556">
        <f t="shared" si="17"/>
        <v>-0.47050145305090485</v>
      </c>
      <c r="H556">
        <f t="shared" si="16"/>
        <v>3520.8631037439268</v>
      </c>
    </row>
    <row r="557" spans="1:8" x14ac:dyDescent="0.3">
      <c r="A557" s="4" t="s">
        <v>634</v>
      </c>
      <c r="B557" t="s">
        <v>0</v>
      </c>
      <c r="C557">
        <v>1232.3</v>
      </c>
      <c r="D557">
        <v>1296.1099999999999</v>
      </c>
      <c r="E557">
        <v>1208.45</v>
      </c>
      <c r="F557">
        <v>1293.3599999999999</v>
      </c>
      <c r="G557">
        <f t="shared" si="17"/>
        <v>4.8645203439039859</v>
      </c>
      <c r="H557">
        <f t="shared" si="16"/>
        <v>3696.3703915404394</v>
      </c>
    </row>
    <row r="558" spans="1:8" x14ac:dyDescent="0.3">
      <c r="A558" s="4" t="s">
        <v>383</v>
      </c>
      <c r="B558" t="s">
        <v>0</v>
      </c>
      <c r="C558">
        <v>1293.31</v>
      </c>
      <c r="D558">
        <v>1303.5999999999999</v>
      </c>
      <c r="E558">
        <v>1199.5999999999999</v>
      </c>
      <c r="F558">
        <v>1214.69</v>
      </c>
      <c r="G558">
        <f t="shared" si="17"/>
        <v>-6.2754583106400172</v>
      </c>
      <c r="H558">
        <f t="shared" si="16"/>
        <v>3471.5347242069165</v>
      </c>
    </row>
    <row r="559" spans="1:8" x14ac:dyDescent="0.3">
      <c r="A559" s="4" t="s">
        <v>384</v>
      </c>
      <c r="B559" t="s">
        <v>0</v>
      </c>
      <c r="C559">
        <v>1215.45</v>
      </c>
      <c r="D559">
        <v>1358.2</v>
      </c>
      <c r="E559">
        <v>1205.55</v>
      </c>
      <c r="F559">
        <v>1321.78</v>
      </c>
      <c r="G559">
        <f t="shared" si="17"/>
        <v>8.4490412852798382</v>
      </c>
      <c r="H559">
        <f t="shared" si="16"/>
        <v>3777.5935981709054</v>
      </c>
    </row>
    <row r="560" spans="1:8" x14ac:dyDescent="0.3">
      <c r="A560" s="4" t="s">
        <v>635</v>
      </c>
      <c r="B560" t="s">
        <v>0</v>
      </c>
      <c r="C560">
        <v>1323</v>
      </c>
      <c r="D560">
        <v>1374.91</v>
      </c>
      <c r="E560">
        <v>1310.56</v>
      </c>
      <c r="F560">
        <v>1350.59</v>
      </c>
      <c r="G560">
        <f t="shared" si="17"/>
        <v>2.1562220956892988</v>
      </c>
      <c r="H560">
        <f t="shared" si="16"/>
        <v>3859.9314089739919</v>
      </c>
    </row>
    <row r="561" spans="1:8" x14ac:dyDescent="0.3">
      <c r="A561" s="4" t="s">
        <v>385</v>
      </c>
      <c r="B561" t="s">
        <v>0</v>
      </c>
      <c r="C561">
        <v>1349.52</v>
      </c>
      <c r="D561">
        <v>1367.33</v>
      </c>
      <c r="E561">
        <v>1304.9100000000001</v>
      </c>
      <c r="F561">
        <v>1308.45</v>
      </c>
      <c r="G561">
        <f t="shared" si="17"/>
        <v>-3.1698303449304746</v>
      </c>
      <c r="H561">
        <f t="shared" si="16"/>
        <v>3739.4969991426124</v>
      </c>
    </row>
    <row r="562" spans="1:8" x14ac:dyDescent="0.3">
      <c r="A562" s="4" t="s">
        <v>386</v>
      </c>
      <c r="B562" t="s">
        <v>0</v>
      </c>
      <c r="C562">
        <v>1308.8</v>
      </c>
      <c r="D562">
        <v>1352.65</v>
      </c>
      <c r="E562">
        <v>1301.9100000000001</v>
      </c>
      <c r="F562">
        <v>1315.8</v>
      </c>
      <c r="G562">
        <f t="shared" si="17"/>
        <v>0.56016151045603224</v>
      </c>
      <c r="H562">
        <f t="shared" si="16"/>
        <v>3760.5030008573876</v>
      </c>
    </row>
    <row r="563" spans="1:8" x14ac:dyDescent="0.3">
      <c r="A563" s="4" t="s">
        <v>387</v>
      </c>
      <c r="B563" t="s">
        <v>0</v>
      </c>
      <c r="C563">
        <v>1317.73</v>
      </c>
      <c r="D563">
        <v>1319.6</v>
      </c>
      <c r="E563">
        <v>1241.2</v>
      </c>
      <c r="F563">
        <v>1277.28</v>
      </c>
      <c r="G563">
        <f t="shared" si="17"/>
        <v>-2.9712028754408726</v>
      </c>
      <c r="H563">
        <f t="shared" si="16"/>
        <v>3650.4144041154609</v>
      </c>
    </row>
    <row r="564" spans="1:8" x14ac:dyDescent="0.3">
      <c r="A564" s="4" t="s">
        <v>388</v>
      </c>
      <c r="B564" t="s">
        <v>0</v>
      </c>
      <c r="C564">
        <v>1276.82</v>
      </c>
      <c r="D564">
        <v>1337.4</v>
      </c>
      <c r="E564">
        <v>1170.3499999999999</v>
      </c>
      <c r="F564">
        <v>1172.7</v>
      </c>
      <c r="G564">
        <f t="shared" si="17"/>
        <v>-8.5424034430469895</v>
      </c>
      <c r="H564">
        <f t="shared" si="16"/>
        <v>3351.5290082880824</v>
      </c>
    </row>
    <row r="565" spans="1:8" x14ac:dyDescent="0.3">
      <c r="A565" s="4" t="s">
        <v>636</v>
      </c>
      <c r="B565" t="s">
        <v>0</v>
      </c>
      <c r="C565">
        <v>1172.9000000000001</v>
      </c>
      <c r="D565">
        <v>1187.71</v>
      </c>
      <c r="E565">
        <v>1122.3499999999999</v>
      </c>
      <c r="F565">
        <v>1151.46</v>
      </c>
      <c r="G565">
        <f t="shared" si="17"/>
        <v>-1.8278080108807901</v>
      </c>
      <c r="H565">
        <f t="shared" si="16"/>
        <v>3290.8259502715064</v>
      </c>
    </row>
    <row r="566" spans="1:8" x14ac:dyDescent="0.3">
      <c r="A566" s="4" t="s">
        <v>389</v>
      </c>
      <c r="B566" t="s">
        <v>0</v>
      </c>
      <c r="C566">
        <v>1151.6500000000001</v>
      </c>
      <c r="D566">
        <v>1219.5899999999999</v>
      </c>
      <c r="E566">
        <v>1145.6801</v>
      </c>
      <c r="F566">
        <v>1210.51</v>
      </c>
      <c r="G566">
        <f t="shared" si="17"/>
        <v>5.0011056034933228</v>
      </c>
      <c r="H566">
        <f t="shared" si="16"/>
        <v>3459.588453843955</v>
      </c>
    </row>
    <row r="567" spans="1:8" x14ac:dyDescent="0.3">
      <c r="A567" s="4" t="s">
        <v>390</v>
      </c>
      <c r="B567" t="s">
        <v>0</v>
      </c>
      <c r="C567">
        <v>1210.51</v>
      </c>
      <c r="D567">
        <v>1263.8</v>
      </c>
      <c r="E567">
        <v>1197.73</v>
      </c>
      <c r="F567">
        <v>1248.52</v>
      </c>
      <c r="G567">
        <f t="shared" si="17"/>
        <v>3.0917091421445106</v>
      </c>
      <c r="H567">
        <f t="shared" si="16"/>
        <v>3568.2194912832238</v>
      </c>
    </row>
    <row r="568" spans="1:8" x14ac:dyDescent="0.3">
      <c r="A568" s="4" t="s">
        <v>391</v>
      </c>
      <c r="B568" t="s">
        <v>0</v>
      </c>
      <c r="C568">
        <v>1248.49</v>
      </c>
      <c r="D568">
        <v>1261.03</v>
      </c>
      <c r="E568">
        <v>1194.55</v>
      </c>
      <c r="F568">
        <v>1248.6300000000001</v>
      </c>
      <c r="G568">
        <f t="shared" si="17"/>
        <v>8.8100434552397036E-3</v>
      </c>
      <c r="H568">
        <f t="shared" si="16"/>
        <v>3568.5338668190916</v>
      </c>
    </row>
    <row r="569" spans="1:8" x14ac:dyDescent="0.3">
      <c r="A569" s="4" t="s">
        <v>637</v>
      </c>
      <c r="B569" t="s">
        <v>0</v>
      </c>
      <c r="C569">
        <v>1247.9000000000001</v>
      </c>
      <c r="D569">
        <v>1295.42</v>
      </c>
      <c r="E569">
        <v>1243.3499999999999</v>
      </c>
      <c r="F569">
        <v>1267.6500000000001</v>
      </c>
      <c r="G569">
        <f t="shared" si="17"/>
        <v>1.5117842409459381</v>
      </c>
      <c r="H569">
        <f t="shared" si="16"/>
        <v>3622.8922549299805</v>
      </c>
    </row>
    <row r="570" spans="1:8" x14ac:dyDescent="0.3">
      <c r="A570" s="4" t="s">
        <v>392</v>
      </c>
      <c r="B570" t="s">
        <v>0</v>
      </c>
      <c r="C570">
        <v>1268.0999999999999</v>
      </c>
      <c r="D570">
        <v>1273.74</v>
      </c>
      <c r="E570">
        <v>1213.8100999999999</v>
      </c>
      <c r="F570">
        <v>1268.0899999999999</v>
      </c>
      <c r="G570">
        <f t="shared" si="17"/>
        <v>3.4703873773794927E-2</v>
      </c>
      <c r="H570">
        <f t="shared" si="16"/>
        <v>3624.1497570734487</v>
      </c>
    </row>
    <row r="571" spans="1:8" x14ac:dyDescent="0.3">
      <c r="A571" s="4" t="s">
        <v>393</v>
      </c>
      <c r="B571" t="s">
        <v>0</v>
      </c>
      <c r="C571">
        <v>1268.51</v>
      </c>
      <c r="D571">
        <v>1295.97</v>
      </c>
      <c r="E571">
        <v>1236.46</v>
      </c>
      <c r="F571">
        <v>1241.2</v>
      </c>
      <c r="G571">
        <f t="shared" si="17"/>
        <v>-2.1433177822113887</v>
      </c>
      <c r="H571">
        <f t="shared" si="16"/>
        <v>3547.2992283509575</v>
      </c>
    </row>
    <row r="572" spans="1:8" x14ac:dyDescent="0.3">
      <c r="A572" s="4" t="s">
        <v>394</v>
      </c>
      <c r="B572" t="s">
        <v>0</v>
      </c>
      <c r="C572">
        <v>1241.3599999999999</v>
      </c>
      <c r="D572">
        <v>1270.98</v>
      </c>
      <c r="E572">
        <v>1204.45</v>
      </c>
      <c r="F572">
        <v>1269.05</v>
      </c>
      <c r="G572">
        <f t="shared" si="17"/>
        <v>2.2189935467190192</v>
      </c>
      <c r="H572">
        <f t="shared" si="16"/>
        <v>3626.8933981137466</v>
      </c>
    </row>
    <row r="573" spans="1:8" x14ac:dyDescent="0.3">
      <c r="A573" s="4" t="s">
        <v>395</v>
      </c>
      <c r="B573" t="s">
        <v>0</v>
      </c>
      <c r="C573">
        <v>1268.46</v>
      </c>
      <c r="D573">
        <v>1325.9399000000001</v>
      </c>
      <c r="E573">
        <v>1251.01</v>
      </c>
      <c r="F573">
        <v>1321.6</v>
      </c>
      <c r="G573">
        <f t="shared" si="17"/>
        <v>4.0574534725298133</v>
      </c>
      <c r="H573">
        <f t="shared" si="16"/>
        <v>3777.0791654758495</v>
      </c>
    </row>
    <row r="574" spans="1:8" x14ac:dyDescent="0.3">
      <c r="A574" s="4" t="s">
        <v>638</v>
      </c>
      <c r="B574" t="s">
        <v>0</v>
      </c>
      <c r="C574">
        <v>1321.4</v>
      </c>
      <c r="D574">
        <v>1357.54</v>
      </c>
      <c r="E574">
        <v>1277.26</v>
      </c>
      <c r="F574">
        <v>1279.0999999999999</v>
      </c>
      <c r="G574">
        <f t="shared" si="17"/>
        <v>-3.2686418161366131</v>
      </c>
      <c r="H574">
        <f t="shared" si="16"/>
        <v>3655.615890254358</v>
      </c>
    </row>
    <row r="575" spans="1:8" x14ac:dyDescent="0.3">
      <c r="A575" s="4" t="s">
        <v>396</v>
      </c>
      <c r="B575" t="s">
        <v>0</v>
      </c>
      <c r="C575">
        <v>1279.0999999999999</v>
      </c>
      <c r="D575">
        <v>1306.0699</v>
      </c>
      <c r="E575">
        <v>1260.1600000000001</v>
      </c>
      <c r="F575">
        <v>1271.2</v>
      </c>
      <c r="G575">
        <f t="shared" si="17"/>
        <v>-0.61953693828411716</v>
      </c>
      <c r="H575">
        <f t="shared" si="16"/>
        <v>3633.0380108602453</v>
      </c>
    </row>
    <row r="576" spans="1:8" x14ac:dyDescent="0.3">
      <c r="A576" s="4" t="s">
        <v>397</v>
      </c>
      <c r="B576" t="s">
        <v>0</v>
      </c>
      <c r="C576">
        <v>1270.49</v>
      </c>
      <c r="D576">
        <v>1299.1300000000001</v>
      </c>
      <c r="E576">
        <v>1265.1600000000001</v>
      </c>
      <c r="F576">
        <v>1274.3599999999999</v>
      </c>
      <c r="G576">
        <f t="shared" si="17"/>
        <v>0.24827555612173877</v>
      </c>
      <c r="H576">
        <f t="shared" si="16"/>
        <v>3642.06916261789</v>
      </c>
    </row>
    <row r="577" spans="1:8" x14ac:dyDescent="0.3">
      <c r="A577" s="4" t="s">
        <v>639</v>
      </c>
      <c r="B577" t="s">
        <v>0</v>
      </c>
      <c r="C577">
        <v>1274.21</v>
      </c>
      <c r="D577">
        <v>1307.5999999999999</v>
      </c>
      <c r="E577">
        <v>1235.92</v>
      </c>
      <c r="F577">
        <v>1302.45</v>
      </c>
      <c r="G577">
        <f t="shared" si="17"/>
        <v>2.1803014391040305</v>
      </c>
      <c r="H577">
        <f t="shared" si="16"/>
        <v>3722.3492426407547</v>
      </c>
    </row>
    <row r="578" spans="1:8" x14ac:dyDescent="0.3">
      <c r="A578" s="4" t="s">
        <v>398</v>
      </c>
      <c r="B578" t="s">
        <v>0</v>
      </c>
      <c r="C578">
        <v>1302.49</v>
      </c>
      <c r="D578">
        <v>1366.0699</v>
      </c>
      <c r="E578">
        <v>1302.45</v>
      </c>
      <c r="F578">
        <v>1345.0600999999999</v>
      </c>
      <c r="G578">
        <f t="shared" si="17"/>
        <v>3.2191589877744473</v>
      </c>
      <c r="H578">
        <f t="shared" si="16"/>
        <v>3844.1271791940553</v>
      </c>
    </row>
    <row r="579" spans="1:8" x14ac:dyDescent="0.3">
      <c r="A579" s="4" t="s">
        <v>399</v>
      </c>
      <c r="B579" t="s">
        <v>0</v>
      </c>
      <c r="C579">
        <v>1345.02</v>
      </c>
      <c r="D579">
        <v>1361.76</v>
      </c>
      <c r="E579">
        <v>1306.8100999999999</v>
      </c>
      <c r="F579">
        <v>1317.66</v>
      </c>
      <c r="G579">
        <f t="shared" si="17"/>
        <v>-2.0581259885251786</v>
      </c>
      <c r="H579">
        <f t="shared" ref="H579:H642" si="18">(F579/$F$2)*100</f>
        <v>3765.8188053729637</v>
      </c>
    </row>
    <row r="580" spans="1:8" x14ac:dyDescent="0.3">
      <c r="A580" s="4" t="s">
        <v>640</v>
      </c>
      <c r="B580" t="s">
        <v>0</v>
      </c>
      <c r="C580">
        <v>1318.14</v>
      </c>
      <c r="D580">
        <v>1356.66</v>
      </c>
      <c r="E580">
        <v>1302.6099999999999</v>
      </c>
      <c r="F580">
        <v>1324</v>
      </c>
      <c r="G580">
        <f t="shared" ref="G580:G643" si="19">LN(F580/F579)*100</f>
        <v>0.48000213296967759</v>
      </c>
      <c r="H580">
        <f t="shared" si="18"/>
        <v>3783.938268076593</v>
      </c>
    </row>
    <row r="581" spans="1:8" x14ac:dyDescent="0.3">
      <c r="A581" s="4" t="s">
        <v>400</v>
      </c>
      <c r="B581" t="s">
        <v>0</v>
      </c>
      <c r="C581">
        <v>1325.8100999999999</v>
      </c>
      <c r="D581">
        <v>1365.23</v>
      </c>
      <c r="E581">
        <v>1310.1099999999999</v>
      </c>
      <c r="F581">
        <v>1314.95</v>
      </c>
      <c r="G581">
        <f t="shared" si="19"/>
        <v>-0.68588154216623287</v>
      </c>
      <c r="H581">
        <f t="shared" si="18"/>
        <v>3758.073735352958</v>
      </c>
    </row>
    <row r="582" spans="1:8" x14ac:dyDescent="0.3">
      <c r="A582" s="4" t="s">
        <v>401</v>
      </c>
      <c r="B582" t="s">
        <v>0</v>
      </c>
      <c r="C582">
        <v>1315.2</v>
      </c>
      <c r="D582">
        <v>1325.96</v>
      </c>
      <c r="E582">
        <v>1281.76</v>
      </c>
      <c r="F582">
        <v>1297.92</v>
      </c>
      <c r="G582">
        <f t="shared" si="19"/>
        <v>-1.3035658992636896</v>
      </c>
      <c r="H582">
        <f t="shared" si="18"/>
        <v>3709.4026864818516</v>
      </c>
    </row>
    <row r="583" spans="1:8" x14ac:dyDescent="0.3">
      <c r="A583" s="4" t="s">
        <v>641</v>
      </c>
      <c r="B583" t="s">
        <v>0</v>
      </c>
      <c r="C583">
        <v>1298.58</v>
      </c>
      <c r="D583">
        <v>1309.3</v>
      </c>
      <c r="E583">
        <v>1245.3199</v>
      </c>
      <c r="F583">
        <v>1252.25</v>
      </c>
      <c r="G583">
        <f t="shared" si="19"/>
        <v>-3.5821049844928128</v>
      </c>
      <c r="H583">
        <f t="shared" si="18"/>
        <v>3578.8796799085453</v>
      </c>
    </row>
    <row r="584" spans="1:8" x14ac:dyDescent="0.3">
      <c r="A584" s="4" t="s">
        <v>402</v>
      </c>
      <c r="B584" t="s">
        <v>0</v>
      </c>
      <c r="C584">
        <v>1253.1099999999999</v>
      </c>
      <c r="D584">
        <v>1265.8699999999999</v>
      </c>
      <c r="E584">
        <v>1211.08</v>
      </c>
      <c r="F584">
        <v>1223.4100000000001</v>
      </c>
      <c r="G584">
        <f t="shared" si="19"/>
        <v>-2.3299891521193565</v>
      </c>
      <c r="H584">
        <f t="shared" si="18"/>
        <v>3496.4561303229493</v>
      </c>
    </row>
    <row r="585" spans="1:8" x14ac:dyDescent="0.3">
      <c r="A585" s="4" t="s">
        <v>403</v>
      </c>
      <c r="B585" t="s">
        <v>0</v>
      </c>
      <c r="C585">
        <v>1223.4399000000001</v>
      </c>
      <c r="D585">
        <v>1224.8</v>
      </c>
      <c r="E585">
        <v>1159.96</v>
      </c>
      <c r="F585">
        <v>1200.71</v>
      </c>
      <c r="G585">
        <f t="shared" si="19"/>
        <v>-1.8728993239485636</v>
      </c>
      <c r="H585">
        <f t="shared" si="18"/>
        <v>3431.5804515575878</v>
      </c>
    </row>
    <row r="586" spans="1:8" x14ac:dyDescent="0.3">
      <c r="A586" s="4" t="s">
        <v>642</v>
      </c>
      <c r="B586" t="s">
        <v>0</v>
      </c>
      <c r="C586">
        <v>1199.8399999999999</v>
      </c>
      <c r="D586">
        <v>1212.6500000000001</v>
      </c>
      <c r="E586">
        <v>1180.3399999999999</v>
      </c>
      <c r="F586">
        <v>1191.6899000000001</v>
      </c>
      <c r="G586">
        <f t="shared" si="19"/>
        <v>-0.75406647036064567</v>
      </c>
      <c r="H586">
        <f t="shared" si="18"/>
        <v>3405.8013718205202</v>
      </c>
    </row>
    <row r="587" spans="1:8" x14ac:dyDescent="0.3">
      <c r="A587" s="4" t="s">
        <v>404</v>
      </c>
      <c r="B587" t="s">
        <v>0</v>
      </c>
      <c r="C587">
        <v>1191.8100999999999</v>
      </c>
      <c r="D587">
        <v>1243.3199</v>
      </c>
      <c r="E587">
        <v>1183.04</v>
      </c>
      <c r="F587">
        <v>1214.1400000000001</v>
      </c>
      <c r="G587">
        <f t="shared" si="19"/>
        <v>1.866362344907794</v>
      </c>
      <c r="H587">
        <f t="shared" si="18"/>
        <v>3469.9628465275791</v>
      </c>
    </row>
    <row r="588" spans="1:8" x14ac:dyDescent="0.3">
      <c r="A588" s="4" t="s">
        <v>405</v>
      </c>
      <c r="B588" t="s">
        <v>0</v>
      </c>
      <c r="C588">
        <v>1214.77</v>
      </c>
      <c r="D588">
        <v>1237.3900000000001</v>
      </c>
      <c r="E588">
        <v>1195.9000000000001</v>
      </c>
      <c r="F588">
        <v>1221.6600000000001</v>
      </c>
      <c r="G588">
        <f t="shared" si="19"/>
        <v>0.61745823893131946</v>
      </c>
      <c r="H588">
        <f t="shared" si="18"/>
        <v>3491.4547013432411</v>
      </c>
    </row>
    <row r="589" spans="1:8" x14ac:dyDescent="0.3">
      <c r="A589" s="4" t="s">
        <v>406</v>
      </c>
      <c r="B589" t="s">
        <v>0</v>
      </c>
      <c r="C589">
        <v>1223.04</v>
      </c>
      <c r="D589">
        <v>1284.0899999999999</v>
      </c>
      <c r="E589">
        <v>1221.01</v>
      </c>
      <c r="F589">
        <v>1282.73</v>
      </c>
      <c r="G589">
        <f t="shared" si="19"/>
        <v>4.8780029586062676</v>
      </c>
      <c r="H589">
        <f t="shared" si="18"/>
        <v>3665.9902829379826</v>
      </c>
    </row>
    <row r="590" spans="1:8" x14ac:dyDescent="0.3">
      <c r="A590" s="4" t="s">
        <v>407</v>
      </c>
      <c r="B590" t="s">
        <v>0</v>
      </c>
      <c r="C590">
        <v>1282.6899000000001</v>
      </c>
      <c r="D590">
        <v>1326.3</v>
      </c>
      <c r="E590">
        <v>1276.3100999999999</v>
      </c>
      <c r="F590">
        <v>1320.33</v>
      </c>
      <c r="G590">
        <f t="shared" si="19"/>
        <v>2.8891086137729363</v>
      </c>
      <c r="H590">
        <f t="shared" si="18"/>
        <v>3773.4495570162899</v>
      </c>
    </row>
    <row r="591" spans="1:8" x14ac:dyDescent="0.3">
      <c r="A591" s="4" t="s">
        <v>408</v>
      </c>
      <c r="B591" t="s">
        <v>0</v>
      </c>
      <c r="C591">
        <v>1320.88</v>
      </c>
      <c r="D591">
        <v>1346.73</v>
      </c>
      <c r="E591">
        <v>1302.1099999999999</v>
      </c>
      <c r="F591">
        <v>1312.66</v>
      </c>
      <c r="G591">
        <f t="shared" si="19"/>
        <v>-0.58260925377219341</v>
      </c>
      <c r="H591">
        <f t="shared" si="18"/>
        <v>3751.5290082880824</v>
      </c>
    </row>
    <row r="592" spans="1:8" x14ac:dyDescent="0.3">
      <c r="A592" s="4" t="s">
        <v>643</v>
      </c>
      <c r="B592" t="s">
        <v>0</v>
      </c>
      <c r="C592">
        <v>1312.5600999999999</v>
      </c>
      <c r="D592">
        <v>1324.33</v>
      </c>
      <c r="E592">
        <v>1280.7</v>
      </c>
      <c r="F592">
        <v>1291.9000000000001</v>
      </c>
      <c r="G592">
        <f t="shared" si="19"/>
        <v>-1.5941609831646313</v>
      </c>
      <c r="H592">
        <f t="shared" si="18"/>
        <v>3692.1977707916549</v>
      </c>
    </row>
    <row r="593" spans="1:8" x14ac:dyDescent="0.3">
      <c r="A593" s="4" t="s">
        <v>409</v>
      </c>
      <c r="B593" t="s">
        <v>0</v>
      </c>
      <c r="C593">
        <v>1291.08</v>
      </c>
      <c r="D593">
        <v>1310.5</v>
      </c>
      <c r="E593">
        <v>1265.9000000000001</v>
      </c>
      <c r="F593">
        <v>1283.3499999999999</v>
      </c>
      <c r="G593">
        <f t="shared" si="19"/>
        <v>-0.66401564238789756</v>
      </c>
      <c r="H593">
        <f t="shared" si="18"/>
        <v>3667.7622177765074</v>
      </c>
    </row>
    <row r="594" spans="1:8" x14ac:dyDescent="0.3">
      <c r="A594" s="4" t="s">
        <v>410</v>
      </c>
      <c r="B594" t="s">
        <v>0</v>
      </c>
      <c r="C594">
        <v>1283.21</v>
      </c>
      <c r="D594">
        <v>1306.6400000000001</v>
      </c>
      <c r="E594">
        <v>1265.8499999999999</v>
      </c>
      <c r="F594">
        <v>1305.25</v>
      </c>
      <c r="G594">
        <f t="shared" si="19"/>
        <v>1.6920746748285043</v>
      </c>
      <c r="H594">
        <f t="shared" si="18"/>
        <v>3730.3515290082878</v>
      </c>
    </row>
    <row r="595" spans="1:8" x14ac:dyDescent="0.3">
      <c r="A595" s="4" t="s">
        <v>644</v>
      </c>
      <c r="B595" t="s">
        <v>0</v>
      </c>
      <c r="C595">
        <v>1307.1400000000001</v>
      </c>
      <c r="D595">
        <v>1438.63</v>
      </c>
      <c r="E595">
        <v>1306.3</v>
      </c>
      <c r="F595">
        <v>1409.1</v>
      </c>
      <c r="G595">
        <f t="shared" si="19"/>
        <v>7.6556609410397298</v>
      </c>
      <c r="H595">
        <f t="shared" si="18"/>
        <v>4027.1506144612745</v>
      </c>
    </row>
    <row r="596" spans="1:8" x14ac:dyDescent="0.3">
      <c r="A596" s="4" t="s">
        <v>411</v>
      </c>
      <c r="B596" t="s">
        <v>0</v>
      </c>
      <c r="C596">
        <v>1392.58</v>
      </c>
      <c r="D596">
        <v>1452.6</v>
      </c>
      <c r="E596">
        <v>1381.51</v>
      </c>
      <c r="F596">
        <v>1413.55</v>
      </c>
      <c r="G596">
        <f t="shared" si="19"/>
        <v>0.31530679940937312</v>
      </c>
      <c r="H596">
        <f t="shared" si="18"/>
        <v>4039.8685338668188</v>
      </c>
    </row>
    <row r="597" spans="1:8" x14ac:dyDescent="0.3">
      <c r="A597" s="4" t="s">
        <v>645</v>
      </c>
      <c r="B597" t="s">
        <v>0</v>
      </c>
      <c r="C597">
        <v>1410.96</v>
      </c>
      <c r="D597">
        <v>1554.5600999999999</v>
      </c>
      <c r="E597">
        <v>1400.3100999999999</v>
      </c>
      <c r="F597">
        <v>1519.85</v>
      </c>
      <c r="G597">
        <f t="shared" si="19"/>
        <v>7.2507375065035813</v>
      </c>
      <c r="H597">
        <f t="shared" si="18"/>
        <v>4343.6696198913969</v>
      </c>
    </row>
    <row r="598" spans="1:8" x14ac:dyDescent="0.3">
      <c r="A598" s="4" t="s">
        <v>412</v>
      </c>
      <c r="B598" t="s">
        <v>0</v>
      </c>
      <c r="C598">
        <v>1519.8</v>
      </c>
      <c r="D598">
        <v>1557</v>
      </c>
      <c r="E598">
        <v>1463.99</v>
      </c>
      <c r="F598">
        <v>1472</v>
      </c>
      <c r="G598">
        <f t="shared" si="19"/>
        <v>-3.1989625471367091</v>
      </c>
      <c r="H598">
        <f t="shared" si="18"/>
        <v>4206.9162617890825</v>
      </c>
    </row>
    <row r="599" spans="1:8" x14ac:dyDescent="0.3">
      <c r="A599" s="4" t="s">
        <v>413</v>
      </c>
      <c r="B599" t="s">
        <v>0</v>
      </c>
      <c r="C599">
        <v>1471.9</v>
      </c>
      <c r="D599">
        <v>1518.5</v>
      </c>
      <c r="E599">
        <v>1458.5</v>
      </c>
      <c r="F599">
        <v>1513.16</v>
      </c>
      <c r="G599">
        <f t="shared" si="19"/>
        <v>2.7578159073614592</v>
      </c>
      <c r="H599">
        <f t="shared" si="18"/>
        <v>4324.5498713918259</v>
      </c>
    </row>
    <row r="600" spans="1:8" x14ac:dyDescent="0.3">
      <c r="A600" s="4" t="s">
        <v>646</v>
      </c>
      <c r="B600" t="s">
        <v>0</v>
      </c>
      <c r="C600">
        <v>1513.13</v>
      </c>
      <c r="D600">
        <v>1515.41</v>
      </c>
      <c r="E600">
        <v>1445.1801</v>
      </c>
      <c r="F600">
        <v>1466.1801</v>
      </c>
      <c r="G600">
        <f t="shared" si="19"/>
        <v>-3.1539732165398062</v>
      </c>
      <c r="H600">
        <f t="shared" si="18"/>
        <v>4190.2832237782222</v>
      </c>
    </row>
    <row r="601" spans="1:8" x14ac:dyDescent="0.3">
      <c r="A601" s="4" t="s">
        <v>414</v>
      </c>
      <c r="B601" t="s">
        <v>0</v>
      </c>
      <c r="C601">
        <v>1466.63</v>
      </c>
      <c r="D601">
        <v>1525.2</v>
      </c>
      <c r="E601">
        <v>1453.6</v>
      </c>
      <c r="F601">
        <v>1517.01</v>
      </c>
      <c r="G601">
        <f t="shared" si="19"/>
        <v>3.4080845087578906</v>
      </c>
      <c r="H601">
        <f t="shared" si="18"/>
        <v>4335.5530151471849</v>
      </c>
    </row>
    <row r="602" spans="1:8" x14ac:dyDescent="0.3">
      <c r="A602" s="4" t="s">
        <v>415</v>
      </c>
      <c r="B602" t="s">
        <v>0</v>
      </c>
      <c r="C602">
        <v>1516.86</v>
      </c>
      <c r="D602">
        <v>1610.9</v>
      </c>
      <c r="E602">
        <v>1516.8</v>
      </c>
      <c r="F602">
        <v>1589.8100999999999</v>
      </c>
      <c r="G602">
        <f t="shared" si="19"/>
        <v>4.6873282834592587</v>
      </c>
      <c r="H602">
        <f t="shared" si="18"/>
        <v>4543.6127464989995</v>
      </c>
    </row>
    <row r="603" spans="1:8" x14ac:dyDescent="0.3">
      <c r="A603" s="4" t="s">
        <v>647</v>
      </c>
      <c r="B603" t="s">
        <v>0</v>
      </c>
      <c r="C603">
        <v>1589.45</v>
      </c>
      <c r="D603">
        <v>1688.66</v>
      </c>
      <c r="E603">
        <v>1546.9</v>
      </c>
      <c r="F603">
        <v>1584.74</v>
      </c>
      <c r="G603">
        <f t="shared" si="19"/>
        <v>-0.31942191183984725</v>
      </c>
      <c r="H603">
        <f t="shared" si="18"/>
        <v>4529.1226064589882</v>
      </c>
    </row>
    <row r="604" spans="1:8" x14ac:dyDescent="0.3">
      <c r="A604" s="4" t="s">
        <v>416</v>
      </c>
      <c r="B604" t="s">
        <v>0</v>
      </c>
      <c r="C604">
        <v>1590.7</v>
      </c>
      <c r="D604">
        <v>1702.5600999999999</v>
      </c>
      <c r="E604">
        <v>1450.98</v>
      </c>
      <c r="F604">
        <v>1571.05</v>
      </c>
      <c r="G604">
        <f t="shared" si="19"/>
        <v>-0.86761703897822784</v>
      </c>
      <c r="H604">
        <f t="shared" si="18"/>
        <v>4489.9971420405827</v>
      </c>
    </row>
    <row r="605" spans="1:8" x14ac:dyDescent="0.3">
      <c r="A605" s="4" t="s">
        <v>417</v>
      </c>
      <c r="B605" t="s">
        <v>0</v>
      </c>
      <c r="C605">
        <v>1565</v>
      </c>
      <c r="D605">
        <v>1746.5</v>
      </c>
      <c r="E605">
        <v>1564.45</v>
      </c>
      <c r="F605">
        <v>1680.09</v>
      </c>
      <c r="G605">
        <f t="shared" si="19"/>
        <v>6.7103177779949563</v>
      </c>
      <c r="H605">
        <f t="shared" si="18"/>
        <v>4801.6290368676755</v>
      </c>
    </row>
    <row r="606" spans="1:8" x14ac:dyDescent="0.3">
      <c r="A606" s="4" t="s">
        <v>648</v>
      </c>
      <c r="B606" t="s">
        <v>0</v>
      </c>
      <c r="C606">
        <v>1683.95</v>
      </c>
      <c r="D606">
        <v>1764.55</v>
      </c>
      <c r="E606">
        <v>1668.53</v>
      </c>
      <c r="F606">
        <v>1726.3</v>
      </c>
      <c r="G606">
        <f t="shared" si="19"/>
        <v>2.7133026431524971</v>
      </c>
      <c r="H606">
        <f t="shared" si="18"/>
        <v>4933.6953415261496</v>
      </c>
    </row>
    <row r="607" spans="1:8" x14ac:dyDescent="0.3">
      <c r="A607" s="4" t="s">
        <v>418</v>
      </c>
      <c r="B607" t="s">
        <v>0</v>
      </c>
      <c r="C607">
        <v>1735.62</v>
      </c>
      <c r="D607">
        <v>1785.85</v>
      </c>
      <c r="E607">
        <v>1670.3</v>
      </c>
      <c r="F607">
        <v>1779.55</v>
      </c>
      <c r="G607">
        <f t="shared" si="19"/>
        <v>3.038013351328428</v>
      </c>
      <c r="H607">
        <f t="shared" si="18"/>
        <v>5085.8816804801363</v>
      </c>
    </row>
    <row r="608" spans="1:8" x14ac:dyDescent="0.3">
      <c r="A608" s="4" t="s">
        <v>419</v>
      </c>
      <c r="B608" t="s">
        <v>0</v>
      </c>
      <c r="C608">
        <v>1781.4</v>
      </c>
      <c r="D608">
        <v>1980.5699</v>
      </c>
      <c r="E608">
        <v>1757.32</v>
      </c>
      <c r="F608">
        <v>1974.6899000000001</v>
      </c>
      <c r="G608">
        <f t="shared" si="19"/>
        <v>10.405085001342913</v>
      </c>
      <c r="H608">
        <f t="shared" si="18"/>
        <v>5643.5835953129463</v>
      </c>
    </row>
    <row r="609" spans="1:8" x14ac:dyDescent="0.3">
      <c r="A609" s="4" t="s">
        <v>420</v>
      </c>
      <c r="B609" t="s">
        <v>0</v>
      </c>
      <c r="C609">
        <v>1979.87</v>
      </c>
      <c r="D609">
        <v>2072.5</v>
      </c>
      <c r="E609">
        <v>1863.67</v>
      </c>
      <c r="F609">
        <v>1968.03</v>
      </c>
      <c r="G609">
        <f t="shared" si="19"/>
        <v>-0.33783309507659737</v>
      </c>
      <c r="H609">
        <f t="shared" si="18"/>
        <v>5624.5498713918259</v>
      </c>
    </row>
    <row r="610" spans="1:8" x14ac:dyDescent="0.3">
      <c r="A610" s="4" t="s">
        <v>421</v>
      </c>
      <c r="B610" t="s">
        <v>0</v>
      </c>
      <c r="C610">
        <v>1967.23</v>
      </c>
      <c r="D610">
        <v>1991.91</v>
      </c>
      <c r="E610">
        <v>1847.5699</v>
      </c>
      <c r="F610">
        <v>1885.4399000000001</v>
      </c>
      <c r="G610">
        <f t="shared" si="19"/>
        <v>-4.2871880042313588</v>
      </c>
      <c r="H610">
        <f t="shared" si="18"/>
        <v>5388.5107173478136</v>
      </c>
    </row>
    <row r="611" spans="1:8" x14ac:dyDescent="0.3">
      <c r="A611" s="4" t="s">
        <v>649</v>
      </c>
      <c r="B611" t="s">
        <v>0</v>
      </c>
      <c r="C611">
        <v>1885.5</v>
      </c>
      <c r="D611">
        <v>1932.96</v>
      </c>
      <c r="E611">
        <v>1858.92</v>
      </c>
      <c r="F611">
        <v>1877.95</v>
      </c>
      <c r="G611">
        <f t="shared" si="19"/>
        <v>-0.39804060105132749</v>
      </c>
      <c r="H611">
        <f t="shared" si="18"/>
        <v>5367.1048871106032</v>
      </c>
    </row>
    <row r="612" spans="1:8" x14ac:dyDescent="0.3">
      <c r="A612" s="4" t="s">
        <v>422</v>
      </c>
      <c r="B612" t="s">
        <v>0</v>
      </c>
      <c r="C612">
        <v>1877.35</v>
      </c>
      <c r="D612">
        <v>1965.33</v>
      </c>
      <c r="E612">
        <v>1764.29</v>
      </c>
      <c r="F612">
        <v>1777.02</v>
      </c>
      <c r="G612">
        <f t="shared" si="19"/>
        <v>-5.5242952330279476</v>
      </c>
      <c r="H612">
        <f t="shared" si="18"/>
        <v>5078.6510431551869</v>
      </c>
    </row>
    <row r="613" spans="1:8" x14ac:dyDescent="0.3">
      <c r="A613" s="4" t="s">
        <v>423</v>
      </c>
      <c r="B613" t="s">
        <v>0</v>
      </c>
      <c r="C613">
        <v>1776.4</v>
      </c>
      <c r="D613">
        <v>1906.46</v>
      </c>
      <c r="E613">
        <v>1774.85</v>
      </c>
      <c r="F613">
        <v>1896.49</v>
      </c>
      <c r="G613">
        <f t="shared" si="19"/>
        <v>6.5067005228629391</v>
      </c>
      <c r="H613">
        <f t="shared" si="18"/>
        <v>5420.0914547013435</v>
      </c>
    </row>
    <row r="614" spans="1:8" x14ac:dyDescent="0.3">
      <c r="A614" s="4" t="s">
        <v>650</v>
      </c>
      <c r="B614" t="s">
        <v>0</v>
      </c>
      <c r="C614">
        <v>1897.3100999999999</v>
      </c>
      <c r="D614">
        <v>1959.01</v>
      </c>
      <c r="E614">
        <v>1809.9</v>
      </c>
      <c r="F614">
        <v>1846.09</v>
      </c>
      <c r="G614">
        <f t="shared" si="19"/>
        <v>-2.6934920306778425</v>
      </c>
      <c r="H614">
        <f t="shared" si="18"/>
        <v>5276.0503000857379</v>
      </c>
    </row>
    <row r="615" spans="1:8" x14ac:dyDescent="0.3">
      <c r="A615" s="4" t="s">
        <v>651</v>
      </c>
      <c r="B615" t="s">
        <v>0</v>
      </c>
      <c r="C615">
        <v>1862.49</v>
      </c>
      <c r="D615">
        <v>1871.49</v>
      </c>
      <c r="E615">
        <v>1716.85</v>
      </c>
      <c r="F615">
        <v>1733.49</v>
      </c>
      <c r="G615">
        <f t="shared" si="19"/>
        <v>-6.2933171504844925</v>
      </c>
      <c r="H615">
        <f t="shared" si="18"/>
        <v>4954.244069734209</v>
      </c>
    </row>
    <row r="616" spans="1:8" x14ac:dyDescent="0.3">
      <c r="A616" s="4" t="s">
        <v>424</v>
      </c>
      <c r="B616" t="s">
        <v>0</v>
      </c>
      <c r="C616">
        <v>1732.89</v>
      </c>
      <c r="D616">
        <v>1759.53</v>
      </c>
      <c r="E616">
        <v>1676.1</v>
      </c>
      <c r="F616">
        <v>1707.01</v>
      </c>
      <c r="G616">
        <f t="shared" si="19"/>
        <v>-1.5393415424254862</v>
      </c>
      <c r="H616">
        <f t="shared" si="18"/>
        <v>4878.5653043726779</v>
      </c>
    </row>
    <row r="617" spans="1:8" x14ac:dyDescent="0.3">
      <c r="A617" s="4" t="s">
        <v>425</v>
      </c>
      <c r="B617" t="s">
        <v>0</v>
      </c>
      <c r="C617">
        <v>1707.8100999999999</v>
      </c>
      <c r="D617">
        <v>1797.67</v>
      </c>
      <c r="E617">
        <v>1704.73</v>
      </c>
      <c r="F617">
        <v>1768.59</v>
      </c>
      <c r="G617">
        <f t="shared" si="19"/>
        <v>3.5439316927799611</v>
      </c>
      <c r="H617">
        <f t="shared" si="18"/>
        <v>5054.5584452700768</v>
      </c>
    </row>
    <row r="618" spans="1:8" x14ac:dyDescent="0.3">
      <c r="A618" s="4" t="s">
        <v>426</v>
      </c>
      <c r="B618" t="s">
        <v>0</v>
      </c>
      <c r="C618">
        <v>1767.89</v>
      </c>
      <c r="D618">
        <v>1912.5</v>
      </c>
      <c r="E618">
        <v>1765.29</v>
      </c>
      <c r="F618">
        <v>1906.36</v>
      </c>
      <c r="G618">
        <f t="shared" si="19"/>
        <v>7.5013045672994618</v>
      </c>
      <c r="H618">
        <f t="shared" si="18"/>
        <v>5448.2995141468982</v>
      </c>
    </row>
    <row r="619" spans="1:8" x14ac:dyDescent="0.3">
      <c r="A619" s="4" t="s">
        <v>427</v>
      </c>
      <c r="B619" t="s">
        <v>0</v>
      </c>
      <c r="C619">
        <v>1907.25</v>
      </c>
      <c r="D619">
        <v>1916.4</v>
      </c>
      <c r="E619">
        <v>1749.2</v>
      </c>
      <c r="F619">
        <v>1769.8</v>
      </c>
      <c r="G619">
        <f t="shared" si="19"/>
        <v>-7.4329118775639911</v>
      </c>
      <c r="H619">
        <f t="shared" si="18"/>
        <v>5058.0165761646176</v>
      </c>
    </row>
    <row r="620" spans="1:8" x14ac:dyDescent="0.3">
      <c r="A620" s="4" t="s">
        <v>652</v>
      </c>
      <c r="B620" t="s">
        <v>0</v>
      </c>
      <c r="C620">
        <v>1769.8</v>
      </c>
      <c r="D620">
        <v>1833.65</v>
      </c>
      <c r="E620">
        <v>1764.89</v>
      </c>
      <c r="F620">
        <v>1813.58</v>
      </c>
      <c r="G620">
        <f t="shared" si="19"/>
        <v>2.4436246509232098</v>
      </c>
      <c r="H620">
        <f t="shared" si="18"/>
        <v>5183.1380394398393</v>
      </c>
    </row>
    <row r="621" spans="1:8" x14ac:dyDescent="0.3">
      <c r="A621" s="4" t="s">
        <v>428</v>
      </c>
      <c r="B621" t="s">
        <v>0</v>
      </c>
      <c r="C621">
        <v>1813.89</v>
      </c>
      <c r="D621">
        <v>1831.51</v>
      </c>
      <c r="E621">
        <v>1684.37</v>
      </c>
      <c r="F621">
        <v>1813.4301</v>
      </c>
      <c r="G621">
        <f t="shared" si="19"/>
        <v>-8.2657613820974196E-3</v>
      </c>
      <c r="H621">
        <f t="shared" si="18"/>
        <v>5182.709631323235</v>
      </c>
    </row>
    <row r="622" spans="1:8" x14ac:dyDescent="0.3">
      <c r="A622" s="4" t="s">
        <v>429</v>
      </c>
      <c r="B622" t="s">
        <v>0</v>
      </c>
      <c r="C622">
        <v>1813.29</v>
      </c>
      <c r="D622">
        <v>1833.8</v>
      </c>
      <c r="E622">
        <v>1720.49</v>
      </c>
      <c r="F622">
        <v>1756.66</v>
      </c>
      <c r="G622">
        <f t="shared" si="19"/>
        <v>-3.1805855934977463</v>
      </c>
      <c r="H622">
        <f t="shared" si="18"/>
        <v>5020.4629894255504</v>
      </c>
    </row>
    <row r="623" spans="1:8" x14ac:dyDescent="0.3">
      <c r="A623" s="4" t="s">
        <v>653</v>
      </c>
      <c r="B623" t="s">
        <v>0</v>
      </c>
      <c r="C623">
        <v>1756.65</v>
      </c>
      <c r="D623">
        <v>1813.64</v>
      </c>
      <c r="E623">
        <v>1744.84</v>
      </c>
      <c r="F623">
        <v>1782.8100999999999</v>
      </c>
      <c r="G623">
        <f t="shared" si="19"/>
        <v>1.4776548508350813</v>
      </c>
      <c r="H623">
        <f t="shared" si="18"/>
        <v>5095.1989139754214</v>
      </c>
    </row>
    <row r="624" spans="1:8" x14ac:dyDescent="0.3">
      <c r="A624" s="4" t="s">
        <v>430</v>
      </c>
      <c r="B624" t="s">
        <v>0</v>
      </c>
      <c r="C624">
        <v>1782.86</v>
      </c>
      <c r="D624">
        <v>1876.9</v>
      </c>
      <c r="E624">
        <v>1757.63</v>
      </c>
      <c r="F624">
        <v>1773.78</v>
      </c>
      <c r="G624">
        <f t="shared" si="19"/>
        <v>-0.50779646515714716</v>
      </c>
      <c r="H624">
        <f t="shared" si="18"/>
        <v>5069.3912546441834</v>
      </c>
    </row>
    <row r="625" spans="1:8" x14ac:dyDescent="0.3">
      <c r="A625" s="4" t="s">
        <v>431</v>
      </c>
      <c r="B625" t="s">
        <v>0</v>
      </c>
      <c r="C625">
        <v>1773.15</v>
      </c>
      <c r="D625">
        <v>1830.0600999999999</v>
      </c>
      <c r="E625">
        <v>1753.3</v>
      </c>
      <c r="F625">
        <v>1828.39</v>
      </c>
      <c r="G625">
        <f t="shared" si="19"/>
        <v>3.0322935529426767</v>
      </c>
      <c r="H625">
        <f t="shared" si="18"/>
        <v>5225.4644184052586</v>
      </c>
    </row>
    <row r="626" spans="1:8" x14ac:dyDescent="0.3">
      <c r="A626" s="4" t="s">
        <v>432</v>
      </c>
      <c r="B626" t="s">
        <v>0</v>
      </c>
      <c r="C626">
        <v>1829.88</v>
      </c>
      <c r="D626">
        <v>1853.67</v>
      </c>
      <c r="E626">
        <v>1779.2</v>
      </c>
      <c r="F626">
        <v>1796.47</v>
      </c>
      <c r="G626">
        <f t="shared" si="19"/>
        <v>-1.7612169902959445</v>
      </c>
      <c r="H626">
        <f t="shared" si="18"/>
        <v>5134.2383538153754</v>
      </c>
    </row>
    <row r="627" spans="1:8" x14ac:dyDescent="0.3">
      <c r="A627" s="4" t="s">
        <v>433</v>
      </c>
      <c r="B627" t="s">
        <v>0</v>
      </c>
      <c r="C627">
        <v>1795.72</v>
      </c>
      <c r="D627">
        <v>1973.96</v>
      </c>
      <c r="E627">
        <v>1787.7</v>
      </c>
      <c r="F627">
        <v>1907.9</v>
      </c>
      <c r="G627">
        <f t="shared" si="19"/>
        <v>6.0179532456335147</v>
      </c>
      <c r="H627">
        <f t="shared" si="18"/>
        <v>5452.7007716490425</v>
      </c>
    </row>
    <row r="628" spans="1:8" x14ac:dyDescent="0.3">
      <c r="A628" s="4" t="s">
        <v>434</v>
      </c>
      <c r="B628" t="s">
        <v>0</v>
      </c>
      <c r="C628">
        <v>1907.8100999999999</v>
      </c>
      <c r="D628">
        <v>2069.8899000000001</v>
      </c>
      <c r="E628">
        <v>1889.45</v>
      </c>
      <c r="F628">
        <v>1937.22</v>
      </c>
      <c r="G628">
        <f t="shared" si="19"/>
        <v>1.5250794921742816</v>
      </c>
      <c r="H628">
        <f t="shared" si="18"/>
        <v>5536.4961417547865</v>
      </c>
    </row>
    <row r="629" spans="1:8" x14ac:dyDescent="0.3">
      <c r="A629" s="4" t="s">
        <v>654</v>
      </c>
      <c r="B629" t="s">
        <v>0</v>
      </c>
      <c r="C629">
        <v>1937.21</v>
      </c>
      <c r="D629">
        <v>1998.1</v>
      </c>
      <c r="E629">
        <v>1871.8100999999999</v>
      </c>
      <c r="F629">
        <v>1896.4</v>
      </c>
      <c r="G629">
        <f t="shared" si="19"/>
        <v>-2.1296603627044521</v>
      </c>
      <c r="H629">
        <f t="shared" si="18"/>
        <v>5419.8342383538156</v>
      </c>
    </row>
    <row r="630" spans="1:8" x14ac:dyDescent="0.3">
      <c r="A630" s="4" t="s">
        <v>435</v>
      </c>
      <c r="B630" t="s">
        <v>0</v>
      </c>
      <c r="C630">
        <v>1895.29</v>
      </c>
      <c r="D630">
        <v>1909.55</v>
      </c>
      <c r="E630">
        <v>1786.6</v>
      </c>
      <c r="F630">
        <v>1837.09</v>
      </c>
      <c r="G630">
        <f t="shared" si="19"/>
        <v>-3.1774554089707343</v>
      </c>
      <c r="H630">
        <f t="shared" si="18"/>
        <v>5250.3286653329515</v>
      </c>
    </row>
    <row r="631" spans="1:8" x14ac:dyDescent="0.3">
      <c r="A631" s="4" t="s">
        <v>436</v>
      </c>
      <c r="B631" t="s">
        <v>0</v>
      </c>
      <c r="C631">
        <v>1836.37</v>
      </c>
      <c r="D631">
        <v>1877.05</v>
      </c>
      <c r="E631">
        <v>1801.5</v>
      </c>
      <c r="F631">
        <v>1806.89</v>
      </c>
      <c r="G631">
        <f t="shared" si="19"/>
        <v>-1.6575662576368655</v>
      </c>
      <c r="H631">
        <f t="shared" si="18"/>
        <v>5164.0182909402693</v>
      </c>
    </row>
    <row r="632" spans="1:8" x14ac:dyDescent="0.3">
      <c r="A632" s="4" t="s">
        <v>655</v>
      </c>
      <c r="B632" t="s">
        <v>0</v>
      </c>
      <c r="C632">
        <v>1806.78</v>
      </c>
      <c r="D632">
        <v>1814.01</v>
      </c>
      <c r="E632">
        <v>1680.25</v>
      </c>
      <c r="F632">
        <v>1765.22</v>
      </c>
      <c r="G632">
        <f t="shared" si="19"/>
        <v>-2.3331806869792633</v>
      </c>
      <c r="H632">
        <f t="shared" si="18"/>
        <v>5044.9271220348674</v>
      </c>
    </row>
    <row r="633" spans="1:8" x14ac:dyDescent="0.3">
      <c r="A633" s="4" t="s">
        <v>437</v>
      </c>
      <c r="B633" t="s">
        <v>0</v>
      </c>
      <c r="C633">
        <v>1764.79</v>
      </c>
      <c r="D633">
        <v>1807.79</v>
      </c>
      <c r="E633">
        <v>1708.4</v>
      </c>
      <c r="F633">
        <v>1710.71</v>
      </c>
      <c r="G633">
        <f t="shared" si="19"/>
        <v>-3.1366839490636691</v>
      </c>
      <c r="H633">
        <f t="shared" si="18"/>
        <v>4889.13975421549</v>
      </c>
    </row>
    <row r="634" spans="1:8" x14ac:dyDescent="0.3">
      <c r="A634" s="4" t="s">
        <v>438</v>
      </c>
      <c r="B634" t="s">
        <v>0</v>
      </c>
      <c r="C634">
        <v>1710.79</v>
      </c>
      <c r="D634">
        <v>1734.99</v>
      </c>
      <c r="E634">
        <v>1613.6</v>
      </c>
      <c r="F634">
        <v>1659.67</v>
      </c>
      <c r="G634">
        <f t="shared" si="19"/>
        <v>-3.0289701593972933</v>
      </c>
      <c r="H634">
        <f t="shared" si="18"/>
        <v>4743.269505573021</v>
      </c>
    </row>
    <row r="635" spans="1:8" x14ac:dyDescent="0.3">
      <c r="A635" s="4" t="s">
        <v>439</v>
      </c>
      <c r="B635" t="s">
        <v>0</v>
      </c>
      <c r="C635">
        <v>1660.59</v>
      </c>
      <c r="D635">
        <v>1729.39</v>
      </c>
      <c r="E635">
        <v>1617</v>
      </c>
      <c r="F635">
        <v>1633.12</v>
      </c>
      <c r="G635">
        <f t="shared" si="19"/>
        <v>-1.6126491752296805</v>
      </c>
      <c r="H635">
        <f t="shared" si="18"/>
        <v>4667.3906830523001</v>
      </c>
    </row>
    <row r="636" spans="1:8" x14ac:dyDescent="0.3">
      <c r="A636" s="4" t="s">
        <v>440</v>
      </c>
      <c r="B636" t="s">
        <v>0</v>
      </c>
      <c r="C636">
        <v>1633.12</v>
      </c>
      <c r="D636">
        <v>1786.35</v>
      </c>
      <c r="E636">
        <v>1615.59</v>
      </c>
      <c r="F636">
        <v>1768.45</v>
      </c>
      <c r="G636">
        <f t="shared" si="19"/>
        <v>7.9611161043314702</v>
      </c>
      <c r="H636">
        <f t="shared" si="18"/>
        <v>5054.1583309517</v>
      </c>
    </row>
    <row r="637" spans="1:8" x14ac:dyDescent="0.3">
      <c r="A637" s="4" t="s">
        <v>656</v>
      </c>
      <c r="B637" t="s">
        <v>0</v>
      </c>
      <c r="C637">
        <v>1768.45</v>
      </c>
      <c r="D637">
        <v>1832.99</v>
      </c>
      <c r="E637">
        <v>1764.7</v>
      </c>
      <c r="F637">
        <v>1824.4</v>
      </c>
      <c r="G637">
        <f t="shared" si="19"/>
        <v>3.1147709139042581</v>
      </c>
      <c r="H637">
        <f t="shared" si="18"/>
        <v>5214.0611603315238</v>
      </c>
    </row>
    <row r="638" spans="1:8" x14ac:dyDescent="0.3">
      <c r="A638" s="4" t="s">
        <v>441</v>
      </c>
      <c r="B638" t="s">
        <v>0</v>
      </c>
      <c r="C638">
        <v>1823.6</v>
      </c>
      <c r="D638">
        <v>1949.09</v>
      </c>
      <c r="E638">
        <v>1823.6</v>
      </c>
      <c r="F638">
        <v>1927.88</v>
      </c>
      <c r="G638">
        <f t="shared" si="19"/>
        <v>5.5169787732014592</v>
      </c>
      <c r="H638">
        <f t="shared" si="18"/>
        <v>5509.8028008002284</v>
      </c>
    </row>
    <row r="639" spans="1:8" x14ac:dyDescent="0.3">
      <c r="A639" s="4" t="s">
        <v>442</v>
      </c>
      <c r="B639" t="s">
        <v>0</v>
      </c>
      <c r="C639">
        <v>1927.86</v>
      </c>
      <c r="D639">
        <v>1959.6</v>
      </c>
      <c r="E639">
        <v>1804.2</v>
      </c>
      <c r="F639">
        <v>1827.15</v>
      </c>
      <c r="G639">
        <f t="shared" si="19"/>
        <v>-5.3663577755482441</v>
      </c>
      <c r="H639">
        <f t="shared" si="18"/>
        <v>5221.9205487282079</v>
      </c>
    </row>
    <row r="640" spans="1:8" x14ac:dyDescent="0.3">
      <c r="A640" s="4" t="s">
        <v>443</v>
      </c>
      <c r="B640" t="s">
        <v>0</v>
      </c>
      <c r="C640">
        <v>1827.1801</v>
      </c>
      <c r="D640">
        <v>2009.59</v>
      </c>
      <c r="E640">
        <v>1811.5</v>
      </c>
      <c r="F640">
        <v>1967.9</v>
      </c>
      <c r="G640">
        <f t="shared" si="19"/>
        <v>7.4209608498966491</v>
      </c>
      <c r="H640">
        <f t="shared" si="18"/>
        <v>5624.1783366676191</v>
      </c>
    </row>
    <row r="641" spans="1:8" x14ac:dyDescent="0.3">
      <c r="A641" s="4" t="s">
        <v>657</v>
      </c>
      <c r="B641" t="s">
        <v>0</v>
      </c>
      <c r="C641">
        <v>1970.1899000000001</v>
      </c>
      <c r="D641">
        <v>2048.71</v>
      </c>
      <c r="E641">
        <v>1949.55</v>
      </c>
      <c r="F641">
        <v>1989.65</v>
      </c>
      <c r="G641">
        <f t="shared" si="19"/>
        <v>1.099175953991429</v>
      </c>
      <c r="H641">
        <f t="shared" si="18"/>
        <v>5686.3389539868531</v>
      </c>
    </row>
    <row r="642" spans="1:8" x14ac:dyDescent="0.3">
      <c r="A642" s="4" t="s">
        <v>444</v>
      </c>
      <c r="B642" t="s">
        <v>0</v>
      </c>
      <c r="C642">
        <v>1990.22</v>
      </c>
      <c r="D642">
        <v>2072.1898999999999</v>
      </c>
      <c r="E642">
        <v>1931.76</v>
      </c>
      <c r="F642">
        <v>1962.3</v>
      </c>
      <c r="G642">
        <f t="shared" si="19"/>
        <v>-1.3841489217681586</v>
      </c>
      <c r="H642">
        <f t="shared" si="18"/>
        <v>5608.173763932552</v>
      </c>
    </row>
    <row r="643" spans="1:8" x14ac:dyDescent="0.3">
      <c r="A643" s="4" t="s">
        <v>445</v>
      </c>
      <c r="B643" t="s">
        <v>0</v>
      </c>
      <c r="C643">
        <v>1961.99</v>
      </c>
      <c r="D643">
        <v>1983.29</v>
      </c>
      <c r="E643">
        <v>1892.8199</v>
      </c>
      <c r="F643">
        <v>1919.5699</v>
      </c>
      <c r="G643">
        <f t="shared" si="19"/>
        <v>-2.2016104124197193</v>
      </c>
      <c r="H643">
        <f t="shared" ref="H643:H657" si="20">(F643/$F$2)*100</f>
        <v>5486.0528722492136</v>
      </c>
    </row>
    <row r="644" spans="1:8" x14ac:dyDescent="0.3">
      <c r="A644" s="4" t="s">
        <v>446</v>
      </c>
      <c r="B644" t="s">
        <v>0</v>
      </c>
      <c r="C644">
        <v>1918.79</v>
      </c>
      <c r="D644">
        <v>1987.39</v>
      </c>
      <c r="E644">
        <v>1902.45</v>
      </c>
      <c r="F644">
        <v>1964.1899000000001</v>
      </c>
      <c r="G644">
        <f t="shared" ref="G644:G657" si="21">LN(F644/F643)*100</f>
        <v>2.2978745156812272</v>
      </c>
      <c r="H644">
        <f t="shared" si="20"/>
        <v>5613.5750214346954</v>
      </c>
    </row>
    <row r="645" spans="1:8" x14ac:dyDescent="0.3">
      <c r="A645" s="4" t="s">
        <v>447</v>
      </c>
      <c r="B645" t="s">
        <v>0</v>
      </c>
      <c r="C645">
        <v>1964.7</v>
      </c>
      <c r="D645">
        <v>1965.89</v>
      </c>
      <c r="E645">
        <v>1883.7</v>
      </c>
      <c r="F645">
        <v>1939.74</v>
      </c>
      <c r="G645">
        <f t="shared" si="21"/>
        <v>-1.2525952210640199</v>
      </c>
      <c r="H645">
        <f t="shared" si="20"/>
        <v>5543.6981994855669</v>
      </c>
    </row>
    <row r="646" spans="1:8" x14ac:dyDescent="0.3">
      <c r="A646" s="4" t="s">
        <v>658</v>
      </c>
      <c r="B646" t="s">
        <v>0</v>
      </c>
      <c r="C646">
        <v>1939.59</v>
      </c>
      <c r="D646">
        <v>1952.79</v>
      </c>
      <c r="E646">
        <v>1846.0699</v>
      </c>
      <c r="F646">
        <v>1848.3100999999999</v>
      </c>
      <c r="G646">
        <f t="shared" si="21"/>
        <v>-4.8282181302672829</v>
      </c>
      <c r="H646">
        <f t="shared" si="20"/>
        <v>5282.3952557873672</v>
      </c>
    </row>
    <row r="647" spans="1:8" x14ac:dyDescent="0.3">
      <c r="A647" s="4" t="s">
        <v>448</v>
      </c>
      <c r="B647" t="s">
        <v>0</v>
      </c>
      <c r="C647">
        <v>1847.75</v>
      </c>
      <c r="D647">
        <v>2009.29</v>
      </c>
      <c r="E647">
        <v>1809.5</v>
      </c>
      <c r="F647">
        <v>1982.71</v>
      </c>
      <c r="G647">
        <f t="shared" si="21"/>
        <v>7.0192833604595899</v>
      </c>
      <c r="H647">
        <f t="shared" si="20"/>
        <v>5666.5047156330384</v>
      </c>
    </row>
    <row r="648" spans="1:8" x14ac:dyDescent="0.3">
      <c r="A648" s="4" t="s">
        <v>449</v>
      </c>
      <c r="B648" t="s">
        <v>0</v>
      </c>
      <c r="C648">
        <v>1982.72</v>
      </c>
      <c r="D648">
        <v>2051.8899000000001</v>
      </c>
      <c r="E648">
        <v>1931.5504000000001</v>
      </c>
      <c r="F648">
        <v>2035.7545</v>
      </c>
      <c r="G648">
        <f t="shared" si="21"/>
        <v>2.6401916073158285</v>
      </c>
      <c r="H648">
        <f t="shared" si="20"/>
        <v>5818.1037439268357</v>
      </c>
    </row>
    <row r="649" spans="1:8" x14ac:dyDescent="0.3">
      <c r="A649" s="4" t="s">
        <v>659</v>
      </c>
      <c r="B649" t="s">
        <v>0</v>
      </c>
      <c r="C649">
        <v>2035.79</v>
      </c>
      <c r="D649">
        <v>2135.3998999999999</v>
      </c>
      <c r="E649">
        <v>1972.7834</v>
      </c>
      <c r="F649">
        <v>2062.5900999999999</v>
      </c>
      <c r="G649">
        <f t="shared" si="21"/>
        <v>1.309601127083275</v>
      </c>
      <c r="H649">
        <f t="shared" si="20"/>
        <v>5894.7987996570437</v>
      </c>
    </row>
    <row r="650" spans="1:8" x14ac:dyDescent="0.3">
      <c r="A650" s="4" t="s">
        <v>450</v>
      </c>
      <c r="B650" t="s">
        <v>0</v>
      </c>
      <c r="C650">
        <v>2062.8998999999999</v>
      </c>
      <c r="D650">
        <v>2078.6898999999999</v>
      </c>
      <c r="E650">
        <v>2001.72</v>
      </c>
      <c r="F650">
        <v>2037.1899000000001</v>
      </c>
      <c r="G650">
        <f t="shared" si="21"/>
        <v>-1.2391164890201252</v>
      </c>
      <c r="H650">
        <f t="shared" si="20"/>
        <v>5822.2060588739641</v>
      </c>
    </row>
    <row r="651" spans="1:8" x14ac:dyDescent="0.3">
      <c r="A651" s="4" t="s">
        <v>451</v>
      </c>
      <c r="B651" t="s">
        <v>0</v>
      </c>
      <c r="C651">
        <v>2037.39</v>
      </c>
      <c r="D651">
        <v>2065.1898999999999</v>
      </c>
      <c r="E651">
        <v>1984.09</v>
      </c>
      <c r="F651">
        <v>2043.24</v>
      </c>
      <c r="G651">
        <f t="shared" si="21"/>
        <v>0.29654250075884625</v>
      </c>
      <c r="H651">
        <f t="shared" si="20"/>
        <v>5839.4969991426115</v>
      </c>
    </row>
    <row r="652" spans="1:8" x14ac:dyDescent="0.3">
      <c r="A652" s="4" t="s">
        <v>660</v>
      </c>
      <c r="B652" t="s">
        <v>0</v>
      </c>
      <c r="C652">
        <v>2043.29</v>
      </c>
      <c r="D652">
        <v>2265.4899999999998</v>
      </c>
      <c r="E652">
        <v>2037.8</v>
      </c>
      <c r="F652">
        <v>2250.3600999999999</v>
      </c>
      <c r="G652">
        <f t="shared" si="21"/>
        <v>9.6553464616611606</v>
      </c>
      <c r="H652">
        <f t="shared" si="20"/>
        <v>6431.4378393826801</v>
      </c>
    </row>
    <row r="653" spans="1:8" x14ac:dyDescent="0.3">
      <c r="A653" s="4" t="s">
        <v>452</v>
      </c>
      <c r="B653" t="s">
        <v>0</v>
      </c>
      <c r="C653">
        <v>2238.5900999999999</v>
      </c>
      <c r="D653">
        <v>2431.29</v>
      </c>
      <c r="E653">
        <v>2228.29</v>
      </c>
      <c r="F653">
        <v>2285.5700999999999</v>
      </c>
      <c r="G653">
        <f t="shared" si="21"/>
        <v>1.5525242089734874</v>
      </c>
      <c r="H653">
        <f t="shared" si="20"/>
        <v>6532.0665904544139</v>
      </c>
    </row>
    <row r="654" spans="1:8" x14ac:dyDescent="0.3">
      <c r="A654" s="4" t="s">
        <v>453</v>
      </c>
      <c r="B654" t="s">
        <v>0</v>
      </c>
      <c r="C654">
        <v>2285.4099000000001</v>
      </c>
      <c r="D654">
        <v>2449.8899000000001</v>
      </c>
      <c r="E654">
        <v>2277.1898999999999</v>
      </c>
      <c r="F654">
        <v>2326.9699999999998</v>
      </c>
      <c r="G654">
        <f t="shared" si="21"/>
        <v>1.7951502156491075</v>
      </c>
      <c r="H654">
        <f t="shared" si="20"/>
        <v>6650.3858245212914</v>
      </c>
    </row>
    <row r="655" spans="1:8" x14ac:dyDescent="0.3">
      <c r="A655" s="4" t="s">
        <v>661</v>
      </c>
      <c r="B655" t="s">
        <v>0</v>
      </c>
      <c r="C655">
        <v>2329.48</v>
      </c>
      <c r="D655">
        <v>2387.6698999999999</v>
      </c>
      <c r="E655">
        <v>2286.5</v>
      </c>
      <c r="F655">
        <v>2325.71</v>
      </c>
      <c r="G655">
        <f t="shared" si="21"/>
        <v>-5.416233357128207E-2</v>
      </c>
      <c r="H655">
        <f t="shared" si="20"/>
        <v>6646.7847956559017</v>
      </c>
    </row>
    <row r="656" spans="1:8" x14ac:dyDescent="0.3">
      <c r="A656" s="4" t="s">
        <v>454</v>
      </c>
      <c r="B656" t="s">
        <v>0</v>
      </c>
      <c r="C656">
        <v>2325.96</v>
      </c>
      <c r="D656">
        <v>2483.6001000000001</v>
      </c>
      <c r="E656">
        <v>2318.3600999999999</v>
      </c>
      <c r="F656">
        <v>2448.1001000000001</v>
      </c>
      <c r="G656">
        <f t="shared" si="21"/>
        <v>5.1286885571420511</v>
      </c>
      <c r="H656">
        <f t="shared" si="20"/>
        <v>6996.5707344955699</v>
      </c>
    </row>
    <row r="657" spans="1:8" x14ac:dyDescent="0.3">
      <c r="A657" s="4" t="s">
        <v>662</v>
      </c>
      <c r="B657" t="s">
        <v>0</v>
      </c>
      <c r="C657">
        <v>2447.73</v>
      </c>
      <c r="D657">
        <v>2531.6001000000001</v>
      </c>
      <c r="E657">
        <v>2364.1898999999999</v>
      </c>
      <c r="F657">
        <v>2510.3301000000001</v>
      </c>
      <c r="G657">
        <f t="shared" si="21"/>
        <v>2.5102004103754276</v>
      </c>
      <c r="H657">
        <f t="shared" si="20"/>
        <v>7174.4215490140032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5C48-0E55-4986-B3C4-A38EFD7E8E2B}">
  <dimension ref="A1:I120"/>
  <sheetViews>
    <sheetView workbookViewId="0">
      <selection activeCell="L6" sqref="L6"/>
    </sheetView>
  </sheetViews>
  <sheetFormatPr defaultRowHeight="16.5" x14ac:dyDescent="0.3"/>
  <cols>
    <col min="1" max="1" width="10.375" bestFit="1" customWidth="1"/>
  </cols>
  <sheetData>
    <row r="1" spans="1:9" x14ac:dyDescent="0.3">
      <c r="A1" t="s">
        <v>455</v>
      </c>
      <c r="B1" t="s">
        <v>457</v>
      </c>
      <c r="C1" t="s">
        <v>458</v>
      </c>
      <c r="D1" t="s">
        <v>459</v>
      </c>
      <c r="E1" t="s">
        <v>460</v>
      </c>
      <c r="F1" t="s">
        <v>665</v>
      </c>
      <c r="G1" t="s">
        <v>666</v>
      </c>
      <c r="H1" t="s">
        <v>667</v>
      </c>
      <c r="I1" t="s">
        <v>686</v>
      </c>
    </row>
    <row r="2" spans="1:9" x14ac:dyDescent="0.3">
      <c r="A2" s="1" t="s">
        <v>371</v>
      </c>
      <c r="B2">
        <v>387.42700200000002</v>
      </c>
      <c r="C2">
        <v>411.69799799999998</v>
      </c>
      <c r="D2">
        <v>289.29599000000002</v>
      </c>
      <c r="E2">
        <v>338.32101399999999</v>
      </c>
      <c r="F2">
        <v>338.32101399999999</v>
      </c>
      <c r="G2">
        <v>902994450</v>
      </c>
      <c r="I2">
        <f>F2/$F$2*100</f>
        <v>100</v>
      </c>
    </row>
    <row r="3" spans="1:9" x14ac:dyDescent="0.3">
      <c r="A3" s="1" t="s">
        <v>628</v>
      </c>
      <c r="B3">
        <v>338.64999399999999</v>
      </c>
      <c r="C3">
        <v>457.09298699999999</v>
      </c>
      <c r="D3">
        <v>320.62600700000002</v>
      </c>
      <c r="E3">
        <v>378.04699699999998</v>
      </c>
      <c r="F3">
        <v>378.04699699999998</v>
      </c>
      <c r="G3">
        <v>659733360</v>
      </c>
      <c r="H3">
        <f>LN(F3/F2)*100</f>
        <v>11.102332825680755</v>
      </c>
      <c r="I3">
        <f t="shared" ref="I3:I66" si="0">F3/$F$2*100</f>
        <v>111.74209740338506</v>
      </c>
    </row>
    <row r="4" spans="1:9" x14ac:dyDescent="0.3">
      <c r="A4" s="1" t="s">
        <v>372</v>
      </c>
      <c r="B4">
        <v>378.24899299999998</v>
      </c>
      <c r="C4">
        <v>384.03799400000003</v>
      </c>
      <c r="D4">
        <v>304.23199499999998</v>
      </c>
      <c r="E4">
        <v>320.192993</v>
      </c>
      <c r="F4">
        <v>320.192993</v>
      </c>
      <c r="G4">
        <v>553102310</v>
      </c>
      <c r="H4">
        <f t="shared" ref="H4:H67" si="1">LN(F4/F3)*100</f>
        <v>-16.609460145382652</v>
      </c>
      <c r="I4">
        <f t="shared" si="0"/>
        <v>94.641769133501114</v>
      </c>
    </row>
    <row r="5" spans="1:9" x14ac:dyDescent="0.3">
      <c r="A5" s="1" t="s">
        <v>629</v>
      </c>
      <c r="B5">
        <v>320.43499800000001</v>
      </c>
      <c r="C5">
        <v>320.43499800000001</v>
      </c>
      <c r="D5">
        <v>171.509995</v>
      </c>
      <c r="E5">
        <v>217.46400499999999</v>
      </c>
      <c r="F5">
        <v>217.46400499999999</v>
      </c>
      <c r="G5">
        <v>1098811912</v>
      </c>
      <c r="H5">
        <f t="shared" si="1"/>
        <v>-38.689057454499213</v>
      </c>
      <c r="I5">
        <f t="shared" si="0"/>
        <v>64.277415827324276</v>
      </c>
    </row>
    <row r="6" spans="1:9" x14ac:dyDescent="0.3">
      <c r="A6" s="1" t="s">
        <v>630</v>
      </c>
      <c r="B6">
        <v>216.86700400000001</v>
      </c>
      <c r="C6">
        <v>265.61099200000001</v>
      </c>
      <c r="D6">
        <v>212.01499899999999</v>
      </c>
      <c r="E6">
        <v>254.26300000000001</v>
      </c>
      <c r="F6">
        <v>254.26300000000001</v>
      </c>
      <c r="G6">
        <v>711518700</v>
      </c>
      <c r="H6">
        <f t="shared" si="1"/>
        <v>15.633582181814992</v>
      </c>
      <c r="I6">
        <f t="shared" si="0"/>
        <v>75.154362123069305</v>
      </c>
    </row>
    <row r="7" spans="1:9" x14ac:dyDescent="0.3">
      <c r="A7" s="1" t="s">
        <v>373</v>
      </c>
      <c r="B7">
        <v>254.283005</v>
      </c>
      <c r="C7">
        <v>300.04400600000002</v>
      </c>
      <c r="D7">
        <v>236.51499899999999</v>
      </c>
      <c r="E7">
        <v>244.22399899999999</v>
      </c>
      <c r="F7">
        <v>244.22399899999999</v>
      </c>
      <c r="G7">
        <v>959098300</v>
      </c>
      <c r="H7">
        <f t="shared" si="1"/>
        <v>-4.028333154722004</v>
      </c>
      <c r="I7">
        <f t="shared" si="0"/>
        <v>72.187061664458113</v>
      </c>
    </row>
    <row r="8" spans="1:9" x14ac:dyDescent="0.3">
      <c r="A8" s="1" t="s">
        <v>374</v>
      </c>
      <c r="B8">
        <v>244.223007</v>
      </c>
      <c r="C8">
        <v>261.79800399999999</v>
      </c>
      <c r="D8">
        <v>214.87399300000001</v>
      </c>
      <c r="E8">
        <v>236.145004</v>
      </c>
      <c r="F8">
        <v>236.145004</v>
      </c>
      <c r="G8">
        <v>672338700</v>
      </c>
      <c r="H8">
        <f t="shared" si="1"/>
        <v>-3.3639792777663073</v>
      </c>
      <c r="I8">
        <f t="shared" si="0"/>
        <v>69.799094418651748</v>
      </c>
    </row>
    <row r="9" spans="1:9" x14ac:dyDescent="0.3">
      <c r="A9" s="1" t="s">
        <v>631</v>
      </c>
      <c r="B9">
        <v>235.93899500000001</v>
      </c>
      <c r="C9">
        <v>247.804001</v>
      </c>
      <c r="D9">
        <v>228.57299800000001</v>
      </c>
      <c r="E9">
        <v>230.19000199999999</v>
      </c>
      <c r="F9">
        <v>230.19000199999999</v>
      </c>
      <c r="G9">
        <v>568122600</v>
      </c>
      <c r="H9">
        <f t="shared" si="1"/>
        <v>-2.5540976527288883</v>
      </c>
      <c r="I9">
        <f t="shared" si="0"/>
        <v>68.038931214600822</v>
      </c>
    </row>
    <row r="10" spans="1:9" x14ac:dyDescent="0.3">
      <c r="A10" s="1" t="s">
        <v>375</v>
      </c>
      <c r="B10">
        <v>230.233002</v>
      </c>
      <c r="C10">
        <v>267.86700400000001</v>
      </c>
      <c r="D10">
        <v>221.29600500000001</v>
      </c>
      <c r="E10">
        <v>263.07199100000003</v>
      </c>
      <c r="F10">
        <v>263.07199100000003</v>
      </c>
      <c r="G10">
        <v>629780200</v>
      </c>
      <c r="H10">
        <f t="shared" si="1"/>
        <v>13.352266121239765</v>
      </c>
      <c r="I10">
        <f t="shared" si="0"/>
        <v>77.758099589994728</v>
      </c>
    </row>
    <row r="11" spans="1:9" x14ac:dyDescent="0.3">
      <c r="A11" s="1" t="s">
        <v>376</v>
      </c>
      <c r="B11">
        <v>263.34500100000002</v>
      </c>
      <c r="C11">
        <v>314.39401199999998</v>
      </c>
      <c r="D11">
        <v>253.50500500000001</v>
      </c>
      <c r="E11">
        <v>284.64999399999999</v>
      </c>
      <c r="F11">
        <v>284.64999399999999</v>
      </c>
      <c r="G11">
        <v>999892200</v>
      </c>
      <c r="H11">
        <f t="shared" si="1"/>
        <v>7.8832609560017222</v>
      </c>
      <c r="I11">
        <f t="shared" si="0"/>
        <v>84.136066700249373</v>
      </c>
    </row>
    <row r="12" spans="1:9" x14ac:dyDescent="0.3">
      <c r="A12" s="1" t="s">
        <v>377</v>
      </c>
      <c r="B12">
        <v>284.68600500000002</v>
      </c>
      <c r="C12">
        <v>285.71499599999999</v>
      </c>
      <c r="D12">
        <v>199.567001</v>
      </c>
      <c r="E12">
        <v>230.05600000000001</v>
      </c>
      <c r="F12">
        <v>230.05600000000001</v>
      </c>
      <c r="G12">
        <v>905192300</v>
      </c>
      <c r="H12">
        <f t="shared" si="1"/>
        <v>-21.293757677052959</v>
      </c>
      <c r="I12">
        <f t="shared" si="0"/>
        <v>67.999323269940319</v>
      </c>
    </row>
    <row r="13" spans="1:9" x14ac:dyDescent="0.3">
      <c r="A13" s="1" t="s">
        <v>378</v>
      </c>
      <c r="B13">
        <v>230.25599700000001</v>
      </c>
      <c r="C13">
        <v>259.182007</v>
      </c>
      <c r="D13">
        <v>225.11700400000001</v>
      </c>
      <c r="E13">
        <v>236.05999800000001</v>
      </c>
      <c r="F13">
        <v>236.05999800000001</v>
      </c>
      <c r="G13">
        <v>603623900</v>
      </c>
      <c r="H13">
        <f t="shared" si="1"/>
        <v>2.5763243980457116</v>
      </c>
      <c r="I13">
        <f t="shared" si="0"/>
        <v>69.773968577665713</v>
      </c>
    </row>
    <row r="14" spans="1:9" x14ac:dyDescent="0.3">
      <c r="A14" s="1" t="s">
        <v>632</v>
      </c>
      <c r="B14">
        <v>236.003998</v>
      </c>
      <c r="C14">
        <v>334.16900600000002</v>
      </c>
      <c r="D14">
        <v>235.61599699999999</v>
      </c>
      <c r="E14">
        <v>314.16598499999998</v>
      </c>
      <c r="F14">
        <v>314.16598499999998</v>
      </c>
      <c r="G14">
        <v>953279500</v>
      </c>
      <c r="H14">
        <f t="shared" si="1"/>
        <v>28.583545936192824</v>
      </c>
      <c r="I14">
        <f t="shared" si="0"/>
        <v>92.860322592908744</v>
      </c>
    </row>
    <row r="15" spans="1:9" x14ac:dyDescent="0.3">
      <c r="A15" s="1" t="s">
        <v>379</v>
      </c>
      <c r="B15">
        <v>315.00500499999998</v>
      </c>
      <c r="C15">
        <v>495.56201199999998</v>
      </c>
      <c r="D15">
        <v>300.99700899999999</v>
      </c>
      <c r="E15">
        <v>377.32101399999999</v>
      </c>
      <c r="F15">
        <v>377.32101399999999</v>
      </c>
      <c r="G15">
        <v>2177623396</v>
      </c>
      <c r="H15">
        <f t="shared" si="1"/>
        <v>18.317486026172478</v>
      </c>
      <c r="I15">
        <f t="shared" si="0"/>
        <v>111.52751333383033</v>
      </c>
    </row>
    <row r="16" spans="1:9" x14ac:dyDescent="0.3">
      <c r="A16" s="1" t="s">
        <v>380</v>
      </c>
      <c r="B16">
        <v>377.41400099999998</v>
      </c>
      <c r="C16">
        <v>469.10299700000002</v>
      </c>
      <c r="D16">
        <v>349.46499599999999</v>
      </c>
      <c r="E16">
        <v>430.56698599999999</v>
      </c>
      <c r="F16">
        <v>430.56698599999999</v>
      </c>
      <c r="G16">
        <v>2096250000</v>
      </c>
      <c r="H16">
        <f t="shared" si="1"/>
        <v>13.200659107571125</v>
      </c>
      <c r="I16">
        <f t="shared" si="0"/>
        <v>127.26581210826001</v>
      </c>
    </row>
    <row r="17" spans="1:9" x14ac:dyDescent="0.3">
      <c r="A17" s="1" t="s">
        <v>633</v>
      </c>
      <c r="B17">
        <v>430.72100799999998</v>
      </c>
      <c r="C17">
        <v>462.93398999999999</v>
      </c>
      <c r="D17">
        <v>354.91400099999998</v>
      </c>
      <c r="E17">
        <v>368.766998</v>
      </c>
      <c r="F17">
        <v>368.766998</v>
      </c>
      <c r="G17">
        <v>1990880304</v>
      </c>
      <c r="H17">
        <f t="shared" si="1"/>
        <v>-15.493790936504933</v>
      </c>
      <c r="I17">
        <f t="shared" si="0"/>
        <v>108.99914068004064</v>
      </c>
    </row>
    <row r="18" spans="1:9" x14ac:dyDescent="0.3">
      <c r="A18" s="1" t="s">
        <v>381</v>
      </c>
      <c r="B18">
        <v>369.35000600000001</v>
      </c>
      <c r="C18">
        <v>448.04599000000002</v>
      </c>
      <c r="D18">
        <v>367.95700099999999</v>
      </c>
      <c r="E18">
        <v>437.69699100000003</v>
      </c>
      <c r="F18">
        <v>437.69699100000003</v>
      </c>
      <c r="G18">
        <v>1876238692</v>
      </c>
      <c r="H18">
        <f t="shared" si="1"/>
        <v>17.13618667387798</v>
      </c>
      <c r="I18">
        <f t="shared" si="0"/>
        <v>129.37327948538248</v>
      </c>
    </row>
    <row r="19" spans="1:9" x14ac:dyDescent="0.3">
      <c r="A19" s="1" t="s">
        <v>382</v>
      </c>
      <c r="B19">
        <v>437.91699199999999</v>
      </c>
      <c r="C19">
        <v>439.65301499999998</v>
      </c>
      <c r="D19">
        <v>394.03500400000001</v>
      </c>
      <c r="E19">
        <v>416.72900399999997</v>
      </c>
      <c r="F19">
        <v>416.72900399999997</v>
      </c>
      <c r="G19">
        <v>2332852776</v>
      </c>
      <c r="H19">
        <f t="shared" si="1"/>
        <v>-4.9090729563758346</v>
      </c>
      <c r="I19">
        <f t="shared" si="0"/>
        <v>123.17561923599578</v>
      </c>
    </row>
    <row r="20" spans="1:9" x14ac:dyDescent="0.3">
      <c r="A20" s="1" t="s">
        <v>634</v>
      </c>
      <c r="B20">
        <v>416.76001000000002</v>
      </c>
      <c r="C20">
        <v>467.96499599999999</v>
      </c>
      <c r="D20">
        <v>415.83099399999998</v>
      </c>
      <c r="E20">
        <v>448.317993</v>
      </c>
      <c r="F20">
        <v>448.317993</v>
      </c>
      <c r="G20">
        <v>1811475204</v>
      </c>
      <c r="H20">
        <f t="shared" si="1"/>
        <v>7.3066646387722614</v>
      </c>
      <c r="I20">
        <f t="shared" si="0"/>
        <v>132.51260620778348</v>
      </c>
    </row>
    <row r="21" spans="1:9" x14ac:dyDescent="0.3">
      <c r="A21" s="1" t="s">
        <v>383</v>
      </c>
      <c r="B21">
        <v>448.48400900000001</v>
      </c>
      <c r="C21">
        <v>553.96002199999998</v>
      </c>
      <c r="D21">
        <v>437.38900799999999</v>
      </c>
      <c r="E21">
        <v>531.385986</v>
      </c>
      <c r="F21">
        <v>531.385986</v>
      </c>
      <c r="G21">
        <v>2234432796</v>
      </c>
      <c r="H21">
        <f t="shared" si="1"/>
        <v>16.998587470446139</v>
      </c>
      <c r="I21">
        <f t="shared" si="0"/>
        <v>157.06561638527131</v>
      </c>
    </row>
    <row r="22" spans="1:9" x14ac:dyDescent="0.3">
      <c r="A22" s="1" t="s">
        <v>384</v>
      </c>
      <c r="B22">
        <v>531.10699499999998</v>
      </c>
      <c r="C22">
        <v>777.98999000000003</v>
      </c>
      <c r="D22">
        <v>525.635986</v>
      </c>
      <c r="E22">
        <v>673.33697500000005</v>
      </c>
      <c r="F22">
        <v>673.33697500000005</v>
      </c>
      <c r="G22">
        <v>4749702740</v>
      </c>
      <c r="H22">
        <f t="shared" si="1"/>
        <v>23.6757248998336</v>
      </c>
      <c r="I22">
        <f t="shared" si="0"/>
        <v>199.02310147367911</v>
      </c>
    </row>
    <row r="23" spans="1:9" x14ac:dyDescent="0.3">
      <c r="A23" s="1" t="s">
        <v>635</v>
      </c>
      <c r="B23">
        <v>672.51501499999995</v>
      </c>
      <c r="C23">
        <v>704.96801800000003</v>
      </c>
      <c r="D23">
        <v>611.83398399999999</v>
      </c>
      <c r="E23">
        <v>624.68102999999996</v>
      </c>
      <c r="F23">
        <v>624.68102999999996</v>
      </c>
      <c r="G23">
        <v>3454186204</v>
      </c>
      <c r="H23">
        <f t="shared" si="1"/>
        <v>-7.5004742665863073</v>
      </c>
      <c r="I23">
        <f t="shared" si="0"/>
        <v>184.64151032604789</v>
      </c>
    </row>
    <row r="24" spans="1:9" x14ac:dyDescent="0.3">
      <c r="A24" s="1" t="s">
        <v>385</v>
      </c>
      <c r="B24">
        <v>624.60199</v>
      </c>
      <c r="C24">
        <v>626.11901899999998</v>
      </c>
      <c r="D24">
        <v>531.33398399999999</v>
      </c>
      <c r="E24">
        <v>575.47198500000002</v>
      </c>
      <c r="F24">
        <v>575.47198500000002</v>
      </c>
      <c r="G24">
        <v>2686220180</v>
      </c>
      <c r="H24">
        <f t="shared" si="1"/>
        <v>-8.2050619894646761</v>
      </c>
      <c r="I24">
        <f t="shared" si="0"/>
        <v>170.09643539316184</v>
      </c>
    </row>
    <row r="25" spans="1:9" x14ac:dyDescent="0.3">
      <c r="A25" s="1" t="s">
        <v>386</v>
      </c>
      <c r="B25">
        <v>575.546021</v>
      </c>
      <c r="C25">
        <v>628.817993</v>
      </c>
      <c r="D25">
        <v>570.81097399999999</v>
      </c>
      <c r="E25">
        <v>609.73498500000005</v>
      </c>
      <c r="F25">
        <v>609.73498500000005</v>
      </c>
      <c r="G25">
        <v>2004401400</v>
      </c>
      <c r="H25">
        <f t="shared" si="1"/>
        <v>5.7833864378737774</v>
      </c>
      <c r="I25">
        <f t="shared" si="0"/>
        <v>180.22379922282926</v>
      </c>
    </row>
    <row r="26" spans="1:9" x14ac:dyDescent="0.3">
      <c r="A26" s="1" t="s">
        <v>387</v>
      </c>
      <c r="B26">
        <v>609.92901600000005</v>
      </c>
      <c r="C26">
        <v>720.40197799999999</v>
      </c>
      <c r="D26">
        <v>609.47900400000003</v>
      </c>
      <c r="E26">
        <v>700.97198500000002</v>
      </c>
      <c r="F26">
        <v>700.97198500000002</v>
      </c>
      <c r="G26">
        <v>2115443796</v>
      </c>
      <c r="H26">
        <f t="shared" si="1"/>
        <v>13.94435099527481</v>
      </c>
      <c r="I26">
        <f t="shared" si="0"/>
        <v>207.19138214689795</v>
      </c>
    </row>
    <row r="27" spans="1:9" x14ac:dyDescent="0.3">
      <c r="A27" s="1" t="s">
        <v>388</v>
      </c>
      <c r="B27">
        <v>701.33697500000005</v>
      </c>
      <c r="C27">
        <v>756.23699999999997</v>
      </c>
      <c r="D27">
        <v>678.15600600000005</v>
      </c>
      <c r="E27">
        <v>745.69097899999997</v>
      </c>
      <c r="F27">
        <v>745.69097899999997</v>
      </c>
      <c r="G27">
        <v>2635773092</v>
      </c>
      <c r="H27">
        <f t="shared" si="1"/>
        <v>6.184335521905572</v>
      </c>
      <c r="I27">
        <f t="shared" si="0"/>
        <v>220.40930008562816</v>
      </c>
    </row>
    <row r="28" spans="1:9" x14ac:dyDescent="0.3">
      <c r="A28" s="1" t="s">
        <v>636</v>
      </c>
      <c r="B28">
        <v>746.046021</v>
      </c>
      <c r="C28">
        <v>979.396973</v>
      </c>
      <c r="D28">
        <v>746.046021</v>
      </c>
      <c r="E28">
        <v>963.74298099999999</v>
      </c>
      <c r="F28">
        <v>963.74298099999999</v>
      </c>
      <c r="G28">
        <v>3556763800</v>
      </c>
      <c r="H28">
        <f t="shared" si="1"/>
        <v>25.65133647235503</v>
      </c>
      <c r="I28">
        <f t="shared" si="0"/>
        <v>284.86051445802303</v>
      </c>
    </row>
    <row r="29" spans="1:9" x14ac:dyDescent="0.3">
      <c r="A29" s="1" t="s">
        <v>389</v>
      </c>
      <c r="B29">
        <v>963.65801999999996</v>
      </c>
      <c r="C29">
        <v>1191.099976</v>
      </c>
      <c r="D29">
        <v>755.75598100000002</v>
      </c>
      <c r="E29">
        <v>970.40301499999998</v>
      </c>
      <c r="F29">
        <v>970.40301499999998</v>
      </c>
      <c r="G29">
        <v>5143971692</v>
      </c>
      <c r="H29">
        <f t="shared" si="1"/>
        <v>0.68868227492743239</v>
      </c>
      <c r="I29">
        <f t="shared" si="0"/>
        <v>286.82906909235027</v>
      </c>
    </row>
    <row r="30" spans="1:9" x14ac:dyDescent="0.3">
      <c r="A30" s="1" t="s">
        <v>390</v>
      </c>
      <c r="B30">
        <v>970.94097899999997</v>
      </c>
      <c r="C30">
        <v>1200.3900149999999</v>
      </c>
      <c r="D30">
        <v>946.69097899999997</v>
      </c>
      <c r="E30">
        <v>1179.969971</v>
      </c>
      <c r="F30">
        <v>1179.969971</v>
      </c>
      <c r="G30">
        <v>4282761200</v>
      </c>
      <c r="H30">
        <f t="shared" si="1"/>
        <v>19.553280423959883</v>
      </c>
      <c r="I30">
        <f t="shared" si="0"/>
        <v>348.77229677492039</v>
      </c>
    </row>
    <row r="31" spans="1:9" x14ac:dyDescent="0.3">
      <c r="A31" s="1" t="s">
        <v>391</v>
      </c>
      <c r="B31">
        <v>1180.040039</v>
      </c>
      <c r="C31">
        <v>1280.3100589999999</v>
      </c>
      <c r="D31">
        <v>903.71301300000005</v>
      </c>
      <c r="E31">
        <v>1071.790039</v>
      </c>
      <c r="F31">
        <v>1071.790039</v>
      </c>
      <c r="G31">
        <v>10872455960</v>
      </c>
      <c r="H31">
        <f t="shared" si="1"/>
        <v>-9.6158805524762325</v>
      </c>
      <c r="I31">
        <f t="shared" si="0"/>
        <v>316.79676834971889</v>
      </c>
    </row>
    <row r="32" spans="1:9" x14ac:dyDescent="0.3">
      <c r="A32" s="1" t="s">
        <v>637</v>
      </c>
      <c r="B32">
        <v>1071.709961</v>
      </c>
      <c r="C32">
        <v>1347.910034</v>
      </c>
      <c r="D32">
        <v>1061.089966</v>
      </c>
      <c r="E32">
        <v>1347.8900149999999</v>
      </c>
      <c r="F32">
        <v>1347.8900149999999</v>
      </c>
      <c r="G32">
        <v>9757448112</v>
      </c>
      <c r="H32">
        <f t="shared" si="1"/>
        <v>22.921023359116489</v>
      </c>
      <c r="I32">
        <f t="shared" si="0"/>
        <v>398.40564411408394</v>
      </c>
    </row>
    <row r="33" spans="1:9" x14ac:dyDescent="0.3">
      <c r="A33" s="1" t="s">
        <v>392</v>
      </c>
      <c r="B33">
        <v>1348.3000489999999</v>
      </c>
      <c r="C33">
        <v>2763.709961</v>
      </c>
      <c r="D33">
        <v>1348.3000489999999</v>
      </c>
      <c r="E33">
        <v>2286.4099120000001</v>
      </c>
      <c r="F33">
        <v>2286.4099120000001</v>
      </c>
      <c r="G33">
        <v>34261856864</v>
      </c>
      <c r="H33">
        <f t="shared" si="1"/>
        <v>52.844244546843143</v>
      </c>
      <c r="I33">
        <f t="shared" si="0"/>
        <v>675.81078838927817</v>
      </c>
    </row>
    <row r="34" spans="1:9" x14ac:dyDescent="0.3">
      <c r="A34" s="1" t="s">
        <v>393</v>
      </c>
      <c r="B34">
        <v>2288.330078</v>
      </c>
      <c r="C34">
        <v>2999.9099120000001</v>
      </c>
      <c r="D34">
        <v>2212.959961</v>
      </c>
      <c r="E34">
        <v>2480.8400879999999</v>
      </c>
      <c r="F34">
        <v>2480.8400879999999</v>
      </c>
      <c r="G34">
        <v>44478140928</v>
      </c>
      <c r="H34">
        <f t="shared" si="1"/>
        <v>8.161438459348334</v>
      </c>
      <c r="I34">
        <f t="shared" si="0"/>
        <v>733.27992803899554</v>
      </c>
    </row>
    <row r="35" spans="1:9" x14ac:dyDescent="0.3">
      <c r="A35" s="1" t="s">
        <v>394</v>
      </c>
      <c r="B35">
        <v>2492.6000979999999</v>
      </c>
      <c r="C35">
        <v>2916.139893</v>
      </c>
      <c r="D35">
        <v>1843.030029</v>
      </c>
      <c r="E35">
        <v>2875.3400879999999</v>
      </c>
      <c r="F35">
        <v>2875.3400879999999</v>
      </c>
      <c r="G35">
        <v>32619956992</v>
      </c>
      <c r="H35">
        <f t="shared" si="1"/>
        <v>14.757371075469688</v>
      </c>
      <c r="I35">
        <f t="shared" si="0"/>
        <v>849.88515906966404</v>
      </c>
    </row>
    <row r="36" spans="1:9" x14ac:dyDescent="0.3">
      <c r="A36" s="1" t="s">
        <v>395</v>
      </c>
      <c r="B36">
        <v>2871.3000489999999</v>
      </c>
      <c r="C36">
        <v>4736.0498049999997</v>
      </c>
      <c r="D36">
        <v>2668.5900879999999</v>
      </c>
      <c r="E36">
        <v>4703.3901370000003</v>
      </c>
      <c r="F36">
        <v>4703.3901370000003</v>
      </c>
      <c r="G36">
        <v>63548016640</v>
      </c>
      <c r="H36">
        <f t="shared" si="1"/>
        <v>49.211259571304232</v>
      </c>
      <c r="I36">
        <f t="shared" si="0"/>
        <v>1390.2151927813743</v>
      </c>
    </row>
    <row r="37" spans="1:9" x14ac:dyDescent="0.3">
      <c r="A37" s="1" t="s">
        <v>638</v>
      </c>
      <c r="B37">
        <v>4701.7597660000001</v>
      </c>
      <c r="C37">
        <v>4975.0400390000004</v>
      </c>
      <c r="D37">
        <v>2946.6201169999999</v>
      </c>
      <c r="E37">
        <v>4338.7099609999996</v>
      </c>
      <c r="F37">
        <v>4338.7099609999996</v>
      </c>
      <c r="G37">
        <v>55700949056</v>
      </c>
      <c r="H37">
        <f t="shared" si="1"/>
        <v>-8.0706494527391524</v>
      </c>
      <c r="I37">
        <f t="shared" si="0"/>
        <v>1282.4240237705128</v>
      </c>
    </row>
    <row r="38" spans="1:9" x14ac:dyDescent="0.3">
      <c r="A38" s="1" t="s">
        <v>396</v>
      </c>
      <c r="B38">
        <v>4341.0498049999997</v>
      </c>
      <c r="C38">
        <v>6470.4301759999998</v>
      </c>
      <c r="D38">
        <v>4164.0498049999997</v>
      </c>
      <c r="E38">
        <v>6468.3999020000001</v>
      </c>
      <c r="F38">
        <v>6468.3999020000001</v>
      </c>
      <c r="G38">
        <v>58009357952</v>
      </c>
      <c r="H38">
        <f t="shared" si="1"/>
        <v>39.935170765373329</v>
      </c>
      <c r="I38">
        <f t="shared" si="0"/>
        <v>1911.9119517654319</v>
      </c>
    </row>
    <row r="39" spans="1:9" x14ac:dyDescent="0.3">
      <c r="A39" s="1" t="s">
        <v>397</v>
      </c>
      <c r="B39">
        <v>6440.9702150000003</v>
      </c>
      <c r="C39">
        <v>11517.400390999999</v>
      </c>
      <c r="D39">
        <v>5519.0097660000001</v>
      </c>
      <c r="E39">
        <v>10233.599609000001</v>
      </c>
      <c r="F39">
        <v>10233.599609000001</v>
      </c>
      <c r="G39">
        <v>140735010304</v>
      </c>
      <c r="H39">
        <f t="shared" si="1"/>
        <v>45.874761843889587</v>
      </c>
      <c r="I39">
        <f t="shared" si="0"/>
        <v>3024.8193832263701</v>
      </c>
    </row>
    <row r="40" spans="1:9" x14ac:dyDescent="0.3">
      <c r="A40" s="1" t="s">
        <v>639</v>
      </c>
      <c r="B40">
        <v>10198.599609000001</v>
      </c>
      <c r="C40">
        <v>20089</v>
      </c>
      <c r="D40">
        <v>9694.6503909999992</v>
      </c>
      <c r="E40">
        <v>14156.400390999999</v>
      </c>
      <c r="F40">
        <v>14156.400390999999</v>
      </c>
      <c r="G40">
        <v>410336495104</v>
      </c>
      <c r="H40">
        <f t="shared" si="1"/>
        <v>32.449046026370681</v>
      </c>
      <c r="I40">
        <f t="shared" si="0"/>
        <v>4184.3101093921405</v>
      </c>
    </row>
    <row r="41" spans="1:9" x14ac:dyDescent="0.3">
      <c r="A41" s="1" t="s">
        <v>398</v>
      </c>
      <c r="B41">
        <v>14112.200194999999</v>
      </c>
      <c r="C41">
        <v>17712.400390999999</v>
      </c>
      <c r="D41">
        <v>9402.2900389999995</v>
      </c>
      <c r="E41">
        <v>10221.099609000001</v>
      </c>
      <c r="F41">
        <v>10221.099609000001</v>
      </c>
      <c r="G41">
        <v>416247858176</v>
      </c>
      <c r="H41">
        <f t="shared" si="1"/>
        <v>-32.571267345030265</v>
      </c>
      <c r="I41">
        <f t="shared" si="0"/>
        <v>3021.1246674142449</v>
      </c>
    </row>
    <row r="42" spans="1:9" x14ac:dyDescent="0.3">
      <c r="A42" s="1" t="s">
        <v>399</v>
      </c>
      <c r="B42">
        <v>10237.299805000001</v>
      </c>
      <c r="C42">
        <v>11958.5</v>
      </c>
      <c r="D42">
        <v>6048.2597660000001</v>
      </c>
      <c r="E42">
        <v>10397.900390999999</v>
      </c>
      <c r="F42">
        <v>10397.900390999999</v>
      </c>
      <c r="G42">
        <v>229717780480</v>
      </c>
      <c r="H42">
        <f t="shared" si="1"/>
        <v>1.7149727461567523</v>
      </c>
      <c r="I42">
        <f t="shared" si="0"/>
        <v>3073.3829590023634</v>
      </c>
    </row>
    <row r="43" spans="1:9" x14ac:dyDescent="0.3">
      <c r="A43" s="1" t="s">
        <v>640</v>
      </c>
      <c r="B43">
        <v>10385</v>
      </c>
      <c r="C43">
        <v>11704.099609000001</v>
      </c>
      <c r="D43">
        <v>6683.9301759999998</v>
      </c>
      <c r="E43">
        <v>6973.5297849999997</v>
      </c>
      <c r="F43">
        <v>6973.5297849999997</v>
      </c>
      <c r="G43">
        <v>193751709184</v>
      </c>
      <c r="H43">
        <f t="shared" si="1"/>
        <v>-39.948237830802313</v>
      </c>
      <c r="I43">
        <f t="shared" si="0"/>
        <v>2061.2168610371923</v>
      </c>
    </row>
    <row r="44" spans="1:9" x14ac:dyDescent="0.3">
      <c r="A44" s="1" t="s">
        <v>400</v>
      </c>
      <c r="B44">
        <v>7003.0600590000004</v>
      </c>
      <c r="C44">
        <v>9745.3203130000002</v>
      </c>
      <c r="D44">
        <v>6526.8701170000004</v>
      </c>
      <c r="E44">
        <v>9240.5498050000006</v>
      </c>
      <c r="F44">
        <v>9240.5498050000006</v>
      </c>
      <c r="G44">
        <v>196550010624</v>
      </c>
      <c r="H44">
        <f t="shared" si="1"/>
        <v>28.147986461208713</v>
      </c>
      <c r="I44">
        <f t="shared" si="0"/>
        <v>2731.2964381810466</v>
      </c>
    </row>
    <row r="45" spans="1:9" x14ac:dyDescent="0.3">
      <c r="A45" s="1" t="s">
        <v>401</v>
      </c>
      <c r="B45">
        <v>9251.4697269999997</v>
      </c>
      <c r="C45">
        <v>9964.5</v>
      </c>
      <c r="D45">
        <v>7090.6801759999998</v>
      </c>
      <c r="E45">
        <v>7494.169922</v>
      </c>
      <c r="F45">
        <v>7494.169922</v>
      </c>
      <c r="G45">
        <v>197611709696</v>
      </c>
      <c r="H45">
        <f t="shared" si="1"/>
        <v>-20.947601206837799</v>
      </c>
      <c r="I45">
        <f t="shared" si="0"/>
        <v>2215.106248765263</v>
      </c>
    </row>
    <row r="46" spans="1:9" x14ac:dyDescent="0.3">
      <c r="A46" s="1" t="s">
        <v>641</v>
      </c>
      <c r="B46">
        <v>7500.7001950000003</v>
      </c>
      <c r="C46">
        <v>7754.8901370000003</v>
      </c>
      <c r="D46">
        <v>5826.4101559999999</v>
      </c>
      <c r="E46">
        <v>6404</v>
      </c>
      <c r="F46">
        <v>6404</v>
      </c>
      <c r="G46">
        <v>130214179584</v>
      </c>
      <c r="H46">
        <f t="shared" si="1"/>
        <v>-15.720257938615859</v>
      </c>
      <c r="I46">
        <f t="shared" si="0"/>
        <v>1892.8768048679351</v>
      </c>
    </row>
    <row r="47" spans="1:9" x14ac:dyDescent="0.3">
      <c r="A47" s="1" t="s">
        <v>402</v>
      </c>
      <c r="B47">
        <v>6411.6801759999998</v>
      </c>
      <c r="C47">
        <v>8424.2695309999999</v>
      </c>
      <c r="D47">
        <v>6136.419922</v>
      </c>
      <c r="E47">
        <v>7780.4399409999996</v>
      </c>
      <c r="F47">
        <v>7780.4399409999996</v>
      </c>
      <c r="G47">
        <v>141441939792</v>
      </c>
      <c r="H47">
        <f t="shared" si="1"/>
        <v>19.469008914344705</v>
      </c>
      <c r="I47">
        <f t="shared" si="0"/>
        <v>2299.7211580241951</v>
      </c>
    </row>
    <row r="48" spans="1:9" x14ac:dyDescent="0.3">
      <c r="A48" s="1" t="s">
        <v>403</v>
      </c>
      <c r="B48">
        <v>7769.0400390000004</v>
      </c>
      <c r="C48">
        <v>7769.0400390000004</v>
      </c>
      <c r="D48">
        <v>5971.0498049999997</v>
      </c>
      <c r="E48">
        <v>7037.580078</v>
      </c>
      <c r="F48">
        <v>7037.580078</v>
      </c>
      <c r="G48">
        <v>132292770000</v>
      </c>
      <c r="H48">
        <f t="shared" si="1"/>
        <v>-10.034851212018344</v>
      </c>
      <c r="I48">
        <f t="shared" si="0"/>
        <v>2080.1486714626603</v>
      </c>
    </row>
    <row r="49" spans="1:9" x14ac:dyDescent="0.3">
      <c r="A49" s="1" t="s">
        <v>642</v>
      </c>
      <c r="B49">
        <v>7044.8100590000004</v>
      </c>
      <c r="C49">
        <v>7388.4301759999998</v>
      </c>
      <c r="D49">
        <v>6197.5200199999999</v>
      </c>
      <c r="E49">
        <v>6625.5600590000004</v>
      </c>
      <c r="F49">
        <v>6625.5600590000004</v>
      </c>
      <c r="G49">
        <v>129745370000</v>
      </c>
      <c r="H49">
        <f t="shared" si="1"/>
        <v>-6.0329466650967136</v>
      </c>
      <c r="I49">
        <f t="shared" si="0"/>
        <v>1958.364921133749</v>
      </c>
    </row>
    <row r="50" spans="1:9" x14ac:dyDescent="0.3">
      <c r="A50" s="1" t="s">
        <v>404</v>
      </c>
      <c r="B50">
        <v>6619.8500979999999</v>
      </c>
      <c r="C50">
        <v>6965.0600590000004</v>
      </c>
      <c r="D50">
        <v>6236.4702150000003</v>
      </c>
      <c r="E50">
        <v>6317.6098629999997</v>
      </c>
      <c r="F50">
        <v>6317.6098629999997</v>
      </c>
      <c r="G50">
        <v>118436880000</v>
      </c>
      <c r="H50">
        <f t="shared" si="1"/>
        <v>-4.7593955112624915</v>
      </c>
      <c r="I50">
        <f t="shared" si="0"/>
        <v>1867.341844453091</v>
      </c>
    </row>
    <row r="51" spans="1:9" x14ac:dyDescent="0.3">
      <c r="A51" s="1" t="s">
        <v>405</v>
      </c>
      <c r="B51">
        <v>6318.1401370000003</v>
      </c>
      <c r="C51">
        <v>6552.1601559999999</v>
      </c>
      <c r="D51">
        <v>3585.0600589999999</v>
      </c>
      <c r="E51">
        <v>4017.2685550000001</v>
      </c>
      <c r="F51">
        <v>4017.2685550000001</v>
      </c>
      <c r="G51">
        <v>158359524484</v>
      </c>
      <c r="H51">
        <f t="shared" si="1"/>
        <v>-45.273874263379106</v>
      </c>
      <c r="I51">
        <f t="shared" si="0"/>
        <v>1187.4132521369188</v>
      </c>
    </row>
    <row r="52" spans="1:9" x14ac:dyDescent="0.3">
      <c r="A52" s="1" t="s">
        <v>406</v>
      </c>
      <c r="B52">
        <v>4024.4643550000001</v>
      </c>
      <c r="C52">
        <v>4309.3774409999996</v>
      </c>
      <c r="D52">
        <v>3191.3034670000002</v>
      </c>
      <c r="E52">
        <v>3742.7004390000002</v>
      </c>
      <c r="F52">
        <v>3742.7004390000002</v>
      </c>
      <c r="G52">
        <v>168826809069</v>
      </c>
      <c r="H52">
        <f t="shared" si="1"/>
        <v>-7.0794814367824834</v>
      </c>
      <c r="I52">
        <f t="shared" si="0"/>
        <v>1106.2571593616708</v>
      </c>
    </row>
    <row r="53" spans="1:9" x14ac:dyDescent="0.3">
      <c r="A53" s="1" t="s">
        <v>407</v>
      </c>
      <c r="B53">
        <v>3746.7133789999998</v>
      </c>
      <c r="C53">
        <v>4109.0209960000002</v>
      </c>
      <c r="D53">
        <v>3400.8198240000002</v>
      </c>
      <c r="E53">
        <v>3457.7927249999998</v>
      </c>
      <c r="F53">
        <v>3457.7927249999998</v>
      </c>
      <c r="G53">
        <v>167335706864</v>
      </c>
      <c r="H53">
        <f t="shared" si="1"/>
        <v>-7.9176948645119385</v>
      </c>
      <c r="I53">
        <f t="shared" si="0"/>
        <v>1022.0449164886932</v>
      </c>
    </row>
    <row r="54" spans="1:9" x14ac:dyDescent="0.3">
      <c r="A54" s="1" t="s">
        <v>408</v>
      </c>
      <c r="B54">
        <v>3460.5471189999998</v>
      </c>
      <c r="C54">
        <v>4210.6416019999997</v>
      </c>
      <c r="D54">
        <v>3391.023682</v>
      </c>
      <c r="E54">
        <v>3854.7854000000002</v>
      </c>
      <c r="F54">
        <v>3854.7854000000002</v>
      </c>
      <c r="G54">
        <v>199100675597</v>
      </c>
      <c r="H54">
        <f t="shared" si="1"/>
        <v>10.868489275468624</v>
      </c>
      <c r="I54">
        <f t="shared" si="0"/>
        <v>1139.3869255783209</v>
      </c>
    </row>
    <row r="55" spans="1:9" x14ac:dyDescent="0.3">
      <c r="A55" s="1" t="s">
        <v>643</v>
      </c>
      <c r="B55">
        <v>3853.7570799999999</v>
      </c>
      <c r="C55">
        <v>4296.8066410000001</v>
      </c>
      <c r="D55">
        <v>3733.7497560000002</v>
      </c>
      <c r="E55">
        <v>4105.404297</v>
      </c>
      <c r="F55">
        <v>4105.404297</v>
      </c>
      <c r="G55">
        <v>297952790260</v>
      </c>
      <c r="H55">
        <f t="shared" si="1"/>
        <v>6.2988889468542197</v>
      </c>
      <c r="I55">
        <f t="shared" si="0"/>
        <v>1213.464173703381</v>
      </c>
    </row>
    <row r="56" spans="1:9" x14ac:dyDescent="0.3">
      <c r="A56" s="1" t="s">
        <v>409</v>
      </c>
      <c r="B56">
        <v>4105.3623049999997</v>
      </c>
      <c r="C56">
        <v>5642.0444340000004</v>
      </c>
      <c r="D56">
        <v>4096.9013670000004</v>
      </c>
      <c r="E56">
        <v>5350.7265630000002</v>
      </c>
      <c r="F56">
        <v>5350.7265630000002</v>
      </c>
      <c r="G56">
        <v>445364556718</v>
      </c>
      <c r="H56">
        <f t="shared" si="1"/>
        <v>26.492813088468374</v>
      </c>
      <c r="I56">
        <f t="shared" si="0"/>
        <v>1581.5531230939148</v>
      </c>
    </row>
    <row r="57" spans="1:9" x14ac:dyDescent="0.3">
      <c r="A57" s="1" t="s">
        <v>410</v>
      </c>
      <c r="B57">
        <v>5350.9145509999998</v>
      </c>
      <c r="C57">
        <v>9008.3144530000009</v>
      </c>
      <c r="D57">
        <v>5347.6459960000002</v>
      </c>
      <c r="E57">
        <v>8574.5019530000009</v>
      </c>
      <c r="F57">
        <v>8574.5019530000009</v>
      </c>
      <c r="G57">
        <v>724157870864</v>
      </c>
      <c r="H57">
        <f t="shared" si="1"/>
        <v>47.156055222710528</v>
      </c>
      <c r="I57">
        <f t="shared" si="0"/>
        <v>2534.4278357477378</v>
      </c>
    </row>
    <row r="58" spans="1:9" x14ac:dyDescent="0.3">
      <c r="A58" s="1" t="s">
        <v>644</v>
      </c>
      <c r="B58">
        <v>8573.8398440000001</v>
      </c>
      <c r="C58">
        <v>13796.489258</v>
      </c>
      <c r="D58">
        <v>7564.4887699999999</v>
      </c>
      <c r="E58">
        <v>10817.155273</v>
      </c>
      <c r="F58">
        <v>10817.155273</v>
      </c>
      <c r="G58">
        <v>675855385074</v>
      </c>
      <c r="H58">
        <f t="shared" si="1"/>
        <v>23.234041499723432</v>
      </c>
      <c r="I58">
        <f t="shared" si="0"/>
        <v>3197.3051703492474</v>
      </c>
    </row>
    <row r="59" spans="1:9" x14ac:dyDescent="0.3">
      <c r="A59" s="1" t="s">
        <v>411</v>
      </c>
      <c r="B59">
        <v>10796.930664</v>
      </c>
      <c r="C59">
        <v>13129.529296999999</v>
      </c>
      <c r="D59">
        <v>9163.1347659999992</v>
      </c>
      <c r="E59">
        <v>10085.627930000001</v>
      </c>
      <c r="F59">
        <v>10085.627930000001</v>
      </c>
      <c r="G59">
        <v>676416326705</v>
      </c>
      <c r="H59">
        <f t="shared" si="1"/>
        <v>-7.0021891853731795</v>
      </c>
      <c r="I59">
        <f t="shared" si="0"/>
        <v>2981.0823190545298</v>
      </c>
    </row>
    <row r="60" spans="1:9" x14ac:dyDescent="0.3">
      <c r="A60" s="1" t="s">
        <v>645</v>
      </c>
      <c r="B60">
        <v>10077.442383</v>
      </c>
      <c r="C60">
        <v>12273.821289</v>
      </c>
      <c r="D60">
        <v>9421.6298829999996</v>
      </c>
      <c r="E60">
        <v>9630.6640630000002</v>
      </c>
      <c r="F60">
        <v>9630.6640630000002</v>
      </c>
      <c r="G60">
        <v>533984971734</v>
      </c>
      <c r="H60">
        <f t="shared" si="1"/>
        <v>-4.6159252057124629</v>
      </c>
      <c r="I60">
        <f t="shared" si="0"/>
        <v>2846.605343586491</v>
      </c>
    </row>
    <row r="61" spans="1:9" x14ac:dyDescent="0.3">
      <c r="A61" s="1" t="s">
        <v>412</v>
      </c>
      <c r="B61">
        <v>9630.5927730000003</v>
      </c>
      <c r="C61">
        <v>10898.761719</v>
      </c>
      <c r="D61">
        <v>7830.7587890000004</v>
      </c>
      <c r="E61">
        <v>8293.8681639999995</v>
      </c>
      <c r="F61">
        <v>8293.8681639999995</v>
      </c>
      <c r="G61">
        <v>480544963230</v>
      </c>
      <c r="H61">
        <f t="shared" si="1"/>
        <v>-14.943571481697578</v>
      </c>
      <c r="I61">
        <f t="shared" si="0"/>
        <v>2451.4788679369472</v>
      </c>
    </row>
    <row r="62" spans="1:9" x14ac:dyDescent="0.3">
      <c r="A62" s="1" t="s">
        <v>413</v>
      </c>
      <c r="B62">
        <v>8299.7207030000009</v>
      </c>
      <c r="C62">
        <v>10021.744140999999</v>
      </c>
      <c r="D62">
        <v>7446.9887699999999</v>
      </c>
      <c r="E62">
        <v>9199.5849610000005</v>
      </c>
      <c r="F62">
        <v>9199.5849610000005</v>
      </c>
      <c r="G62">
        <v>595205134748</v>
      </c>
      <c r="H62">
        <f t="shared" si="1"/>
        <v>10.36419037507692</v>
      </c>
      <c r="I62">
        <f t="shared" si="0"/>
        <v>2719.1881616316041</v>
      </c>
    </row>
    <row r="63" spans="1:9" x14ac:dyDescent="0.3">
      <c r="A63" s="1" t="s">
        <v>646</v>
      </c>
      <c r="B63">
        <v>9193.9921880000002</v>
      </c>
      <c r="C63">
        <v>9505.0517579999996</v>
      </c>
      <c r="D63">
        <v>6617.1669920000004</v>
      </c>
      <c r="E63">
        <v>7569.6298829999996</v>
      </c>
      <c r="F63">
        <v>7569.6298829999996</v>
      </c>
      <c r="G63">
        <v>676919523650</v>
      </c>
      <c r="H63">
        <f t="shared" si="1"/>
        <v>-19.50141964508957</v>
      </c>
      <c r="I63">
        <f t="shared" si="0"/>
        <v>2237.4104976523863</v>
      </c>
    </row>
    <row r="64" spans="1:9" x14ac:dyDescent="0.3">
      <c r="A64" s="1" t="s">
        <v>414</v>
      </c>
      <c r="B64">
        <v>7571.6162109999996</v>
      </c>
      <c r="C64">
        <v>7743.4316410000001</v>
      </c>
      <c r="D64">
        <v>6540.0493159999996</v>
      </c>
      <c r="E64">
        <v>7193.5991210000002</v>
      </c>
      <c r="F64">
        <v>7193.5991210000002</v>
      </c>
      <c r="G64">
        <v>633790373416</v>
      </c>
      <c r="H64">
        <f t="shared" si="1"/>
        <v>-5.0952554006527633</v>
      </c>
      <c r="I64">
        <f t="shared" si="0"/>
        <v>2126.2643534758381</v>
      </c>
    </row>
    <row r="65" spans="1:9" x14ac:dyDescent="0.3">
      <c r="A65" s="1" t="s">
        <v>415</v>
      </c>
      <c r="B65">
        <v>7194.8920900000003</v>
      </c>
      <c r="C65">
        <v>9553.1259769999997</v>
      </c>
      <c r="D65">
        <v>6914.9960940000001</v>
      </c>
      <c r="E65">
        <v>9350.5292969999991</v>
      </c>
      <c r="F65">
        <v>9350.5292969999991</v>
      </c>
      <c r="G65">
        <v>852872174496</v>
      </c>
      <c r="H65">
        <f t="shared" si="1"/>
        <v>26.224133135799256</v>
      </c>
      <c r="I65">
        <f t="shared" si="0"/>
        <v>2763.8038756291971</v>
      </c>
    </row>
    <row r="66" spans="1:9" x14ac:dyDescent="0.3">
      <c r="A66" s="1" t="s">
        <v>647</v>
      </c>
      <c r="B66">
        <v>9346.3574219999991</v>
      </c>
      <c r="C66">
        <v>10457.626953000001</v>
      </c>
      <c r="D66">
        <v>8492.9326170000004</v>
      </c>
      <c r="E66">
        <v>8599.5087889999995</v>
      </c>
      <c r="F66">
        <v>8599.5087889999995</v>
      </c>
      <c r="G66">
        <v>1163376492768</v>
      </c>
      <c r="H66">
        <f t="shared" si="1"/>
        <v>-8.3727866933109549</v>
      </c>
      <c r="I66">
        <f t="shared" si="0"/>
        <v>2541.8192879381709</v>
      </c>
    </row>
    <row r="67" spans="1:9" x14ac:dyDescent="0.3">
      <c r="A67" s="1" t="s">
        <v>416</v>
      </c>
      <c r="B67">
        <v>8599.7587889999995</v>
      </c>
      <c r="C67">
        <v>9167.6953130000002</v>
      </c>
      <c r="D67">
        <v>4106.9809569999998</v>
      </c>
      <c r="E67">
        <v>6438.6445309999999</v>
      </c>
      <c r="F67">
        <v>6438.6445309999999</v>
      </c>
      <c r="G67">
        <v>1290442059648</v>
      </c>
      <c r="H67">
        <f t="shared" si="1"/>
        <v>-28.938704265988363</v>
      </c>
      <c r="I67">
        <f t="shared" ref="I67:I120" si="2">F67/$F$2*100</f>
        <v>1903.1169405870842</v>
      </c>
    </row>
    <row r="68" spans="1:9" x14ac:dyDescent="0.3">
      <c r="A68" s="1" t="s">
        <v>417</v>
      </c>
      <c r="B68">
        <v>6437.3193359999996</v>
      </c>
      <c r="C68">
        <v>9440.6503909999992</v>
      </c>
      <c r="D68">
        <v>6202.3735349999997</v>
      </c>
      <c r="E68">
        <v>8658.5537110000005</v>
      </c>
      <c r="F68">
        <v>8658.5537110000005</v>
      </c>
      <c r="G68">
        <v>1156127164831</v>
      </c>
      <c r="H68">
        <f t="shared" ref="H68:H120" si="3">LN(F68/F67)*100</f>
        <v>29.622965924912393</v>
      </c>
      <c r="I68">
        <f t="shared" si="2"/>
        <v>2559.2716244932985</v>
      </c>
    </row>
    <row r="69" spans="1:9" x14ac:dyDescent="0.3">
      <c r="A69" s="1" t="s">
        <v>648</v>
      </c>
      <c r="B69">
        <v>8672.7822269999997</v>
      </c>
      <c r="C69">
        <v>9996.7431639999995</v>
      </c>
      <c r="D69">
        <v>8374.3232420000004</v>
      </c>
      <c r="E69">
        <v>9461.0585940000001</v>
      </c>
      <c r="F69">
        <v>9461.0585940000001</v>
      </c>
      <c r="G69">
        <v>1286368141507</v>
      </c>
      <c r="H69">
        <f t="shared" si="3"/>
        <v>8.8636578258084402</v>
      </c>
      <c r="I69">
        <f t="shared" si="2"/>
        <v>2796.4738229355157</v>
      </c>
    </row>
    <row r="70" spans="1:9" x14ac:dyDescent="0.3">
      <c r="A70" s="1" t="s">
        <v>418</v>
      </c>
      <c r="B70">
        <v>9463.6054690000001</v>
      </c>
      <c r="C70">
        <v>10199.565430000001</v>
      </c>
      <c r="D70">
        <v>8975.5253909999992</v>
      </c>
      <c r="E70">
        <v>9137.9931639999995</v>
      </c>
      <c r="F70">
        <v>9137.9931639999995</v>
      </c>
      <c r="G70">
        <v>650913318680</v>
      </c>
      <c r="H70">
        <f t="shared" si="3"/>
        <v>-3.4743483861497544</v>
      </c>
      <c r="I70">
        <f t="shared" si="2"/>
        <v>2700.9830267297557</v>
      </c>
    </row>
    <row r="71" spans="1:9" x14ac:dyDescent="0.3">
      <c r="A71" s="1" t="s">
        <v>419</v>
      </c>
      <c r="B71">
        <v>9145.9853519999997</v>
      </c>
      <c r="C71">
        <v>11415.864258</v>
      </c>
      <c r="D71">
        <v>8977.015625</v>
      </c>
      <c r="E71">
        <v>11323.466796999999</v>
      </c>
      <c r="F71">
        <v>11323.466796999999</v>
      </c>
      <c r="G71">
        <v>545813339109</v>
      </c>
      <c r="H71">
        <f t="shared" si="3"/>
        <v>21.443648498487015</v>
      </c>
      <c r="I71">
        <f t="shared" si="2"/>
        <v>3346.9593458359641</v>
      </c>
    </row>
    <row r="72" spans="1:9" x14ac:dyDescent="0.3">
      <c r="A72" s="1" t="s">
        <v>420</v>
      </c>
      <c r="B72">
        <v>11322.570313</v>
      </c>
      <c r="C72">
        <v>12359.056640999999</v>
      </c>
      <c r="D72">
        <v>11012.415039</v>
      </c>
      <c r="E72">
        <v>11680.820313</v>
      </c>
      <c r="F72">
        <v>11680.820313</v>
      </c>
      <c r="G72">
        <v>708377092130</v>
      </c>
      <c r="H72">
        <f t="shared" si="3"/>
        <v>3.1070927170557363</v>
      </c>
      <c r="I72">
        <f t="shared" si="2"/>
        <v>3452.5849207226606</v>
      </c>
    </row>
    <row r="73" spans="1:9" x14ac:dyDescent="0.3">
      <c r="A73" s="1" t="s">
        <v>421</v>
      </c>
      <c r="B73">
        <v>11679.316406</v>
      </c>
      <c r="C73">
        <v>12067.081055000001</v>
      </c>
      <c r="D73">
        <v>9916.4931639999995</v>
      </c>
      <c r="E73">
        <v>10784.491211</v>
      </c>
      <c r="F73">
        <v>10784.491211</v>
      </c>
      <c r="G73">
        <v>1075949438431</v>
      </c>
      <c r="H73">
        <f t="shared" si="3"/>
        <v>-7.9839104097270965</v>
      </c>
      <c r="I73">
        <f t="shared" si="2"/>
        <v>3187.6504162404763</v>
      </c>
    </row>
    <row r="74" spans="1:9" x14ac:dyDescent="0.3">
      <c r="A74" s="1" t="s">
        <v>649</v>
      </c>
      <c r="B74">
        <v>10795.254883</v>
      </c>
      <c r="C74">
        <v>14028.213867</v>
      </c>
      <c r="D74">
        <v>10416.689453000001</v>
      </c>
      <c r="E74">
        <v>13780.995117</v>
      </c>
      <c r="F74">
        <v>13780.995117</v>
      </c>
      <c r="G74">
        <v>1050874546086</v>
      </c>
      <c r="H74">
        <f t="shared" si="3"/>
        <v>24.518137445048545</v>
      </c>
      <c r="I74">
        <f t="shared" si="2"/>
        <v>4073.3488452479046</v>
      </c>
    </row>
    <row r="75" spans="1:9" x14ac:dyDescent="0.3">
      <c r="A75" s="1" t="s">
        <v>422</v>
      </c>
      <c r="B75">
        <v>13780.995117</v>
      </c>
      <c r="C75">
        <v>19749.263672000001</v>
      </c>
      <c r="D75">
        <v>13243.160156</v>
      </c>
      <c r="E75">
        <v>19625.835938</v>
      </c>
      <c r="F75">
        <v>19625.835938</v>
      </c>
      <c r="G75">
        <v>1093144913227</v>
      </c>
      <c r="H75">
        <f t="shared" si="3"/>
        <v>35.35563807636639</v>
      </c>
      <c r="I75">
        <f t="shared" si="2"/>
        <v>5800.9509093041443</v>
      </c>
    </row>
    <row r="76" spans="1:9" x14ac:dyDescent="0.3">
      <c r="A76" s="1" t="s">
        <v>423</v>
      </c>
      <c r="B76">
        <v>19633.769531000002</v>
      </c>
      <c r="C76">
        <v>29244.876952999999</v>
      </c>
      <c r="D76">
        <v>17619.533202999999</v>
      </c>
      <c r="E76">
        <v>29001.720702999999</v>
      </c>
      <c r="F76">
        <v>29001.720702999999</v>
      </c>
      <c r="G76">
        <v>1212259707946</v>
      </c>
      <c r="H76">
        <f t="shared" si="3"/>
        <v>39.050830448426822</v>
      </c>
      <c r="I76">
        <f t="shared" si="2"/>
        <v>8572.2492848168167</v>
      </c>
    </row>
    <row r="77" spans="1:9" x14ac:dyDescent="0.3">
      <c r="A77" s="1" t="s">
        <v>650</v>
      </c>
      <c r="B77">
        <v>28994.009765999999</v>
      </c>
      <c r="C77">
        <v>41946.738280999998</v>
      </c>
      <c r="D77">
        <v>28722.755859000001</v>
      </c>
      <c r="E77">
        <v>33114.359375</v>
      </c>
      <c r="F77">
        <v>33114.359375</v>
      </c>
      <c r="G77">
        <v>2153473433571</v>
      </c>
      <c r="H77">
        <f t="shared" si="3"/>
        <v>13.261184347458171</v>
      </c>
      <c r="I77">
        <f t="shared" si="2"/>
        <v>9787.8517752964635</v>
      </c>
    </row>
    <row r="78" spans="1:9" x14ac:dyDescent="0.3">
      <c r="A78" s="1" t="s">
        <v>651</v>
      </c>
      <c r="B78">
        <v>33114.578125</v>
      </c>
      <c r="C78">
        <v>58330.570312999997</v>
      </c>
      <c r="D78">
        <v>32384.228515999999</v>
      </c>
      <c r="E78">
        <v>45137.769530999998</v>
      </c>
      <c r="F78">
        <v>45137.769530999998</v>
      </c>
      <c r="G78">
        <v>2267152936675</v>
      </c>
      <c r="H78">
        <f t="shared" si="3"/>
        <v>30.975235163075315</v>
      </c>
      <c r="I78">
        <f t="shared" si="2"/>
        <v>13341.698464819568</v>
      </c>
    </row>
    <row r="79" spans="1:9" x14ac:dyDescent="0.3">
      <c r="A79" s="1" t="s">
        <v>424</v>
      </c>
      <c r="B79">
        <v>45159.503905999998</v>
      </c>
      <c r="C79">
        <v>61683.863280999998</v>
      </c>
      <c r="D79">
        <v>45115.09375</v>
      </c>
      <c r="E79">
        <v>58918.832030999998</v>
      </c>
      <c r="F79">
        <v>58918.832030999998</v>
      </c>
      <c r="G79">
        <v>1681184264687</v>
      </c>
      <c r="H79">
        <f t="shared" si="3"/>
        <v>26.644141051682308</v>
      </c>
      <c r="I79">
        <f t="shared" si="2"/>
        <v>17415.067226950319</v>
      </c>
    </row>
    <row r="80" spans="1:9" x14ac:dyDescent="0.3">
      <c r="A80" s="1" t="s">
        <v>425</v>
      </c>
      <c r="B80">
        <v>58926.5625</v>
      </c>
      <c r="C80">
        <v>64863.097655999998</v>
      </c>
      <c r="D80">
        <v>47159.484375</v>
      </c>
      <c r="E80">
        <v>57750.175780999998</v>
      </c>
      <c r="F80">
        <v>57750.175780999998</v>
      </c>
      <c r="G80">
        <v>1844481772417</v>
      </c>
      <c r="H80">
        <f t="shared" si="3"/>
        <v>-2.0034375210501545</v>
      </c>
      <c r="I80">
        <f t="shared" si="2"/>
        <v>17069.639008885213</v>
      </c>
    </row>
    <row r="81" spans="1:9" x14ac:dyDescent="0.3">
      <c r="A81" s="1" t="s">
        <v>426</v>
      </c>
      <c r="B81">
        <v>57714.664062999997</v>
      </c>
      <c r="C81">
        <v>59519.355469000002</v>
      </c>
      <c r="D81">
        <v>30681.496093999998</v>
      </c>
      <c r="E81">
        <v>37332.855469000002</v>
      </c>
      <c r="F81">
        <v>37332.855469000002</v>
      </c>
      <c r="G81">
        <v>1976593438572</v>
      </c>
      <c r="H81">
        <f t="shared" si="3"/>
        <v>-43.625261061654527</v>
      </c>
      <c r="I81">
        <f t="shared" si="2"/>
        <v>11034.743313047651</v>
      </c>
    </row>
    <row r="82" spans="1:9" x14ac:dyDescent="0.3">
      <c r="A82" s="1" t="s">
        <v>427</v>
      </c>
      <c r="B82">
        <v>37293.792969000002</v>
      </c>
      <c r="C82">
        <v>41295.269530999998</v>
      </c>
      <c r="D82">
        <v>28893.621093999998</v>
      </c>
      <c r="E82">
        <v>35040.835937999997</v>
      </c>
      <c r="F82">
        <v>35040.835937999997</v>
      </c>
      <c r="G82">
        <v>1189647451707</v>
      </c>
      <c r="H82">
        <f t="shared" si="3"/>
        <v>-6.3359660145858188</v>
      </c>
      <c r="I82">
        <f t="shared" si="2"/>
        <v>10357.274448816826</v>
      </c>
    </row>
    <row r="83" spans="1:9" x14ac:dyDescent="0.3">
      <c r="A83" s="1" t="s">
        <v>652</v>
      </c>
      <c r="B83">
        <v>35035.984375</v>
      </c>
      <c r="C83">
        <v>42235.546875</v>
      </c>
      <c r="D83">
        <v>29360.955077999999</v>
      </c>
      <c r="E83">
        <v>41626.195312999997</v>
      </c>
      <c r="F83">
        <v>41626.195312999997</v>
      </c>
      <c r="G83">
        <v>819103381204</v>
      </c>
      <c r="H83">
        <f t="shared" si="3"/>
        <v>17.22155416548263</v>
      </c>
      <c r="I83">
        <f t="shared" si="2"/>
        <v>12303.756961723931</v>
      </c>
    </row>
    <row r="84" spans="1:9" x14ac:dyDescent="0.3">
      <c r="A84" s="1" t="s">
        <v>428</v>
      </c>
      <c r="B84">
        <v>41460.84375</v>
      </c>
      <c r="C84">
        <v>50482.078125</v>
      </c>
      <c r="D84">
        <v>37458.003905999998</v>
      </c>
      <c r="E84">
        <v>47166.6875</v>
      </c>
      <c r="F84">
        <v>47166.6875</v>
      </c>
      <c r="G84">
        <v>1014674184428</v>
      </c>
      <c r="H84">
        <f t="shared" si="3"/>
        <v>12.49582059946651</v>
      </c>
      <c r="I84">
        <f t="shared" si="2"/>
        <v>13941.400488945095</v>
      </c>
    </row>
    <row r="85" spans="1:9" x14ac:dyDescent="0.3">
      <c r="A85" s="1" t="s">
        <v>429</v>
      </c>
      <c r="B85">
        <v>47099.773437999997</v>
      </c>
      <c r="C85">
        <v>52853.765625</v>
      </c>
      <c r="D85">
        <v>39787.609375</v>
      </c>
      <c r="E85">
        <v>43790.894530999998</v>
      </c>
      <c r="F85">
        <v>43790.894530999998</v>
      </c>
      <c r="G85">
        <v>1102139678824</v>
      </c>
      <c r="H85">
        <f t="shared" si="3"/>
        <v>-7.426196176047398</v>
      </c>
      <c r="I85">
        <f t="shared" si="2"/>
        <v>12943.59283606309</v>
      </c>
    </row>
    <row r="86" spans="1:9" x14ac:dyDescent="0.3">
      <c r="A86" s="1" t="s">
        <v>653</v>
      </c>
      <c r="B86">
        <v>43816.742187999997</v>
      </c>
      <c r="C86">
        <v>66930.390625</v>
      </c>
      <c r="D86">
        <v>43320.023437999997</v>
      </c>
      <c r="E86">
        <v>61318.957030999998</v>
      </c>
      <c r="F86">
        <v>61318.957030999998</v>
      </c>
      <c r="G86">
        <v>1153077903534</v>
      </c>
      <c r="H86">
        <f t="shared" si="3"/>
        <v>33.666313688136555</v>
      </c>
      <c r="I86">
        <f t="shared" si="2"/>
        <v>18124.48961003646</v>
      </c>
    </row>
    <row r="87" spans="1:9" x14ac:dyDescent="0.3">
      <c r="A87" s="1" t="s">
        <v>430</v>
      </c>
      <c r="B87">
        <v>61320.449219000002</v>
      </c>
      <c r="C87">
        <v>68789.625</v>
      </c>
      <c r="D87">
        <v>53569.765625</v>
      </c>
      <c r="E87">
        <v>57005.425780999998</v>
      </c>
      <c r="F87">
        <v>57005.425780999998</v>
      </c>
      <c r="G87">
        <v>1053270271383</v>
      </c>
      <c r="H87">
        <f t="shared" si="3"/>
        <v>-7.2942592787387364</v>
      </c>
      <c r="I87">
        <f t="shared" si="2"/>
        <v>16849.5078407988</v>
      </c>
    </row>
    <row r="88" spans="1:9" x14ac:dyDescent="0.3">
      <c r="A88" s="1" t="s">
        <v>431</v>
      </c>
      <c r="B88">
        <v>56907.964844000002</v>
      </c>
      <c r="C88">
        <v>59041.683594000002</v>
      </c>
      <c r="D88">
        <v>42874.617187999997</v>
      </c>
      <c r="E88">
        <v>46306.445312999997</v>
      </c>
      <c r="F88">
        <v>46306.445312999997</v>
      </c>
      <c r="G88">
        <v>957047184722</v>
      </c>
      <c r="H88">
        <f t="shared" si="3"/>
        <v>-20.786529341680605</v>
      </c>
      <c r="I88">
        <f t="shared" si="2"/>
        <v>13687.132456099815</v>
      </c>
    </row>
    <row r="89" spans="1:9" x14ac:dyDescent="0.3">
      <c r="A89" s="1" t="s">
        <v>432</v>
      </c>
      <c r="B89">
        <v>46311.746094000002</v>
      </c>
      <c r="C89">
        <v>47881.40625</v>
      </c>
      <c r="D89">
        <v>33184.058594000002</v>
      </c>
      <c r="E89">
        <v>38483.125</v>
      </c>
      <c r="F89">
        <v>38483.125</v>
      </c>
      <c r="G89">
        <v>923979037681</v>
      </c>
      <c r="H89">
        <f t="shared" si="3"/>
        <v>-18.506132550911563</v>
      </c>
      <c r="I89">
        <f t="shared" si="2"/>
        <v>11374.736834998965</v>
      </c>
    </row>
    <row r="90" spans="1:9" x14ac:dyDescent="0.3">
      <c r="A90" s="1" t="s">
        <v>433</v>
      </c>
      <c r="B90">
        <v>38481.765625</v>
      </c>
      <c r="C90">
        <v>45661.171875</v>
      </c>
      <c r="D90">
        <v>34459.21875</v>
      </c>
      <c r="E90">
        <v>43193.234375</v>
      </c>
      <c r="F90">
        <v>43193.234375</v>
      </c>
      <c r="G90">
        <v>671335993325</v>
      </c>
      <c r="H90">
        <f t="shared" si="3"/>
        <v>11.546403777657813</v>
      </c>
      <c r="I90">
        <f t="shared" si="2"/>
        <v>12766.938081771061</v>
      </c>
    </row>
    <row r="91" spans="1:9" x14ac:dyDescent="0.3">
      <c r="A91" s="1" t="s">
        <v>434</v>
      </c>
      <c r="B91">
        <v>43194.503905999998</v>
      </c>
      <c r="C91">
        <v>48086.835937999997</v>
      </c>
      <c r="D91">
        <v>37260.203125</v>
      </c>
      <c r="E91">
        <v>45538.675780999998</v>
      </c>
      <c r="F91">
        <v>45538.675780999998</v>
      </c>
      <c r="G91">
        <v>830943838435</v>
      </c>
      <c r="H91">
        <f t="shared" si="3"/>
        <v>5.2878110766381434</v>
      </c>
      <c r="I91">
        <f t="shared" si="2"/>
        <v>13460.197237703951</v>
      </c>
    </row>
    <row r="92" spans="1:9" x14ac:dyDescent="0.3">
      <c r="A92" s="1" t="s">
        <v>654</v>
      </c>
      <c r="B92">
        <v>45554.164062999997</v>
      </c>
      <c r="C92">
        <v>47313.476562999997</v>
      </c>
      <c r="D92">
        <v>37697.941405999998</v>
      </c>
      <c r="E92">
        <v>37714.875</v>
      </c>
      <c r="F92">
        <v>37714.875</v>
      </c>
      <c r="G92">
        <v>830115888649</v>
      </c>
      <c r="H92">
        <f t="shared" si="3"/>
        <v>-18.850740309280607</v>
      </c>
      <c r="I92">
        <f t="shared" si="2"/>
        <v>11147.659601185755</v>
      </c>
    </row>
    <row r="93" spans="1:9" x14ac:dyDescent="0.3">
      <c r="A93" s="1" t="s">
        <v>435</v>
      </c>
      <c r="B93">
        <v>37713.265625</v>
      </c>
      <c r="C93">
        <v>39902.949219000002</v>
      </c>
      <c r="D93">
        <v>26350.490234000001</v>
      </c>
      <c r="E93">
        <v>31792.310547000001</v>
      </c>
      <c r="F93">
        <v>31792.310547000001</v>
      </c>
      <c r="G93">
        <v>1105689315990</v>
      </c>
      <c r="H93">
        <f t="shared" si="3"/>
        <v>-17.083012512086913</v>
      </c>
      <c r="I93">
        <f t="shared" si="2"/>
        <v>9397.0841985594197</v>
      </c>
    </row>
    <row r="94" spans="1:9" x14ac:dyDescent="0.3">
      <c r="A94" s="1" t="s">
        <v>436</v>
      </c>
      <c r="B94">
        <v>31792.554688</v>
      </c>
      <c r="C94">
        <v>31957.285156000002</v>
      </c>
      <c r="D94">
        <v>17708.623047000001</v>
      </c>
      <c r="E94">
        <v>19784.726563</v>
      </c>
      <c r="F94">
        <v>19784.726563</v>
      </c>
      <c r="G94">
        <v>923939211678</v>
      </c>
      <c r="H94">
        <f t="shared" si="3"/>
        <v>-47.431419952568973</v>
      </c>
      <c r="I94">
        <f t="shared" si="2"/>
        <v>5847.9153656710196</v>
      </c>
    </row>
    <row r="95" spans="1:9" x14ac:dyDescent="0.3">
      <c r="A95" s="1" t="s">
        <v>655</v>
      </c>
      <c r="B95">
        <v>19820.470702999999</v>
      </c>
      <c r="C95">
        <v>24572.580077999999</v>
      </c>
      <c r="D95">
        <v>18966.951172000001</v>
      </c>
      <c r="E95">
        <v>23336.896484000001</v>
      </c>
      <c r="F95">
        <v>23336.896484000001</v>
      </c>
      <c r="G95">
        <v>927582363389</v>
      </c>
      <c r="H95">
        <f t="shared" si="3"/>
        <v>16.512539385757307</v>
      </c>
      <c r="I95">
        <f t="shared" si="2"/>
        <v>6897.8560356289308</v>
      </c>
    </row>
    <row r="96" spans="1:9" x14ac:dyDescent="0.3">
      <c r="A96" s="1" t="s">
        <v>437</v>
      </c>
      <c r="B96">
        <v>23336.71875</v>
      </c>
      <c r="C96">
        <v>25135.589843999998</v>
      </c>
      <c r="D96">
        <v>19600.785156000002</v>
      </c>
      <c r="E96">
        <v>20049.763672000001</v>
      </c>
      <c r="F96">
        <v>20049.763672000001</v>
      </c>
      <c r="G96">
        <v>894192654543</v>
      </c>
      <c r="H96">
        <f t="shared" si="3"/>
        <v>-15.181828142950456</v>
      </c>
      <c r="I96">
        <f t="shared" si="2"/>
        <v>5926.2543094647972</v>
      </c>
    </row>
    <row r="97" spans="1:9" x14ac:dyDescent="0.3">
      <c r="A97" s="1" t="s">
        <v>438</v>
      </c>
      <c r="B97">
        <v>20050.498047000001</v>
      </c>
      <c r="C97">
        <v>22673.820313</v>
      </c>
      <c r="D97">
        <v>18290.314452999999</v>
      </c>
      <c r="E97">
        <v>19431.789063</v>
      </c>
      <c r="F97">
        <v>19431.789063</v>
      </c>
      <c r="G97">
        <v>1123272250385</v>
      </c>
      <c r="H97">
        <f t="shared" si="3"/>
        <v>-3.1307030245347902</v>
      </c>
      <c r="I97">
        <f t="shared" si="2"/>
        <v>5743.5950647156669</v>
      </c>
    </row>
    <row r="98" spans="1:9" x14ac:dyDescent="0.3">
      <c r="A98" s="1" t="s">
        <v>439</v>
      </c>
      <c r="B98">
        <v>19431.105468999998</v>
      </c>
      <c r="C98">
        <v>20988.394531000002</v>
      </c>
      <c r="D98">
        <v>18319.822265999999</v>
      </c>
      <c r="E98">
        <v>20495.773438</v>
      </c>
      <c r="F98">
        <v>20495.773438</v>
      </c>
      <c r="G98">
        <v>957903424925</v>
      </c>
      <c r="H98">
        <f t="shared" si="3"/>
        <v>5.3308354626438748</v>
      </c>
      <c r="I98">
        <f t="shared" si="2"/>
        <v>6058.0846562489915</v>
      </c>
    </row>
    <row r="99" spans="1:9" x14ac:dyDescent="0.3">
      <c r="A99" s="1" t="s">
        <v>440</v>
      </c>
      <c r="B99">
        <v>20494.898438</v>
      </c>
      <c r="C99">
        <v>21446.886718999998</v>
      </c>
      <c r="D99">
        <v>15599.046875</v>
      </c>
      <c r="E99">
        <v>17168.566406000002</v>
      </c>
      <c r="F99">
        <v>17168.566406000002</v>
      </c>
      <c r="G99">
        <v>1224531549126</v>
      </c>
      <c r="H99">
        <f t="shared" si="3"/>
        <v>-17.713851382562503</v>
      </c>
      <c r="I99">
        <f t="shared" si="2"/>
        <v>5074.6379017414511</v>
      </c>
    </row>
    <row r="100" spans="1:9" x14ac:dyDescent="0.3">
      <c r="A100" s="1" t="s">
        <v>656</v>
      </c>
      <c r="B100">
        <v>17168.001952999999</v>
      </c>
      <c r="C100">
        <v>18318.53125</v>
      </c>
      <c r="D100">
        <v>16398.136718999998</v>
      </c>
      <c r="E100">
        <v>16547.496093999998</v>
      </c>
      <c r="F100">
        <v>16547.496093999998</v>
      </c>
      <c r="G100">
        <v>541356716034</v>
      </c>
      <c r="H100">
        <f t="shared" si="3"/>
        <v>-3.6845380342737877</v>
      </c>
      <c r="I100">
        <f t="shared" si="2"/>
        <v>4891.0636375664208</v>
      </c>
    </row>
    <row r="101" spans="1:9" x14ac:dyDescent="0.3">
      <c r="A101" s="1" t="s">
        <v>441</v>
      </c>
      <c r="B101">
        <v>16547.914063</v>
      </c>
      <c r="C101">
        <v>23919.890625</v>
      </c>
      <c r="D101">
        <v>16521.234375</v>
      </c>
      <c r="E101">
        <v>23139.283202999999</v>
      </c>
      <c r="F101">
        <v>23139.283202999999</v>
      </c>
      <c r="G101">
        <v>690994018045</v>
      </c>
      <c r="H101">
        <f t="shared" si="3"/>
        <v>33.52969477884362</v>
      </c>
      <c r="I101">
        <f t="shared" si="2"/>
        <v>6839.4460425092002</v>
      </c>
    </row>
    <row r="102" spans="1:9" x14ac:dyDescent="0.3">
      <c r="A102" s="1" t="s">
        <v>442</v>
      </c>
      <c r="B102">
        <v>23137.835938</v>
      </c>
      <c r="C102">
        <v>25134.117188</v>
      </c>
      <c r="D102">
        <v>21460.087890999999</v>
      </c>
      <c r="E102">
        <v>23147.353515999999</v>
      </c>
      <c r="F102">
        <v>23147.353515999999</v>
      </c>
      <c r="G102">
        <v>723968574897</v>
      </c>
      <c r="H102">
        <f t="shared" si="3"/>
        <v>3.4871028244176219E-2</v>
      </c>
      <c r="I102">
        <f t="shared" si="2"/>
        <v>6841.8314435531929</v>
      </c>
    </row>
    <row r="103" spans="1:9" x14ac:dyDescent="0.3">
      <c r="A103" s="1" t="s">
        <v>443</v>
      </c>
      <c r="B103">
        <v>23150.929688</v>
      </c>
      <c r="C103">
        <v>29159.902343999998</v>
      </c>
      <c r="D103">
        <v>19628.253906000002</v>
      </c>
      <c r="E103">
        <v>28478.484375</v>
      </c>
      <c r="F103">
        <v>28478.484375</v>
      </c>
      <c r="G103">
        <v>883299703608</v>
      </c>
      <c r="H103">
        <f t="shared" si="3"/>
        <v>20.726841292369798</v>
      </c>
      <c r="I103">
        <f t="shared" si="2"/>
        <v>8417.5925220536265</v>
      </c>
    </row>
    <row r="104" spans="1:9" x14ac:dyDescent="0.3">
      <c r="A104" s="1" t="s">
        <v>657</v>
      </c>
      <c r="B104">
        <v>28473.332031000002</v>
      </c>
      <c r="C104">
        <v>31005.607422000001</v>
      </c>
      <c r="D104">
        <v>27070.849609000001</v>
      </c>
      <c r="E104">
        <v>29268.806640999999</v>
      </c>
      <c r="F104">
        <v>29268.806640999999</v>
      </c>
      <c r="G104">
        <v>511540319004</v>
      </c>
      <c r="H104">
        <f t="shared" si="3"/>
        <v>2.7373461194023947</v>
      </c>
      <c r="I104">
        <f t="shared" si="2"/>
        <v>8651.1938158828052</v>
      </c>
    </row>
    <row r="105" spans="1:9" x14ac:dyDescent="0.3">
      <c r="A105" s="1" t="s">
        <v>444</v>
      </c>
      <c r="B105">
        <v>29227.103515999999</v>
      </c>
      <c r="C105">
        <v>29820.126952999999</v>
      </c>
      <c r="D105">
        <v>25878.429688</v>
      </c>
      <c r="E105">
        <v>27219.658202999999</v>
      </c>
      <c r="F105">
        <v>27219.658202999999</v>
      </c>
      <c r="G105">
        <v>443473015479</v>
      </c>
      <c r="H105">
        <f t="shared" si="3"/>
        <v>-7.2582888840500015</v>
      </c>
      <c r="I105">
        <f t="shared" si="2"/>
        <v>8045.5121250611992</v>
      </c>
    </row>
    <row r="106" spans="1:9" x14ac:dyDescent="0.3">
      <c r="A106" s="1" t="s">
        <v>445</v>
      </c>
      <c r="B106">
        <v>27218.412109000001</v>
      </c>
      <c r="C106">
        <v>31389.539063</v>
      </c>
      <c r="D106">
        <v>24797.167968999998</v>
      </c>
      <c r="E106">
        <v>30477.251952999999</v>
      </c>
      <c r="F106">
        <v>30477.251952999999</v>
      </c>
      <c r="G106">
        <v>481734214225</v>
      </c>
      <c r="H106">
        <f t="shared" si="3"/>
        <v>11.304112742029538</v>
      </c>
      <c r="I106">
        <f t="shared" si="2"/>
        <v>9008.3827760695931</v>
      </c>
    </row>
    <row r="107" spans="1:9" x14ac:dyDescent="0.3">
      <c r="A107" s="1" t="s">
        <v>446</v>
      </c>
      <c r="B107">
        <v>30471.847656000002</v>
      </c>
      <c r="C107">
        <v>31814.515625</v>
      </c>
      <c r="D107">
        <v>28934.294922000001</v>
      </c>
      <c r="E107">
        <v>29230.111327999999</v>
      </c>
      <c r="F107">
        <v>29230.111327999999</v>
      </c>
      <c r="G107">
        <v>382224489090</v>
      </c>
      <c r="H107">
        <f t="shared" si="3"/>
        <v>-4.1781179925963015</v>
      </c>
      <c r="I107">
        <f t="shared" si="2"/>
        <v>8639.7563610991074</v>
      </c>
    </row>
    <row r="108" spans="1:9" x14ac:dyDescent="0.3">
      <c r="A108" s="1" t="s">
        <v>447</v>
      </c>
      <c r="B108">
        <v>29230.873047000001</v>
      </c>
      <c r="C108">
        <v>30176.796875</v>
      </c>
      <c r="D108">
        <v>25409.111327999999</v>
      </c>
      <c r="E108">
        <v>25931.472656000002</v>
      </c>
      <c r="F108">
        <v>25931.472656000002</v>
      </c>
      <c r="G108">
        <v>437724169499</v>
      </c>
      <c r="H108">
        <f t="shared" si="3"/>
        <v>-11.974199634670365</v>
      </c>
      <c r="I108">
        <f t="shared" si="2"/>
        <v>7664.7537643050455</v>
      </c>
    </row>
    <row r="109" spans="1:9" x14ac:dyDescent="0.3">
      <c r="A109" s="1" t="s">
        <v>658</v>
      </c>
      <c r="B109">
        <v>25934.021484000001</v>
      </c>
      <c r="C109">
        <v>27488.763672000001</v>
      </c>
      <c r="D109">
        <v>24930.296875</v>
      </c>
      <c r="E109">
        <v>26967.916015999999</v>
      </c>
      <c r="F109">
        <v>26967.916015999999</v>
      </c>
      <c r="G109">
        <v>337637313742</v>
      </c>
      <c r="H109">
        <f t="shared" si="3"/>
        <v>3.9190472258576796</v>
      </c>
      <c r="I109">
        <f t="shared" si="2"/>
        <v>7971.1028579501717</v>
      </c>
    </row>
    <row r="110" spans="1:9" x14ac:dyDescent="0.3">
      <c r="A110" s="1" t="s">
        <v>448</v>
      </c>
      <c r="B110">
        <v>26967.396484000001</v>
      </c>
      <c r="C110">
        <v>35150.433594000002</v>
      </c>
      <c r="D110">
        <v>26558.320313</v>
      </c>
      <c r="E110">
        <v>34667.78125</v>
      </c>
      <c r="F110">
        <v>34667.78125</v>
      </c>
      <c r="G110">
        <v>476425634860</v>
      </c>
      <c r="H110">
        <f t="shared" si="3"/>
        <v>25.116289768124705</v>
      </c>
      <c r="I110">
        <f t="shared" si="2"/>
        <v>10247.007964453547</v>
      </c>
    </row>
    <row r="111" spans="1:9" x14ac:dyDescent="0.3">
      <c r="A111" s="1" t="s">
        <v>449</v>
      </c>
      <c r="B111">
        <v>34657.273437999997</v>
      </c>
      <c r="C111">
        <v>38415.339844000002</v>
      </c>
      <c r="D111">
        <v>34133.441405999998</v>
      </c>
      <c r="E111">
        <v>37712.746094000002</v>
      </c>
      <c r="F111">
        <v>37712.746094000002</v>
      </c>
      <c r="G111">
        <v>570863267380</v>
      </c>
      <c r="H111">
        <f t="shared" si="3"/>
        <v>8.4187368593835057</v>
      </c>
      <c r="I111">
        <f t="shared" si="2"/>
        <v>11147.030344972898</v>
      </c>
    </row>
    <row r="112" spans="1:9" x14ac:dyDescent="0.3">
      <c r="A112" s="1" t="s">
        <v>659</v>
      </c>
      <c r="B112">
        <v>37718.007812999997</v>
      </c>
      <c r="C112">
        <v>44705.515625</v>
      </c>
      <c r="D112">
        <v>37629.359375</v>
      </c>
      <c r="E112">
        <v>42265.1875</v>
      </c>
      <c r="F112">
        <v>42265.1875</v>
      </c>
      <c r="G112">
        <v>721704910480</v>
      </c>
      <c r="H112">
        <f t="shared" si="3"/>
        <v>11.396562667329809</v>
      </c>
      <c r="I112">
        <f t="shared" si="2"/>
        <v>12492.628524694597</v>
      </c>
    </row>
    <row r="113" spans="1:9" x14ac:dyDescent="0.3">
      <c r="A113" s="1" t="s">
        <v>450</v>
      </c>
      <c r="B113">
        <v>42280.234375</v>
      </c>
      <c r="C113">
        <v>48969.371094000002</v>
      </c>
      <c r="D113">
        <v>38521.894530999998</v>
      </c>
      <c r="E113">
        <v>42582.605469000002</v>
      </c>
      <c r="F113">
        <v>42582.605469000002</v>
      </c>
      <c r="G113">
        <v>825918941347</v>
      </c>
      <c r="H113">
        <f t="shared" si="3"/>
        <v>0.74820908992640023</v>
      </c>
      <c r="I113">
        <f t="shared" si="2"/>
        <v>12586.450059823954</v>
      </c>
    </row>
    <row r="114" spans="1:9" x14ac:dyDescent="0.3">
      <c r="A114" s="1" t="s">
        <v>451</v>
      </c>
      <c r="B114">
        <v>42569.761719000002</v>
      </c>
      <c r="C114">
        <v>63913.132812999997</v>
      </c>
      <c r="D114">
        <v>41879.191405999998</v>
      </c>
      <c r="E114">
        <v>61198.382812999997</v>
      </c>
      <c r="F114">
        <v>61198.382812999997</v>
      </c>
      <c r="G114">
        <v>830721862621</v>
      </c>
      <c r="H114">
        <f t="shared" si="3"/>
        <v>36.267491697983957</v>
      </c>
      <c r="I114">
        <f t="shared" si="2"/>
        <v>18088.850612454124</v>
      </c>
    </row>
    <row r="115" spans="1:9" x14ac:dyDescent="0.3">
      <c r="A115" s="1" t="s">
        <v>660</v>
      </c>
      <c r="B115">
        <v>61168.0625</v>
      </c>
      <c r="C115">
        <v>73750.070313000004</v>
      </c>
      <c r="D115">
        <v>59323.910155999998</v>
      </c>
      <c r="E115">
        <v>71333.648438000004</v>
      </c>
      <c r="F115">
        <v>71333.648438000004</v>
      </c>
      <c r="G115">
        <v>1446417844950</v>
      </c>
      <c r="H115">
        <f t="shared" si="3"/>
        <v>15.324737915416478</v>
      </c>
      <c r="I115">
        <f t="shared" si="2"/>
        <v>21084.604705636171</v>
      </c>
    </row>
    <row r="116" spans="1:9" x14ac:dyDescent="0.3">
      <c r="A116" s="1" t="s">
        <v>452</v>
      </c>
      <c r="B116">
        <v>71333.484375</v>
      </c>
      <c r="C116">
        <v>72715.359375</v>
      </c>
      <c r="D116">
        <v>59120.066405999998</v>
      </c>
      <c r="E116">
        <v>60636.855469000002</v>
      </c>
      <c r="F116">
        <v>60636.855469000002</v>
      </c>
      <c r="G116">
        <v>1016068331704</v>
      </c>
      <c r="H116">
        <f t="shared" si="3"/>
        <v>-16.246525943185926</v>
      </c>
      <c r="I116">
        <f t="shared" si="2"/>
        <v>17922.875895908732</v>
      </c>
    </row>
    <row r="117" spans="1:9" x14ac:dyDescent="0.3">
      <c r="A117" s="1" t="s">
        <v>453</v>
      </c>
      <c r="B117">
        <v>60609.496094000002</v>
      </c>
      <c r="C117">
        <v>71946.460938000004</v>
      </c>
      <c r="D117">
        <v>56555.292969000002</v>
      </c>
      <c r="E117">
        <v>67491.414063000004</v>
      </c>
      <c r="F117">
        <v>67491.414063000004</v>
      </c>
      <c r="G117">
        <v>874291509757</v>
      </c>
      <c r="H117">
        <f t="shared" si="3"/>
        <v>10.709750645406382</v>
      </c>
      <c r="I117">
        <f t="shared" si="2"/>
        <v>19948.92757769992</v>
      </c>
    </row>
    <row r="118" spans="1:9" x14ac:dyDescent="0.3">
      <c r="A118" s="1" t="s">
        <v>661</v>
      </c>
      <c r="B118">
        <v>67489.609375</v>
      </c>
      <c r="C118">
        <v>71907.851563000004</v>
      </c>
      <c r="D118">
        <v>58601.699219000002</v>
      </c>
      <c r="E118">
        <v>62678.292969000002</v>
      </c>
      <c r="F118">
        <v>62678.292969000002</v>
      </c>
      <c r="G118">
        <v>726773965644</v>
      </c>
      <c r="H118">
        <f t="shared" si="3"/>
        <v>-7.3985207666265538</v>
      </c>
      <c r="I118">
        <f t="shared" si="2"/>
        <v>18526.278408765946</v>
      </c>
    </row>
    <row r="119" spans="1:9" x14ac:dyDescent="0.3">
      <c r="A119" s="3">
        <v>45504</v>
      </c>
      <c r="B119">
        <v>62673.605469000002</v>
      </c>
      <c r="C119">
        <v>69987.539063000004</v>
      </c>
      <c r="D119">
        <v>53717.375</v>
      </c>
      <c r="E119">
        <v>64619.25</v>
      </c>
      <c r="F119">
        <v>64619.25</v>
      </c>
      <c r="G119">
        <v>953395573307</v>
      </c>
      <c r="H119">
        <f t="shared" si="3"/>
        <v>3.0497170960099127</v>
      </c>
      <c r="I119">
        <f t="shared" si="2"/>
        <v>19099.981179413233</v>
      </c>
    </row>
    <row r="120" spans="1:9" x14ac:dyDescent="0.3">
      <c r="A120" s="3">
        <v>45535</v>
      </c>
      <c r="B120">
        <v>64625.839844000002</v>
      </c>
      <c r="C120">
        <v>65593.242188000004</v>
      </c>
      <c r="D120">
        <v>49121.238280999998</v>
      </c>
      <c r="E120">
        <v>64333.542969000002</v>
      </c>
      <c r="F120">
        <v>64333.542969000002</v>
      </c>
      <c r="G120">
        <v>859108779934</v>
      </c>
      <c r="H120">
        <f t="shared" si="3"/>
        <v>-0.44311951982047604</v>
      </c>
      <c r="I120">
        <f t="shared" si="2"/>
        <v>19015.532676607549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AB45-F932-4A4F-976E-C3AE3F64C50F}">
  <dimension ref="A1:M657"/>
  <sheetViews>
    <sheetView topLeftCell="A627" workbookViewId="0">
      <selection activeCell="B2" sqref="B2:M655"/>
    </sheetView>
  </sheetViews>
  <sheetFormatPr defaultRowHeight="16.5" x14ac:dyDescent="0.3"/>
  <cols>
    <col min="1" max="1" width="9.375" bestFit="1" customWidth="1"/>
  </cols>
  <sheetData>
    <row r="1" spans="1:13" x14ac:dyDescent="0.3">
      <c r="A1" t="s">
        <v>455</v>
      </c>
      <c r="B1" t="s">
        <v>668</v>
      </c>
      <c r="C1" t="s">
        <v>669</v>
      </c>
      <c r="D1" t="s">
        <v>670</v>
      </c>
      <c r="E1" t="s">
        <v>671</v>
      </c>
      <c r="F1" t="s">
        <v>672</v>
      </c>
      <c r="G1" t="s">
        <v>673</v>
      </c>
      <c r="H1" t="s">
        <v>674</v>
      </c>
      <c r="I1" t="s">
        <v>675</v>
      </c>
      <c r="J1" t="s">
        <v>676</v>
      </c>
      <c r="K1" t="s">
        <v>677</v>
      </c>
      <c r="L1" t="s">
        <v>678</v>
      </c>
      <c r="M1" t="s">
        <v>679</v>
      </c>
    </row>
    <row r="2" spans="1:13" x14ac:dyDescent="0.3">
      <c r="A2" s="1" t="s">
        <v>461</v>
      </c>
      <c r="B2">
        <v>-4.24</v>
      </c>
      <c r="C2">
        <v>-8.25</v>
      </c>
      <c r="D2">
        <v>-7.82</v>
      </c>
      <c r="E2">
        <v>-11.45</v>
      </c>
      <c r="F2">
        <v>-5.44</v>
      </c>
      <c r="G2">
        <v>-9.17</v>
      </c>
      <c r="H2">
        <v>-2.57</v>
      </c>
      <c r="I2">
        <v>-4.2300000000000004</v>
      </c>
      <c r="J2">
        <v>-5.88</v>
      </c>
      <c r="K2">
        <v>-7.12</v>
      </c>
      <c r="L2">
        <v>-9.18</v>
      </c>
      <c r="M2">
        <v>-8.5299999999999994</v>
      </c>
    </row>
    <row r="3" spans="1:13" x14ac:dyDescent="0.3">
      <c r="A3" s="1" t="s">
        <v>462</v>
      </c>
      <c r="B3">
        <v>4.68</v>
      </c>
      <c r="C3">
        <v>5.57</v>
      </c>
      <c r="D3">
        <v>5.68</v>
      </c>
      <c r="E3">
        <v>5.38</v>
      </c>
      <c r="F3">
        <v>3.36</v>
      </c>
      <c r="G3">
        <v>2.94</v>
      </c>
      <c r="H3">
        <v>7.96</v>
      </c>
      <c r="I3">
        <v>8.36</v>
      </c>
      <c r="J3">
        <v>5.23</v>
      </c>
      <c r="K3">
        <v>5.6</v>
      </c>
      <c r="L3">
        <v>11.44</v>
      </c>
      <c r="M3">
        <v>7.86</v>
      </c>
    </row>
    <row r="4" spans="1:13" x14ac:dyDescent="0.3">
      <c r="A4" s="1" t="s">
        <v>1</v>
      </c>
      <c r="B4">
        <v>-0.78</v>
      </c>
      <c r="C4">
        <v>4.87</v>
      </c>
      <c r="D4">
        <v>-0.27</v>
      </c>
      <c r="E4">
        <v>-0.45</v>
      </c>
      <c r="F4">
        <v>-0.38</v>
      </c>
      <c r="G4">
        <v>-2.59</v>
      </c>
      <c r="H4">
        <v>2.29</v>
      </c>
      <c r="I4">
        <v>2.91</v>
      </c>
      <c r="J4">
        <v>-1.69</v>
      </c>
      <c r="K4">
        <v>-5.08</v>
      </c>
      <c r="L4">
        <v>-0.77</v>
      </c>
      <c r="M4">
        <v>-2.91</v>
      </c>
    </row>
    <row r="5" spans="1:13" x14ac:dyDescent="0.3">
      <c r="A5" s="1" t="s">
        <v>2</v>
      </c>
      <c r="B5">
        <v>-10.119999999999999</v>
      </c>
      <c r="C5">
        <v>-8.86</v>
      </c>
      <c r="D5">
        <v>-9.7799999999999994</v>
      </c>
      <c r="E5">
        <v>-9.17</v>
      </c>
      <c r="F5">
        <v>-6.24</v>
      </c>
      <c r="G5">
        <v>-14.45</v>
      </c>
      <c r="H5">
        <v>-8.7899999999999991</v>
      </c>
      <c r="I5">
        <v>-8.0500000000000007</v>
      </c>
      <c r="J5">
        <v>-11.08</v>
      </c>
      <c r="K5">
        <v>-10.11</v>
      </c>
      <c r="L5">
        <v>-12.78</v>
      </c>
      <c r="M5">
        <v>-14.51</v>
      </c>
    </row>
    <row r="6" spans="1:13" x14ac:dyDescent="0.3">
      <c r="A6" s="1" t="s">
        <v>463</v>
      </c>
      <c r="B6">
        <v>-7.45</v>
      </c>
      <c r="C6">
        <v>-6.45</v>
      </c>
      <c r="D6">
        <v>-9.01</v>
      </c>
      <c r="E6">
        <v>2.61</v>
      </c>
      <c r="F6">
        <v>-2.97</v>
      </c>
      <c r="G6">
        <v>-9.5</v>
      </c>
      <c r="H6">
        <v>-3.75</v>
      </c>
      <c r="I6">
        <v>-5.36</v>
      </c>
      <c r="J6">
        <v>-9.4499999999999993</v>
      </c>
      <c r="K6">
        <v>-7.78</v>
      </c>
      <c r="L6">
        <v>-8.3699999999999992</v>
      </c>
      <c r="M6">
        <v>-8.14</v>
      </c>
    </row>
    <row r="7" spans="1:13" x14ac:dyDescent="0.3">
      <c r="A7" s="1" t="s">
        <v>3</v>
      </c>
      <c r="B7">
        <v>-1.47</v>
      </c>
      <c r="C7">
        <v>-4.1500000000000004</v>
      </c>
      <c r="D7">
        <v>-5.61</v>
      </c>
      <c r="E7">
        <v>-2.4700000000000002</v>
      </c>
      <c r="F7">
        <v>-2.4500000000000002</v>
      </c>
      <c r="G7">
        <v>-11.89</v>
      </c>
      <c r="H7">
        <v>-8.48</v>
      </c>
      <c r="I7">
        <v>-4.7</v>
      </c>
      <c r="J7">
        <v>-4.0199999999999996</v>
      </c>
      <c r="K7">
        <v>-0.51</v>
      </c>
      <c r="L7">
        <v>-4.55</v>
      </c>
      <c r="M7">
        <v>-8.9499999999999993</v>
      </c>
    </row>
    <row r="8" spans="1:13" x14ac:dyDescent="0.3">
      <c r="A8" s="1" t="s">
        <v>4</v>
      </c>
      <c r="B8">
        <v>6.68</v>
      </c>
      <c r="C8">
        <v>10.6</v>
      </c>
      <c r="D8">
        <v>4.51</v>
      </c>
      <c r="E8">
        <v>12.76</v>
      </c>
      <c r="F8">
        <v>6.77</v>
      </c>
      <c r="G8">
        <v>2.36</v>
      </c>
      <c r="H8">
        <v>10.26</v>
      </c>
      <c r="I8">
        <v>8.6999999999999993</v>
      </c>
      <c r="J8">
        <v>10.38</v>
      </c>
      <c r="K8">
        <v>2.16</v>
      </c>
      <c r="L8">
        <v>8.86</v>
      </c>
      <c r="M8">
        <v>7.2</v>
      </c>
    </row>
    <row r="9" spans="1:13" x14ac:dyDescent="0.3">
      <c r="A9" s="1" t="s">
        <v>464</v>
      </c>
      <c r="B9">
        <v>1.45</v>
      </c>
      <c r="C9">
        <v>8.2200000000000006</v>
      </c>
      <c r="D9">
        <v>4.8600000000000003</v>
      </c>
      <c r="E9">
        <v>6.54</v>
      </c>
      <c r="F9">
        <v>3.94</v>
      </c>
      <c r="G9">
        <v>8.06</v>
      </c>
      <c r="H9">
        <v>2.5099999999999998</v>
      </c>
      <c r="I9">
        <v>4.67</v>
      </c>
      <c r="J9">
        <v>5.34</v>
      </c>
      <c r="K9">
        <v>1.8</v>
      </c>
      <c r="L9">
        <v>5.01</v>
      </c>
      <c r="M9">
        <v>5.24</v>
      </c>
    </row>
    <row r="10" spans="1:13" x14ac:dyDescent="0.3">
      <c r="A10" s="1" t="s">
        <v>5</v>
      </c>
      <c r="B10">
        <v>5.51</v>
      </c>
      <c r="C10">
        <v>2.68</v>
      </c>
      <c r="D10">
        <v>4.8499999999999996</v>
      </c>
      <c r="E10">
        <v>3.19</v>
      </c>
      <c r="F10">
        <v>1.53</v>
      </c>
      <c r="G10">
        <v>10.210000000000001</v>
      </c>
      <c r="H10">
        <v>-0.95</v>
      </c>
      <c r="I10">
        <v>-0.52</v>
      </c>
      <c r="J10">
        <v>7.94</v>
      </c>
      <c r="K10">
        <v>8.0299999999999994</v>
      </c>
      <c r="L10">
        <v>5.23</v>
      </c>
      <c r="M10">
        <v>10.06</v>
      </c>
    </row>
    <row r="11" spans="1:13" x14ac:dyDescent="0.3">
      <c r="A11" s="1" t="s">
        <v>465</v>
      </c>
      <c r="B11">
        <v>0.7</v>
      </c>
      <c r="C11">
        <v>-2</v>
      </c>
      <c r="D11">
        <v>-3.67</v>
      </c>
      <c r="E11">
        <v>2.96</v>
      </c>
      <c r="F11">
        <v>-1.63</v>
      </c>
      <c r="G11">
        <v>-3.5</v>
      </c>
      <c r="H11">
        <v>-3.75</v>
      </c>
      <c r="I11">
        <v>-0.82</v>
      </c>
      <c r="J11">
        <v>-1.68</v>
      </c>
      <c r="K11">
        <v>0.26</v>
      </c>
      <c r="L11">
        <v>-7.24</v>
      </c>
      <c r="M11">
        <v>-4.57</v>
      </c>
    </row>
    <row r="12" spans="1:13" x14ac:dyDescent="0.3">
      <c r="A12" s="1" t="s">
        <v>6</v>
      </c>
      <c r="B12">
        <v>4.84</v>
      </c>
      <c r="C12">
        <v>6.96</v>
      </c>
      <c r="D12">
        <v>3.55</v>
      </c>
      <c r="E12">
        <v>4.93</v>
      </c>
      <c r="F12">
        <v>4.88</v>
      </c>
      <c r="G12">
        <v>4.09</v>
      </c>
      <c r="H12">
        <v>6.12</v>
      </c>
      <c r="I12">
        <v>9.39</v>
      </c>
      <c r="J12">
        <v>6.87</v>
      </c>
      <c r="K12">
        <v>2.96</v>
      </c>
      <c r="L12">
        <v>5.95</v>
      </c>
      <c r="M12">
        <v>1.88</v>
      </c>
    </row>
    <row r="13" spans="1:13" x14ac:dyDescent="0.3">
      <c r="A13" s="1" t="s">
        <v>7</v>
      </c>
      <c r="B13">
        <v>7.43</v>
      </c>
      <c r="C13">
        <v>6.16</v>
      </c>
      <c r="D13">
        <v>8</v>
      </c>
      <c r="E13">
        <v>2.2599999999999998</v>
      </c>
      <c r="F13">
        <v>8.06</v>
      </c>
      <c r="G13">
        <v>4.32</v>
      </c>
      <c r="H13">
        <v>6.85</v>
      </c>
      <c r="I13">
        <v>7.17</v>
      </c>
      <c r="J13">
        <v>5.4</v>
      </c>
      <c r="K13">
        <v>5.37</v>
      </c>
      <c r="L13">
        <v>9.56</v>
      </c>
      <c r="M13">
        <v>7.17</v>
      </c>
    </row>
    <row r="14" spans="1:13" x14ac:dyDescent="0.3">
      <c r="A14" s="1" t="s">
        <v>466</v>
      </c>
      <c r="B14">
        <v>4.8600000000000003</v>
      </c>
      <c r="C14">
        <v>3.87</v>
      </c>
      <c r="D14">
        <v>6.08</v>
      </c>
      <c r="E14">
        <v>0.34</v>
      </c>
      <c r="F14">
        <v>5.23</v>
      </c>
      <c r="G14">
        <v>5.37</v>
      </c>
      <c r="H14">
        <v>9.77</v>
      </c>
      <c r="I14">
        <v>2.93</v>
      </c>
      <c r="J14">
        <v>8.3000000000000007</v>
      </c>
      <c r="K14">
        <v>4.9400000000000004</v>
      </c>
      <c r="L14">
        <v>5.2</v>
      </c>
      <c r="M14">
        <v>10.47</v>
      </c>
    </row>
    <row r="15" spans="1:13" x14ac:dyDescent="0.3">
      <c r="A15" s="1" t="s">
        <v>467</v>
      </c>
      <c r="B15">
        <v>3.77</v>
      </c>
      <c r="C15">
        <v>2.2400000000000002</v>
      </c>
      <c r="D15">
        <v>1.1100000000000001</v>
      </c>
      <c r="E15">
        <v>4.79</v>
      </c>
      <c r="F15">
        <v>1.6</v>
      </c>
      <c r="G15">
        <v>2.84</v>
      </c>
      <c r="H15">
        <v>-5.3</v>
      </c>
      <c r="I15">
        <v>-2.59</v>
      </c>
      <c r="J15">
        <v>3.64</v>
      </c>
      <c r="K15">
        <v>1.39</v>
      </c>
      <c r="L15">
        <v>1.91</v>
      </c>
      <c r="M15">
        <v>2.81</v>
      </c>
    </row>
    <row r="16" spans="1:13" x14ac:dyDescent="0.3">
      <c r="A16" s="1" t="s">
        <v>8</v>
      </c>
      <c r="B16">
        <v>4.4400000000000004</v>
      </c>
      <c r="C16">
        <v>3.43</v>
      </c>
      <c r="D16">
        <v>4.24</v>
      </c>
      <c r="E16">
        <v>2.76</v>
      </c>
      <c r="F16">
        <v>3.8</v>
      </c>
      <c r="G16">
        <v>8.0299999999999994</v>
      </c>
      <c r="H16">
        <v>0.71</v>
      </c>
      <c r="I16">
        <v>2.41</v>
      </c>
      <c r="J16">
        <v>6.83</v>
      </c>
      <c r="K16">
        <v>3.68</v>
      </c>
      <c r="L16">
        <v>7.17</v>
      </c>
      <c r="M16">
        <v>4.8099999999999996</v>
      </c>
    </row>
    <row r="17" spans="1:13" x14ac:dyDescent="0.3">
      <c r="A17" s="1" t="s">
        <v>9</v>
      </c>
      <c r="B17">
        <v>2.17</v>
      </c>
      <c r="C17">
        <v>8.49</v>
      </c>
      <c r="D17">
        <v>4.21</v>
      </c>
      <c r="E17">
        <v>4.3099999999999996</v>
      </c>
      <c r="F17">
        <v>4.33</v>
      </c>
      <c r="G17">
        <v>2.33</v>
      </c>
      <c r="H17">
        <v>0.82</v>
      </c>
      <c r="I17">
        <v>-3.54</v>
      </c>
      <c r="J17">
        <v>4.96</v>
      </c>
      <c r="K17">
        <v>4.2300000000000004</v>
      </c>
      <c r="L17">
        <v>2.3199999999999998</v>
      </c>
      <c r="M17">
        <v>6.36</v>
      </c>
    </row>
    <row r="18" spans="1:13" x14ac:dyDescent="0.3">
      <c r="A18" s="1" t="s">
        <v>468</v>
      </c>
      <c r="B18">
        <v>-3.02</v>
      </c>
      <c r="C18">
        <v>-4.26</v>
      </c>
      <c r="D18">
        <v>-2.72</v>
      </c>
      <c r="E18">
        <v>-4.74</v>
      </c>
      <c r="F18">
        <v>-0.92</v>
      </c>
      <c r="G18">
        <v>-6.18</v>
      </c>
      <c r="H18">
        <v>-5.21</v>
      </c>
      <c r="I18">
        <v>-3.7</v>
      </c>
      <c r="J18">
        <v>-1.78</v>
      </c>
      <c r="K18">
        <v>-2.1</v>
      </c>
      <c r="L18">
        <v>-5.4</v>
      </c>
      <c r="M18">
        <v>-3.5</v>
      </c>
    </row>
    <row r="19" spans="1:13" x14ac:dyDescent="0.3">
      <c r="A19" s="1" t="s">
        <v>10</v>
      </c>
      <c r="B19">
        <v>-0.13</v>
      </c>
      <c r="C19">
        <v>-0.66</v>
      </c>
      <c r="D19">
        <v>-0.33</v>
      </c>
      <c r="E19">
        <v>1.03</v>
      </c>
      <c r="F19">
        <v>2.33</v>
      </c>
      <c r="G19">
        <v>-2.15</v>
      </c>
      <c r="H19">
        <v>1.04</v>
      </c>
      <c r="I19">
        <v>4.3</v>
      </c>
      <c r="J19">
        <v>0.35</v>
      </c>
      <c r="K19">
        <v>2.02</v>
      </c>
      <c r="L19">
        <v>0.06</v>
      </c>
      <c r="M19">
        <v>-2.46</v>
      </c>
    </row>
    <row r="20" spans="1:13" x14ac:dyDescent="0.3">
      <c r="A20" s="1" t="s">
        <v>469</v>
      </c>
      <c r="B20">
        <v>-2.13</v>
      </c>
      <c r="C20">
        <v>-5.55</v>
      </c>
      <c r="D20">
        <v>-5.01</v>
      </c>
      <c r="E20">
        <v>-2.13</v>
      </c>
      <c r="F20">
        <v>-4.3899999999999997</v>
      </c>
      <c r="G20">
        <v>-8.7100000000000009</v>
      </c>
      <c r="H20">
        <v>-3.61</v>
      </c>
      <c r="I20">
        <v>-2.13</v>
      </c>
      <c r="J20">
        <v>-3.5</v>
      </c>
      <c r="K20">
        <v>-2.25</v>
      </c>
      <c r="L20">
        <v>-1.85</v>
      </c>
      <c r="M20">
        <v>-5.97</v>
      </c>
    </row>
    <row r="21" spans="1:13" x14ac:dyDescent="0.3">
      <c r="A21" s="1" t="s">
        <v>11</v>
      </c>
      <c r="B21">
        <v>3.1</v>
      </c>
      <c r="C21">
        <v>10.56</v>
      </c>
      <c r="D21">
        <v>6.43</v>
      </c>
      <c r="E21">
        <v>-1.2</v>
      </c>
      <c r="F21">
        <v>6.21</v>
      </c>
      <c r="G21">
        <v>5.65</v>
      </c>
      <c r="H21">
        <v>-0.32</v>
      </c>
      <c r="I21">
        <v>-2.3199999999999998</v>
      </c>
      <c r="J21">
        <v>6.19</v>
      </c>
      <c r="K21">
        <v>3.27</v>
      </c>
      <c r="L21">
        <v>6.69</v>
      </c>
      <c r="M21">
        <v>7.39</v>
      </c>
    </row>
    <row r="22" spans="1:13" x14ac:dyDescent="0.3">
      <c r="A22" s="1" t="s">
        <v>12</v>
      </c>
      <c r="B22">
        <v>-7.0000000000000007E-2</v>
      </c>
      <c r="C22">
        <v>-7.0000000000000007E-2</v>
      </c>
      <c r="D22">
        <v>-0.66</v>
      </c>
      <c r="E22">
        <v>-1.64</v>
      </c>
      <c r="F22">
        <v>0.61</v>
      </c>
      <c r="G22">
        <v>-1.56</v>
      </c>
      <c r="H22">
        <v>0.23</v>
      </c>
      <c r="I22">
        <v>-1.5</v>
      </c>
      <c r="J22">
        <v>0.73</v>
      </c>
      <c r="K22">
        <v>0.66</v>
      </c>
      <c r="L22">
        <v>-0.28000000000000003</v>
      </c>
      <c r="M22">
        <v>-0.57999999999999996</v>
      </c>
    </row>
    <row r="23" spans="1:13" x14ac:dyDescent="0.3">
      <c r="A23" s="1" t="s">
        <v>470</v>
      </c>
      <c r="B23">
        <v>-4.32</v>
      </c>
      <c r="C23">
        <v>-5.2</v>
      </c>
      <c r="D23">
        <v>-6.52</v>
      </c>
      <c r="E23">
        <v>-4.28</v>
      </c>
      <c r="F23">
        <v>-4.7</v>
      </c>
      <c r="G23">
        <v>-4.32</v>
      </c>
      <c r="H23">
        <v>-1.74</v>
      </c>
      <c r="I23">
        <v>2.0499999999999998</v>
      </c>
      <c r="J23">
        <v>-3.44</v>
      </c>
      <c r="K23">
        <v>-2.5</v>
      </c>
      <c r="L23">
        <v>-2.2999999999999998</v>
      </c>
      <c r="M23">
        <v>-6.29</v>
      </c>
    </row>
    <row r="24" spans="1:13" x14ac:dyDescent="0.3">
      <c r="A24" s="1" t="s">
        <v>13</v>
      </c>
      <c r="B24">
        <v>-0.35</v>
      </c>
      <c r="C24">
        <v>0.33</v>
      </c>
      <c r="D24">
        <v>-1.02</v>
      </c>
      <c r="E24">
        <v>0.06</v>
      </c>
      <c r="F24">
        <v>-0.91</v>
      </c>
      <c r="G24">
        <v>1.84</v>
      </c>
      <c r="H24">
        <v>0.38</v>
      </c>
      <c r="I24">
        <v>-1.21</v>
      </c>
      <c r="J24">
        <v>0.24</v>
      </c>
      <c r="K24">
        <v>0.57999999999999996</v>
      </c>
      <c r="L24">
        <v>1.17</v>
      </c>
      <c r="M24">
        <v>-1.83</v>
      </c>
    </row>
    <row r="25" spans="1:13" x14ac:dyDescent="0.3">
      <c r="A25" s="1" t="s">
        <v>14</v>
      </c>
      <c r="B25">
        <v>10.53</v>
      </c>
      <c r="C25">
        <v>6.13</v>
      </c>
      <c r="D25">
        <v>10.88</v>
      </c>
      <c r="E25">
        <v>8.84</v>
      </c>
      <c r="F25">
        <v>7.28</v>
      </c>
      <c r="G25">
        <v>11.21</v>
      </c>
      <c r="H25">
        <v>7.36</v>
      </c>
      <c r="I25">
        <v>8.1</v>
      </c>
      <c r="J25">
        <v>10.16</v>
      </c>
      <c r="K25">
        <v>7.9</v>
      </c>
      <c r="L25">
        <v>5.85</v>
      </c>
      <c r="M25">
        <v>10.92</v>
      </c>
    </row>
    <row r="26" spans="1:13" x14ac:dyDescent="0.3">
      <c r="A26" s="1" t="s">
        <v>15</v>
      </c>
      <c r="B26">
        <v>2.5</v>
      </c>
      <c r="C26">
        <v>3.23</v>
      </c>
      <c r="D26">
        <v>3.06</v>
      </c>
      <c r="E26">
        <v>0.16</v>
      </c>
      <c r="F26">
        <v>3.7</v>
      </c>
      <c r="G26">
        <v>8.41</v>
      </c>
      <c r="H26">
        <v>0.94</v>
      </c>
      <c r="I26">
        <v>-0.3</v>
      </c>
      <c r="J26">
        <v>0.44</v>
      </c>
      <c r="K26">
        <v>2.6</v>
      </c>
      <c r="L26">
        <v>0.77</v>
      </c>
      <c r="M26">
        <v>6.19</v>
      </c>
    </row>
    <row r="27" spans="1:13" x14ac:dyDescent="0.3">
      <c r="A27" s="1" t="s">
        <v>16</v>
      </c>
      <c r="B27">
        <v>4.6399999999999997</v>
      </c>
      <c r="C27">
        <v>0.84</v>
      </c>
      <c r="D27">
        <v>5.0999999999999996</v>
      </c>
      <c r="E27">
        <v>2.61</v>
      </c>
      <c r="F27">
        <v>4.84</v>
      </c>
      <c r="G27">
        <v>1.72</v>
      </c>
      <c r="H27">
        <v>0.16</v>
      </c>
      <c r="I27">
        <v>-2.5</v>
      </c>
      <c r="J27">
        <v>5.65</v>
      </c>
      <c r="K27">
        <v>7.13</v>
      </c>
      <c r="L27">
        <v>0.02</v>
      </c>
      <c r="M27">
        <v>4.59</v>
      </c>
    </row>
    <row r="28" spans="1:13" x14ac:dyDescent="0.3">
      <c r="A28" s="1" t="s">
        <v>471</v>
      </c>
      <c r="B28">
        <v>0.09</v>
      </c>
      <c r="C28">
        <v>4.2300000000000004</v>
      </c>
      <c r="D28">
        <v>2.65</v>
      </c>
      <c r="E28">
        <v>-5.46</v>
      </c>
      <c r="F28">
        <v>2.14</v>
      </c>
      <c r="G28">
        <v>1.03</v>
      </c>
      <c r="H28">
        <v>-0.32</v>
      </c>
      <c r="I28">
        <v>-0.15</v>
      </c>
      <c r="J28">
        <v>1.98</v>
      </c>
      <c r="K28">
        <v>0.46</v>
      </c>
      <c r="L28">
        <v>5.19</v>
      </c>
      <c r="M28">
        <v>-0.54</v>
      </c>
    </row>
    <row r="29" spans="1:13" x14ac:dyDescent="0.3">
      <c r="A29" s="1" t="s">
        <v>472</v>
      </c>
      <c r="B29">
        <v>1.92</v>
      </c>
      <c r="C29">
        <v>-0.53</v>
      </c>
      <c r="D29">
        <v>1.96</v>
      </c>
      <c r="E29">
        <v>-0.69</v>
      </c>
      <c r="F29">
        <v>1.99</v>
      </c>
      <c r="G29">
        <v>0.76</v>
      </c>
      <c r="H29">
        <v>-1.05</v>
      </c>
      <c r="I29">
        <v>-2.81</v>
      </c>
      <c r="J29">
        <v>-0.56000000000000005</v>
      </c>
      <c r="K29">
        <v>1.08</v>
      </c>
      <c r="L29">
        <v>2.59</v>
      </c>
      <c r="M29">
        <v>1</v>
      </c>
    </row>
    <row r="30" spans="1:13" x14ac:dyDescent="0.3">
      <c r="A30" s="1" t="s">
        <v>17</v>
      </c>
      <c r="B30">
        <v>0.41</v>
      </c>
      <c r="C30">
        <v>-1</v>
      </c>
      <c r="D30">
        <v>1.63</v>
      </c>
      <c r="E30">
        <v>3.65</v>
      </c>
      <c r="F30">
        <v>2.65</v>
      </c>
      <c r="G30">
        <v>3.75</v>
      </c>
      <c r="H30">
        <v>1.19</v>
      </c>
      <c r="I30">
        <v>-0.17</v>
      </c>
      <c r="J30">
        <v>1.58</v>
      </c>
      <c r="K30">
        <v>3.52</v>
      </c>
      <c r="L30">
        <v>-1.88</v>
      </c>
      <c r="M30">
        <v>0.71</v>
      </c>
    </row>
    <row r="31" spans="1:13" x14ac:dyDescent="0.3">
      <c r="A31" s="1" t="s">
        <v>18</v>
      </c>
      <c r="B31">
        <v>-1.1399999999999999</v>
      </c>
      <c r="C31">
        <v>-2.88</v>
      </c>
      <c r="D31">
        <v>-1.81</v>
      </c>
      <c r="E31">
        <v>-0.91</v>
      </c>
      <c r="F31">
        <v>-3.43</v>
      </c>
      <c r="G31">
        <v>-2.5499999999999998</v>
      </c>
      <c r="H31">
        <v>-2.74</v>
      </c>
      <c r="I31">
        <v>-1.55</v>
      </c>
      <c r="J31">
        <v>-4.03</v>
      </c>
      <c r="K31">
        <v>2.5099999999999998</v>
      </c>
      <c r="L31">
        <v>-3.82</v>
      </c>
      <c r="M31">
        <v>-5.27</v>
      </c>
    </row>
    <row r="32" spans="1:13" x14ac:dyDescent="0.3">
      <c r="A32" s="1" t="s">
        <v>19</v>
      </c>
      <c r="B32">
        <v>-1.58</v>
      </c>
      <c r="C32">
        <v>-2.13</v>
      </c>
      <c r="D32">
        <v>0.26</v>
      </c>
      <c r="E32">
        <v>-1.07</v>
      </c>
      <c r="F32">
        <v>1.1000000000000001</v>
      </c>
      <c r="G32">
        <v>0.98</v>
      </c>
      <c r="H32">
        <v>0.75</v>
      </c>
      <c r="I32">
        <v>0.04</v>
      </c>
      <c r="J32">
        <v>-2.46</v>
      </c>
      <c r="K32">
        <v>3.13</v>
      </c>
      <c r="L32">
        <v>-1.07</v>
      </c>
      <c r="M32">
        <v>-5.0599999999999996</v>
      </c>
    </row>
    <row r="33" spans="1:13" x14ac:dyDescent="0.3">
      <c r="A33" s="1" t="s">
        <v>20</v>
      </c>
      <c r="B33">
        <v>-0.11</v>
      </c>
      <c r="C33">
        <v>3.78</v>
      </c>
      <c r="D33">
        <v>1.26</v>
      </c>
      <c r="E33">
        <v>12.38</v>
      </c>
      <c r="F33">
        <v>4.9800000000000004</v>
      </c>
      <c r="G33">
        <v>2.89</v>
      </c>
      <c r="H33">
        <v>5.16</v>
      </c>
      <c r="I33">
        <v>5.96</v>
      </c>
      <c r="J33">
        <v>-0.41</v>
      </c>
      <c r="K33">
        <v>1.05</v>
      </c>
      <c r="L33">
        <v>6.09</v>
      </c>
      <c r="M33">
        <v>0.67</v>
      </c>
    </row>
    <row r="34" spans="1:13" x14ac:dyDescent="0.3">
      <c r="A34" s="1" t="s">
        <v>473</v>
      </c>
      <c r="B34">
        <v>-2.62</v>
      </c>
      <c r="C34">
        <v>-0.89</v>
      </c>
      <c r="D34">
        <v>-0.86</v>
      </c>
      <c r="E34">
        <v>-0.24</v>
      </c>
      <c r="F34">
        <v>-2.1800000000000002</v>
      </c>
      <c r="G34">
        <v>-1.1299999999999999</v>
      </c>
      <c r="H34">
        <v>4.3099999999999996</v>
      </c>
      <c r="I34">
        <v>0.19</v>
      </c>
      <c r="J34">
        <v>-0.5</v>
      </c>
      <c r="K34">
        <v>-0.44</v>
      </c>
      <c r="L34">
        <v>-0.2</v>
      </c>
      <c r="M34">
        <v>-3.63</v>
      </c>
    </row>
    <row r="35" spans="1:13" x14ac:dyDescent="0.3">
      <c r="A35" s="1" t="s">
        <v>21</v>
      </c>
      <c r="B35">
        <v>0</v>
      </c>
      <c r="C35">
        <v>-2.44</v>
      </c>
      <c r="D35">
        <v>0.69</v>
      </c>
      <c r="E35">
        <v>3.1</v>
      </c>
      <c r="F35">
        <v>2.2200000000000002</v>
      </c>
      <c r="G35">
        <v>-3.34</v>
      </c>
      <c r="H35">
        <v>2.2999999999999998</v>
      </c>
      <c r="I35">
        <v>6.75</v>
      </c>
      <c r="J35">
        <v>0.88</v>
      </c>
      <c r="K35">
        <v>1.51</v>
      </c>
      <c r="L35">
        <v>1.64</v>
      </c>
      <c r="M35">
        <v>0.48</v>
      </c>
    </row>
    <row r="36" spans="1:13" x14ac:dyDescent="0.3">
      <c r="A36" s="1" t="s">
        <v>22</v>
      </c>
      <c r="B36">
        <v>6.88</v>
      </c>
      <c r="C36">
        <v>7.93</v>
      </c>
      <c r="D36">
        <v>4.26</v>
      </c>
      <c r="E36">
        <v>6.19</v>
      </c>
      <c r="F36">
        <v>3.93</v>
      </c>
      <c r="G36">
        <v>2.5299999999999998</v>
      </c>
      <c r="H36">
        <v>7.1</v>
      </c>
      <c r="I36">
        <v>6.4</v>
      </c>
      <c r="J36">
        <v>6.02</v>
      </c>
      <c r="K36">
        <v>-0.56000000000000005</v>
      </c>
      <c r="L36">
        <v>4.71</v>
      </c>
      <c r="M36">
        <v>5.7</v>
      </c>
    </row>
    <row r="37" spans="1:13" x14ac:dyDescent="0.3">
      <c r="A37" s="1" t="s">
        <v>474</v>
      </c>
      <c r="B37">
        <v>0.53</v>
      </c>
      <c r="C37">
        <v>1.64</v>
      </c>
      <c r="D37">
        <v>0.28999999999999998</v>
      </c>
      <c r="E37">
        <v>1.05</v>
      </c>
      <c r="F37">
        <v>2.54</v>
      </c>
      <c r="G37">
        <v>2.0099999999999998</v>
      </c>
      <c r="H37">
        <v>1.45</v>
      </c>
      <c r="I37">
        <v>-1.54</v>
      </c>
      <c r="J37">
        <v>1.73</v>
      </c>
      <c r="K37">
        <v>3.74</v>
      </c>
      <c r="L37">
        <v>-0.78</v>
      </c>
      <c r="M37">
        <v>-0.64</v>
      </c>
    </row>
    <row r="38" spans="1:13" x14ac:dyDescent="0.3">
      <c r="A38" s="1" t="s">
        <v>23</v>
      </c>
      <c r="B38">
        <v>-4.75</v>
      </c>
      <c r="C38">
        <v>-6.7</v>
      </c>
      <c r="D38">
        <v>-4.1500000000000004</v>
      </c>
      <c r="E38">
        <v>5.03</v>
      </c>
      <c r="F38">
        <v>-2.62</v>
      </c>
      <c r="G38">
        <v>2.11</v>
      </c>
      <c r="H38">
        <v>-2.12</v>
      </c>
      <c r="I38">
        <v>-4.28</v>
      </c>
      <c r="J38">
        <v>-4.09</v>
      </c>
      <c r="K38">
        <v>-1.19</v>
      </c>
      <c r="L38">
        <v>-7.5</v>
      </c>
      <c r="M38">
        <v>-7.37</v>
      </c>
    </row>
    <row r="39" spans="1:13" x14ac:dyDescent="0.3">
      <c r="A39" s="1" t="s">
        <v>24</v>
      </c>
      <c r="B39">
        <v>-4.3600000000000003</v>
      </c>
      <c r="C39">
        <v>-5.85</v>
      </c>
      <c r="D39">
        <v>-2.78</v>
      </c>
      <c r="E39">
        <v>-7.35</v>
      </c>
      <c r="F39">
        <v>-1.08</v>
      </c>
      <c r="G39">
        <v>-2.99</v>
      </c>
      <c r="H39">
        <v>-4.62</v>
      </c>
      <c r="I39">
        <v>-1.97</v>
      </c>
      <c r="J39">
        <v>-6.45</v>
      </c>
      <c r="K39">
        <v>-0.71</v>
      </c>
      <c r="L39">
        <v>-6.12</v>
      </c>
      <c r="M39">
        <v>-5.98</v>
      </c>
    </row>
    <row r="40" spans="1:13" x14ac:dyDescent="0.3">
      <c r="A40" s="1" t="s">
        <v>475</v>
      </c>
      <c r="B40">
        <v>-1.06</v>
      </c>
      <c r="C40">
        <v>-2.82</v>
      </c>
      <c r="D40">
        <v>-0.31</v>
      </c>
      <c r="E40">
        <v>3.05</v>
      </c>
      <c r="F40">
        <v>-7.0000000000000007E-2</v>
      </c>
      <c r="G40">
        <v>-1.1499999999999999</v>
      </c>
      <c r="H40">
        <v>0.54</v>
      </c>
      <c r="I40">
        <v>-2.15</v>
      </c>
      <c r="J40">
        <v>-5.64</v>
      </c>
      <c r="K40">
        <v>0.78</v>
      </c>
      <c r="L40">
        <v>-0.38</v>
      </c>
      <c r="M40">
        <v>-0.1</v>
      </c>
    </row>
    <row r="41" spans="1:13" x14ac:dyDescent="0.3">
      <c r="A41" s="1" t="s">
        <v>25</v>
      </c>
      <c r="B41">
        <v>-6.19</v>
      </c>
      <c r="C41">
        <v>-5.19</v>
      </c>
      <c r="D41">
        <v>-4.97</v>
      </c>
      <c r="E41">
        <v>-0.98</v>
      </c>
      <c r="F41">
        <v>-3.33</v>
      </c>
      <c r="G41">
        <v>-6.48</v>
      </c>
      <c r="H41">
        <v>0.88</v>
      </c>
      <c r="I41">
        <v>-0.6</v>
      </c>
      <c r="J41">
        <v>-8.5</v>
      </c>
      <c r="K41">
        <v>-5.49</v>
      </c>
      <c r="L41">
        <v>-8</v>
      </c>
      <c r="M41">
        <v>-7.42</v>
      </c>
    </row>
    <row r="42" spans="1:13" x14ac:dyDescent="0.3">
      <c r="A42" s="1" t="s">
        <v>26</v>
      </c>
      <c r="B42">
        <v>-2.12</v>
      </c>
      <c r="C42">
        <v>-4.1900000000000004</v>
      </c>
      <c r="D42">
        <v>-0.83</v>
      </c>
      <c r="E42">
        <v>-3.53</v>
      </c>
      <c r="F42">
        <v>-1.81</v>
      </c>
      <c r="G42">
        <v>-2.66</v>
      </c>
      <c r="H42">
        <v>-0.82</v>
      </c>
      <c r="I42">
        <v>0.36</v>
      </c>
      <c r="J42">
        <v>-2.21</v>
      </c>
      <c r="K42">
        <v>1.07</v>
      </c>
      <c r="L42">
        <v>-3.24</v>
      </c>
      <c r="M42">
        <v>-7.2</v>
      </c>
    </row>
    <row r="43" spans="1:13" x14ac:dyDescent="0.3">
      <c r="A43" s="1" t="s">
        <v>476</v>
      </c>
      <c r="B43">
        <v>-3.43</v>
      </c>
      <c r="C43">
        <v>-2.5299999999999998</v>
      </c>
      <c r="D43">
        <v>-0.18</v>
      </c>
      <c r="E43">
        <v>1.63</v>
      </c>
      <c r="F43">
        <v>-0.71</v>
      </c>
      <c r="G43">
        <v>-0.09</v>
      </c>
      <c r="H43">
        <v>-0.32</v>
      </c>
      <c r="I43">
        <v>-2.4900000000000002</v>
      </c>
      <c r="J43">
        <v>-5.75</v>
      </c>
      <c r="K43">
        <v>0</v>
      </c>
      <c r="L43">
        <v>2.5299999999999998</v>
      </c>
      <c r="M43">
        <v>-3.96</v>
      </c>
    </row>
    <row r="44" spans="1:13" x14ac:dyDescent="0.3">
      <c r="A44" s="1" t="s">
        <v>27</v>
      </c>
      <c r="B44">
        <v>7.44</v>
      </c>
      <c r="C44">
        <v>7.27</v>
      </c>
      <c r="D44">
        <v>6.72</v>
      </c>
      <c r="E44">
        <v>0.3</v>
      </c>
      <c r="F44">
        <v>6.49</v>
      </c>
      <c r="G44">
        <v>4.84</v>
      </c>
      <c r="H44">
        <v>-0.32</v>
      </c>
      <c r="I44">
        <v>-2.39</v>
      </c>
      <c r="J44">
        <v>11.16</v>
      </c>
      <c r="K44">
        <v>6.87</v>
      </c>
      <c r="L44">
        <v>9.0299999999999994</v>
      </c>
      <c r="M44">
        <v>10.15</v>
      </c>
    </row>
    <row r="45" spans="1:13" x14ac:dyDescent="0.3">
      <c r="A45" s="1" t="s">
        <v>28</v>
      </c>
      <c r="B45">
        <v>-3.33</v>
      </c>
      <c r="C45">
        <v>-3.95</v>
      </c>
      <c r="D45">
        <v>-0.41</v>
      </c>
      <c r="E45">
        <v>-3.79</v>
      </c>
      <c r="F45">
        <v>-4.04</v>
      </c>
      <c r="G45">
        <v>-3.76</v>
      </c>
      <c r="H45">
        <v>-3.91</v>
      </c>
      <c r="I45">
        <v>-2.1</v>
      </c>
      <c r="J45">
        <v>-4.16</v>
      </c>
      <c r="K45">
        <v>-6.89</v>
      </c>
      <c r="L45">
        <v>-2.3199999999999998</v>
      </c>
      <c r="M45">
        <v>-2.29</v>
      </c>
    </row>
    <row r="46" spans="1:13" x14ac:dyDescent="0.3">
      <c r="A46" s="1" t="s">
        <v>477</v>
      </c>
      <c r="B46">
        <v>5.9</v>
      </c>
      <c r="C46">
        <v>7.81</v>
      </c>
      <c r="D46">
        <v>4.42</v>
      </c>
      <c r="E46">
        <v>9.2100000000000009</v>
      </c>
      <c r="F46">
        <v>5.18</v>
      </c>
      <c r="G46">
        <v>-3.17</v>
      </c>
      <c r="H46">
        <v>7.65</v>
      </c>
      <c r="I46">
        <v>7.9</v>
      </c>
      <c r="J46">
        <v>7.2</v>
      </c>
      <c r="K46">
        <v>0.78</v>
      </c>
      <c r="L46">
        <v>7.37</v>
      </c>
      <c r="M46">
        <v>7.1</v>
      </c>
    </row>
    <row r="47" spans="1:13" x14ac:dyDescent="0.3">
      <c r="A47" s="1" t="s">
        <v>29</v>
      </c>
      <c r="B47">
        <v>-2.25</v>
      </c>
      <c r="C47">
        <v>-4.34</v>
      </c>
      <c r="D47">
        <v>0.33</v>
      </c>
      <c r="E47">
        <v>5.17</v>
      </c>
      <c r="F47">
        <v>0.45</v>
      </c>
      <c r="G47">
        <v>4.1900000000000004</v>
      </c>
      <c r="H47">
        <v>-5.54</v>
      </c>
      <c r="I47">
        <v>-3.39</v>
      </c>
      <c r="J47">
        <v>-3.66</v>
      </c>
      <c r="K47">
        <v>1.83</v>
      </c>
      <c r="L47">
        <v>-1.78</v>
      </c>
      <c r="M47">
        <v>-0.21</v>
      </c>
    </row>
    <row r="48" spans="1:13" x14ac:dyDescent="0.3">
      <c r="A48" s="1" t="s">
        <v>30</v>
      </c>
      <c r="B48">
        <v>-14.31</v>
      </c>
      <c r="C48">
        <v>-16.100000000000001</v>
      </c>
      <c r="D48">
        <v>-13.93</v>
      </c>
      <c r="E48">
        <v>-6.19</v>
      </c>
      <c r="F48">
        <v>-15.01</v>
      </c>
      <c r="G48">
        <v>-11.42</v>
      </c>
      <c r="H48">
        <v>-1.9</v>
      </c>
      <c r="I48">
        <v>-11.6</v>
      </c>
      <c r="J48">
        <v>-18.920000000000002</v>
      </c>
      <c r="K48">
        <v>-7.75</v>
      </c>
      <c r="L48">
        <v>-12.35</v>
      </c>
      <c r="M48">
        <v>-14.58</v>
      </c>
    </row>
    <row r="49" spans="1:13" x14ac:dyDescent="0.3">
      <c r="A49" s="1" t="s">
        <v>31</v>
      </c>
      <c r="B49">
        <v>-1.55</v>
      </c>
      <c r="C49">
        <v>-3.76</v>
      </c>
      <c r="D49">
        <v>1.7</v>
      </c>
      <c r="E49">
        <v>8.67</v>
      </c>
      <c r="F49">
        <v>0.24</v>
      </c>
      <c r="G49">
        <v>-4.4400000000000004</v>
      </c>
      <c r="H49">
        <v>4.55</v>
      </c>
      <c r="I49">
        <v>3.42</v>
      </c>
      <c r="J49">
        <v>-0.22</v>
      </c>
      <c r="K49">
        <v>-4.47</v>
      </c>
      <c r="L49">
        <v>2.16</v>
      </c>
      <c r="M49">
        <v>2.82</v>
      </c>
    </row>
    <row r="50" spans="1:13" x14ac:dyDescent="0.3">
      <c r="A50" s="1" t="s">
        <v>32</v>
      </c>
      <c r="B50">
        <v>2.4300000000000002</v>
      </c>
      <c r="C50">
        <v>6.09</v>
      </c>
      <c r="D50">
        <v>0.41</v>
      </c>
      <c r="E50">
        <v>-7.46</v>
      </c>
      <c r="F50">
        <v>0.56999999999999995</v>
      </c>
      <c r="G50">
        <v>1.1000000000000001</v>
      </c>
      <c r="H50">
        <v>2</v>
      </c>
      <c r="I50">
        <v>4.55</v>
      </c>
      <c r="J50">
        <v>6.71</v>
      </c>
      <c r="K50">
        <v>-2.56</v>
      </c>
      <c r="L50">
        <v>0.3</v>
      </c>
      <c r="M50">
        <v>2.04</v>
      </c>
    </row>
    <row r="51" spans="1:13" x14ac:dyDescent="0.3">
      <c r="A51" s="1" t="s">
        <v>33</v>
      </c>
      <c r="B51">
        <v>7.0000000000000007E-2</v>
      </c>
      <c r="C51">
        <v>-1.08</v>
      </c>
      <c r="D51">
        <v>0.21</v>
      </c>
      <c r="E51">
        <v>-1.55</v>
      </c>
      <c r="F51">
        <v>-0.42</v>
      </c>
      <c r="G51">
        <v>-0.66</v>
      </c>
      <c r="H51">
        <v>4.75</v>
      </c>
      <c r="I51">
        <v>0.28999999999999998</v>
      </c>
      <c r="J51">
        <v>0.8</v>
      </c>
      <c r="K51">
        <v>-1.23</v>
      </c>
      <c r="L51">
        <v>0.59</v>
      </c>
      <c r="M51">
        <v>1.44</v>
      </c>
    </row>
    <row r="52" spans="1:13" x14ac:dyDescent="0.3">
      <c r="A52" s="1" t="s">
        <v>478</v>
      </c>
      <c r="B52">
        <v>-1.89</v>
      </c>
      <c r="C52">
        <v>-0.09</v>
      </c>
      <c r="D52">
        <v>-1.75</v>
      </c>
      <c r="E52">
        <v>-3.24</v>
      </c>
      <c r="F52">
        <v>1.77</v>
      </c>
      <c r="G52">
        <v>-2.69</v>
      </c>
      <c r="H52">
        <v>-4.59</v>
      </c>
      <c r="I52">
        <v>-3.64</v>
      </c>
      <c r="J52">
        <v>-3.12</v>
      </c>
      <c r="K52">
        <v>1.22</v>
      </c>
      <c r="L52">
        <v>-4.12</v>
      </c>
      <c r="M52">
        <v>-3.13</v>
      </c>
    </row>
    <row r="53" spans="1:13" x14ac:dyDescent="0.3">
      <c r="A53" s="1" t="s">
        <v>34</v>
      </c>
      <c r="B53">
        <v>-3.69</v>
      </c>
      <c r="C53">
        <v>-4.09</v>
      </c>
      <c r="D53">
        <v>-2.89</v>
      </c>
      <c r="E53">
        <v>-6.31</v>
      </c>
      <c r="F53">
        <v>0.13</v>
      </c>
      <c r="G53">
        <v>-3.62</v>
      </c>
      <c r="H53">
        <v>-5.31</v>
      </c>
      <c r="I53">
        <v>-12.19</v>
      </c>
      <c r="J53">
        <v>-1.97</v>
      </c>
      <c r="K53">
        <v>-1.48</v>
      </c>
      <c r="L53">
        <v>-6.84</v>
      </c>
      <c r="M53">
        <v>-5.91</v>
      </c>
    </row>
    <row r="54" spans="1:13" x14ac:dyDescent="0.3">
      <c r="A54" s="1" t="s">
        <v>35</v>
      </c>
      <c r="B54">
        <v>-2.88</v>
      </c>
      <c r="C54">
        <v>0.42</v>
      </c>
      <c r="D54">
        <v>-4.2300000000000004</v>
      </c>
      <c r="E54">
        <v>-7.47</v>
      </c>
      <c r="F54">
        <v>1.28</v>
      </c>
      <c r="G54">
        <v>-3.89</v>
      </c>
      <c r="H54">
        <v>-1.52</v>
      </c>
      <c r="I54">
        <v>-4.9000000000000004</v>
      </c>
      <c r="J54">
        <v>1.21</v>
      </c>
      <c r="K54">
        <v>-0.11</v>
      </c>
      <c r="L54">
        <v>-10.08</v>
      </c>
      <c r="M54">
        <v>-6.83</v>
      </c>
    </row>
    <row r="55" spans="1:13" x14ac:dyDescent="0.3">
      <c r="A55" s="1" t="s">
        <v>479</v>
      </c>
      <c r="B55">
        <v>-0.56000000000000005</v>
      </c>
      <c r="C55">
        <v>-2.63</v>
      </c>
      <c r="D55">
        <v>-1.01</v>
      </c>
      <c r="E55">
        <v>-0.3</v>
      </c>
      <c r="F55">
        <v>0.91</v>
      </c>
      <c r="G55">
        <v>-2.91</v>
      </c>
      <c r="H55">
        <v>0.3</v>
      </c>
      <c r="I55">
        <v>-6.18</v>
      </c>
      <c r="J55">
        <v>-2.72</v>
      </c>
      <c r="K55">
        <v>-1.61</v>
      </c>
      <c r="L55">
        <v>-6.81</v>
      </c>
      <c r="M55">
        <v>-4.2699999999999996</v>
      </c>
    </row>
    <row r="56" spans="1:13" x14ac:dyDescent="0.3">
      <c r="A56" s="1" t="s">
        <v>36</v>
      </c>
      <c r="B56">
        <v>-10.15</v>
      </c>
      <c r="C56">
        <v>-11.86</v>
      </c>
      <c r="D56">
        <v>-7.36</v>
      </c>
      <c r="E56">
        <v>-0.52</v>
      </c>
      <c r="F56">
        <v>-6.75</v>
      </c>
      <c r="G56">
        <v>-8.2200000000000006</v>
      </c>
      <c r="H56">
        <v>-7.63</v>
      </c>
      <c r="I56">
        <v>0.77</v>
      </c>
      <c r="J56">
        <v>-12.81</v>
      </c>
      <c r="K56">
        <v>-14.15</v>
      </c>
      <c r="L56">
        <v>-7.2</v>
      </c>
      <c r="M56">
        <v>-6.03</v>
      </c>
    </row>
    <row r="57" spans="1:13" x14ac:dyDescent="0.3">
      <c r="A57" s="1" t="s">
        <v>480</v>
      </c>
      <c r="B57">
        <v>-10.16</v>
      </c>
      <c r="C57">
        <v>-6.62</v>
      </c>
      <c r="D57">
        <v>-9.51</v>
      </c>
      <c r="E57">
        <v>-8.56</v>
      </c>
      <c r="F57">
        <v>-11.6</v>
      </c>
      <c r="G57">
        <v>-4.71</v>
      </c>
      <c r="H57">
        <v>-0.01</v>
      </c>
      <c r="I57">
        <v>-8.6199999999999992</v>
      </c>
      <c r="J57">
        <v>-13.05</v>
      </c>
      <c r="K57">
        <v>-8.0399999999999991</v>
      </c>
      <c r="L57">
        <v>-11.75</v>
      </c>
      <c r="M57">
        <v>-9.56</v>
      </c>
    </row>
    <row r="58" spans="1:13" x14ac:dyDescent="0.3">
      <c r="A58" s="1" t="s">
        <v>37</v>
      </c>
      <c r="B58">
        <v>-12.18</v>
      </c>
      <c r="C58">
        <v>-12.92</v>
      </c>
      <c r="D58">
        <v>-13.41</v>
      </c>
      <c r="E58">
        <v>-7.95</v>
      </c>
      <c r="F58">
        <v>-11.58</v>
      </c>
      <c r="G58">
        <v>-16.97</v>
      </c>
      <c r="H58">
        <v>-3.8</v>
      </c>
      <c r="I58">
        <v>-1.31</v>
      </c>
      <c r="J58">
        <v>-12.28</v>
      </c>
      <c r="K58">
        <v>-15.56</v>
      </c>
      <c r="L58">
        <v>-7.12</v>
      </c>
      <c r="M58">
        <v>-11.95</v>
      </c>
    </row>
    <row r="59" spans="1:13" x14ac:dyDescent="0.3">
      <c r="A59" s="1" t="s">
        <v>38</v>
      </c>
      <c r="B59">
        <v>15.66</v>
      </c>
      <c r="C59">
        <v>4.4800000000000004</v>
      </c>
      <c r="D59">
        <v>14.23</v>
      </c>
      <c r="E59">
        <v>20.78</v>
      </c>
      <c r="F59">
        <v>20.190000000000001</v>
      </c>
      <c r="G59">
        <v>14.71</v>
      </c>
      <c r="H59">
        <v>10.85</v>
      </c>
      <c r="I59">
        <v>13.01</v>
      </c>
      <c r="J59">
        <v>10.01</v>
      </c>
      <c r="K59">
        <v>29.58</v>
      </c>
      <c r="L59">
        <v>21.01</v>
      </c>
      <c r="M59">
        <v>19.37</v>
      </c>
    </row>
    <row r="60" spans="1:13" x14ac:dyDescent="0.3">
      <c r="A60" s="1" t="s">
        <v>481</v>
      </c>
      <c r="B60">
        <v>-3.85</v>
      </c>
      <c r="C60">
        <v>-4.6900000000000004</v>
      </c>
      <c r="D60">
        <v>-5.5</v>
      </c>
      <c r="E60">
        <v>-4.24</v>
      </c>
      <c r="F60">
        <v>-6.67</v>
      </c>
      <c r="G60">
        <v>-5.0599999999999996</v>
      </c>
      <c r="H60">
        <v>-3.09</v>
      </c>
      <c r="I60">
        <v>-0.13</v>
      </c>
      <c r="J60">
        <v>-5.74</v>
      </c>
      <c r="K60">
        <v>-1.22</v>
      </c>
      <c r="L60">
        <v>-2.11</v>
      </c>
      <c r="M60">
        <v>-3.44</v>
      </c>
    </row>
    <row r="61" spans="1:13" x14ac:dyDescent="0.3">
      <c r="A61" s="1" t="s">
        <v>39</v>
      </c>
      <c r="B61">
        <v>-0.56000000000000005</v>
      </c>
      <c r="C61">
        <v>-4.08</v>
      </c>
      <c r="D61">
        <v>-5.01</v>
      </c>
      <c r="E61">
        <v>0.83</v>
      </c>
      <c r="F61">
        <v>-3.25</v>
      </c>
      <c r="G61">
        <v>-5.22</v>
      </c>
      <c r="H61">
        <v>1.57</v>
      </c>
      <c r="I61">
        <v>-0.81</v>
      </c>
      <c r="J61">
        <v>-3.36</v>
      </c>
      <c r="K61">
        <v>-3.32</v>
      </c>
      <c r="L61">
        <v>-2.68</v>
      </c>
      <c r="M61">
        <v>-6.05</v>
      </c>
    </row>
    <row r="62" spans="1:13" x14ac:dyDescent="0.3">
      <c r="A62" s="1" t="s">
        <v>40</v>
      </c>
      <c r="B62">
        <v>18.71</v>
      </c>
      <c r="C62">
        <v>21.5</v>
      </c>
      <c r="D62">
        <v>16.239999999999998</v>
      </c>
      <c r="E62">
        <v>6.77</v>
      </c>
      <c r="F62">
        <v>10.93</v>
      </c>
      <c r="G62">
        <v>15.2</v>
      </c>
      <c r="H62">
        <v>11.09</v>
      </c>
      <c r="I62">
        <v>18.8</v>
      </c>
      <c r="J62">
        <v>25.92</v>
      </c>
      <c r="K62">
        <v>-0.74</v>
      </c>
      <c r="L62">
        <v>17.27</v>
      </c>
      <c r="M62">
        <v>18.54</v>
      </c>
    </row>
    <row r="63" spans="1:13" x14ac:dyDescent="0.3">
      <c r="A63" s="1" t="s">
        <v>41</v>
      </c>
      <c r="B63">
        <v>4.04</v>
      </c>
      <c r="C63">
        <v>4.93</v>
      </c>
      <c r="D63">
        <v>7.9</v>
      </c>
      <c r="E63">
        <v>2.2599999999999998</v>
      </c>
      <c r="F63">
        <v>8.23</v>
      </c>
      <c r="G63">
        <v>13.21</v>
      </c>
      <c r="H63">
        <v>5.16</v>
      </c>
      <c r="I63">
        <v>0.9</v>
      </c>
      <c r="J63">
        <v>5.16</v>
      </c>
      <c r="K63">
        <v>16.04</v>
      </c>
      <c r="L63">
        <v>0.27</v>
      </c>
      <c r="M63">
        <v>5.61</v>
      </c>
    </row>
    <row r="64" spans="1:13" x14ac:dyDescent="0.3">
      <c r="A64" s="1" t="s">
        <v>482</v>
      </c>
      <c r="B64">
        <v>7.14</v>
      </c>
      <c r="C64">
        <v>6.62</v>
      </c>
      <c r="D64">
        <v>5.2</v>
      </c>
      <c r="E64">
        <v>-2.3199999999999998</v>
      </c>
      <c r="F64">
        <v>4.6500000000000004</v>
      </c>
      <c r="G64">
        <v>1.02</v>
      </c>
      <c r="H64">
        <v>-0.86</v>
      </c>
      <c r="I64">
        <v>-1.32</v>
      </c>
      <c r="J64">
        <v>10.76</v>
      </c>
      <c r="K64">
        <v>1.29</v>
      </c>
      <c r="L64">
        <v>2.5299999999999998</v>
      </c>
      <c r="M64">
        <v>5.7</v>
      </c>
    </row>
    <row r="65" spans="1:13" x14ac:dyDescent="0.3">
      <c r="A65" s="1" t="s">
        <v>42</v>
      </c>
      <c r="B65">
        <v>3.01</v>
      </c>
      <c r="C65">
        <v>4.12</v>
      </c>
      <c r="D65">
        <v>8.59</v>
      </c>
      <c r="E65">
        <v>7.25</v>
      </c>
      <c r="F65">
        <v>11.61</v>
      </c>
      <c r="G65">
        <v>5.61</v>
      </c>
      <c r="H65">
        <v>-0.96</v>
      </c>
      <c r="I65">
        <v>-1.61</v>
      </c>
      <c r="J65">
        <v>2.59</v>
      </c>
      <c r="K65">
        <v>0.65</v>
      </c>
      <c r="L65">
        <v>1.34</v>
      </c>
      <c r="M65">
        <v>5.09</v>
      </c>
    </row>
    <row r="66" spans="1:13" x14ac:dyDescent="0.3">
      <c r="A66" s="1" t="s">
        <v>483</v>
      </c>
      <c r="B66">
        <v>5.22</v>
      </c>
      <c r="C66">
        <v>2.57</v>
      </c>
      <c r="D66">
        <v>3.04</v>
      </c>
      <c r="E66">
        <v>12.35</v>
      </c>
      <c r="F66">
        <v>2.1</v>
      </c>
      <c r="G66">
        <v>6.06</v>
      </c>
      <c r="H66">
        <v>3.52</v>
      </c>
      <c r="I66">
        <v>8.52</v>
      </c>
      <c r="J66">
        <v>4</v>
      </c>
      <c r="K66">
        <v>6.52</v>
      </c>
      <c r="L66">
        <v>6.4</v>
      </c>
      <c r="M66">
        <v>5.0999999999999996</v>
      </c>
    </row>
    <row r="67" spans="1:13" x14ac:dyDescent="0.3">
      <c r="A67" s="1" t="s">
        <v>43</v>
      </c>
      <c r="B67">
        <v>5.25</v>
      </c>
      <c r="C67">
        <v>10.23</v>
      </c>
      <c r="D67">
        <v>3.72</v>
      </c>
      <c r="E67">
        <v>6.25</v>
      </c>
      <c r="F67">
        <v>3.43</v>
      </c>
      <c r="G67">
        <v>2.0499999999999998</v>
      </c>
      <c r="H67">
        <v>4.04</v>
      </c>
      <c r="I67">
        <v>10.71</v>
      </c>
      <c r="J67">
        <v>7.45</v>
      </c>
      <c r="K67">
        <v>0.95</v>
      </c>
      <c r="L67">
        <v>6.35</v>
      </c>
      <c r="M67">
        <v>5.61</v>
      </c>
    </row>
    <row r="68" spans="1:13" x14ac:dyDescent="0.3">
      <c r="A68" s="1" t="s">
        <v>44</v>
      </c>
      <c r="B68">
        <v>-5.38</v>
      </c>
      <c r="C68">
        <v>-2.0299999999999998</v>
      </c>
      <c r="D68">
        <v>-6.07</v>
      </c>
      <c r="E68">
        <v>-4.24</v>
      </c>
      <c r="F68">
        <v>-5.58</v>
      </c>
      <c r="G68">
        <v>-9.4600000000000009</v>
      </c>
      <c r="H68">
        <v>-4.21</v>
      </c>
      <c r="I68">
        <v>-4.78</v>
      </c>
      <c r="J68">
        <v>-7.46</v>
      </c>
      <c r="K68">
        <v>-12.03</v>
      </c>
      <c r="L68">
        <v>-7.33</v>
      </c>
      <c r="M68">
        <v>-5.0199999999999996</v>
      </c>
    </row>
    <row r="69" spans="1:13" x14ac:dyDescent="0.3">
      <c r="A69" s="1" t="s">
        <v>484</v>
      </c>
      <c r="B69">
        <v>-3.14</v>
      </c>
      <c r="C69">
        <v>-3.47</v>
      </c>
      <c r="D69">
        <v>-0.9</v>
      </c>
      <c r="E69">
        <v>-0.89</v>
      </c>
      <c r="F69">
        <v>-0.72</v>
      </c>
      <c r="G69">
        <v>-2.86</v>
      </c>
      <c r="H69">
        <v>-3.56</v>
      </c>
      <c r="I69">
        <v>-1.24</v>
      </c>
      <c r="J69">
        <v>-0.39</v>
      </c>
      <c r="K69">
        <v>-3.32</v>
      </c>
      <c r="L69">
        <v>-6.14</v>
      </c>
      <c r="M69">
        <v>-4.24</v>
      </c>
    </row>
    <row r="70" spans="1:13" x14ac:dyDescent="0.3">
      <c r="A70" s="1" t="s">
        <v>45</v>
      </c>
      <c r="B70">
        <v>-2.44</v>
      </c>
      <c r="C70">
        <v>-2.46</v>
      </c>
      <c r="D70">
        <v>-5.18</v>
      </c>
      <c r="E70">
        <v>-1.1599999999999999</v>
      </c>
      <c r="F70">
        <v>-7.09</v>
      </c>
      <c r="G70">
        <v>-0.8</v>
      </c>
      <c r="H70">
        <v>-1.26</v>
      </c>
      <c r="I70">
        <v>-0.99</v>
      </c>
      <c r="J70">
        <v>-3.49</v>
      </c>
      <c r="K70">
        <v>-6.53</v>
      </c>
      <c r="L70">
        <v>-7.51</v>
      </c>
      <c r="M70">
        <v>-5.19</v>
      </c>
    </row>
    <row r="71" spans="1:13" x14ac:dyDescent="0.3">
      <c r="A71" s="1" t="s">
        <v>46</v>
      </c>
      <c r="B71">
        <v>10.59</v>
      </c>
      <c r="C71">
        <v>8.82</v>
      </c>
      <c r="D71">
        <v>4.83</v>
      </c>
      <c r="E71">
        <v>-1.33</v>
      </c>
      <c r="F71">
        <v>7.51</v>
      </c>
      <c r="G71">
        <v>8.5</v>
      </c>
      <c r="H71">
        <v>6.82</v>
      </c>
      <c r="I71">
        <v>6.58</v>
      </c>
      <c r="J71">
        <v>9.92</v>
      </c>
      <c r="K71">
        <v>10.68</v>
      </c>
      <c r="L71">
        <v>5.03</v>
      </c>
      <c r="M71">
        <v>2.91</v>
      </c>
    </row>
    <row r="72" spans="1:13" x14ac:dyDescent="0.3">
      <c r="A72" s="1" t="s">
        <v>485</v>
      </c>
      <c r="B72">
        <v>4.09</v>
      </c>
      <c r="C72">
        <v>3.35</v>
      </c>
      <c r="D72">
        <v>3.06</v>
      </c>
      <c r="E72">
        <v>-1.64</v>
      </c>
      <c r="F72">
        <v>2.98</v>
      </c>
      <c r="G72">
        <v>5.03</v>
      </c>
      <c r="H72">
        <v>4.26</v>
      </c>
      <c r="I72">
        <v>3.15</v>
      </c>
      <c r="J72">
        <v>4.66</v>
      </c>
      <c r="K72">
        <v>5.13</v>
      </c>
      <c r="L72">
        <v>4.8499999999999996</v>
      </c>
      <c r="M72">
        <v>2.4</v>
      </c>
    </row>
    <row r="73" spans="1:13" x14ac:dyDescent="0.3">
      <c r="A73" s="1" t="s">
        <v>47</v>
      </c>
      <c r="B73">
        <v>-1.51</v>
      </c>
      <c r="C73">
        <v>-0.44</v>
      </c>
      <c r="D73">
        <v>-1.07</v>
      </c>
      <c r="E73">
        <v>0.09</v>
      </c>
      <c r="F73">
        <v>-1.92</v>
      </c>
      <c r="G73">
        <v>-1.2</v>
      </c>
      <c r="H73">
        <v>-0.11</v>
      </c>
      <c r="I73">
        <v>1.34</v>
      </c>
      <c r="J73">
        <v>-3.04</v>
      </c>
      <c r="K73">
        <v>-6.36</v>
      </c>
      <c r="L73">
        <v>-0.43</v>
      </c>
      <c r="M73">
        <v>-0.11</v>
      </c>
    </row>
    <row r="74" spans="1:13" x14ac:dyDescent="0.3">
      <c r="A74" s="1" t="s">
        <v>486</v>
      </c>
      <c r="B74">
        <v>10.92</v>
      </c>
      <c r="C74">
        <v>15.62</v>
      </c>
      <c r="D74">
        <v>17.28</v>
      </c>
      <c r="E74">
        <v>8.4600000000000009</v>
      </c>
      <c r="F74">
        <v>16.059999999999999</v>
      </c>
      <c r="G74">
        <v>18.149999999999999</v>
      </c>
      <c r="H74">
        <v>9.49</v>
      </c>
      <c r="I74">
        <v>8.3000000000000007</v>
      </c>
      <c r="J74">
        <v>8.98</v>
      </c>
      <c r="K74">
        <v>7.73</v>
      </c>
      <c r="L74">
        <v>12.21</v>
      </c>
      <c r="M74">
        <v>13.66</v>
      </c>
    </row>
    <row r="75" spans="1:13" x14ac:dyDescent="0.3">
      <c r="A75" s="1" t="s">
        <v>487</v>
      </c>
      <c r="B75">
        <v>-1.07</v>
      </c>
      <c r="C75">
        <v>3.88</v>
      </c>
      <c r="D75">
        <v>2.42</v>
      </c>
      <c r="E75">
        <v>-3.11</v>
      </c>
      <c r="F75">
        <v>0.28999999999999998</v>
      </c>
      <c r="G75">
        <v>1.08</v>
      </c>
      <c r="H75">
        <v>3.57</v>
      </c>
      <c r="I75">
        <v>-3.52</v>
      </c>
      <c r="J75">
        <v>4.68</v>
      </c>
      <c r="K75">
        <v>-6.53</v>
      </c>
      <c r="L75">
        <v>1.91</v>
      </c>
      <c r="M75">
        <v>4.24</v>
      </c>
    </row>
    <row r="76" spans="1:13" x14ac:dyDescent="0.3">
      <c r="A76" s="1" t="s">
        <v>48</v>
      </c>
      <c r="B76">
        <v>0.73</v>
      </c>
      <c r="C76">
        <v>3.53</v>
      </c>
      <c r="D76">
        <v>2.27</v>
      </c>
      <c r="E76">
        <v>7.22</v>
      </c>
      <c r="F76">
        <v>-1.46</v>
      </c>
      <c r="G76">
        <v>3.05</v>
      </c>
      <c r="H76">
        <v>0.57999999999999996</v>
      </c>
      <c r="I76">
        <v>1.44</v>
      </c>
      <c r="J76">
        <v>3.46</v>
      </c>
      <c r="K76">
        <v>6.53</v>
      </c>
      <c r="L76">
        <v>3.26</v>
      </c>
      <c r="M76">
        <v>0.82</v>
      </c>
    </row>
    <row r="77" spans="1:13" x14ac:dyDescent="0.3">
      <c r="A77" s="1" t="s">
        <v>49</v>
      </c>
      <c r="B77">
        <v>-1.67</v>
      </c>
      <c r="C77">
        <v>1.84</v>
      </c>
      <c r="D77">
        <v>-1.81</v>
      </c>
      <c r="E77">
        <v>2.15</v>
      </c>
      <c r="F77">
        <v>-0.49</v>
      </c>
      <c r="G77">
        <v>-3.47</v>
      </c>
      <c r="H77">
        <v>1.72</v>
      </c>
      <c r="I77">
        <v>0.63</v>
      </c>
      <c r="J77">
        <v>-4.67</v>
      </c>
      <c r="K77">
        <v>-4.3</v>
      </c>
      <c r="L77">
        <v>-2.62</v>
      </c>
      <c r="M77">
        <v>-0.57999999999999996</v>
      </c>
    </row>
    <row r="78" spans="1:13" x14ac:dyDescent="0.3">
      <c r="A78" s="1" t="s">
        <v>488</v>
      </c>
      <c r="B78">
        <v>-2.15</v>
      </c>
      <c r="C78">
        <v>-3.11</v>
      </c>
      <c r="D78">
        <v>-0.81</v>
      </c>
      <c r="E78">
        <v>5.51</v>
      </c>
      <c r="F78">
        <v>-2.14</v>
      </c>
      <c r="G78">
        <v>0.49</v>
      </c>
      <c r="H78">
        <v>-2.94</v>
      </c>
      <c r="I78">
        <v>-1.46</v>
      </c>
      <c r="J78">
        <v>-5.77</v>
      </c>
      <c r="K78">
        <v>-2.81</v>
      </c>
      <c r="L78">
        <v>-2.17</v>
      </c>
      <c r="M78">
        <v>-1.31</v>
      </c>
    </row>
    <row r="79" spans="1:13" x14ac:dyDescent="0.3">
      <c r="A79" s="1" t="s">
        <v>50</v>
      </c>
      <c r="B79">
        <v>3.62</v>
      </c>
      <c r="C79">
        <v>4.22</v>
      </c>
      <c r="D79">
        <v>4.43</v>
      </c>
      <c r="E79">
        <v>5.09</v>
      </c>
      <c r="F79">
        <v>2.0699999999999998</v>
      </c>
      <c r="G79">
        <v>8.2200000000000006</v>
      </c>
      <c r="H79">
        <v>3.58</v>
      </c>
      <c r="I79">
        <v>4.25</v>
      </c>
      <c r="J79">
        <v>1.52</v>
      </c>
      <c r="K79">
        <v>3.67</v>
      </c>
      <c r="L79">
        <v>6.47</v>
      </c>
      <c r="M79">
        <v>4.46</v>
      </c>
    </row>
    <row r="80" spans="1:13" x14ac:dyDescent="0.3">
      <c r="A80" s="1" t="s">
        <v>489</v>
      </c>
      <c r="B80">
        <v>1.48</v>
      </c>
      <c r="C80">
        <v>-1.06</v>
      </c>
      <c r="D80">
        <v>-2.02</v>
      </c>
      <c r="E80">
        <v>-0.62</v>
      </c>
      <c r="F80">
        <v>-1.43</v>
      </c>
      <c r="G80">
        <v>-2.23</v>
      </c>
      <c r="H80">
        <v>1.25</v>
      </c>
      <c r="I80">
        <v>2.82</v>
      </c>
      <c r="J80">
        <v>-2.33</v>
      </c>
      <c r="K80">
        <v>-0.38</v>
      </c>
      <c r="L80">
        <v>1.17</v>
      </c>
      <c r="M80">
        <v>-1.32</v>
      </c>
    </row>
    <row r="81" spans="1:13" x14ac:dyDescent="0.3">
      <c r="A81" s="1" t="s">
        <v>51</v>
      </c>
      <c r="B81">
        <v>-0.31</v>
      </c>
      <c r="C81">
        <v>-1.44</v>
      </c>
      <c r="D81">
        <v>-1.38</v>
      </c>
      <c r="E81">
        <v>-0.86</v>
      </c>
      <c r="F81">
        <v>-2.35</v>
      </c>
      <c r="G81">
        <v>-0.84</v>
      </c>
      <c r="H81">
        <v>4.74</v>
      </c>
      <c r="I81">
        <v>2.96</v>
      </c>
      <c r="J81">
        <v>2.89</v>
      </c>
      <c r="K81">
        <v>2.17</v>
      </c>
      <c r="L81">
        <v>-0.14000000000000001</v>
      </c>
      <c r="M81">
        <v>-2.19</v>
      </c>
    </row>
    <row r="82" spans="1:13" x14ac:dyDescent="0.3">
      <c r="A82" s="1" t="s">
        <v>52</v>
      </c>
      <c r="B82">
        <v>1.55</v>
      </c>
      <c r="C82">
        <v>4.49</v>
      </c>
      <c r="D82">
        <v>1.37</v>
      </c>
      <c r="E82">
        <v>5.91</v>
      </c>
      <c r="F82">
        <v>0.45</v>
      </c>
      <c r="G82">
        <v>2.9</v>
      </c>
      <c r="H82">
        <v>1.59</v>
      </c>
      <c r="I82">
        <v>4.08</v>
      </c>
      <c r="J82">
        <v>0.43</v>
      </c>
      <c r="K82">
        <v>3.62</v>
      </c>
      <c r="L82">
        <v>0.53</v>
      </c>
      <c r="M82">
        <v>1.3</v>
      </c>
    </row>
    <row r="83" spans="1:13" x14ac:dyDescent="0.3">
      <c r="A83" s="1" t="s">
        <v>490</v>
      </c>
      <c r="B83">
        <v>-1.62</v>
      </c>
      <c r="C83">
        <v>-1.1499999999999999</v>
      </c>
      <c r="D83">
        <v>-3.67</v>
      </c>
      <c r="E83">
        <v>-2.42</v>
      </c>
      <c r="F83">
        <v>-2.4</v>
      </c>
      <c r="G83">
        <v>-4.46</v>
      </c>
      <c r="H83">
        <v>1.29</v>
      </c>
      <c r="I83">
        <v>-0.81</v>
      </c>
      <c r="J83">
        <v>-0.89</v>
      </c>
      <c r="K83">
        <v>-3.74</v>
      </c>
      <c r="L83">
        <v>0.63</v>
      </c>
      <c r="M83">
        <v>-1.57</v>
      </c>
    </row>
    <row r="84" spans="1:13" x14ac:dyDescent="0.3">
      <c r="A84" s="1" t="s">
        <v>53</v>
      </c>
      <c r="B84">
        <v>1.74</v>
      </c>
      <c r="C84">
        <v>-0.71</v>
      </c>
      <c r="D84">
        <v>1.0900000000000001</v>
      </c>
      <c r="E84">
        <v>0.82</v>
      </c>
      <c r="F84">
        <v>-3.69</v>
      </c>
      <c r="G84">
        <v>1.59</v>
      </c>
      <c r="H84">
        <v>3.14</v>
      </c>
      <c r="I84">
        <v>3.14</v>
      </c>
      <c r="J84">
        <v>4.84</v>
      </c>
      <c r="K84">
        <v>-9.7100000000000009</v>
      </c>
      <c r="L84">
        <v>1.73</v>
      </c>
      <c r="M84">
        <v>2.4700000000000002</v>
      </c>
    </row>
    <row r="85" spans="1:13" x14ac:dyDescent="0.3">
      <c r="A85" s="1" t="s">
        <v>54</v>
      </c>
      <c r="B85">
        <v>5.22</v>
      </c>
      <c r="C85">
        <v>9.67</v>
      </c>
      <c r="D85">
        <v>5.1100000000000003</v>
      </c>
      <c r="E85">
        <v>6.33</v>
      </c>
      <c r="F85">
        <v>7.74</v>
      </c>
      <c r="G85">
        <v>3.73</v>
      </c>
      <c r="H85">
        <v>3.44</v>
      </c>
      <c r="I85">
        <v>6.49</v>
      </c>
      <c r="J85">
        <v>2.33</v>
      </c>
      <c r="K85">
        <v>6.26</v>
      </c>
      <c r="L85">
        <v>8.92</v>
      </c>
      <c r="M85">
        <v>7.85</v>
      </c>
    </row>
    <row r="86" spans="1:13" x14ac:dyDescent="0.3">
      <c r="A86" s="1" t="s">
        <v>55</v>
      </c>
      <c r="B86">
        <v>-4.09</v>
      </c>
      <c r="C86">
        <v>-4.2</v>
      </c>
      <c r="D86">
        <v>-5.77</v>
      </c>
      <c r="E86">
        <v>0.28999999999999998</v>
      </c>
      <c r="F86">
        <v>-6.5</v>
      </c>
      <c r="G86">
        <v>-3.92</v>
      </c>
      <c r="H86">
        <v>0.11</v>
      </c>
      <c r="I86">
        <v>0.84</v>
      </c>
      <c r="J86">
        <v>-7.15</v>
      </c>
      <c r="K86">
        <v>-8.84</v>
      </c>
      <c r="L86">
        <v>-4.59</v>
      </c>
      <c r="M86">
        <v>-3.69</v>
      </c>
    </row>
    <row r="87" spans="1:13" x14ac:dyDescent="0.3">
      <c r="A87" s="1" t="s">
        <v>56</v>
      </c>
      <c r="B87">
        <v>-1.39</v>
      </c>
      <c r="C87">
        <v>-3.49</v>
      </c>
      <c r="D87">
        <v>-0.48</v>
      </c>
      <c r="E87">
        <v>-3.01</v>
      </c>
      <c r="F87">
        <v>-0.94</v>
      </c>
      <c r="G87">
        <v>-0.67</v>
      </c>
      <c r="H87">
        <v>0.99</v>
      </c>
      <c r="I87">
        <v>-3.4</v>
      </c>
      <c r="J87">
        <v>-1.83</v>
      </c>
      <c r="K87">
        <v>-0.21</v>
      </c>
      <c r="L87">
        <v>-1.62</v>
      </c>
      <c r="M87">
        <v>-1.82</v>
      </c>
    </row>
    <row r="88" spans="1:13" x14ac:dyDescent="0.3">
      <c r="A88" s="1" t="s">
        <v>57</v>
      </c>
      <c r="B88">
        <v>-1.39</v>
      </c>
      <c r="C88">
        <v>-3.34</v>
      </c>
      <c r="D88">
        <v>-0.1</v>
      </c>
      <c r="E88">
        <v>-2.08</v>
      </c>
      <c r="F88">
        <v>-0.83</v>
      </c>
      <c r="G88">
        <v>-0.09</v>
      </c>
      <c r="H88">
        <v>-1.03</v>
      </c>
      <c r="I88">
        <v>0.19</v>
      </c>
      <c r="J88">
        <v>-2.76</v>
      </c>
      <c r="K88">
        <v>-1.79</v>
      </c>
      <c r="L88">
        <v>-0.52</v>
      </c>
      <c r="M88">
        <v>0.39</v>
      </c>
    </row>
    <row r="89" spans="1:13" x14ac:dyDescent="0.3">
      <c r="A89" s="1" t="s">
        <v>491</v>
      </c>
      <c r="B89">
        <v>0.53</v>
      </c>
      <c r="C89">
        <v>3.16</v>
      </c>
      <c r="D89">
        <v>1.1000000000000001</v>
      </c>
      <c r="E89">
        <v>2.5299999999999998</v>
      </c>
      <c r="F89">
        <v>-0.61</v>
      </c>
      <c r="G89">
        <v>-3.61</v>
      </c>
      <c r="H89">
        <v>0.66</v>
      </c>
      <c r="I89">
        <v>1.94</v>
      </c>
      <c r="J89">
        <v>-3.43</v>
      </c>
      <c r="K89">
        <v>-5.21</v>
      </c>
      <c r="L89">
        <v>2.34</v>
      </c>
      <c r="M89">
        <v>1.92</v>
      </c>
    </row>
    <row r="90" spans="1:13" x14ac:dyDescent="0.3">
      <c r="A90" s="1" t="s">
        <v>58</v>
      </c>
      <c r="B90">
        <v>-0.94</v>
      </c>
      <c r="C90">
        <v>-0.49</v>
      </c>
      <c r="D90">
        <v>-2.82</v>
      </c>
      <c r="E90">
        <v>-0.41</v>
      </c>
      <c r="F90">
        <v>-3.3</v>
      </c>
      <c r="G90">
        <v>-1.47</v>
      </c>
      <c r="H90">
        <v>1.44</v>
      </c>
      <c r="I90">
        <v>1.68</v>
      </c>
      <c r="J90">
        <v>-2.76</v>
      </c>
      <c r="K90">
        <v>-1.88</v>
      </c>
      <c r="L90">
        <v>-0.59</v>
      </c>
      <c r="M90">
        <v>-1.1599999999999999</v>
      </c>
    </row>
    <row r="91" spans="1:13" x14ac:dyDescent="0.3">
      <c r="A91" s="1" t="s">
        <v>59</v>
      </c>
      <c r="B91">
        <v>4.53</v>
      </c>
      <c r="C91">
        <v>4.29</v>
      </c>
      <c r="D91">
        <v>3.77</v>
      </c>
      <c r="E91">
        <v>6.09</v>
      </c>
      <c r="F91">
        <v>2.59</v>
      </c>
      <c r="G91">
        <v>7.81</v>
      </c>
      <c r="H91">
        <v>1.93</v>
      </c>
      <c r="I91">
        <v>5.7</v>
      </c>
      <c r="J91">
        <v>6.06</v>
      </c>
      <c r="K91">
        <v>9.0299999999999994</v>
      </c>
      <c r="L91">
        <v>6</v>
      </c>
      <c r="M91">
        <v>4.51</v>
      </c>
    </row>
    <row r="92" spans="1:13" x14ac:dyDescent="0.3">
      <c r="A92" s="1" t="s">
        <v>492</v>
      </c>
      <c r="B92">
        <v>1.22</v>
      </c>
      <c r="C92">
        <v>-2.44</v>
      </c>
      <c r="D92">
        <v>-4.13</v>
      </c>
      <c r="E92">
        <v>-1.8</v>
      </c>
      <c r="F92">
        <v>-2.39</v>
      </c>
      <c r="G92">
        <v>-7.0000000000000007E-2</v>
      </c>
      <c r="H92">
        <v>-0.86</v>
      </c>
      <c r="I92">
        <v>0.87</v>
      </c>
      <c r="J92">
        <v>-0.18</v>
      </c>
      <c r="K92">
        <v>-2.2400000000000002</v>
      </c>
      <c r="L92">
        <v>0.43</v>
      </c>
      <c r="M92">
        <v>-1.42</v>
      </c>
    </row>
    <row r="93" spans="1:13" x14ac:dyDescent="0.3">
      <c r="A93" s="1" t="s">
        <v>60</v>
      </c>
      <c r="B93">
        <v>0.11</v>
      </c>
      <c r="C93">
        <v>-0.85</v>
      </c>
      <c r="D93">
        <v>-1.45</v>
      </c>
      <c r="E93">
        <v>-5.77</v>
      </c>
      <c r="F93">
        <v>-0.86</v>
      </c>
      <c r="G93">
        <v>0.6</v>
      </c>
      <c r="H93">
        <v>-2.2599999999999998</v>
      </c>
      <c r="I93">
        <v>-3.23</v>
      </c>
      <c r="J93">
        <v>4.62</v>
      </c>
      <c r="K93">
        <v>3.83</v>
      </c>
      <c r="L93">
        <v>-1.18</v>
      </c>
      <c r="M93">
        <v>-1.28</v>
      </c>
    </row>
    <row r="94" spans="1:13" x14ac:dyDescent="0.3">
      <c r="A94" s="1" t="s">
        <v>61</v>
      </c>
      <c r="B94">
        <v>0.25</v>
      </c>
      <c r="C94">
        <v>1.55</v>
      </c>
      <c r="D94">
        <v>-1.22</v>
      </c>
      <c r="E94">
        <v>0.73</v>
      </c>
      <c r="F94">
        <v>-0.32</v>
      </c>
      <c r="G94">
        <v>-1.85</v>
      </c>
      <c r="H94">
        <v>3.48</v>
      </c>
      <c r="I94">
        <v>2.0099999999999998</v>
      </c>
      <c r="J94">
        <v>-0.71</v>
      </c>
      <c r="K94">
        <v>-0.89</v>
      </c>
      <c r="L94">
        <v>-0.03</v>
      </c>
      <c r="M94">
        <v>-0.13</v>
      </c>
    </row>
    <row r="95" spans="1:13" x14ac:dyDescent="0.3">
      <c r="A95" s="1" t="s">
        <v>62</v>
      </c>
      <c r="B95">
        <v>-3.35</v>
      </c>
      <c r="C95">
        <v>-4.46</v>
      </c>
      <c r="D95">
        <v>-4.96</v>
      </c>
      <c r="E95">
        <v>-3.55</v>
      </c>
      <c r="F95">
        <v>-3.62</v>
      </c>
      <c r="G95">
        <v>-3.23</v>
      </c>
      <c r="H95">
        <v>-5.05</v>
      </c>
      <c r="I95">
        <v>-3.14</v>
      </c>
      <c r="J95">
        <v>-3.17</v>
      </c>
      <c r="K95">
        <v>-1.75</v>
      </c>
      <c r="L95">
        <v>-4.8499999999999996</v>
      </c>
      <c r="M95">
        <v>-3.95</v>
      </c>
    </row>
    <row r="96" spans="1:13" x14ac:dyDescent="0.3">
      <c r="A96" s="1" t="s">
        <v>63</v>
      </c>
      <c r="B96">
        <v>4.59</v>
      </c>
      <c r="C96">
        <v>1.95</v>
      </c>
      <c r="D96">
        <v>4.6500000000000004</v>
      </c>
      <c r="E96">
        <v>3.45</v>
      </c>
      <c r="F96">
        <v>3.57</v>
      </c>
      <c r="G96">
        <v>5.25</v>
      </c>
      <c r="H96">
        <v>2.1800000000000002</v>
      </c>
      <c r="I96">
        <v>4.28</v>
      </c>
      <c r="J96">
        <v>5.58</v>
      </c>
      <c r="K96">
        <v>6.08</v>
      </c>
      <c r="L96">
        <v>5.89</v>
      </c>
      <c r="M96">
        <v>7.28</v>
      </c>
    </row>
    <row r="97" spans="1:13" x14ac:dyDescent="0.3">
      <c r="A97" s="1" t="s">
        <v>493</v>
      </c>
      <c r="B97">
        <v>0</v>
      </c>
      <c r="C97">
        <v>-0.75</v>
      </c>
      <c r="D97">
        <v>0.75</v>
      </c>
      <c r="E97">
        <v>1.89</v>
      </c>
      <c r="F97">
        <v>0.82</v>
      </c>
      <c r="G97">
        <v>2.34</v>
      </c>
      <c r="H97">
        <v>2.15</v>
      </c>
      <c r="I97">
        <v>-0.33</v>
      </c>
      <c r="J97">
        <v>-1.25</v>
      </c>
      <c r="K97">
        <v>0.62</v>
      </c>
      <c r="L97">
        <v>-0.1</v>
      </c>
      <c r="M97">
        <v>1.48</v>
      </c>
    </row>
    <row r="98" spans="1:13" x14ac:dyDescent="0.3">
      <c r="A98" s="1" t="s">
        <v>64</v>
      </c>
      <c r="B98">
        <v>-5.3</v>
      </c>
      <c r="C98">
        <v>-6.86</v>
      </c>
      <c r="D98">
        <v>-5.87</v>
      </c>
      <c r="E98">
        <v>-6.93</v>
      </c>
      <c r="F98">
        <v>-6.54</v>
      </c>
      <c r="G98">
        <v>-4.67</v>
      </c>
      <c r="H98">
        <v>-4.16</v>
      </c>
      <c r="I98">
        <v>-4.53</v>
      </c>
      <c r="J98">
        <v>-6.84</v>
      </c>
      <c r="K98">
        <v>-1.92</v>
      </c>
      <c r="L98">
        <v>-6.04</v>
      </c>
      <c r="M98">
        <v>-4.47</v>
      </c>
    </row>
    <row r="99" spans="1:13" x14ac:dyDescent="0.3">
      <c r="A99" s="1" t="s">
        <v>65</v>
      </c>
      <c r="B99">
        <v>0.12</v>
      </c>
      <c r="C99">
        <v>0.39</v>
      </c>
      <c r="D99">
        <v>-2.06</v>
      </c>
      <c r="E99">
        <v>-1.08</v>
      </c>
      <c r="F99">
        <v>-3.97</v>
      </c>
      <c r="G99">
        <v>-3.47</v>
      </c>
      <c r="H99">
        <v>4.13</v>
      </c>
      <c r="I99">
        <v>-0.41</v>
      </c>
      <c r="J99">
        <v>-0.43</v>
      </c>
      <c r="K99">
        <v>-3</v>
      </c>
      <c r="L99">
        <v>0.08</v>
      </c>
      <c r="M99">
        <v>-0.42</v>
      </c>
    </row>
    <row r="100" spans="1:13" x14ac:dyDescent="0.3">
      <c r="A100" s="1" t="s">
        <v>66</v>
      </c>
      <c r="B100">
        <v>4.17</v>
      </c>
      <c r="C100">
        <v>6.09</v>
      </c>
      <c r="D100">
        <v>4.37</v>
      </c>
      <c r="E100">
        <v>2.06</v>
      </c>
      <c r="F100">
        <v>2.73</v>
      </c>
      <c r="G100">
        <v>-0.69</v>
      </c>
      <c r="H100">
        <v>2.62</v>
      </c>
      <c r="I100">
        <v>2.4700000000000002</v>
      </c>
      <c r="J100">
        <v>2.86</v>
      </c>
      <c r="K100">
        <v>4.17</v>
      </c>
      <c r="L100">
        <v>5.15</v>
      </c>
      <c r="M100">
        <v>5.8</v>
      </c>
    </row>
    <row r="101" spans="1:13" x14ac:dyDescent="0.3">
      <c r="A101" s="1" t="s">
        <v>494</v>
      </c>
      <c r="B101">
        <v>6.92</v>
      </c>
      <c r="C101">
        <v>9.6199999999999992</v>
      </c>
      <c r="D101">
        <v>11.56</v>
      </c>
      <c r="E101">
        <v>6.71</v>
      </c>
      <c r="F101">
        <v>11.2</v>
      </c>
      <c r="G101">
        <v>13.35</v>
      </c>
      <c r="H101">
        <v>2.93</v>
      </c>
      <c r="I101">
        <v>0.18</v>
      </c>
      <c r="J101">
        <v>10.84</v>
      </c>
      <c r="K101">
        <v>9.25</v>
      </c>
      <c r="L101">
        <v>10.029999999999999</v>
      </c>
      <c r="M101">
        <v>8.59</v>
      </c>
    </row>
    <row r="102" spans="1:13" x14ac:dyDescent="0.3">
      <c r="A102" s="1" t="s">
        <v>67</v>
      </c>
      <c r="B102">
        <v>4.22</v>
      </c>
      <c r="C102">
        <v>0.2</v>
      </c>
      <c r="D102">
        <v>5.23</v>
      </c>
      <c r="E102">
        <v>0.89</v>
      </c>
      <c r="F102">
        <v>1.29</v>
      </c>
      <c r="G102">
        <v>1.64</v>
      </c>
      <c r="H102">
        <v>-0.39</v>
      </c>
      <c r="I102">
        <v>0.71</v>
      </c>
      <c r="J102">
        <v>1.25</v>
      </c>
      <c r="K102">
        <v>5.17</v>
      </c>
      <c r="L102">
        <v>1.32</v>
      </c>
      <c r="M102">
        <v>4.1500000000000004</v>
      </c>
    </row>
    <row r="103" spans="1:13" x14ac:dyDescent="0.3">
      <c r="A103" s="1" t="s">
        <v>68</v>
      </c>
      <c r="B103">
        <v>-0.26</v>
      </c>
      <c r="C103">
        <v>-2.81</v>
      </c>
      <c r="D103">
        <v>-1.37</v>
      </c>
      <c r="E103">
        <v>-3.74</v>
      </c>
      <c r="F103">
        <v>-1.63</v>
      </c>
      <c r="G103">
        <v>-0.4</v>
      </c>
      <c r="H103">
        <v>-1.53</v>
      </c>
      <c r="I103">
        <v>0.84</v>
      </c>
      <c r="J103">
        <v>-1.97</v>
      </c>
      <c r="K103">
        <v>1.1399999999999999</v>
      </c>
      <c r="L103">
        <v>-0.51</v>
      </c>
      <c r="M103">
        <v>-0.1</v>
      </c>
    </row>
    <row r="104" spans="1:13" x14ac:dyDescent="0.3">
      <c r="A104" s="1" t="s">
        <v>69</v>
      </c>
      <c r="B104">
        <v>3.53</v>
      </c>
      <c r="C104">
        <v>4.71</v>
      </c>
      <c r="D104">
        <v>8.8000000000000007</v>
      </c>
      <c r="E104">
        <v>3.34</v>
      </c>
      <c r="F104">
        <v>5.16</v>
      </c>
      <c r="G104">
        <v>8.69</v>
      </c>
      <c r="H104">
        <v>1.42</v>
      </c>
      <c r="I104">
        <v>2.83</v>
      </c>
      <c r="J104">
        <v>5.14</v>
      </c>
      <c r="K104">
        <v>8.86</v>
      </c>
      <c r="L104">
        <v>5.21</v>
      </c>
      <c r="M104">
        <v>8.31</v>
      </c>
    </row>
    <row r="105" spans="1:13" x14ac:dyDescent="0.3">
      <c r="A105" s="1" t="s">
        <v>70</v>
      </c>
      <c r="B105">
        <v>4.1399999999999997</v>
      </c>
      <c r="C105">
        <v>2.98</v>
      </c>
      <c r="D105">
        <v>3.98</v>
      </c>
      <c r="E105">
        <v>5.09</v>
      </c>
      <c r="F105">
        <v>3.77</v>
      </c>
      <c r="G105">
        <v>6.07</v>
      </c>
      <c r="H105">
        <v>3.55</v>
      </c>
      <c r="I105">
        <v>0.46</v>
      </c>
      <c r="J105">
        <v>5.71</v>
      </c>
      <c r="K105">
        <v>0.99</v>
      </c>
      <c r="L105">
        <v>5.6</v>
      </c>
      <c r="M105">
        <v>7.29</v>
      </c>
    </row>
    <row r="106" spans="1:13" x14ac:dyDescent="0.3">
      <c r="A106" s="1" t="s">
        <v>495</v>
      </c>
      <c r="B106">
        <v>-0.38</v>
      </c>
      <c r="C106">
        <v>-0.5</v>
      </c>
      <c r="D106">
        <v>-2.31</v>
      </c>
      <c r="E106">
        <v>4.7699999999999996</v>
      </c>
      <c r="F106">
        <v>-1.44</v>
      </c>
      <c r="G106">
        <v>-4.2300000000000004</v>
      </c>
      <c r="H106">
        <v>1.22</v>
      </c>
      <c r="I106">
        <v>-0.24</v>
      </c>
      <c r="J106">
        <v>-2.66</v>
      </c>
      <c r="K106">
        <v>-2.75</v>
      </c>
      <c r="L106">
        <v>-0.87</v>
      </c>
      <c r="M106">
        <v>-1.73</v>
      </c>
    </row>
    <row r="107" spans="1:13" x14ac:dyDescent="0.3">
      <c r="A107" s="1" t="s">
        <v>71</v>
      </c>
      <c r="B107">
        <v>-11.58</v>
      </c>
      <c r="C107">
        <v>-11.17</v>
      </c>
      <c r="D107">
        <v>-12.22</v>
      </c>
      <c r="E107">
        <v>-10.61</v>
      </c>
      <c r="F107">
        <v>-8.9700000000000006</v>
      </c>
      <c r="G107">
        <v>-10.74</v>
      </c>
      <c r="H107">
        <v>-4.47</v>
      </c>
      <c r="I107">
        <v>-7.07</v>
      </c>
      <c r="J107">
        <v>-14.14</v>
      </c>
      <c r="K107">
        <v>-12.84</v>
      </c>
      <c r="L107">
        <v>-11.45</v>
      </c>
      <c r="M107">
        <v>-17.18</v>
      </c>
    </row>
    <row r="108" spans="1:13" x14ac:dyDescent="0.3">
      <c r="A108" s="1" t="s">
        <v>72</v>
      </c>
      <c r="B108">
        <v>2.14</v>
      </c>
      <c r="C108">
        <v>0.73</v>
      </c>
      <c r="D108">
        <v>3.26</v>
      </c>
      <c r="E108">
        <v>6.17</v>
      </c>
      <c r="F108">
        <v>1.76</v>
      </c>
      <c r="G108">
        <v>5.16</v>
      </c>
      <c r="H108">
        <v>2.99</v>
      </c>
      <c r="I108">
        <v>3</v>
      </c>
      <c r="J108">
        <v>2.59</v>
      </c>
      <c r="K108">
        <v>5.19</v>
      </c>
      <c r="L108">
        <v>1.76</v>
      </c>
      <c r="M108">
        <v>3.49</v>
      </c>
    </row>
    <row r="109" spans="1:13" x14ac:dyDescent="0.3">
      <c r="A109" s="1" t="s">
        <v>496</v>
      </c>
      <c r="B109">
        <v>1.7</v>
      </c>
      <c r="C109">
        <v>-0.61</v>
      </c>
      <c r="D109">
        <v>1.66</v>
      </c>
      <c r="E109">
        <v>2.81</v>
      </c>
      <c r="F109">
        <v>0.86</v>
      </c>
      <c r="G109">
        <v>6.52</v>
      </c>
      <c r="H109">
        <v>0.09</v>
      </c>
      <c r="I109">
        <v>-1.23</v>
      </c>
      <c r="J109">
        <v>-0.6</v>
      </c>
      <c r="K109">
        <v>3.41</v>
      </c>
      <c r="L109">
        <v>1.41</v>
      </c>
      <c r="M109">
        <v>1.1399999999999999</v>
      </c>
    </row>
    <row r="110" spans="1:13" x14ac:dyDescent="0.3">
      <c r="A110" s="1" t="s">
        <v>73</v>
      </c>
      <c r="B110">
        <v>4.2</v>
      </c>
      <c r="C110">
        <v>5.08</v>
      </c>
      <c r="D110">
        <v>7.24</v>
      </c>
      <c r="E110">
        <v>3.12</v>
      </c>
      <c r="F110">
        <v>4.63</v>
      </c>
      <c r="G110">
        <v>4.25</v>
      </c>
      <c r="H110">
        <v>3.66</v>
      </c>
      <c r="I110">
        <v>6.36</v>
      </c>
      <c r="J110">
        <v>5.75</v>
      </c>
      <c r="K110">
        <v>1.42</v>
      </c>
      <c r="L110">
        <v>5.3</v>
      </c>
      <c r="M110">
        <v>7.07</v>
      </c>
    </row>
    <row r="111" spans="1:13" x14ac:dyDescent="0.3">
      <c r="A111" s="1" t="s">
        <v>74</v>
      </c>
      <c r="B111">
        <v>-3.51</v>
      </c>
      <c r="C111">
        <v>-3.59</v>
      </c>
      <c r="D111">
        <v>-4.72</v>
      </c>
      <c r="E111">
        <v>0.63</v>
      </c>
      <c r="F111">
        <v>-3.82</v>
      </c>
      <c r="G111">
        <v>-3.33</v>
      </c>
      <c r="H111">
        <v>-0.63</v>
      </c>
      <c r="I111">
        <v>-1.63</v>
      </c>
      <c r="J111">
        <v>-4.42</v>
      </c>
      <c r="K111">
        <v>-4.5199999999999996</v>
      </c>
      <c r="L111">
        <v>-3.37</v>
      </c>
      <c r="M111">
        <v>-3.1</v>
      </c>
    </row>
    <row r="112" spans="1:13" x14ac:dyDescent="0.3">
      <c r="A112" s="1" t="s">
        <v>497</v>
      </c>
      <c r="B112">
        <v>4.13</v>
      </c>
      <c r="C112">
        <v>6.61</v>
      </c>
      <c r="D112">
        <v>7.54</v>
      </c>
      <c r="E112">
        <v>9.36</v>
      </c>
      <c r="F112">
        <v>6.97</v>
      </c>
      <c r="G112">
        <v>7.54</v>
      </c>
      <c r="H112">
        <v>0.16</v>
      </c>
      <c r="I112">
        <v>2.33</v>
      </c>
      <c r="J112">
        <v>6.15</v>
      </c>
      <c r="K112">
        <v>5.04</v>
      </c>
      <c r="L112">
        <v>7.45</v>
      </c>
      <c r="M112">
        <v>9.06</v>
      </c>
    </row>
    <row r="113" spans="1:13" x14ac:dyDescent="0.3">
      <c r="A113" s="1" t="s">
        <v>75</v>
      </c>
      <c r="B113">
        <v>0.2</v>
      </c>
      <c r="C113">
        <v>2.95</v>
      </c>
      <c r="D113">
        <v>-0.33</v>
      </c>
      <c r="E113">
        <v>4.33</v>
      </c>
      <c r="F113">
        <v>-0.89</v>
      </c>
      <c r="G113">
        <v>0.36</v>
      </c>
      <c r="H113">
        <v>-2.15</v>
      </c>
      <c r="I113">
        <v>-2.74</v>
      </c>
      <c r="J113">
        <v>0.87</v>
      </c>
      <c r="K113">
        <v>0.43</v>
      </c>
      <c r="L113">
        <v>1.44</v>
      </c>
      <c r="M113">
        <v>1.6</v>
      </c>
    </row>
    <row r="114" spans="1:13" x14ac:dyDescent="0.3">
      <c r="A114" s="1" t="s">
        <v>76</v>
      </c>
      <c r="B114">
        <v>-1.77</v>
      </c>
      <c r="C114">
        <v>-0.71</v>
      </c>
      <c r="D114">
        <v>-2.06</v>
      </c>
      <c r="E114">
        <v>-2.4300000000000002</v>
      </c>
      <c r="F114">
        <v>-2.94</v>
      </c>
      <c r="G114">
        <v>-1.95</v>
      </c>
      <c r="H114">
        <v>0.1</v>
      </c>
      <c r="I114">
        <v>1.43</v>
      </c>
      <c r="J114">
        <v>-2.4300000000000002</v>
      </c>
      <c r="K114">
        <v>-2.64</v>
      </c>
      <c r="L114">
        <v>0.16</v>
      </c>
      <c r="M114">
        <v>-0.86</v>
      </c>
    </row>
    <row r="115" spans="1:13" x14ac:dyDescent="0.3">
      <c r="A115" s="1" t="s">
        <v>498</v>
      </c>
      <c r="B115">
        <v>3.31</v>
      </c>
      <c r="C115">
        <v>3.01</v>
      </c>
      <c r="D115">
        <v>3.91</v>
      </c>
      <c r="E115">
        <v>9.26</v>
      </c>
      <c r="F115">
        <v>2.38</v>
      </c>
      <c r="G115">
        <v>0.42</v>
      </c>
      <c r="H115">
        <v>1.92</v>
      </c>
      <c r="I115">
        <v>4.97</v>
      </c>
      <c r="J115">
        <v>2.86</v>
      </c>
      <c r="K115">
        <v>4.83</v>
      </c>
      <c r="L115">
        <v>8.7200000000000006</v>
      </c>
      <c r="M115">
        <v>4.9800000000000004</v>
      </c>
    </row>
    <row r="116" spans="1:13" x14ac:dyDescent="0.3">
      <c r="A116" s="1" t="s">
        <v>77</v>
      </c>
      <c r="B116">
        <v>2.0299999999999998</v>
      </c>
      <c r="C116">
        <v>2.06</v>
      </c>
      <c r="D116">
        <v>1.81</v>
      </c>
      <c r="E116">
        <v>1.58</v>
      </c>
      <c r="F116">
        <v>2.83</v>
      </c>
      <c r="G116">
        <v>-1.72</v>
      </c>
      <c r="H116">
        <v>-0.11</v>
      </c>
      <c r="I116">
        <v>2.08</v>
      </c>
      <c r="J116">
        <v>1.18</v>
      </c>
      <c r="K116">
        <v>0.15</v>
      </c>
      <c r="L116">
        <v>3.26</v>
      </c>
      <c r="M116">
        <v>3.39</v>
      </c>
    </row>
    <row r="117" spans="1:13" x14ac:dyDescent="0.3">
      <c r="A117" s="1" t="s">
        <v>78</v>
      </c>
      <c r="B117">
        <v>7.55</v>
      </c>
      <c r="C117">
        <v>4.7</v>
      </c>
      <c r="D117">
        <v>7.62</v>
      </c>
      <c r="E117">
        <v>7.89</v>
      </c>
      <c r="F117">
        <v>7.78</v>
      </c>
      <c r="G117">
        <v>6</v>
      </c>
      <c r="H117">
        <v>1.53</v>
      </c>
      <c r="I117">
        <v>2.04</v>
      </c>
      <c r="J117">
        <v>8.89</v>
      </c>
      <c r="K117">
        <v>8.56</v>
      </c>
      <c r="L117">
        <v>5.08</v>
      </c>
      <c r="M117">
        <v>6.74</v>
      </c>
    </row>
    <row r="118" spans="1:13" x14ac:dyDescent="0.3">
      <c r="A118" s="1" t="s">
        <v>499</v>
      </c>
      <c r="B118">
        <v>-1.87</v>
      </c>
      <c r="C118">
        <v>0.42</v>
      </c>
      <c r="D118">
        <v>-1.34</v>
      </c>
      <c r="E118">
        <v>5.92</v>
      </c>
      <c r="F118">
        <v>0.89</v>
      </c>
      <c r="G118">
        <v>-1.73</v>
      </c>
      <c r="H118">
        <v>-2.39</v>
      </c>
      <c r="I118">
        <v>-2.17</v>
      </c>
      <c r="J118">
        <v>-0.76</v>
      </c>
      <c r="K118">
        <v>-0.55000000000000004</v>
      </c>
      <c r="L118">
        <v>-1.1200000000000001</v>
      </c>
      <c r="M118">
        <v>-0.17</v>
      </c>
    </row>
    <row r="119" spans="1:13" x14ac:dyDescent="0.3">
      <c r="A119" s="1" t="s">
        <v>79</v>
      </c>
      <c r="B119">
        <v>-7.66</v>
      </c>
      <c r="C119">
        <v>-9.4</v>
      </c>
      <c r="D119">
        <v>-9.08</v>
      </c>
      <c r="E119">
        <v>-2.5499999999999998</v>
      </c>
      <c r="F119">
        <v>-8.1</v>
      </c>
      <c r="G119">
        <v>-7.75</v>
      </c>
      <c r="H119">
        <v>-5.05</v>
      </c>
      <c r="I119">
        <v>-5.8</v>
      </c>
      <c r="J119">
        <v>-8.9</v>
      </c>
      <c r="K119">
        <v>-4.34</v>
      </c>
      <c r="L119">
        <v>-10.09</v>
      </c>
      <c r="M119">
        <v>-10.28</v>
      </c>
    </row>
    <row r="120" spans="1:13" x14ac:dyDescent="0.3">
      <c r="A120" s="1" t="s">
        <v>80</v>
      </c>
      <c r="B120">
        <v>5.14</v>
      </c>
      <c r="C120">
        <v>-2.2000000000000002</v>
      </c>
      <c r="D120">
        <v>4.51</v>
      </c>
      <c r="E120">
        <v>8.9</v>
      </c>
      <c r="F120">
        <v>5.37</v>
      </c>
      <c r="G120">
        <v>8.18</v>
      </c>
      <c r="H120">
        <v>4.0199999999999996</v>
      </c>
      <c r="I120">
        <v>7.74</v>
      </c>
      <c r="J120">
        <v>3.84</v>
      </c>
      <c r="K120">
        <v>8.77</v>
      </c>
      <c r="L120">
        <v>6.35</v>
      </c>
      <c r="M120">
        <v>7.85</v>
      </c>
    </row>
    <row r="121" spans="1:13" x14ac:dyDescent="0.3">
      <c r="A121" s="1" t="s">
        <v>500</v>
      </c>
      <c r="B121">
        <v>3.38</v>
      </c>
      <c r="C121">
        <v>3.37</v>
      </c>
      <c r="D121">
        <v>4.63</v>
      </c>
      <c r="E121">
        <v>2.48</v>
      </c>
      <c r="F121">
        <v>4.0599999999999996</v>
      </c>
      <c r="G121">
        <v>1.69</v>
      </c>
      <c r="H121">
        <v>-1.53</v>
      </c>
      <c r="I121">
        <v>-0.99</v>
      </c>
      <c r="J121">
        <v>3.07</v>
      </c>
      <c r="K121">
        <v>2.08</v>
      </c>
      <c r="L121">
        <v>1.79</v>
      </c>
      <c r="M121">
        <v>7.02</v>
      </c>
    </row>
    <row r="122" spans="1:13" x14ac:dyDescent="0.3">
      <c r="A122" s="1" t="s">
        <v>81</v>
      </c>
      <c r="B122">
        <v>3.12</v>
      </c>
      <c r="C122">
        <v>9.09</v>
      </c>
      <c r="D122">
        <v>8.82</v>
      </c>
      <c r="E122">
        <v>14.22</v>
      </c>
      <c r="F122">
        <v>2.2200000000000002</v>
      </c>
      <c r="G122">
        <v>7.5</v>
      </c>
      <c r="H122">
        <v>-2.06</v>
      </c>
      <c r="I122">
        <v>1.56</v>
      </c>
      <c r="J122">
        <v>1.31</v>
      </c>
      <c r="K122">
        <v>-1.29</v>
      </c>
      <c r="L122">
        <v>2.11</v>
      </c>
      <c r="M122">
        <v>9.43</v>
      </c>
    </row>
    <row r="123" spans="1:13" x14ac:dyDescent="0.3">
      <c r="A123" s="1" t="s">
        <v>82</v>
      </c>
      <c r="B123">
        <v>-4.8499999999999996</v>
      </c>
      <c r="C123">
        <v>-6.3</v>
      </c>
      <c r="D123">
        <v>-2.76</v>
      </c>
      <c r="E123">
        <v>12.94</v>
      </c>
      <c r="F123">
        <v>-1.77</v>
      </c>
      <c r="G123">
        <v>-3.59</v>
      </c>
      <c r="H123">
        <v>-1.48</v>
      </c>
      <c r="I123">
        <v>-3.39</v>
      </c>
      <c r="J123">
        <v>-4.8499999999999996</v>
      </c>
      <c r="K123">
        <v>-4.63</v>
      </c>
      <c r="L123">
        <v>-5.07</v>
      </c>
      <c r="M123">
        <v>-1.65</v>
      </c>
    </row>
    <row r="124" spans="1:13" x14ac:dyDescent="0.3">
      <c r="A124" s="1" t="s">
        <v>83</v>
      </c>
      <c r="B124">
        <v>-8.1300000000000008</v>
      </c>
      <c r="C124">
        <v>-8.7899999999999991</v>
      </c>
      <c r="D124">
        <v>-12.36</v>
      </c>
      <c r="E124">
        <v>-17.89</v>
      </c>
      <c r="F124">
        <v>-10.119999999999999</v>
      </c>
      <c r="G124">
        <v>-12.66</v>
      </c>
      <c r="H124">
        <v>-2.62</v>
      </c>
      <c r="I124">
        <v>-6.59</v>
      </c>
      <c r="J124">
        <v>-8.64</v>
      </c>
      <c r="K124">
        <v>-2.82</v>
      </c>
      <c r="L124">
        <v>-8.92</v>
      </c>
      <c r="M124">
        <v>-15.66</v>
      </c>
    </row>
    <row r="125" spans="1:13" x14ac:dyDescent="0.3">
      <c r="A125" s="1" t="s">
        <v>84</v>
      </c>
      <c r="B125">
        <v>6.49</v>
      </c>
      <c r="C125">
        <v>-1.77</v>
      </c>
      <c r="D125">
        <v>2.37</v>
      </c>
      <c r="E125">
        <v>6.86</v>
      </c>
      <c r="F125">
        <v>5.58</v>
      </c>
      <c r="G125">
        <v>0.56000000000000005</v>
      </c>
      <c r="H125">
        <v>7.32</v>
      </c>
      <c r="I125">
        <v>12</v>
      </c>
      <c r="J125">
        <v>3.36</v>
      </c>
      <c r="K125">
        <v>4.29</v>
      </c>
      <c r="L125">
        <v>6.81</v>
      </c>
      <c r="M125">
        <v>5.26</v>
      </c>
    </row>
    <row r="126" spans="1:13" x14ac:dyDescent="0.3">
      <c r="A126" s="1" t="s">
        <v>501</v>
      </c>
      <c r="B126">
        <v>7.94</v>
      </c>
      <c r="C126">
        <v>4.33</v>
      </c>
      <c r="D126">
        <v>5.62</v>
      </c>
      <c r="E126">
        <v>4.09</v>
      </c>
      <c r="F126">
        <v>7.76</v>
      </c>
      <c r="G126">
        <v>4.8</v>
      </c>
      <c r="H126">
        <v>5</v>
      </c>
      <c r="I126">
        <v>4.59</v>
      </c>
      <c r="J126">
        <v>10.73</v>
      </c>
      <c r="K126">
        <v>6.96</v>
      </c>
      <c r="L126">
        <v>7.87</v>
      </c>
      <c r="M126">
        <v>8.4</v>
      </c>
    </row>
    <row r="127" spans="1:13" x14ac:dyDescent="0.3">
      <c r="A127" s="1" t="s">
        <v>85</v>
      </c>
      <c r="B127">
        <v>2.99</v>
      </c>
      <c r="C127">
        <v>2.79</v>
      </c>
      <c r="D127">
        <v>2.81</v>
      </c>
      <c r="E127">
        <v>5.83</v>
      </c>
      <c r="F127">
        <v>1.07</v>
      </c>
      <c r="G127">
        <v>3.08</v>
      </c>
      <c r="H127">
        <v>-0.57999999999999996</v>
      </c>
      <c r="I127">
        <v>4.54</v>
      </c>
      <c r="J127">
        <v>2.41</v>
      </c>
      <c r="K127">
        <v>0.22</v>
      </c>
      <c r="L127">
        <v>4.87</v>
      </c>
      <c r="M127">
        <v>5.35</v>
      </c>
    </row>
    <row r="128" spans="1:13" x14ac:dyDescent="0.3">
      <c r="A128" s="1" t="s">
        <v>86</v>
      </c>
      <c r="B128">
        <v>7.76</v>
      </c>
      <c r="C128">
        <v>11.74</v>
      </c>
      <c r="D128">
        <v>11.49</v>
      </c>
      <c r="E128">
        <v>2.0099999999999998</v>
      </c>
      <c r="F128">
        <v>9.33</v>
      </c>
      <c r="G128">
        <v>15.42</v>
      </c>
      <c r="H128">
        <v>1</v>
      </c>
      <c r="I128">
        <v>-0.1</v>
      </c>
      <c r="J128">
        <v>10.83</v>
      </c>
      <c r="K128">
        <v>8.8800000000000008</v>
      </c>
      <c r="L128">
        <v>3.25</v>
      </c>
      <c r="M128">
        <v>11.3</v>
      </c>
    </row>
    <row r="129" spans="1:13" x14ac:dyDescent="0.3">
      <c r="A129" s="1" t="s">
        <v>502</v>
      </c>
      <c r="B129">
        <v>1.43</v>
      </c>
      <c r="C129">
        <v>1.49</v>
      </c>
      <c r="D129">
        <v>1.48</v>
      </c>
      <c r="E129">
        <v>3.66</v>
      </c>
      <c r="F129">
        <v>1.97</v>
      </c>
      <c r="G129">
        <v>3.62</v>
      </c>
      <c r="H129">
        <v>6.3</v>
      </c>
      <c r="I129">
        <v>-1.17</v>
      </c>
      <c r="J129">
        <v>1.86</v>
      </c>
      <c r="K129">
        <v>0.27</v>
      </c>
      <c r="L129">
        <v>1.87</v>
      </c>
      <c r="M129">
        <v>3.69</v>
      </c>
    </row>
    <row r="130" spans="1:13" x14ac:dyDescent="0.3">
      <c r="A130" s="1" t="s">
        <v>87</v>
      </c>
      <c r="B130">
        <v>0.27</v>
      </c>
      <c r="C130">
        <v>0.98</v>
      </c>
      <c r="D130">
        <v>3.69</v>
      </c>
      <c r="E130">
        <v>6.52</v>
      </c>
      <c r="F130">
        <v>0.83</v>
      </c>
      <c r="G130">
        <v>1.88</v>
      </c>
      <c r="H130">
        <v>-1.61</v>
      </c>
      <c r="I130">
        <v>0.15</v>
      </c>
      <c r="J130">
        <v>1.28</v>
      </c>
      <c r="K130">
        <v>3.62</v>
      </c>
      <c r="L130">
        <v>2.62</v>
      </c>
      <c r="M130">
        <v>5.07</v>
      </c>
    </row>
    <row r="131" spans="1:13" x14ac:dyDescent="0.3">
      <c r="A131" s="1" t="s">
        <v>88</v>
      </c>
      <c r="B131">
        <v>0.28999999999999998</v>
      </c>
      <c r="C131">
        <v>-1.72</v>
      </c>
      <c r="D131">
        <v>1.24</v>
      </c>
      <c r="E131">
        <v>7.74</v>
      </c>
      <c r="F131">
        <v>-1.46</v>
      </c>
      <c r="G131">
        <v>1.78</v>
      </c>
      <c r="H131">
        <v>-3.25</v>
      </c>
      <c r="I131">
        <v>1.94</v>
      </c>
      <c r="J131">
        <v>-1.1499999999999999</v>
      </c>
      <c r="K131">
        <v>-1.24</v>
      </c>
      <c r="L131">
        <v>0.1</v>
      </c>
      <c r="M131">
        <v>3.32</v>
      </c>
    </row>
    <row r="132" spans="1:13" x14ac:dyDescent="0.3">
      <c r="A132" s="1" t="s">
        <v>503</v>
      </c>
      <c r="B132">
        <v>0.91</v>
      </c>
      <c r="C132">
        <v>4.92</v>
      </c>
      <c r="D132">
        <v>8.81</v>
      </c>
      <c r="E132">
        <v>24.29</v>
      </c>
      <c r="F132">
        <v>7.25</v>
      </c>
      <c r="G132">
        <v>9.92</v>
      </c>
      <c r="H132">
        <v>0</v>
      </c>
      <c r="I132">
        <v>7.38</v>
      </c>
      <c r="J132">
        <v>2.6</v>
      </c>
      <c r="K132">
        <v>8.86</v>
      </c>
      <c r="L132">
        <v>5.61</v>
      </c>
      <c r="M132">
        <v>9.83</v>
      </c>
    </row>
    <row r="133" spans="1:13" x14ac:dyDescent="0.3">
      <c r="A133" s="1" t="s">
        <v>504</v>
      </c>
      <c r="B133">
        <v>1.01</v>
      </c>
      <c r="C133">
        <v>-1.0900000000000001</v>
      </c>
      <c r="D133">
        <v>-2.54</v>
      </c>
      <c r="E133">
        <v>-10.59</v>
      </c>
      <c r="F133">
        <v>-0.98</v>
      </c>
      <c r="G133">
        <v>-1</v>
      </c>
      <c r="H133">
        <v>0.83</v>
      </c>
      <c r="I133">
        <v>-1.95</v>
      </c>
      <c r="J133">
        <v>-1.37</v>
      </c>
      <c r="K133">
        <v>4.59</v>
      </c>
      <c r="L133">
        <v>3.12</v>
      </c>
      <c r="M133">
        <v>-3.02</v>
      </c>
    </row>
    <row r="134" spans="1:13" x14ac:dyDescent="0.3">
      <c r="A134" s="1" t="s">
        <v>505</v>
      </c>
      <c r="B134">
        <v>2.0099999999999998</v>
      </c>
      <c r="C134">
        <v>-2.2400000000000002</v>
      </c>
      <c r="D134">
        <v>-2.8</v>
      </c>
      <c r="E134">
        <v>-10.15</v>
      </c>
      <c r="F134">
        <v>0.31</v>
      </c>
      <c r="G134">
        <v>-8.25</v>
      </c>
      <c r="H134">
        <v>5.54</v>
      </c>
      <c r="I134">
        <v>-2.57</v>
      </c>
      <c r="J134">
        <v>0.47</v>
      </c>
      <c r="K134">
        <v>-1.61</v>
      </c>
      <c r="L134">
        <v>-2.5099999999999998</v>
      </c>
      <c r="M134">
        <v>-3.94</v>
      </c>
    </row>
    <row r="135" spans="1:13" x14ac:dyDescent="0.3">
      <c r="A135" s="1" t="s">
        <v>506</v>
      </c>
      <c r="B135">
        <v>2.48</v>
      </c>
      <c r="C135">
        <v>6.44</v>
      </c>
      <c r="D135">
        <v>4.26</v>
      </c>
      <c r="E135">
        <v>-0.44</v>
      </c>
      <c r="F135">
        <v>4.74</v>
      </c>
      <c r="G135">
        <v>0.31</v>
      </c>
      <c r="H135">
        <v>2.15</v>
      </c>
      <c r="I135">
        <v>-1.27</v>
      </c>
      <c r="J135">
        <v>2.7</v>
      </c>
      <c r="K135">
        <v>1.85</v>
      </c>
      <c r="L135">
        <v>1.96</v>
      </c>
      <c r="M135">
        <v>1.44</v>
      </c>
    </row>
    <row r="136" spans="1:13" x14ac:dyDescent="0.3">
      <c r="A136" s="1" t="s">
        <v>89</v>
      </c>
      <c r="B136">
        <v>6.92</v>
      </c>
      <c r="C136">
        <v>6.99</v>
      </c>
      <c r="D136">
        <v>7.28</v>
      </c>
      <c r="E136">
        <v>-2.2599999999999998</v>
      </c>
      <c r="F136">
        <v>2.41</v>
      </c>
      <c r="G136">
        <v>5.05</v>
      </c>
      <c r="H136">
        <v>1.17</v>
      </c>
      <c r="I136">
        <v>2.98</v>
      </c>
      <c r="J136">
        <v>12.72</v>
      </c>
      <c r="K136">
        <v>5.9</v>
      </c>
      <c r="L136">
        <v>6.9</v>
      </c>
      <c r="M136">
        <v>9.9600000000000009</v>
      </c>
    </row>
    <row r="137" spans="1:13" x14ac:dyDescent="0.3">
      <c r="A137" s="1" t="s">
        <v>90</v>
      </c>
      <c r="B137">
        <v>1.1599999999999999</v>
      </c>
      <c r="C137">
        <v>1.88</v>
      </c>
      <c r="D137">
        <v>-0.76</v>
      </c>
      <c r="E137">
        <v>-7.54</v>
      </c>
      <c r="F137">
        <v>-1.18</v>
      </c>
      <c r="G137">
        <v>-0.01</v>
      </c>
      <c r="H137">
        <v>6.21</v>
      </c>
      <c r="I137">
        <v>-2.68</v>
      </c>
      <c r="J137">
        <v>3.1</v>
      </c>
      <c r="K137">
        <v>3.03</v>
      </c>
      <c r="L137">
        <v>0.64</v>
      </c>
      <c r="M137">
        <v>1.17</v>
      </c>
    </row>
    <row r="138" spans="1:13" x14ac:dyDescent="0.3">
      <c r="A138" s="1" t="s">
        <v>507</v>
      </c>
      <c r="B138">
        <v>2.66</v>
      </c>
      <c r="C138">
        <v>2.86</v>
      </c>
      <c r="D138">
        <v>-0.09</v>
      </c>
      <c r="E138">
        <v>-3.87</v>
      </c>
      <c r="F138">
        <v>-1.07</v>
      </c>
      <c r="G138">
        <v>4.32</v>
      </c>
      <c r="H138">
        <v>7.14</v>
      </c>
      <c r="I138">
        <v>1.82</v>
      </c>
      <c r="J138">
        <v>2.82</v>
      </c>
      <c r="K138">
        <v>3.44</v>
      </c>
      <c r="L138">
        <v>2.75</v>
      </c>
      <c r="M138">
        <v>2.91</v>
      </c>
    </row>
    <row r="139" spans="1:13" x14ac:dyDescent="0.3">
      <c r="A139" s="1" t="s">
        <v>91</v>
      </c>
      <c r="B139">
        <v>-0.21</v>
      </c>
      <c r="C139">
        <v>-4.28</v>
      </c>
      <c r="D139">
        <v>-2.46</v>
      </c>
      <c r="E139">
        <v>4.7</v>
      </c>
      <c r="F139">
        <v>1.7</v>
      </c>
      <c r="G139">
        <v>-6.75</v>
      </c>
      <c r="H139">
        <v>-1.92</v>
      </c>
      <c r="I139">
        <v>3.44</v>
      </c>
      <c r="J139">
        <v>-1.42</v>
      </c>
      <c r="K139">
        <v>-5.58</v>
      </c>
      <c r="L139">
        <v>1.69</v>
      </c>
      <c r="M139">
        <v>-4.53</v>
      </c>
    </row>
    <row r="140" spans="1:13" x14ac:dyDescent="0.3">
      <c r="A140" s="1" t="s">
        <v>92</v>
      </c>
      <c r="B140">
        <v>-0.64</v>
      </c>
      <c r="C140">
        <v>-2.91</v>
      </c>
      <c r="D140">
        <v>-2.64</v>
      </c>
      <c r="E140">
        <v>7.93</v>
      </c>
      <c r="F140">
        <v>-3.76</v>
      </c>
      <c r="G140">
        <v>-3.63</v>
      </c>
      <c r="H140">
        <v>0.37</v>
      </c>
      <c r="I140">
        <v>2.8</v>
      </c>
      <c r="J140">
        <v>-3.4</v>
      </c>
      <c r="K140">
        <v>-3.9</v>
      </c>
      <c r="L140">
        <v>-3.09</v>
      </c>
      <c r="M140">
        <v>-2.33</v>
      </c>
    </row>
    <row r="141" spans="1:13" x14ac:dyDescent="0.3">
      <c r="A141" s="1" t="s">
        <v>508</v>
      </c>
      <c r="B141">
        <v>-5.07</v>
      </c>
      <c r="C141">
        <v>-7.9</v>
      </c>
      <c r="D141">
        <v>-7.3</v>
      </c>
      <c r="E141">
        <v>-6.28</v>
      </c>
      <c r="F141">
        <v>-5.67</v>
      </c>
      <c r="G141">
        <v>-7.29</v>
      </c>
      <c r="H141">
        <v>-0.81</v>
      </c>
      <c r="I141">
        <v>-0.83</v>
      </c>
      <c r="J141">
        <v>-5.6</v>
      </c>
      <c r="K141">
        <v>-7.73</v>
      </c>
      <c r="L141">
        <v>-5.17</v>
      </c>
      <c r="M141">
        <v>-6.01</v>
      </c>
    </row>
    <row r="142" spans="1:13" x14ac:dyDescent="0.3">
      <c r="A142" s="1" t="s">
        <v>93</v>
      </c>
      <c r="B142">
        <v>-2.1800000000000002</v>
      </c>
      <c r="C142">
        <v>-2.97</v>
      </c>
      <c r="D142">
        <v>-7.43</v>
      </c>
      <c r="E142">
        <v>-12.28</v>
      </c>
      <c r="F142">
        <v>-6.6</v>
      </c>
      <c r="G142">
        <v>-3.64</v>
      </c>
      <c r="H142">
        <v>2.84</v>
      </c>
      <c r="I142">
        <v>-5.53</v>
      </c>
      <c r="J142">
        <v>-3.64</v>
      </c>
      <c r="K142">
        <v>-1.28</v>
      </c>
      <c r="L142">
        <v>-2.52</v>
      </c>
      <c r="M142">
        <v>-9.1</v>
      </c>
    </row>
    <row r="143" spans="1:13" x14ac:dyDescent="0.3">
      <c r="A143" s="1" t="s">
        <v>509</v>
      </c>
      <c r="B143">
        <v>7.41</v>
      </c>
      <c r="C143">
        <v>-4.1500000000000004</v>
      </c>
      <c r="D143">
        <v>2.91</v>
      </c>
      <c r="E143">
        <v>9.92</v>
      </c>
      <c r="F143">
        <v>5.8</v>
      </c>
      <c r="G143">
        <v>5.14</v>
      </c>
      <c r="H143">
        <v>6.02</v>
      </c>
      <c r="I143">
        <v>4.88</v>
      </c>
      <c r="J143">
        <v>6.77</v>
      </c>
      <c r="K143">
        <v>7.95</v>
      </c>
      <c r="L143">
        <v>7.45</v>
      </c>
      <c r="M143">
        <v>6.86</v>
      </c>
    </row>
    <row r="144" spans="1:13" x14ac:dyDescent="0.3">
      <c r="A144" s="1" t="s">
        <v>94</v>
      </c>
      <c r="B144">
        <v>2.65</v>
      </c>
      <c r="C144">
        <v>4.8499999999999996</v>
      </c>
      <c r="D144">
        <v>4.93</v>
      </c>
      <c r="E144">
        <v>6.9</v>
      </c>
      <c r="F144">
        <v>3.49</v>
      </c>
      <c r="G144">
        <v>1.4</v>
      </c>
      <c r="H144">
        <v>2.7</v>
      </c>
      <c r="I144">
        <v>5.92</v>
      </c>
      <c r="J144">
        <v>1.07</v>
      </c>
      <c r="K144">
        <v>3.92</v>
      </c>
      <c r="L144">
        <v>5.68</v>
      </c>
      <c r="M144">
        <v>4.2</v>
      </c>
    </row>
    <row r="145" spans="1:13" x14ac:dyDescent="0.3">
      <c r="A145" s="1" t="s">
        <v>510</v>
      </c>
      <c r="B145">
        <v>-1.81</v>
      </c>
      <c r="C145">
        <v>0.48</v>
      </c>
      <c r="D145">
        <v>-1.31</v>
      </c>
      <c r="E145">
        <v>-6.54</v>
      </c>
      <c r="F145">
        <v>-2.46</v>
      </c>
      <c r="G145">
        <v>-0.06</v>
      </c>
      <c r="H145">
        <v>-1.45</v>
      </c>
      <c r="I145">
        <v>-2.33</v>
      </c>
      <c r="J145">
        <v>-1.94</v>
      </c>
      <c r="K145">
        <v>-0.73</v>
      </c>
      <c r="L145">
        <v>-3.86</v>
      </c>
      <c r="M145">
        <v>-3.65</v>
      </c>
    </row>
    <row r="146" spans="1:13" x14ac:dyDescent="0.3">
      <c r="A146" s="1" t="s">
        <v>511</v>
      </c>
      <c r="B146">
        <v>-0.92</v>
      </c>
      <c r="C146">
        <v>1.17</v>
      </c>
      <c r="D146">
        <v>-3.87</v>
      </c>
      <c r="E146">
        <v>-8.4600000000000009</v>
      </c>
      <c r="F146">
        <v>-1.8</v>
      </c>
      <c r="G146">
        <v>2.94</v>
      </c>
      <c r="H146">
        <v>0.68</v>
      </c>
      <c r="I146">
        <v>-0.67</v>
      </c>
      <c r="J146">
        <v>0.12</v>
      </c>
      <c r="K146">
        <v>1.43</v>
      </c>
      <c r="L146">
        <v>-2.17</v>
      </c>
      <c r="M146">
        <v>-4.6500000000000004</v>
      </c>
    </row>
    <row r="147" spans="1:13" x14ac:dyDescent="0.3">
      <c r="A147" s="1" t="s">
        <v>512</v>
      </c>
      <c r="B147">
        <v>-1.97</v>
      </c>
      <c r="C147">
        <v>-2.04</v>
      </c>
      <c r="D147">
        <v>-5.47</v>
      </c>
      <c r="E147">
        <v>-11.09</v>
      </c>
      <c r="F147">
        <v>-6.05</v>
      </c>
      <c r="G147">
        <v>-5.2</v>
      </c>
      <c r="H147">
        <v>-5.68</v>
      </c>
      <c r="I147">
        <v>-0.36</v>
      </c>
      <c r="J147">
        <v>-1.36</v>
      </c>
      <c r="K147">
        <v>-1.8</v>
      </c>
      <c r="L147">
        <v>-2.91</v>
      </c>
      <c r="M147">
        <v>-5.33</v>
      </c>
    </row>
    <row r="148" spans="1:13" x14ac:dyDescent="0.3">
      <c r="A148" s="1" t="s">
        <v>95</v>
      </c>
      <c r="B148">
        <v>2.4500000000000002</v>
      </c>
      <c r="C148">
        <v>3.49</v>
      </c>
      <c r="D148">
        <v>-1.96</v>
      </c>
      <c r="E148">
        <v>-3.65</v>
      </c>
      <c r="F148">
        <v>-1.1100000000000001</v>
      </c>
      <c r="G148">
        <v>-3.7</v>
      </c>
      <c r="H148">
        <v>2.0499999999999998</v>
      </c>
      <c r="I148">
        <v>1.66</v>
      </c>
      <c r="J148">
        <v>4.22</v>
      </c>
      <c r="K148">
        <v>-2.5499999999999998</v>
      </c>
      <c r="L148">
        <v>-1.05</v>
      </c>
      <c r="M148">
        <v>-1.7</v>
      </c>
    </row>
    <row r="149" spans="1:13" x14ac:dyDescent="0.3">
      <c r="A149" s="1" t="s">
        <v>96</v>
      </c>
      <c r="B149">
        <v>6.67</v>
      </c>
      <c r="C149">
        <v>4.4400000000000004</v>
      </c>
      <c r="D149">
        <v>2.61</v>
      </c>
      <c r="E149">
        <v>4.34</v>
      </c>
      <c r="F149">
        <v>4.96</v>
      </c>
      <c r="G149">
        <v>7.52</v>
      </c>
      <c r="H149">
        <v>-0.18</v>
      </c>
      <c r="I149">
        <v>3.84</v>
      </c>
      <c r="J149">
        <v>5.41</v>
      </c>
      <c r="K149">
        <v>7.39</v>
      </c>
      <c r="L149">
        <v>3.28</v>
      </c>
      <c r="M149">
        <v>4.3</v>
      </c>
    </row>
    <row r="150" spans="1:13" x14ac:dyDescent="0.3">
      <c r="A150" s="1" t="s">
        <v>513</v>
      </c>
      <c r="B150">
        <v>-3.26</v>
      </c>
      <c r="C150">
        <v>-1.93</v>
      </c>
      <c r="D150">
        <v>-5.0199999999999996</v>
      </c>
      <c r="E150">
        <v>2.31</v>
      </c>
      <c r="F150">
        <v>-3.92</v>
      </c>
      <c r="G150">
        <v>-5.35</v>
      </c>
      <c r="H150">
        <v>-1.02</v>
      </c>
      <c r="I150">
        <v>-0.52</v>
      </c>
      <c r="J150">
        <v>-2.72</v>
      </c>
      <c r="K150">
        <v>-3.03</v>
      </c>
      <c r="L150">
        <v>-5.52</v>
      </c>
      <c r="M150">
        <v>-5.48</v>
      </c>
    </row>
    <row r="151" spans="1:13" x14ac:dyDescent="0.3">
      <c r="A151" s="1" t="s">
        <v>97</v>
      </c>
      <c r="B151">
        <v>1.67</v>
      </c>
      <c r="C151">
        <v>2.65</v>
      </c>
      <c r="D151">
        <v>-2.11</v>
      </c>
      <c r="E151">
        <v>-6.25</v>
      </c>
      <c r="F151">
        <v>-3.67</v>
      </c>
      <c r="G151">
        <v>-2.38</v>
      </c>
      <c r="H151">
        <v>-2.4500000000000002</v>
      </c>
      <c r="I151">
        <v>-2.21</v>
      </c>
      <c r="J151">
        <v>2.67</v>
      </c>
      <c r="K151">
        <v>-0.75</v>
      </c>
      <c r="L151">
        <v>-2.5299999999999998</v>
      </c>
      <c r="M151">
        <v>-2.34</v>
      </c>
    </row>
    <row r="152" spans="1:13" x14ac:dyDescent="0.3">
      <c r="A152" s="1" t="s">
        <v>514</v>
      </c>
      <c r="B152">
        <v>-0.46</v>
      </c>
      <c r="C152">
        <v>-0.33</v>
      </c>
      <c r="D152">
        <v>-2.2000000000000002</v>
      </c>
      <c r="E152">
        <v>-7.91</v>
      </c>
      <c r="F152">
        <v>-2.7</v>
      </c>
      <c r="G152">
        <v>1.68</v>
      </c>
      <c r="H152">
        <v>1.2</v>
      </c>
      <c r="I152">
        <v>-2.57</v>
      </c>
      <c r="J152">
        <v>0.21</v>
      </c>
      <c r="K152">
        <v>0.79</v>
      </c>
      <c r="L152">
        <v>-3.03</v>
      </c>
      <c r="M152">
        <v>-3.03</v>
      </c>
    </row>
    <row r="153" spans="1:13" x14ac:dyDescent="0.3">
      <c r="A153" s="1" t="s">
        <v>98</v>
      </c>
      <c r="B153">
        <v>9.17</v>
      </c>
      <c r="C153">
        <v>13.74</v>
      </c>
      <c r="D153">
        <v>13.76</v>
      </c>
      <c r="E153">
        <v>9.69</v>
      </c>
      <c r="F153">
        <v>14.37</v>
      </c>
      <c r="G153">
        <v>12.87</v>
      </c>
      <c r="H153">
        <v>10.84</v>
      </c>
      <c r="I153">
        <v>12</v>
      </c>
      <c r="J153">
        <v>12.58</v>
      </c>
      <c r="K153">
        <v>12.37</v>
      </c>
      <c r="L153">
        <v>11.46</v>
      </c>
      <c r="M153">
        <v>11.15</v>
      </c>
    </row>
    <row r="154" spans="1:13" x14ac:dyDescent="0.3">
      <c r="A154" s="1" t="s">
        <v>99</v>
      </c>
      <c r="B154">
        <v>5.25</v>
      </c>
      <c r="C154">
        <v>-0.73</v>
      </c>
      <c r="D154">
        <v>-1.38</v>
      </c>
      <c r="E154">
        <v>1.77</v>
      </c>
      <c r="F154">
        <v>-0.21</v>
      </c>
      <c r="G154">
        <v>1.1299999999999999</v>
      </c>
      <c r="H154">
        <v>0.99</v>
      </c>
      <c r="I154">
        <v>1.06</v>
      </c>
      <c r="J154">
        <v>4.75</v>
      </c>
      <c r="K154">
        <v>1.36</v>
      </c>
      <c r="L154">
        <v>6.01</v>
      </c>
      <c r="M154">
        <v>1.1399999999999999</v>
      </c>
    </row>
    <row r="155" spans="1:13" x14ac:dyDescent="0.3">
      <c r="A155" s="1" t="s">
        <v>515</v>
      </c>
      <c r="B155">
        <v>10.58</v>
      </c>
      <c r="C155">
        <v>16.55</v>
      </c>
      <c r="D155">
        <v>13.45</v>
      </c>
      <c r="E155">
        <v>5.58</v>
      </c>
      <c r="F155">
        <v>12.12</v>
      </c>
      <c r="G155">
        <v>17.07</v>
      </c>
      <c r="H155">
        <v>8.1199999999999992</v>
      </c>
      <c r="I155">
        <v>4.7300000000000004</v>
      </c>
      <c r="J155">
        <v>16.87</v>
      </c>
      <c r="K155">
        <v>8.1999999999999993</v>
      </c>
      <c r="L155">
        <v>15.2</v>
      </c>
      <c r="M155">
        <v>16.649999999999999</v>
      </c>
    </row>
    <row r="156" spans="1:13" x14ac:dyDescent="0.3">
      <c r="A156" s="1" t="s">
        <v>100</v>
      </c>
      <c r="B156">
        <v>5.17</v>
      </c>
      <c r="C156">
        <v>8.24</v>
      </c>
      <c r="D156">
        <v>6.2</v>
      </c>
      <c r="E156">
        <v>-4.4000000000000004</v>
      </c>
      <c r="F156">
        <v>4.72</v>
      </c>
      <c r="G156">
        <v>10.72</v>
      </c>
      <c r="H156">
        <v>5.95</v>
      </c>
      <c r="I156">
        <v>0.16</v>
      </c>
      <c r="J156">
        <v>11.18</v>
      </c>
      <c r="K156">
        <v>5.2</v>
      </c>
      <c r="L156">
        <v>6.6</v>
      </c>
      <c r="M156">
        <v>9.52</v>
      </c>
    </row>
    <row r="157" spans="1:13" x14ac:dyDescent="0.3">
      <c r="A157" s="1" t="s">
        <v>516</v>
      </c>
      <c r="B157">
        <v>0.97</v>
      </c>
      <c r="C157">
        <v>3.03</v>
      </c>
      <c r="D157">
        <v>1.8</v>
      </c>
      <c r="E157">
        <v>5.54</v>
      </c>
      <c r="F157">
        <v>-1.81</v>
      </c>
      <c r="G157">
        <v>2.66</v>
      </c>
      <c r="H157">
        <v>-1.23</v>
      </c>
      <c r="I157">
        <v>4.32</v>
      </c>
      <c r="J157">
        <v>-2.09</v>
      </c>
      <c r="K157">
        <v>0.57999999999999996</v>
      </c>
      <c r="L157">
        <v>-2.35</v>
      </c>
      <c r="M157">
        <v>0.25</v>
      </c>
    </row>
    <row r="158" spans="1:13" x14ac:dyDescent="0.3">
      <c r="A158" s="1" t="s">
        <v>101</v>
      </c>
      <c r="B158">
        <v>-1.01</v>
      </c>
      <c r="C158">
        <v>5.17</v>
      </c>
      <c r="D158">
        <v>4.32</v>
      </c>
      <c r="E158">
        <v>3.62</v>
      </c>
      <c r="F158">
        <v>6.93</v>
      </c>
      <c r="G158">
        <v>8.36</v>
      </c>
      <c r="H158">
        <v>12.44</v>
      </c>
      <c r="I158">
        <v>3.67</v>
      </c>
      <c r="J158">
        <v>1.29</v>
      </c>
      <c r="K158">
        <v>1.42</v>
      </c>
      <c r="L158">
        <v>0.48</v>
      </c>
      <c r="M158">
        <v>6.56</v>
      </c>
    </row>
    <row r="159" spans="1:13" x14ac:dyDescent="0.3">
      <c r="A159" s="1" t="s">
        <v>102</v>
      </c>
      <c r="B159">
        <v>3.8</v>
      </c>
      <c r="C159">
        <v>3.63</v>
      </c>
      <c r="D159">
        <v>4.3499999999999996</v>
      </c>
      <c r="E159">
        <v>-0.59</v>
      </c>
      <c r="F159">
        <v>3.21</v>
      </c>
      <c r="G159">
        <v>3.67</v>
      </c>
      <c r="H159">
        <v>-0.36</v>
      </c>
      <c r="I159">
        <v>1.59</v>
      </c>
      <c r="J159">
        <v>7.9</v>
      </c>
      <c r="K159">
        <v>2.84</v>
      </c>
      <c r="L159">
        <v>5.43</v>
      </c>
      <c r="M159">
        <v>3.32</v>
      </c>
    </row>
    <row r="160" spans="1:13" x14ac:dyDescent="0.3">
      <c r="A160" s="1" t="s">
        <v>103</v>
      </c>
      <c r="B160">
        <v>7.47</v>
      </c>
      <c r="C160">
        <v>-1.1399999999999999</v>
      </c>
      <c r="D160">
        <v>1.88</v>
      </c>
      <c r="E160">
        <v>5.97</v>
      </c>
      <c r="F160">
        <v>2.59</v>
      </c>
      <c r="G160">
        <v>0.67</v>
      </c>
      <c r="H160">
        <v>0.64</v>
      </c>
      <c r="I160">
        <v>0.27</v>
      </c>
      <c r="J160">
        <v>8.51</v>
      </c>
      <c r="K160">
        <v>4.5199999999999996</v>
      </c>
      <c r="L160">
        <v>6.82</v>
      </c>
      <c r="M160">
        <v>2.12</v>
      </c>
    </row>
    <row r="161" spans="1:13" x14ac:dyDescent="0.3">
      <c r="A161" s="1" t="s">
        <v>517</v>
      </c>
      <c r="B161">
        <v>6.19</v>
      </c>
      <c r="C161">
        <v>10.88</v>
      </c>
      <c r="D161">
        <v>5.78</v>
      </c>
      <c r="E161">
        <v>9.3800000000000008</v>
      </c>
      <c r="F161">
        <v>7.65</v>
      </c>
      <c r="G161">
        <v>7.53</v>
      </c>
      <c r="H161">
        <v>5.14</v>
      </c>
      <c r="I161">
        <v>4.76</v>
      </c>
      <c r="J161">
        <v>8.57</v>
      </c>
      <c r="K161">
        <v>5.05</v>
      </c>
      <c r="L161">
        <v>9.15</v>
      </c>
      <c r="M161">
        <v>6.99</v>
      </c>
    </row>
    <row r="162" spans="1:13" x14ac:dyDescent="0.3">
      <c r="A162" s="1" t="s">
        <v>104</v>
      </c>
      <c r="B162">
        <v>-0.95</v>
      </c>
      <c r="C162">
        <v>-2.0699999999999998</v>
      </c>
      <c r="D162">
        <v>2.36</v>
      </c>
      <c r="E162">
        <v>1.35</v>
      </c>
      <c r="F162">
        <v>1.28</v>
      </c>
      <c r="G162">
        <v>2.71</v>
      </c>
      <c r="H162">
        <v>-1.31</v>
      </c>
      <c r="I162">
        <v>2.6</v>
      </c>
      <c r="J162">
        <v>0.48</v>
      </c>
      <c r="K162">
        <v>-2.73</v>
      </c>
      <c r="L162">
        <v>0.63</v>
      </c>
      <c r="M162">
        <v>5.32</v>
      </c>
    </row>
    <row r="163" spans="1:13" x14ac:dyDescent="0.3">
      <c r="A163" s="1" t="s">
        <v>105</v>
      </c>
      <c r="B163">
        <v>3</v>
      </c>
      <c r="C163">
        <v>10.41</v>
      </c>
      <c r="D163">
        <v>1.55</v>
      </c>
      <c r="E163">
        <v>6.41</v>
      </c>
      <c r="F163">
        <v>1.63</v>
      </c>
      <c r="G163">
        <v>6.2</v>
      </c>
      <c r="H163">
        <v>0.17</v>
      </c>
      <c r="I163">
        <v>-0.54</v>
      </c>
      <c r="J163">
        <v>6.11</v>
      </c>
      <c r="K163">
        <v>6.91</v>
      </c>
      <c r="L163">
        <v>0.34</v>
      </c>
      <c r="M163">
        <v>3.8</v>
      </c>
    </row>
    <row r="164" spans="1:13" x14ac:dyDescent="0.3">
      <c r="A164" s="1" t="s">
        <v>518</v>
      </c>
      <c r="B164">
        <v>-2.65</v>
      </c>
      <c r="C164">
        <v>-3.9</v>
      </c>
      <c r="D164">
        <v>-2.86</v>
      </c>
      <c r="E164">
        <v>-2.2599999999999998</v>
      </c>
      <c r="F164">
        <v>-1.94</v>
      </c>
      <c r="G164">
        <v>-5.35</v>
      </c>
      <c r="H164">
        <v>-5.17</v>
      </c>
      <c r="I164">
        <v>1.03</v>
      </c>
      <c r="J164">
        <v>-3.27</v>
      </c>
      <c r="K164">
        <v>-5.68</v>
      </c>
      <c r="L164">
        <v>-2.85</v>
      </c>
      <c r="M164">
        <v>-5</v>
      </c>
    </row>
    <row r="165" spans="1:13" x14ac:dyDescent="0.3">
      <c r="A165" s="1" t="s">
        <v>106</v>
      </c>
      <c r="B165">
        <v>0.71</v>
      </c>
      <c r="C165">
        <v>-2.38</v>
      </c>
      <c r="D165">
        <v>-1.06</v>
      </c>
      <c r="E165">
        <v>6.83</v>
      </c>
      <c r="F165">
        <v>4.68</v>
      </c>
      <c r="G165">
        <v>-1.03</v>
      </c>
      <c r="H165">
        <v>2.2000000000000002</v>
      </c>
      <c r="I165">
        <v>1.52</v>
      </c>
      <c r="J165">
        <v>-4.7300000000000004</v>
      </c>
      <c r="K165">
        <v>-1.01</v>
      </c>
      <c r="L165">
        <v>0.88</v>
      </c>
      <c r="M165">
        <v>-3.56</v>
      </c>
    </row>
    <row r="166" spans="1:13" x14ac:dyDescent="0.3">
      <c r="A166" s="1" t="s">
        <v>107</v>
      </c>
      <c r="B166">
        <v>4.66</v>
      </c>
      <c r="C166">
        <v>4.3899999999999997</v>
      </c>
      <c r="D166">
        <v>2.97</v>
      </c>
      <c r="E166">
        <v>-4.63</v>
      </c>
      <c r="F166">
        <v>0.65</v>
      </c>
      <c r="G166">
        <v>2.16</v>
      </c>
      <c r="H166">
        <v>2.2599999999999998</v>
      </c>
      <c r="I166">
        <v>4.66</v>
      </c>
      <c r="J166">
        <v>2.1800000000000002</v>
      </c>
      <c r="K166">
        <v>1.3</v>
      </c>
      <c r="L166">
        <v>1.95</v>
      </c>
      <c r="M166">
        <v>0.91</v>
      </c>
    </row>
    <row r="167" spans="1:13" x14ac:dyDescent="0.3">
      <c r="A167" s="1" t="s">
        <v>108</v>
      </c>
      <c r="B167">
        <v>-0.21</v>
      </c>
      <c r="C167">
        <v>0.04</v>
      </c>
      <c r="D167">
        <v>-2.39</v>
      </c>
      <c r="E167">
        <v>-2.0499999999999998</v>
      </c>
      <c r="F167">
        <v>-2.0099999999999998</v>
      </c>
      <c r="G167">
        <v>-6.98</v>
      </c>
      <c r="H167">
        <v>-5.2</v>
      </c>
      <c r="I167">
        <v>3.07</v>
      </c>
      <c r="J167">
        <v>-1.76</v>
      </c>
      <c r="K167">
        <v>-2.1800000000000002</v>
      </c>
      <c r="L167">
        <v>-3.01</v>
      </c>
      <c r="M167">
        <v>-5.95</v>
      </c>
    </row>
    <row r="168" spans="1:13" x14ac:dyDescent="0.3">
      <c r="A168" s="1" t="s">
        <v>109</v>
      </c>
      <c r="B168">
        <v>2.2999999999999998</v>
      </c>
      <c r="C168">
        <v>4.2300000000000004</v>
      </c>
      <c r="D168">
        <v>7.85</v>
      </c>
      <c r="E168">
        <v>-0.43</v>
      </c>
      <c r="F168">
        <v>3.23</v>
      </c>
      <c r="G168">
        <v>2.2000000000000002</v>
      </c>
      <c r="H168">
        <v>3.17</v>
      </c>
      <c r="I168">
        <v>-1.61</v>
      </c>
      <c r="J168">
        <v>4.46</v>
      </c>
      <c r="K168">
        <v>-3.01</v>
      </c>
      <c r="L168">
        <v>3.98</v>
      </c>
      <c r="M168">
        <v>5.98</v>
      </c>
    </row>
    <row r="169" spans="1:13" x14ac:dyDescent="0.3">
      <c r="A169" s="1" t="s">
        <v>519</v>
      </c>
      <c r="B169">
        <v>-0.48</v>
      </c>
      <c r="C169">
        <v>0.92</v>
      </c>
      <c r="D169">
        <v>-0.3</v>
      </c>
      <c r="E169">
        <v>2.1</v>
      </c>
      <c r="F169">
        <v>-3.08</v>
      </c>
      <c r="G169">
        <v>0.44</v>
      </c>
      <c r="H169">
        <v>-1.54</v>
      </c>
      <c r="I169">
        <v>-3.69</v>
      </c>
      <c r="J169">
        <v>-4.71</v>
      </c>
      <c r="K169">
        <v>-3.58</v>
      </c>
      <c r="L169">
        <v>-0.75</v>
      </c>
      <c r="M169">
        <v>-1.19</v>
      </c>
    </row>
    <row r="170" spans="1:13" x14ac:dyDescent="0.3">
      <c r="A170" s="1" t="s">
        <v>110</v>
      </c>
      <c r="B170">
        <v>-0.7</v>
      </c>
      <c r="C170">
        <v>-5.38</v>
      </c>
      <c r="D170">
        <v>-3.34</v>
      </c>
      <c r="E170">
        <v>10.11</v>
      </c>
      <c r="F170">
        <v>-4.13</v>
      </c>
      <c r="G170">
        <v>-6.25</v>
      </c>
      <c r="H170">
        <v>4.09</v>
      </c>
      <c r="I170">
        <v>1.45</v>
      </c>
      <c r="J170">
        <v>-5.88</v>
      </c>
      <c r="K170">
        <v>-0.62</v>
      </c>
      <c r="L170">
        <v>-0.47</v>
      </c>
      <c r="M170">
        <v>-3.51</v>
      </c>
    </row>
    <row r="171" spans="1:13" x14ac:dyDescent="0.3">
      <c r="A171" s="1" t="s">
        <v>111</v>
      </c>
      <c r="B171">
        <v>-5.72</v>
      </c>
      <c r="C171">
        <v>-6.09</v>
      </c>
      <c r="D171">
        <v>-6.73</v>
      </c>
      <c r="E171">
        <v>3.87</v>
      </c>
      <c r="F171">
        <v>-6.28</v>
      </c>
      <c r="G171">
        <v>-5.89</v>
      </c>
      <c r="H171">
        <v>-3.68</v>
      </c>
      <c r="I171">
        <v>-3.33</v>
      </c>
      <c r="J171">
        <v>-4.45</v>
      </c>
      <c r="K171">
        <v>-2.02</v>
      </c>
      <c r="L171">
        <v>-4.59</v>
      </c>
      <c r="M171">
        <v>-5.56</v>
      </c>
    </row>
    <row r="172" spans="1:13" x14ac:dyDescent="0.3">
      <c r="A172" s="1" t="s">
        <v>520</v>
      </c>
      <c r="B172">
        <v>1.62</v>
      </c>
      <c r="C172">
        <v>0.35</v>
      </c>
      <c r="D172">
        <v>2.5499999999999998</v>
      </c>
      <c r="E172">
        <v>0.26</v>
      </c>
      <c r="F172">
        <v>5.34</v>
      </c>
      <c r="G172">
        <v>1.72</v>
      </c>
      <c r="H172">
        <v>-4.24</v>
      </c>
      <c r="I172">
        <v>-0.28999999999999998</v>
      </c>
      <c r="J172">
        <v>1.21</v>
      </c>
      <c r="K172">
        <v>-0.67</v>
      </c>
      <c r="L172">
        <v>2.06</v>
      </c>
      <c r="M172">
        <v>3.09</v>
      </c>
    </row>
    <row r="173" spans="1:13" x14ac:dyDescent="0.3">
      <c r="A173" s="1" t="s">
        <v>112</v>
      </c>
      <c r="B173">
        <v>0.56999999999999995</v>
      </c>
      <c r="C173">
        <v>1.32</v>
      </c>
      <c r="D173">
        <v>-0.61</v>
      </c>
      <c r="E173">
        <v>3.98</v>
      </c>
      <c r="F173">
        <v>1.08</v>
      </c>
      <c r="G173">
        <v>-0.38</v>
      </c>
      <c r="H173">
        <v>2.1800000000000002</v>
      </c>
      <c r="I173">
        <v>-0.48</v>
      </c>
      <c r="J173">
        <v>0.31</v>
      </c>
      <c r="K173">
        <v>2.3199999999999998</v>
      </c>
      <c r="L173">
        <v>-1.1599999999999999</v>
      </c>
      <c r="M173">
        <v>-3.6</v>
      </c>
    </row>
    <row r="174" spans="1:13" x14ac:dyDescent="0.3">
      <c r="A174" s="1" t="s">
        <v>113</v>
      </c>
      <c r="B174">
        <v>-2.41</v>
      </c>
      <c r="C174">
        <v>-5.77</v>
      </c>
      <c r="D174">
        <v>-6.12</v>
      </c>
      <c r="E174">
        <v>-5.04</v>
      </c>
      <c r="F174">
        <v>-5.14</v>
      </c>
      <c r="G174">
        <v>-5.45</v>
      </c>
      <c r="H174">
        <v>-3.5</v>
      </c>
      <c r="I174">
        <v>-0.8</v>
      </c>
      <c r="J174">
        <v>-5.16</v>
      </c>
      <c r="K174">
        <v>-6.45</v>
      </c>
      <c r="L174">
        <v>-7.39</v>
      </c>
      <c r="M174">
        <v>-5.98</v>
      </c>
    </row>
    <row r="175" spans="1:13" x14ac:dyDescent="0.3">
      <c r="A175" s="1" t="s">
        <v>521</v>
      </c>
      <c r="B175">
        <v>6.33</v>
      </c>
      <c r="C175">
        <v>2.11</v>
      </c>
      <c r="D175">
        <v>3.79</v>
      </c>
      <c r="E175">
        <v>-2.1800000000000002</v>
      </c>
      <c r="F175">
        <v>1.85</v>
      </c>
      <c r="G175">
        <v>1.65</v>
      </c>
      <c r="H175">
        <v>12.28</v>
      </c>
      <c r="I175">
        <v>0.45</v>
      </c>
      <c r="J175">
        <v>7.42</v>
      </c>
      <c r="K175">
        <v>3.86</v>
      </c>
      <c r="L175">
        <v>2.29</v>
      </c>
      <c r="M175">
        <v>2.16</v>
      </c>
    </row>
    <row r="176" spans="1:13" x14ac:dyDescent="0.3">
      <c r="A176" s="1" t="s">
        <v>114</v>
      </c>
      <c r="B176">
        <v>-1.61</v>
      </c>
      <c r="C176">
        <v>2.5299999999999998</v>
      </c>
      <c r="D176">
        <v>-1.29</v>
      </c>
      <c r="E176">
        <v>-7.46</v>
      </c>
      <c r="F176">
        <v>-1.95</v>
      </c>
      <c r="G176">
        <v>-2.36</v>
      </c>
      <c r="H176">
        <v>2.81</v>
      </c>
      <c r="I176">
        <v>-0.01</v>
      </c>
      <c r="J176">
        <v>0.12</v>
      </c>
      <c r="K176">
        <v>-3.76</v>
      </c>
      <c r="L176">
        <v>-0.68</v>
      </c>
      <c r="M176">
        <v>-4.4400000000000004</v>
      </c>
    </row>
    <row r="177" spans="1:13" x14ac:dyDescent="0.3">
      <c r="A177" s="1" t="s">
        <v>115</v>
      </c>
      <c r="B177">
        <v>8.7100000000000009</v>
      </c>
      <c r="C177">
        <v>10.01</v>
      </c>
      <c r="D177">
        <v>12.04</v>
      </c>
      <c r="E177">
        <v>13.97</v>
      </c>
      <c r="F177">
        <v>11.53</v>
      </c>
      <c r="G177">
        <v>13.91</v>
      </c>
      <c r="H177">
        <v>6.72</v>
      </c>
      <c r="I177">
        <v>7.76</v>
      </c>
      <c r="J177">
        <v>9.8699999999999992</v>
      </c>
      <c r="K177">
        <v>10.43</v>
      </c>
      <c r="L177">
        <v>11.04</v>
      </c>
      <c r="M177">
        <v>11.65</v>
      </c>
    </row>
    <row r="178" spans="1:13" x14ac:dyDescent="0.3">
      <c r="A178" s="1" t="s">
        <v>522</v>
      </c>
      <c r="B178">
        <v>1.26</v>
      </c>
      <c r="C178">
        <v>-0.2</v>
      </c>
      <c r="D178">
        <v>-2.62</v>
      </c>
      <c r="E178">
        <v>2.2400000000000002</v>
      </c>
      <c r="F178">
        <v>-2.39</v>
      </c>
      <c r="G178">
        <v>-4.03</v>
      </c>
      <c r="H178">
        <v>2.9</v>
      </c>
      <c r="I178">
        <v>4.82</v>
      </c>
      <c r="J178">
        <v>0.09</v>
      </c>
      <c r="K178">
        <v>-4.42</v>
      </c>
      <c r="L178">
        <v>3.22</v>
      </c>
      <c r="M178">
        <v>-0.17</v>
      </c>
    </row>
    <row r="179" spans="1:13" x14ac:dyDescent="0.3">
      <c r="A179" s="1" t="s">
        <v>116</v>
      </c>
      <c r="B179">
        <v>1.38</v>
      </c>
      <c r="C179">
        <v>2.15</v>
      </c>
      <c r="D179">
        <v>0.82</v>
      </c>
      <c r="E179">
        <v>-4.47</v>
      </c>
      <c r="F179">
        <v>-0.11</v>
      </c>
      <c r="G179">
        <v>-0.44</v>
      </c>
      <c r="H179">
        <v>-0.81</v>
      </c>
      <c r="I179">
        <v>3.34</v>
      </c>
      <c r="J179">
        <v>-0.74</v>
      </c>
      <c r="K179">
        <v>1.65</v>
      </c>
      <c r="L179">
        <v>1.19</v>
      </c>
      <c r="M179">
        <v>-0.45</v>
      </c>
    </row>
    <row r="180" spans="1:13" x14ac:dyDescent="0.3">
      <c r="A180" s="1" t="s">
        <v>117</v>
      </c>
      <c r="B180">
        <v>0.38</v>
      </c>
      <c r="C180">
        <v>-3.02</v>
      </c>
      <c r="D180">
        <v>-1.52</v>
      </c>
      <c r="E180">
        <v>-1.02</v>
      </c>
      <c r="F180">
        <v>-0.83</v>
      </c>
      <c r="G180">
        <v>-3.89</v>
      </c>
      <c r="H180">
        <v>-0.24</v>
      </c>
      <c r="I180">
        <v>3.06</v>
      </c>
      <c r="J180">
        <v>-2.92</v>
      </c>
      <c r="K180">
        <v>-0.08</v>
      </c>
      <c r="L180">
        <v>0.34</v>
      </c>
      <c r="M180">
        <v>-1.87</v>
      </c>
    </row>
    <row r="181" spans="1:13" x14ac:dyDescent="0.3">
      <c r="A181" s="1" t="s">
        <v>523</v>
      </c>
      <c r="B181">
        <v>2.5</v>
      </c>
      <c r="C181">
        <v>4.6100000000000003</v>
      </c>
      <c r="D181">
        <v>2.4700000000000002</v>
      </c>
      <c r="E181">
        <v>-0.54</v>
      </c>
      <c r="F181">
        <v>1.31</v>
      </c>
      <c r="G181">
        <v>2.6</v>
      </c>
      <c r="H181">
        <v>5.0999999999999996</v>
      </c>
      <c r="I181">
        <v>2.63</v>
      </c>
      <c r="J181">
        <v>0.77</v>
      </c>
      <c r="K181">
        <v>2.74</v>
      </c>
      <c r="L181">
        <v>4.5</v>
      </c>
      <c r="M181">
        <v>1.83</v>
      </c>
    </row>
    <row r="182" spans="1:13" x14ac:dyDescent="0.3">
      <c r="A182" s="1" t="s">
        <v>118</v>
      </c>
      <c r="B182">
        <v>4.9000000000000004</v>
      </c>
      <c r="C182">
        <v>9.84</v>
      </c>
      <c r="D182">
        <v>9.58</v>
      </c>
      <c r="E182">
        <v>6.54</v>
      </c>
      <c r="F182">
        <v>5.81</v>
      </c>
      <c r="G182">
        <v>12.55</v>
      </c>
      <c r="H182">
        <v>5.85</v>
      </c>
      <c r="I182">
        <v>2.39</v>
      </c>
      <c r="J182">
        <v>13.19</v>
      </c>
      <c r="K182">
        <v>8.31</v>
      </c>
      <c r="L182">
        <v>8.89</v>
      </c>
      <c r="M182">
        <v>12.24</v>
      </c>
    </row>
    <row r="183" spans="1:13" x14ac:dyDescent="0.3">
      <c r="A183" s="1" t="s">
        <v>119</v>
      </c>
      <c r="B183">
        <v>5.08</v>
      </c>
      <c r="C183">
        <v>-1.57</v>
      </c>
      <c r="D183">
        <v>1.05</v>
      </c>
      <c r="E183">
        <v>3.87</v>
      </c>
      <c r="F183">
        <v>1.91</v>
      </c>
      <c r="G183">
        <v>-1.38</v>
      </c>
      <c r="H183">
        <v>2.69</v>
      </c>
      <c r="I183">
        <v>1.38</v>
      </c>
      <c r="J183">
        <v>2.1</v>
      </c>
      <c r="K183">
        <v>3.59</v>
      </c>
      <c r="L183">
        <v>2.17</v>
      </c>
      <c r="M183">
        <v>2.13</v>
      </c>
    </row>
    <row r="184" spans="1:13" x14ac:dyDescent="0.3">
      <c r="A184" s="1" t="s">
        <v>524</v>
      </c>
      <c r="B184">
        <v>4.63</v>
      </c>
      <c r="C184">
        <v>-5.26</v>
      </c>
      <c r="D184">
        <v>-3.43</v>
      </c>
      <c r="E184">
        <v>1.45</v>
      </c>
      <c r="F184">
        <v>-1.39</v>
      </c>
      <c r="G184">
        <v>-5.95</v>
      </c>
      <c r="H184">
        <v>5.47</v>
      </c>
      <c r="I184">
        <v>6.1</v>
      </c>
      <c r="J184">
        <v>-0.61</v>
      </c>
      <c r="K184">
        <v>3.07</v>
      </c>
      <c r="L184">
        <v>0.09</v>
      </c>
      <c r="M184">
        <v>-0.85</v>
      </c>
    </row>
    <row r="185" spans="1:13" x14ac:dyDescent="0.3">
      <c r="A185" s="1" t="s">
        <v>120</v>
      </c>
      <c r="B185">
        <v>-2.12</v>
      </c>
      <c r="C185">
        <v>-3.45</v>
      </c>
      <c r="D185">
        <v>-2.0299999999999998</v>
      </c>
      <c r="E185">
        <v>3.81</v>
      </c>
      <c r="F185">
        <v>-0.11</v>
      </c>
      <c r="G185">
        <v>-3.73</v>
      </c>
      <c r="H185">
        <v>0.9</v>
      </c>
      <c r="I185">
        <v>1.61</v>
      </c>
      <c r="J185">
        <v>0.09</v>
      </c>
      <c r="K185">
        <v>-1.76</v>
      </c>
      <c r="L185">
        <v>2.54</v>
      </c>
      <c r="M185">
        <v>-1.19</v>
      </c>
    </row>
    <row r="186" spans="1:13" x14ac:dyDescent="0.3">
      <c r="A186" s="1" t="s">
        <v>121</v>
      </c>
      <c r="B186">
        <v>8</v>
      </c>
      <c r="C186">
        <v>5.93</v>
      </c>
      <c r="D186">
        <v>5.72</v>
      </c>
      <c r="E186">
        <v>0.75</v>
      </c>
      <c r="F186">
        <v>6.95</v>
      </c>
      <c r="G186">
        <v>2.78</v>
      </c>
      <c r="H186">
        <v>6.63</v>
      </c>
      <c r="I186">
        <v>5.45</v>
      </c>
      <c r="J186">
        <v>9.6199999999999992</v>
      </c>
      <c r="K186">
        <v>9.4499999999999993</v>
      </c>
      <c r="L186">
        <v>6.24</v>
      </c>
      <c r="M186">
        <v>6.54</v>
      </c>
    </row>
    <row r="187" spans="1:13" x14ac:dyDescent="0.3">
      <c r="A187" s="1" t="s">
        <v>525</v>
      </c>
      <c r="B187">
        <v>2.76</v>
      </c>
      <c r="C187">
        <v>1.5</v>
      </c>
      <c r="D187">
        <v>1.37</v>
      </c>
      <c r="E187">
        <v>-0.76</v>
      </c>
      <c r="F187">
        <v>1.91</v>
      </c>
      <c r="G187">
        <v>-0.74</v>
      </c>
      <c r="H187">
        <v>4.09</v>
      </c>
      <c r="I187">
        <v>3.63</v>
      </c>
      <c r="J187">
        <v>1.61</v>
      </c>
      <c r="K187">
        <v>2.29</v>
      </c>
      <c r="L187">
        <v>2.98</v>
      </c>
      <c r="M187">
        <v>2.82</v>
      </c>
    </row>
    <row r="188" spans="1:13" x14ac:dyDescent="0.3">
      <c r="A188" s="1" t="s">
        <v>122</v>
      </c>
      <c r="B188">
        <v>-2.62</v>
      </c>
      <c r="C188">
        <v>2.39</v>
      </c>
      <c r="D188">
        <v>3.34</v>
      </c>
      <c r="E188">
        <v>-0.59</v>
      </c>
      <c r="F188">
        <v>3.39</v>
      </c>
      <c r="G188">
        <v>4.5199999999999996</v>
      </c>
      <c r="H188">
        <v>-4.55</v>
      </c>
      <c r="I188">
        <v>-4.7</v>
      </c>
      <c r="J188">
        <v>-3.98</v>
      </c>
      <c r="K188">
        <v>-0.47</v>
      </c>
      <c r="L188">
        <v>-1.36</v>
      </c>
      <c r="M188">
        <v>3.09</v>
      </c>
    </row>
    <row r="189" spans="1:13" x14ac:dyDescent="0.3">
      <c r="A189" s="1" t="s">
        <v>526</v>
      </c>
      <c r="B189">
        <v>0.74</v>
      </c>
      <c r="C189">
        <v>-2.64</v>
      </c>
      <c r="D189">
        <v>-1.25</v>
      </c>
      <c r="E189">
        <v>1.55</v>
      </c>
      <c r="F189">
        <v>-0.88</v>
      </c>
      <c r="G189">
        <v>-2.62</v>
      </c>
      <c r="H189">
        <v>0.54</v>
      </c>
      <c r="I189">
        <v>1.91</v>
      </c>
      <c r="J189">
        <v>-0.61</v>
      </c>
      <c r="K189">
        <v>-0.82</v>
      </c>
      <c r="L189">
        <v>-0.4</v>
      </c>
      <c r="M189">
        <v>-0.65</v>
      </c>
    </row>
    <row r="190" spans="1:13" x14ac:dyDescent="0.3">
      <c r="A190" s="1" t="s">
        <v>123</v>
      </c>
      <c r="B190">
        <v>-0.64</v>
      </c>
      <c r="C190">
        <v>-3.28</v>
      </c>
      <c r="D190">
        <v>-4.3499999999999996</v>
      </c>
      <c r="E190">
        <v>-1.3</v>
      </c>
      <c r="F190">
        <v>-3.09</v>
      </c>
      <c r="G190">
        <v>-4.68</v>
      </c>
      <c r="H190">
        <v>-4.18</v>
      </c>
      <c r="I190">
        <v>-5.35</v>
      </c>
      <c r="J190">
        <v>-4.34</v>
      </c>
      <c r="K190">
        <v>-3.92</v>
      </c>
      <c r="L190">
        <v>-4.45</v>
      </c>
      <c r="M190">
        <v>-6.36</v>
      </c>
    </row>
    <row r="191" spans="1:13" x14ac:dyDescent="0.3">
      <c r="A191" s="1" t="s">
        <v>124</v>
      </c>
      <c r="B191">
        <v>3.6</v>
      </c>
      <c r="C191">
        <v>0.85</v>
      </c>
      <c r="D191">
        <v>1.82</v>
      </c>
      <c r="E191">
        <v>5.95</v>
      </c>
      <c r="F191">
        <v>6.82</v>
      </c>
      <c r="G191">
        <v>2.98</v>
      </c>
      <c r="H191">
        <v>4.08</v>
      </c>
      <c r="I191">
        <v>6.32</v>
      </c>
      <c r="J191">
        <v>6.86</v>
      </c>
      <c r="K191">
        <v>3.18</v>
      </c>
      <c r="L191">
        <v>7.67</v>
      </c>
      <c r="M191">
        <v>3.07</v>
      </c>
    </row>
    <row r="192" spans="1:13" x14ac:dyDescent="0.3">
      <c r="A192" s="1" t="s">
        <v>527</v>
      </c>
      <c r="B192">
        <v>8.56</v>
      </c>
      <c r="C192">
        <v>9.94</v>
      </c>
      <c r="D192">
        <v>8.5500000000000007</v>
      </c>
      <c r="E192">
        <v>0.34</v>
      </c>
      <c r="F192">
        <v>6.52</v>
      </c>
      <c r="G192">
        <v>8.5299999999999994</v>
      </c>
      <c r="H192">
        <v>7.42</v>
      </c>
      <c r="I192">
        <v>4.24</v>
      </c>
      <c r="J192">
        <v>7.99</v>
      </c>
      <c r="K192">
        <v>9.74</v>
      </c>
      <c r="L192">
        <v>7.64</v>
      </c>
      <c r="M192">
        <v>7.08</v>
      </c>
    </row>
    <row r="193" spans="1:13" x14ac:dyDescent="0.3">
      <c r="A193" s="1" t="s">
        <v>528</v>
      </c>
      <c r="B193">
        <v>5.45</v>
      </c>
      <c r="C193">
        <v>7.18</v>
      </c>
      <c r="D193">
        <v>4.0599999999999996</v>
      </c>
      <c r="E193">
        <v>-2.75</v>
      </c>
      <c r="F193">
        <v>5.69</v>
      </c>
      <c r="G193">
        <v>8.2899999999999991</v>
      </c>
      <c r="H193">
        <v>6.15</v>
      </c>
      <c r="I193">
        <v>4.8499999999999996</v>
      </c>
      <c r="J193">
        <v>4.55</v>
      </c>
      <c r="K193">
        <v>3.52</v>
      </c>
      <c r="L193">
        <v>4.9800000000000004</v>
      </c>
      <c r="M193">
        <v>3.23</v>
      </c>
    </row>
    <row r="194" spans="1:13" x14ac:dyDescent="0.3">
      <c r="A194" s="1" t="s">
        <v>125</v>
      </c>
      <c r="B194">
        <v>1.79</v>
      </c>
      <c r="C194">
        <v>2.15</v>
      </c>
      <c r="D194">
        <v>2.1800000000000002</v>
      </c>
      <c r="E194">
        <v>-6.76</v>
      </c>
      <c r="F194">
        <v>0.27</v>
      </c>
      <c r="G194">
        <v>-0.37</v>
      </c>
      <c r="H194">
        <v>-3.97</v>
      </c>
      <c r="I194">
        <v>3.78</v>
      </c>
      <c r="J194">
        <v>1.64</v>
      </c>
      <c r="K194">
        <v>1.06</v>
      </c>
      <c r="L194">
        <v>3.51</v>
      </c>
      <c r="M194">
        <v>3.68</v>
      </c>
    </row>
    <row r="195" spans="1:13" x14ac:dyDescent="0.3">
      <c r="A195" s="1" t="s">
        <v>126</v>
      </c>
      <c r="B195">
        <v>10.82</v>
      </c>
      <c r="C195">
        <v>10.9</v>
      </c>
      <c r="D195">
        <v>9.76</v>
      </c>
      <c r="E195">
        <v>0.8</v>
      </c>
      <c r="F195">
        <v>11.24</v>
      </c>
      <c r="G195">
        <v>4.92</v>
      </c>
      <c r="H195">
        <v>7.4</v>
      </c>
      <c r="I195">
        <v>6.57</v>
      </c>
      <c r="J195">
        <v>7.81</v>
      </c>
      <c r="K195">
        <v>6.13</v>
      </c>
      <c r="L195">
        <v>8.66</v>
      </c>
      <c r="M195">
        <v>7.54</v>
      </c>
    </row>
    <row r="196" spans="1:13" x14ac:dyDescent="0.3">
      <c r="A196" s="1" t="s">
        <v>529</v>
      </c>
      <c r="B196">
        <v>8.11</v>
      </c>
      <c r="C196">
        <v>7.86</v>
      </c>
      <c r="D196">
        <v>6</v>
      </c>
      <c r="E196">
        <v>0.95</v>
      </c>
      <c r="F196">
        <v>5.97</v>
      </c>
      <c r="G196">
        <v>-0.23</v>
      </c>
      <c r="H196">
        <v>3.85</v>
      </c>
      <c r="I196">
        <v>3.96</v>
      </c>
      <c r="J196">
        <v>8.57</v>
      </c>
      <c r="K196">
        <v>12.05</v>
      </c>
      <c r="L196">
        <v>5.86</v>
      </c>
      <c r="M196">
        <v>5.56</v>
      </c>
    </row>
    <row r="197" spans="1:13" x14ac:dyDescent="0.3">
      <c r="A197" s="1" t="s">
        <v>127</v>
      </c>
      <c r="B197">
        <v>0.42</v>
      </c>
      <c r="C197">
        <v>-3.51</v>
      </c>
      <c r="D197">
        <v>-2.84</v>
      </c>
      <c r="E197">
        <v>0.76</v>
      </c>
      <c r="F197">
        <v>0.93</v>
      </c>
      <c r="G197">
        <v>3.92</v>
      </c>
      <c r="H197">
        <v>2.44</v>
      </c>
      <c r="I197">
        <v>-3.97</v>
      </c>
      <c r="J197">
        <v>0.4</v>
      </c>
      <c r="K197">
        <v>0.7</v>
      </c>
      <c r="L197">
        <v>-3.29</v>
      </c>
      <c r="M197">
        <v>-0.39</v>
      </c>
    </row>
    <row r="198" spans="1:13" x14ac:dyDescent="0.3">
      <c r="A198" s="1" t="s">
        <v>530</v>
      </c>
      <c r="B198">
        <v>8.8800000000000008</v>
      </c>
      <c r="C198">
        <v>3.15</v>
      </c>
      <c r="D198">
        <v>3.68</v>
      </c>
      <c r="E198">
        <v>7.33</v>
      </c>
      <c r="F198">
        <v>6.07</v>
      </c>
      <c r="G198">
        <v>0.82</v>
      </c>
      <c r="H198">
        <v>4.8499999999999996</v>
      </c>
      <c r="I198">
        <v>3.63</v>
      </c>
      <c r="J198">
        <v>9.85</v>
      </c>
      <c r="K198">
        <v>7.29</v>
      </c>
      <c r="L198">
        <v>5.01</v>
      </c>
      <c r="M198">
        <v>3.78</v>
      </c>
    </row>
    <row r="199" spans="1:13" x14ac:dyDescent="0.3">
      <c r="A199" s="1" t="s">
        <v>128</v>
      </c>
      <c r="B199">
        <v>6.3</v>
      </c>
      <c r="C199">
        <v>-1.29</v>
      </c>
      <c r="D199">
        <v>-0.77</v>
      </c>
      <c r="E199">
        <v>-2.0499999999999998</v>
      </c>
      <c r="F199">
        <v>1.41</v>
      </c>
      <c r="G199">
        <v>-4</v>
      </c>
      <c r="H199">
        <v>5.38</v>
      </c>
      <c r="I199">
        <v>5.04</v>
      </c>
      <c r="J199">
        <v>3.84</v>
      </c>
      <c r="K199">
        <v>5.64</v>
      </c>
      <c r="L199">
        <v>1.96</v>
      </c>
      <c r="M199">
        <v>0.23</v>
      </c>
    </row>
    <row r="200" spans="1:13" x14ac:dyDescent="0.3">
      <c r="A200" s="1" t="s">
        <v>129</v>
      </c>
      <c r="B200">
        <v>-5.74</v>
      </c>
      <c r="C200">
        <v>-9.09</v>
      </c>
      <c r="D200">
        <v>-7.94</v>
      </c>
      <c r="E200">
        <v>-5.1100000000000003</v>
      </c>
      <c r="F200">
        <v>-6.5</v>
      </c>
      <c r="G200">
        <v>-8.24</v>
      </c>
      <c r="H200">
        <v>-3</v>
      </c>
      <c r="I200">
        <v>5.15</v>
      </c>
      <c r="J200">
        <v>-9.5399999999999991</v>
      </c>
      <c r="K200">
        <v>-5.35</v>
      </c>
      <c r="L200">
        <v>-5.46</v>
      </c>
      <c r="M200">
        <v>-9.76</v>
      </c>
    </row>
    <row r="201" spans="1:13" x14ac:dyDescent="0.3">
      <c r="A201" s="1" t="s">
        <v>531</v>
      </c>
      <c r="B201">
        <v>2.58</v>
      </c>
      <c r="C201">
        <v>7.49</v>
      </c>
      <c r="D201">
        <v>7.15</v>
      </c>
      <c r="E201">
        <v>16.64</v>
      </c>
      <c r="F201">
        <v>4.7699999999999996</v>
      </c>
      <c r="G201">
        <v>7.03</v>
      </c>
      <c r="H201">
        <v>6.83</v>
      </c>
      <c r="I201">
        <v>7.9</v>
      </c>
      <c r="J201">
        <v>1.67</v>
      </c>
      <c r="K201">
        <v>4</v>
      </c>
      <c r="L201">
        <v>7.04</v>
      </c>
      <c r="M201">
        <v>6.1</v>
      </c>
    </row>
    <row r="202" spans="1:13" x14ac:dyDescent="0.3">
      <c r="A202" s="1" t="s">
        <v>130</v>
      </c>
      <c r="B202">
        <v>-10.84</v>
      </c>
      <c r="C202">
        <v>-8.15</v>
      </c>
      <c r="D202">
        <v>-6.38</v>
      </c>
      <c r="E202">
        <v>-0.88</v>
      </c>
      <c r="F202">
        <v>-6.9</v>
      </c>
      <c r="G202">
        <v>-7.11</v>
      </c>
      <c r="H202">
        <v>-9.42</v>
      </c>
      <c r="I202">
        <v>-9.09</v>
      </c>
      <c r="J202">
        <v>-8.44</v>
      </c>
      <c r="K202">
        <v>-12.59</v>
      </c>
      <c r="L202">
        <v>-10.33</v>
      </c>
      <c r="M202">
        <v>-3.82</v>
      </c>
    </row>
    <row r="203" spans="1:13" x14ac:dyDescent="0.3">
      <c r="A203" s="1" t="s">
        <v>131</v>
      </c>
      <c r="B203">
        <v>8.9</v>
      </c>
      <c r="C203">
        <v>6.47</v>
      </c>
      <c r="D203">
        <v>5.74</v>
      </c>
      <c r="E203">
        <v>1.91</v>
      </c>
      <c r="F203">
        <v>8.4700000000000006</v>
      </c>
      <c r="G203">
        <v>0.48</v>
      </c>
      <c r="H203">
        <v>4.63</v>
      </c>
      <c r="I203">
        <v>5.25</v>
      </c>
      <c r="J203">
        <v>7.36</v>
      </c>
      <c r="K203">
        <v>7.99</v>
      </c>
      <c r="L203">
        <v>3.47</v>
      </c>
      <c r="M203">
        <v>6.66</v>
      </c>
    </row>
    <row r="204" spans="1:13" x14ac:dyDescent="0.3">
      <c r="A204" s="1" t="s">
        <v>532</v>
      </c>
      <c r="B204">
        <v>0.72</v>
      </c>
      <c r="C204">
        <v>4.8499999999999996</v>
      </c>
      <c r="D204">
        <v>2.14</v>
      </c>
      <c r="E204">
        <v>3.23</v>
      </c>
      <c r="F204">
        <v>3.27</v>
      </c>
      <c r="G204">
        <v>3.61</v>
      </c>
      <c r="H204">
        <v>3.98</v>
      </c>
      <c r="I204">
        <v>0.55000000000000004</v>
      </c>
      <c r="J204">
        <v>1.76</v>
      </c>
      <c r="K204">
        <v>1.35</v>
      </c>
      <c r="L204">
        <v>-0.94</v>
      </c>
      <c r="M204">
        <v>0.14000000000000001</v>
      </c>
    </row>
    <row r="205" spans="1:13" x14ac:dyDescent="0.3">
      <c r="A205" s="1" t="s">
        <v>132</v>
      </c>
      <c r="B205">
        <v>-3.22</v>
      </c>
      <c r="C205">
        <v>-2.2200000000000002</v>
      </c>
      <c r="D205">
        <v>-1.69</v>
      </c>
      <c r="E205">
        <v>-0.45</v>
      </c>
      <c r="F205">
        <v>-2.5099999999999998</v>
      </c>
      <c r="G205">
        <v>-3.77</v>
      </c>
      <c r="H205">
        <v>-3.7</v>
      </c>
      <c r="I205">
        <v>-3.29</v>
      </c>
      <c r="J205">
        <v>-6.25</v>
      </c>
      <c r="K205">
        <v>-1.23</v>
      </c>
      <c r="L205">
        <v>-2.31</v>
      </c>
      <c r="M205">
        <v>-3.18</v>
      </c>
    </row>
    <row r="206" spans="1:13" x14ac:dyDescent="0.3">
      <c r="A206" s="1" t="s">
        <v>533</v>
      </c>
      <c r="B206">
        <v>14.56</v>
      </c>
      <c r="C206">
        <v>18.71</v>
      </c>
      <c r="D206">
        <v>14.24</v>
      </c>
      <c r="E206">
        <v>14.16</v>
      </c>
      <c r="F206">
        <v>14.83</v>
      </c>
      <c r="G206">
        <v>16.61</v>
      </c>
      <c r="H206">
        <v>5.3</v>
      </c>
      <c r="I206">
        <v>9.3000000000000007</v>
      </c>
      <c r="J206">
        <v>11.8</v>
      </c>
      <c r="K206">
        <v>13.16</v>
      </c>
      <c r="L206">
        <v>10.44</v>
      </c>
      <c r="M206">
        <v>13.28</v>
      </c>
    </row>
    <row r="207" spans="1:13" x14ac:dyDescent="0.3">
      <c r="A207" s="1" t="s">
        <v>534</v>
      </c>
      <c r="B207">
        <v>5.61</v>
      </c>
      <c r="C207">
        <v>3.46</v>
      </c>
      <c r="D207">
        <v>4.82</v>
      </c>
      <c r="E207">
        <v>-1.72</v>
      </c>
      <c r="F207">
        <v>4.75</v>
      </c>
      <c r="G207">
        <v>9.52</v>
      </c>
      <c r="H207">
        <v>0.03</v>
      </c>
      <c r="I207">
        <v>-2.14</v>
      </c>
      <c r="J207">
        <v>9.8000000000000007</v>
      </c>
      <c r="K207">
        <v>11.26</v>
      </c>
      <c r="L207">
        <v>3.95</v>
      </c>
      <c r="M207">
        <v>6.99</v>
      </c>
    </row>
    <row r="208" spans="1:13" x14ac:dyDescent="0.3">
      <c r="A208" s="1" t="s">
        <v>133</v>
      </c>
      <c r="B208">
        <v>1.1399999999999999</v>
      </c>
      <c r="C208">
        <v>4.6500000000000004</v>
      </c>
      <c r="D208">
        <v>2.8</v>
      </c>
      <c r="E208">
        <v>11.82</v>
      </c>
      <c r="F208">
        <v>4.92</v>
      </c>
      <c r="G208">
        <v>2.71</v>
      </c>
      <c r="H208">
        <v>1.4</v>
      </c>
      <c r="I208">
        <v>-1.67</v>
      </c>
      <c r="J208">
        <v>1.7</v>
      </c>
      <c r="K208">
        <v>0.15</v>
      </c>
      <c r="L208">
        <v>-1.47</v>
      </c>
      <c r="M208">
        <v>3.09</v>
      </c>
    </row>
    <row r="209" spans="1:13" x14ac:dyDescent="0.3">
      <c r="A209" s="1" t="s">
        <v>134</v>
      </c>
      <c r="B209">
        <v>-3.68</v>
      </c>
      <c r="C209">
        <v>4.04</v>
      </c>
      <c r="D209">
        <v>-2.1</v>
      </c>
      <c r="E209">
        <v>0.12</v>
      </c>
      <c r="F209">
        <v>-0.48</v>
      </c>
      <c r="G209">
        <v>4.43</v>
      </c>
      <c r="H209">
        <v>-2.4500000000000002</v>
      </c>
      <c r="I209">
        <v>-4.33</v>
      </c>
      <c r="J209">
        <v>-2.7</v>
      </c>
      <c r="K209">
        <v>-2.4500000000000002</v>
      </c>
      <c r="L209">
        <v>-4.96</v>
      </c>
      <c r="M209">
        <v>-1.51</v>
      </c>
    </row>
    <row r="210" spans="1:13" x14ac:dyDescent="0.3">
      <c r="A210" s="1" t="s">
        <v>535</v>
      </c>
      <c r="B210">
        <v>2.64</v>
      </c>
      <c r="C210">
        <v>-1.49</v>
      </c>
      <c r="D210">
        <v>0.06</v>
      </c>
      <c r="E210">
        <v>3.06</v>
      </c>
      <c r="F210">
        <v>1.05</v>
      </c>
      <c r="G210">
        <v>0.27</v>
      </c>
      <c r="H210">
        <v>3.34</v>
      </c>
      <c r="I210">
        <v>-1.84</v>
      </c>
      <c r="J210">
        <v>-0.06</v>
      </c>
      <c r="K210">
        <v>1.25</v>
      </c>
      <c r="L210">
        <v>-0.78</v>
      </c>
      <c r="M210">
        <v>2.04</v>
      </c>
    </row>
    <row r="211" spans="1:13" x14ac:dyDescent="0.3">
      <c r="A211" s="1" t="s">
        <v>135</v>
      </c>
      <c r="B211">
        <v>6.78</v>
      </c>
      <c r="C211">
        <v>2.88</v>
      </c>
      <c r="D211">
        <v>5.07</v>
      </c>
      <c r="E211">
        <v>6</v>
      </c>
      <c r="F211">
        <v>5.35</v>
      </c>
      <c r="G211">
        <v>-0.08</v>
      </c>
      <c r="H211">
        <v>7.04</v>
      </c>
      <c r="I211">
        <v>3.4</v>
      </c>
      <c r="J211">
        <v>6.26</v>
      </c>
      <c r="K211">
        <v>4.78</v>
      </c>
      <c r="L211">
        <v>4.96</v>
      </c>
      <c r="M211">
        <v>3.75</v>
      </c>
    </row>
    <row r="212" spans="1:13" x14ac:dyDescent="0.3">
      <c r="A212" s="1" t="s">
        <v>136</v>
      </c>
      <c r="B212">
        <v>5.73</v>
      </c>
      <c r="C212">
        <v>6.98</v>
      </c>
      <c r="D212">
        <v>8.35</v>
      </c>
      <c r="E212">
        <v>3.19</v>
      </c>
      <c r="F212">
        <v>4.43</v>
      </c>
      <c r="G212">
        <v>0.89</v>
      </c>
      <c r="H212">
        <v>5.84</v>
      </c>
      <c r="I212">
        <v>-1.67</v>
      </c>
      <c r="J212">
        <v>5.74</v>
      </c>
      <c r="K212">
        <v>5.78</v>
      </c>
      <c r="L212">
        <v>1.9</v>
      </c>
      <c r="M212">
        <v>7.36</v>
      </c>
    </row>
    <row r="213" spans="1:13" x14ac:dyDescent="0.3">
      <c r="A213" s="1" t="s">
        <v>137</v>
      </c>
      <c r="B213">
        <v>3.68</v>
      </c>
      <c r="C213">
        <v>5.69</v>
      </c>
      <c r="D213">
        <v>2.72</v>
      </c>
      <c r="E213">
        <v>1.92</v>
      </c>
      <c r="F213">
        <v>3.06</v>
      </c>
      <c r="G213">
        <v>7.6</v>
      </c>
      <c r="H213">
        <v>5.15</v>
      </c>
      <c r="I213">
        <v>3.7</v>
      </c>
      <c r="J213">
        <v>3.34</v>
      </c>
      <c r="K213">
        <v>2.21</v>
      </c>
      <c r="L213">
        <v>5.81</v>
      </c>
      <c r="M213">
        <v>1.06</v>
      </c>
    </row>
    <row r="214" spans="1:13" x14ac:dyDescent="0.3">
      <c r="A214" s="1" t="s">
        <v>138</v>
      </c>
      <c r="B214">
        <v>-2.82</v>
      </c>
      <c r="C214">
        <v>-3.97</v>
      </c>
      <c r="D214">
        <v>0.76</v>
      </c>
      <c r="E214">
        <v>-3.86</v>
      </c>
      <c r="F214">
        <v>-0.66</v>
      </c>
      <c r="G214">
        <v>-2.82</v>
      </c>
      <c r="H214">
        <v>3.3</v>
      </c>
      <c r="I214">
        <v>-2.31</v>
      </c>
      <c r="J214">
        <v>-6.38</v>
      </c>
      <c r="K214">
        <v>-2.57</v>
      </c>
      <c r="L214">
        <v>-2.2799999999999998</v>
      </c>
      <c r="M214">
        <v>-0.65</v>
      </c>
    </row>
    <row r="215" spans="1:13" x14ac:dyDescent="0.3">
      <c r="A215" s="1" t="s">
        <v>536</v>
      </c>
      <c r="B215">
        <v>-21.02</v>
      </c>
      <c r="C215">
        <v>-26.92</v>
      </c>
      <c r="D215">
        <v>-28.58</v>
      </c>
      <c r="E215">
        <v>-18.45</v>
      </c>
      <c r="F215">
        <v>-24.58</v>
      </c>
      <c r="G215">
        <v>-25.79</v>
      </c>
      <c r="H215">
        <v>-12.26</v>
      </c>
      <c r="I215">
        <v>-6.92</v>
      </c>
      <c r="J215">
        <v>-28.07</v>
      </c>
      <c r="K215">
        <v>-20.45</v>
      </c>
      <c r="L215">
        <v>-21.24</v>
      </c>
      <c r="M215">
        <v>-29.29</v>
      </c>
    </row>
    <row r="216" spans="1:13" x14ac:dyDescent="0.3">
      <c r="A216" s="1" t="s">
        <v>139</v>
      </c>
      <c r="B216">
        <v>-8.0299999999999994</v>
      </c>
      <c r="C216">
        <v>-8.51</v>
      </c>
      <c r="D216">
        <v>-4.45</v>
      </c>
      <c r="E216">
        <v>-10.56</v>
      </c>
      <c r="F216">
        <v>-6.65</v>
      </c>
      <c r="G216">
        <v>-9.91</v>
      </c>
      <c r="H216">
        <v>-8.89</v>
      </c>
      <c r="I216">
        <v>-2.5099999999999998</v>
      </c>
      <c r="J216">
        <v>-8.4600000000000009</v>
      </c>
      <c r="K216">
        <v>-9.3000000000000007</v>
      </c>
      <c r="L216">
        <v>-7.17</v>
      </c>
      <c r="M216">
        <v>-5.22</v>
      </c>
    </row>
    <row r="217" spans="1:13" x14ac:dyDescent="0.3">
      <c r="A217" s="1" t="s">
        <v>140</v>
      </c>
      <c r="B217">
        <v>7.57</v>
      </c>
      <c r="C217">
        <v>8.6</v>
      </c>
      <c r="D217">
        <v>10.199999999999999</v>
      </c>
      <c r="E217">
        <v>6.76</v>
      </c>
      <c r="F217">
        <v>12.49</v>
      </c>
      <c r="G217">
        <v>11.82</v>
      </c>
      <c r="H217">
        <v>3.92</v>
      </c>
      <c r="I217">
        <v>0.55000000000000004</v>
      </c>
      <c r="J217">
        <v>8.5399999999999991</v>
      </c>
      <c r="K217">
        <v>5.36</v>
      </c>
      <c r="L217">
        <v>3.58</v>
      </c>
      <c r="M217">
        <v>10.01</v>
      </c>
    </row>
    <row r="218" spans="1:13" x14ac:dyDescent="0.3">
      <c r="A218" s="1" t="s">
        <v>537</v>
      </c>
      <c r="B218">
        <v>3.02</v>
      </c>
      <c r="C218">
        <v>4.43</v>
      </c>
      <c r="D218">
        <v>0.64</v>
      </c>
      <c r="E218">
        <v>8.42</v>
      </c>
      <c r="F218">
        <v>-0.64</v>
      </c>
      <c r="G218">
        <v>-2.5099999999999998</v>
      </c>
      <c r="H218">
        <v>9.98</v>
      </c>
      <c r="I218">
        <v>9.77</v>
      </c>
      <c r="J218">
        <v>5.61</v>
      </c>
      <c r="K218">
        <v>6.37</v>
      </c>
      <c r="L218">
        <v>8.85</v>
      </c>
      <c r="M218">
        <v>0.45</v>
      </c>
    </row>
    <row r="219" spans="1:13" x14ac:dyDescent="0.3">
      <c r="A219" s="1" t="s">
        <v>141</v>
      </c>
      <c r="B219">
        <v>6.04</v>
      </c>
      <c r="C219">
        <v>6.28</v>
      </c>
      <c r="D219">
        <v>8.5</v>
      </c>
      <c r="E219">
        <v>3.58</v>
      </c>
      <c r="F219">
        <v>6.08</v>
      </c>
      <c r="G219">
        <v>7.43</v>
      </c>
      <c r="H219">
        <v>1.24</v>
      </c>
      <c r="I219">
        <v>-1.42</v>
      </c>
      <c r="J219">
        <v>10.26</v>
      </c>
      <c r="K219">
        <v>4.1900000000000004</v>
      </c>
      <c r="L219">
        <v>3.05</v>
      </c>
      <c r="M219">
        <v>7.57</v>
      </c>
    </row>
    <row r="220" spans="1:13" x14ac:dyDescent="0.3">
      <c r="A220" s="1" t="s">
        <v>142</v>
      </c>
      <c r="B220">
        <v>-1.53</v>
      </c>
      <c r="C220">
        <v>-4.2</v>
      </c>
      <c r="D220">
        <v>-0.65</v>
      </c>
      <c r="E220">
        <v>2.62</v>
      </c>
      <c r="F220">
        <v>-2.8</v>
      </c>
      <c r="G220">
        <v>-4.8099999999999996</v>
      </c>
      <c r="H220">
        <v>-3.97</v>
      </c>
      <c r="I220">
        <v>-3.18</v>
      </c>
      <c r="J220">
        <v>-1.1299999999999999</v>
      </c>
      <c r="K220">
        <v>-2.56</v>
      </c>
      <c r="L220">
        <v>-2.6</v>
      </c>
      <c r="M220">
        <v>1.7</v>
      </c>
    </row>
    <row r="221" spans="1:13" x14ac:dyDescent="0.3">
      <c r="A221" s="1" t="s">
        <v>538</v>
      </c>
      <c r="B221">
        <v>-0.15</v>
      </c>
      <c r="C221">
        <v>2.93</v>
      </c>
      <c r="D221">
        <v>1.86</v>
      </c>
      <c r="E221">
        <v>4.62</v>
      </c>
      <c r="F221">
        <v>1.08</v>
      </c>
      <c r="G221">
        <v>2.69</v>
      </c>
      <c r="H221">
        <v>0.72</v>
      </c>
      <c r="I221">
        <v>-0.28999999999999998</v>
      </c>
      <c r="J221">
        <v>1.6</v>
      </c>
      <c r="K221">
        <v>-2</v>
      </c>
      <c r="L221">
        <v>-0.46</v>
      </c>
      <c r="M221">
        <v>-0.23</v>
      </c>
    </row>
    <row r="222" spans="1:13" x14ac:dyDescent="0.3">
      <c r="A222" s="1" t="s">
        <v>143</v>
      </c>
      <c r="B222">
        <v>-0.28999999999999998</v>
      </c>
      <c r="C222">
        <v>1.24</v>
      </c>
      <c r="D222">
        <v>-0.06</v>
      </c>
      <c r="E222">
        <v>-0.42</v>
      </c>
      <c r="F222">
        <v>-1.21</v>
      </c>
      <c r="G222">
        <v>-1.38</v>
      </c>
      <c r="H222">
        <v>2.34</v>
      </c>
      <c r="I222">
        <v>3.58</v>
      </c>
      <c r="J222">
        <v>-1.41</v>
      </c>
      <c r="K222">
        <v>-0.25</v>
      </c>
      <c r="L222">
        <v>1.99</v>
      </c>
      <c r="M222">
        <v>-1.44</v>
      </c>
    </row>
    <row r="223" spans="1:13" x14ac:dyDescent="0.3">
      <c r="A223" s="1" t="s">
        <v>144</v>
      </c>
      <c r="B223">
        <v>3.4</v>
      </c>
      <c r="C223">
        <v>8.27</v>
      </c>
      <c r="D223">
        <v>7.87</v>
      </c>
      <c r="E223">
        <v>-2.08</v>
      </c>
      <c r="F223">
        <v>6.92</v>
      </c>
      <c r="G223">
        <v>9.5399999999999991</v>
      </c>
      <c r="H223">
        <v>2.89</v>
      </c>
      <c r="I223">
        <v>3.22</v>
      </c>
      <c r="J223">
        <v>6.56</v>
      </c>
      <c r="K223">
        <v>2.67</v>
      </c>
      <c r="L223">
        <v>5.53</v>
      </c>
      <c r="M223">
        <v>7.19</v>
      </c>
    </row>
    <row r="224" spans="1:13" x14ac:dyDescent="0.3">
      <c r="A224" s="1" t="s">
        <v>539</v>
      </c>
      <c r="B224">
        <v>1.67</v>
      </c>
      <c r="C224">
        <v>-0.84</v>
      </c>
      <c r="D224">
        <v>-1.94</v>
      </c>
      <c r="E224">
        <v>3.59</v>
      </c>
      <c r="F224">
        <v>-3.34</v>
      </c>
      <c r="G224">
        <v>-5.13</v>
      </c>
      <c r="H224">
        <v>0.16</v>
      </c>
      <c r="I224">
        <v>-0.22</v>
      </c>
      <c r="J224">
        <v>-0.83</v>
      </c>
      <c r="K224">
        <v>0.55000000000000004</v>
      </c>
      <c r="L224">
        <v>0.23</v>
      </c>
      <c r="M224">
        <v>-2.09</v>
      </c>
    </row>
    <row r="225" spans="1:13" x14ac:dyDescent="0.3">
      <c r="A225" s="1" t="s">
        <v>145</v>
      </c>
      <c r="B225">
        <v>-0.15</v>
      </c>
      <c r="C225">
        <v>-6.66</v>
      </c>
      <c r="D225">
        <v>-4.7300000000000004</v>
      </c>
      <c r="E225">
        <v>-1.48</v>
      </c>
      <c r="F225">
        <v>-3.67</v>
      </c>
      <c r="G225">
        <v>-8.2100000000000009</v>
      </c>
      <c r="H225">
        <v>-2.9</v>
      </c>
      <c r="I225">
        <v>-0.12</v>
      </c>
      <c r="J225">
        <v>-2.61</v>
      </c>
      <c r="K225">
        <v>-1.06</v>
      </c>
      <c r="L225">
        <v>-0.05</v>
      </c>
      <c r="M225">
        <v>-2.39</v>
      </c>
    </row>
    <row r="226" spans="1:13" x14ac:dyDescent="0.3">
      <c r="A226" s="1" t="s">
        <v>146</v>
      </c>
      <c r="B226">
        <v>6.54</v>
      </c>
      <c r="C226">
        <v>3.91</v>
      </c>
      <c r="D226">
        <v>3.65</v>
      </c>
      <c r="E226">
        <v>-2.48</v>
      </c>
      <c r="F226">
        <v>2.91</v>
      </c>
      <c r="G226">
        <v>2.86</v>
      </c>
      <c r="H226">
        <v>7.06</v>
      </c>
      <c r="I226">
        <v>2.67</v>
      </c>
      <c r="J226">
        <v>8.2899999999999991</v>
      </c>
      <c r="K226">
        <v>3.8</v>
      </c>
      <c r="L226">
        <v>3.92</v>
      </c>
      <c r="M226">
        <v>4.47</v>
      </c>
    </row>
    <row r="227" spans="1:13" x14ac:dyDescent="0.3">
      <c r="A227" s="1" t="s">
        <v>147</v>
      </c>
      <c r="B227">
        <v>8.07</v>
      </c>
      <c r="C227">
        <v>3.35</v>
      </c>
      <c r="D227">
        <v>0.64</v>
      </c>
      <c r="E227">
        <v>1.89</v>
      </c>
      <c r="F227">
        <v>0.97</v>
      </c>
      <c r="G227">
        <v>-0.02</v>
      </c>
      <c r="H227">
        <v>2.96</v>
      </c>
      <c r="I227">
        <v>2.52</v>
      </c>
      <c r="J227">
        <v>1.6</v>
      </c>
      <c r="K227">
        <v>1.2</v>
      </c>
      <c r="L227">
        <v>-0.19</v>
      </c>
      <c r="M227">
        <v>0.38</v>
      </c>
    </row>
    <row r="228" spans="1:13" x14ac:dyDescent="0.3">
      <c r="A228" s="1" t="s">
        <v>148</v>
      </c>
      <c r="B228">
        <v>-1.1599999999999999</v>
      </c>
      <c r="C228">
        <v>-0.96</v>
      </c>
      <c r="D228">
        <v>-1.95</v>
      </c>
      <c r="E228">
        <v>-0.3</v>
      </c>
      <c r="F228">
        <v>-2.69</v>
      </c>
      <c r="G228">
        <v>-3.13</v>
      </c>
      <c r="H228">
        <v>0.05</v>
      </c>
      <c r="I228">
        <v>-0.48</v>
      </c>
      <c r="J228">
        <v>-2.77</v>
      </c>
      <c r="K228">
        <v>-2.15</v>
      </c>
      <c r="L228">
        <v>-2.61</v>
      </c>
      <c r="M228">
        <v>-1.4</v>
      </c>
    </row>
    <row r="229" spans="1:13" x14ac:dyDescent="0.3">
      <c r="A229" s="1" t="s">
        <v>540</v>
      </c>
      <c r="B229">
        <v>3.52</v>
      </c>
      <c r="C229">
        <v>0.3</v>
      </c>
      <c r="D229">
        <v>2.42</v>
      </c>
      <c r="E229">
        <v>1.84</v>
      </c>
      <c r="F229">
        <v>4.84</v>
      </c>
      <c r="G229">
        <v>4.8899999999999997</v>
      </c>
      <c r="H229">
        <v>1.25</v>
      </c>
      <c r="I229">
        <v>1.04</v>
      </c>
      <c r="J229">
        <v>1.58</v>
      </c>
      <c r="K229">
        <v>1.81</v>
      </c>
      <c r="L229">
        <v>-0.13</v>
      </c>
      <c r="M229">
        <v>2.78</v>
      </c>
    </row>
    <row r="230" spans="1:13" x14ac:dyDescent="0.3">
      <c r="A230" s="1" t="s">
        <v>149</v>
      </c>
      <c r="B230">
        <v>5.65</v>
      </c>
      <c r="C230">
        <v>7.6</v>
      </c>
      <c r="D230">
        <v>6.67</v>
      </c>
      <c r="E230">
        <v>6.26</v>
      </c>
      <c r="F230">
        <v>9.4700000000000006</v>
      </c>
      <c r="G230">
        <v>7.13</v>
      </c>
      <c r="H230">
        <v>8.34</v>
      </c>
      <c r="I230">
        <v>2.74</v>
      </c>
      <c r="J230">
        <v>6.27</v>
      </c>
      <c r="K230">
        <v>6.79</v>
      </c>
      <c r="L230">
        <v>6.75</v>
      </c>
      <c r="M230">
        <v>6.98</v>
      </c>
    </row>
    <row r="231" spans="1:13" x14ac:dyDescent="0.3">
      <c r="A231" s="1" t="s">
        <v>150</v>
      </c>
      <c r="B231">
        <v>-1.44</v>
      </c>
      <c r="C231">
        <v>-2.96</v>
      </c>
      <c r="D231">
        <v>-2.0499999999999998</v>
      </c>
      <c r="E231">
        <v>-1.29</v>
      </c>
      <c r="F231">
        <v>-2.23</v>
      </c>
      <c r="G231">
        <v>-3.76</v>
      </c>
      <c r="H231">
        <v>-1.37</v>
      </c>
      <c r="I231">
        <v>-1.82</v>
      </c>
      <c r="J231">
        <v>-1.85</v>
      </c>
      <c r="K231">
        <v>-1.1599999999999999</v>
      </c>
      <c r="L231">
        <v>-0.39</v>
      </c>
      <c r="M231">
        <v>-0.67</v>
      </c>
    </row>
    <row r="232" spans="1:13" x14ac:dyDescent="0.3">
      <c r="A232" s="1" t="s">
        <v>151</v>
      </c>
      <c r="B232">
        <v>5.52</v>
      </c>
      <c r="C232">
        <v>-1.35</v>
      </c>
      <c r="D232">
        <v>0.53</v>
      </c>
      <c r="E232">
        <v>3.89</v>
      </c>
      <c r="F232">
        <v>2.77</v>
      </c>
      <c r="G232">
        <v>-5.53</v>
      </c>
      <c r="H232">
        <v>5.21</v>
      </c>
      <c r="I232">
        <v>0.54</v>
      </c>
      <c r="J232">
        <v>2.76</v>
      </c>
      <c r="K232">
        <v>4.93</v>
      </c>
      <c r="L232">
        <v>4.78</v>
      </c>
      <c r="M232">
        <v>1.41</v>
      </c>
    </row>
    <row r="233" spans="1:13" x14ac:dyDescent="0.3">
      <c r="A233" s="1" t="s">
        <v>541</v>
      </c>
      <c r="B233">
        <v>5.67</v>
      </c>
      <c r="C233">
        <v>0.49</v>
      </c>
      <c r="D233">
        <v>5.54</v>
      </c>
      <c r="E233">
        <v>2.4900000000000002</v>
      </c>
      <c r="F233">
        <v>5.04</v>
      </c>
      <c r="G233">
        <v>5.17</v>
      </c>
      <c r="H233">
        <v>9.68</v>
      </c>
      <c r="I233">
        <v>3.94</v>
      </c>
      <c r="J233">
        <v>5.54</v>
      </c>
      <c r="K233">
        <v>5.42</v>
      </c>
      <c r="L233">
        <v>3.82</v>
      </c>
      <c r="M233">
        <v>6.01</v>
      </c>
    </row>
    <row r="234" spans="1:13" x14ac:dyDescent="0.3">
      <c r="A234" s="1" t="s">
        <v>152</v>
      </c>
      <c r="B234">
        <v>5.32</v>
      </c>
      <c r="C234">
        <v>2.31</v>
      </c>
      <c r="D234">
        <v>4.2699999999999996</v>
      </c>
      <c r="E234">
        <v>2.67</v>
      </c>
      <c r="F234">
        <v>2.12</v>
      </c>
      <c r="G234">
        <v>2.4700000000000002</v>
      </c>
      <c r="H234">
        <v>5.88</v>
      </c>
      <c r="I234">
        <v>5.37</v>
      </c>
      <c r="J234">
        <v>5.34</v>
      </c>
      <c r="K234">
        <v>3.41</v>
      </c>
      <c r="L234">
        <v>4.05</v>
      </c>
      <c r="M234">
        <v>4.5599999999999996</v>
      </c>
    </row>
    <row r="235" spans="1:13" x14ac:dyDescent="0.3">
      <c r="A235" s="1" t="s">
        <v>153</v>
      </c>
      <c r="B235">
        <v>1.5</v>
      </c>
      <c r="C235">
        <v>1.3</v>
      </c>
      <c r="D235">
        <v>-3.17</v>
      </c>
      <c r="E235">
        <v>-1.01</v>
      </c>
      <c r="F235">
        <v>-1.52</v>
      </c>
      <c r="G235">
        <v>-3.3</v>
      </c>
      <c r="H235">
        <v>0.19</v>
      </c>
      <c r="I235">
        <v>3.38</v>
      </c>
      <c r="J235">
        <v>-2.16</v>
      </c>
      <c r="K235">
        <v>-2.75</v>
      </c>
      <c r="L235">
        <v>0.9</v>
      </c>
      <c r="M235">
        <v>0.57999999999999996</v>
      </c>
    </row>
    <row r="236" spans="1:13" x14ac:dyDescent="0.3">
      <c r="A236" s="1" t="s">
        <v>154</v>
      </c>
      <c r="B236">
        <v>11.97</v>
      </c>
      <c r="C236">
        <v>5.23</v>
      </c>
      <c r="D236">
        <v>7.81</v>
      </c>
      <c r="E236">
        <v>3.78</v>
      </c>
      <c r="F236">
        <v>7.18</v>
      </c>
      <c r="G236">
        <v>2.97</v>
      </c>
      <c r="H236">
        <v>9.09</v>
      </c>
      <c r="I236">
        <v>5.8</v>
      </c>
      <c r="J236">
        <v>9.16</v>
      </c>
      <c r="K236">
        <v>13.9</v>
      </c>
      <c r="L236">
        <v>8.1</v>
      </c>
      <c r="M236">
        <v>8.1999999999999993</v>
      </c>
    </row>
    <row r="237" spans="1:13" x14ac:dyDescent="0.3">
      <c r="A237" s="1" t="s">
        <v>155</v>
      </c>
      <c r="B237">
        <v>-1.97</v>
      </c>
      <c r="C237">
        <v>5.17</v>
      </c>
      <c r="D237">
        <v>3.38</v>
      </c>
      <c r="E237">
        <v>3.52</v>
      </c>
      <c r="F237">
        <v>6.85</v>
      </c>
      <c r="G237">
        <v>2.56</v>
      </c>
      <c r="H237">
        <v>0.8</v>
      </c>
      <c r="I237">
        <v>-0.8</v>
      </c>
      <c r="J237">
        <v>2.58</v>
      </c>
      <c r="K237">
        <v>0.39</v>
      </c>
      <c r="L237">
        <v>1.99</v>
      </c>
      <c r="M237">
        <v>5.4</v>
      </c>
    </row>
    <row r="238" spans="1:13" x14ac:dyDescent="0.3">
      <c r="A238" s="1" t="s">
        <v>542</v>
      </c>
      <c r="B238">
        <v>-0.57999999999999996</v>
      </c>
      <c r="C238">
        <v>-4.5</v>
      </c>
      <c r="D238">
        <v>-2.21</v>
      </c>
      <c r="E238">
        <v>1.35</v>
      </c>
      <c r="F238">
        <v>-3.49</v>
      </c>
      <c r="G238">
        <v>-2.77</v>
      </c>
      <c r="H238">
        <v>4.03</v>
      </c>
      <c r="I238">
        <v>0.48</v>
      </c>
      <c r="J238">
        <v>-2.33</v>
      </c>
      <c r="K238">
        <v>2.42</v>
      </c>
      <c r="L238">
        <v>2.1</v>
      </c>
      <c r="M238">
        <v>0.18</v>
      </c>
    </row>
    <row r="239" spans="1:13" x14ac:dyDescent="0.3">
      <c r="A239" s="1" t="s">
        <v>156</v>
      </c>
      <c r="B239">
        <v>-2.4500000000000002</v>
      </c>
      <c r="C239">
        <v>-5.71</v>
      </c>
      <c r="D239">
        <v>-4.6399999999999997</v>
      </c>
      <c r="E239">
        <v>0.75</v>
      </c>
      <c r="F239">
        <v>-3.74</v>
      </c>
      <c r="G239">
        <v>-4.57</v>
      </c>
      <c r="H239">
        <v>-1.96</v>
      </c>
      <c r="I239">
        <v>1</v>
      </c>
      <c r="J239">
        <v>-4.04</v>
      </c>
      <c r="K239">
        <v>0.38</v>
      </c>
      <c r="L239">
        <v>-4.09</v>
      </c>
      <c r="M239">
        <v>-6.15</v>
      </c>
    </row>
    <row r="240" spans="1:13" x14ac:dyDescent="0.3">
      <c r="A240" s="1" t="s">
        <v>157</v>
      </c>
      <c r="B240">
        <v>1.68</v>
      </c>
      <c r="C240">
        <v>-1.0900000000000001</v>
      </c>
      <c r="D240">
        <v>3.35</v>
      </c>
      <c r="E240">
        <v>3.98</v>
      </c>
      <c r="F240">
        <v>2.4</v>
      </c>
      <c r="G240">
        <v>-1.8</v>
      </c>
      <c r="H240">
        <v>2.11</v>
      </c>
      <c r="I240">
        <v>3.23</v>
      </c>
      <c r="J240">
        <v>1.25</v>
      </c>
      <c r="K240">
        <v>4.57</v>
      </c>
      <c r="L240">
        <v>-0.52</v>
      </c>
      <c r="M240">
        <v>0.72</v>
      </c>
    </row>
    <row r="241" spans="1:13" x14ac:dyDescent="0.3">
      <c r="A241" s="1" t="s">
        <v>543</v>
      </c>
      <c r="B241">
        <v>1.38</v>
      </c>
      <c r="C241">
        <v>-1.45</v>
      </c>
      <c r="D241">
        <v>2.31</v>
      </c>
      <c r="E241">
        <v>6.01</v>
      </c>
      <c r="F241">
        <v>4.59</v>
      </c>
      <c r="G241">
        <v>-1.0900000000000001</v>
      </c>
      <c r="H241">
        <v>5.84</v>
      </c>
      <c r="I241">
        <v>4.79</v>
      </c>
      <c r="J241">
        <v>1.18</v>
      </c>
      <c r="K241">
        <v>1.04</v>
      </c>
      <c r="L241">
        <v>-2.5</v>
      </c>
      <c r="M241">
        <v>0.03</v>
      </c>
    </row>
    <row r="242" spans="1:13" x14ac:dyDescent="0.3">
      <c r="A242" s="1" t="s">
        <v>158</v>
      </c>
      <c r="B242">
        <v>-9.4700000000000006</v>
      </c>
      <c r="C242">
        <v>-3.87</v>
      </c>
      <c r="D242">
        <v>-5.64</v>
      </c>
      <c r="E242">
        <v>-4.29</v>
      </c>
      <c r="F242">
        <v>-8.01</v>
      </c>
      <c r="G242">
        <v>-1.25</v>
      </c>
      <c r="H242">
        <v>-13.03</v>
      </c>
      <c r="I242">
        <v>-5.34</v>
      </c>
      <c r="J242">
        <v>-6.38</v>
      </c>
      <c r="K242">
        <v>-7.31</v>
      </c>
      <c r="L242">
        <v>-9.77</v>
      </c>
      <c r="M242">
        <v>-7.6</v>
      </c>
    </row>
    <row r="243" spans="1:13" x14ac:dyDescent="0.3">
      <c r="A243" s="1" t="s">
        <v>159</v>
      </c>
      <c r="B243">
        <v>-0.54</v>
      </c>
      <c r="C243">
        <v>5.04</v>
      </c>
      <c r="D243">
        <v>2.73</v>
      </c>
      <c r="E243">
        <v>3.11</v>
      </c>
      <c r="F243">
        <v>2.13</v>
      </c>
      <c r="G243">
        <v>4.03</v>
      </c>
      <c r="H243">
        <v>-0.26</v>
      </c>
      <c r="I243">
        <v>0.21</v>
      </c>
      <c r="J243">
        <v>1.91</v>
      </c>
      <c r="K243">
        <v>-2.08</v>
      </c>
      <c r="L243">
        <v>2.3199999999999998</v>
      </c>
      <c r="M243">
        <v>2.93</v>
      </c>
    </row>
    <row r="244" spans="1:13" x14ac:dyDescent="0.3">
      <c r="A244" s="1" t="s">
        <v>544</v>
      </c>
      <c r="B244">
        <v>4.6399999999999997</v>
      </c>
      <c r="C244">
        <v>2.88</v>
      </c>
      <c r="D244">
        <v>4.5599999999999996</v>
      </c>
      <c r="E244">
        <v>-0.56999999999999995</v>
      </c>
      <c r="F244">
        <v>2.23</v>
      </c>
      <c r="G244">
        <v>4.4800000000000004</v>
      </c>
      <c r="H244">
        <v>4.25</v>
      </c>
      <c r="I244">
        <v>-0.75</v>
      </c>
      <c r="J244">
        <v>5.13</v>
      </c>
      <c r="K244">
        <v>3.84</v>
      </c>
      <c r="L244">
        <v>-1.6</v>
      </c>
      <c r="M244">
        <v>1.78</v>
      </c>
    </row>
    <row r="245" spans="1:13" x14ac:dyDescent="0.3">
      <c r="A245" s="1" t="s">
        <v>160</v>
      </c>
      <c r="B245">
        <v>-0.18</v>
      </c>
      <c r="C245">
        <v>-4.0599999999999996</v>
      </c>
      <c r="D245">
        <v>-3</v>
      </c>
      <c r="E245">
        <v>-3.56</v>
      </c>
      <c r="F245">
        <v>-2.16</v>
      </c>
      <c r="G245">
        <v>-2.0499999999999998</v>
      </c>
      <c r="H245">
        <v>-3.27</v>
      </c>
      <c r="I245">
        <v>-5.5</v>
      </c>
      <c r="J245">
        <v>-2.06</v>
      </c>
      <c r="K245">
        <v>0.3</v>
      </c>
      <c r="L245">
        <v>-4.1900000000000004</v>
      </c>
      <c r="M245">
        <v>-2.09</v>
      </c>
    </row>
    <row r="246" spans="1:13" x14ac:dyDescent="0.3">
      <c r="A246" s="1" t="s">
        <v>161</v>
      </c>
      <c r="B246">
        <v>9.07</v>
      </c>
      <c r="C246">
        <v>7.72</v>
      </c>
      <c r="D246">
        <v>7.74</v>
      </c>
      <c r="E246">
        <v>6.02</v>
      </c>
      <c r="F246">
        <v>8.9700000000000006</v>
      </c>
      <c r="G246">
        <v>12.6</v>
      </c>
      <c r="H246">
        <v>9.1999999999999993</v>
      </c>
      <c r="I246">
        <v>5.43</v>
      </c>
      <c r="J246">
        <v>11.58</v>
      </c>
      <c r="K246">
        <v>12.8</v>
      </c>
      <c r="L246">
        <v>9.2899999999999991</v>
      </c>
      <c r="M246">
        <v>8.99</v>
      </c>
    </row>
    <row r="247" spans="1:13" x14ac:dyDescent="0.3">
      <c r="A247" s="1" t="s">
        <v>545</v>
      </c>
      <c r="B247">
        <v>2.08</v>
      </c>
      <c r="C247">
        <v>-2.19</v>
      </c>
      <c r="D247">
        <v>-0.61</v>
      </c>
      <c r="E247">
        <v>-2.04</v>
      </c>
      <c r="F247">
        <v>-0.56000000000000005</v>
      </c>
      <c r="G247">
        <v>-1.24</v>
      </c>
      <c r="H247">
        <v>-4.7300000000000004</v>
      </c>
      <c r="I247">
        <v>0.75</v>
      </c>
      <c r="J247">
        <v>1.54</v>
      </c>
      <c r="K247">
        <v>4.42</v>
      </c>
      <c r="L247">
        <v>-1.88</v>
      </c>
      <c r="M247">
        <v>-1.37</v>
      </c>
    </row>
    <row r="248" spans="1:13" x14ac:dyDescent="0.3">
      <c r="A248" s="1" t="s">
        <v>162</v>
      </c>
      <c r="B248">
        <v>-0.81</v>
      </c>
      <c r="C248">
        <v>-3.43</v>
      </c>
      <c r="D248">
        <v>-0.08</v>
      </c>
      <c r="E248">
        <v>8.2799999999999994</v>
      </c>
      <c r="F248">
        <v>0.79</v>
      </c>
      <c r="G248">
        <v>-7.58</v>
      </c>
      <c r="H248">
        <v>-4.41</v>
      </c>
      <c r="I248">
        <v>0.89</v>
      </c>
      <c r="J248">
        <v>-4.1100000000000003</v>
      </c>
      <c r="K248">
        <v>2.58</v>
      </c>
      <c r="L248">
        <v>-4.7</v>
      </c>
      <c r="M248">
        <v>-1.5</v>
      </c>
    </row>
    <row r="249" spans="1:13" x14ac:dyDescent="0.3">
      <c r="A249" s="1" t="s">
        <v>163</v>
      </c>
      <c r="B249">
        <v>-7.36</v>
      </c>
      <c r="C249">
        <v>-14.27</v>
      </c>
      <c r="D249">
        <v>-11.9</v>
      </c>
      <c r="E249">
        <v>-1.28</v>
      </c>
      <c r="F249">
        <v>-12.46</v>
      </c>
      <c r="G249">
        <v>-12.17</v>
      </c>
      <c r="H249">
        <v>-10.43</v>
      </c>
      <c r="I249">
        <v>-6.62</v>
      </c>
      <c r="J249">
        <v>-12.07</v>
      </c>
      <c r="K249">
        <v>-6.78</v>
      </c>
      <c r="L249">
        <v>-10.99</v>
      </c>
      <c r="M249">
        <v>-11.68</v>
      </c>
    </row>
    <row r="250" spans="1:13" x14ac:dyDescent="0.3">
      <c r="A250" s="1" t="s">
        <v>546</v>
      </c>
      <c r="B250">
        <v>-4.07</v>
      </c>
      <c r="C250">
        <v>-10.57</v>
      </c>
      <c r="D250">
        <v>-8.5399999999999991</v>
      </c>
      <c r="E250">
        <v>-1.61</v>
      </c>
      <c r="F250">
        <v>-6.68</v>
      </c>
      <c r="G250">
        <v>-6.7</v>
      </c>
      <c r="H250">
        <v>1.81</v>
      </c>
      <c r="I250">
        <v>0.48</v>
      </c>
      <c r="J250">
        <v>-8.73</v>
      </c>
      <c r="K250">
        <v>-4.37</v>
      </c>
      <c r="L250">
        <v>-11.56</v>
      </c>
      <c r="M250">
        <v>-7.5</v>
      </c>
    </row>
    <row r="251" spans="1:13" x14ac:dyDescent="0.3">
      <c r="A251" s="1" t="s">
        <v>164</v>
      </c>
      <c r="B251">
        <v>2.5</v>
      </c>
      <c r="C251">
        <v>-3.25</v>
      </c>
      <c r="D251">
        <v>-3.64</v>
      </c>
      <c r="E251">
        <v>-4.0199999999999996</v>
      </c>
      <c r="F251">
        <v>2.4700000000000002</v>
      </c>
      <c r="G251">
        <v>-3.56</v>
      </c>
      <c r="H251">
        <v>3.01</v>
      </c>
      <c r="I251">
        <v>7.23</v>
      </c>
      <c r="J251">
        <v>-3.04</v>
      </c>
      <c r="K251">
        <v>1.41</v>
      </c>
      <c r="L251">
        <v>-7.16</v>
      </c>
      <c r="M251">
        <v>-5.05</v>
      </c>
    </row>
    <row r="252" spans="1:13" x14ac:dyDescent="0.3">
      <c r="A252" s="1" t="s">
        <v>165</v>
      </c>
      <c r="B252">
        <v>6.56</v>
      </c>
      <c r="C252">
        <v>4.13</v>
      </c>
      <c r="D252">
        <v>6.78</v>
      </c>
      <c r="E252">
        <v>1.63</v>
      </c>
      <c r="F252">
        <v>8.73</v>
      </c>
      <c r="G252">
        <v>11.09</v>
      </c>
      <c r="H252">
        <v>2.11</v>
      </c>
      <c r="I252">
        <v>2.29</v>
      </c>
      <c r="J252">
        <v>10.42</v>
      </c>
      <c r="K252">
        <v>9.49</v>
      </c>
      <c r="L252">
        <v>14.26</v>
      </c>
      <c r="M252">
        <v>5.42</v>
      </c>
    </row>
    <row r="253" spans="1:13" x14ac:dyDescent="0.3">
      <c r="A253" s="1" t="s">
        <v>166</v>
      </c>
      <c r="B253">
        <v>4.3899999999999997</v>
      </c>
      <c r="C253">
        <v>-0.42</v>
      </c>
      <c r="D253">
        <v>5.34</v>
      </c>
      <c r="E253">
        <v>-2.02</v>
      </c>
      <c r="F253">
        <v>3.87</v>
      </c>
      <c r="G253">
        <v>4.08</v>
      </c>
      <c r="H253">
        <v>1.5</v>
      </c>
      <c r="I253">
        <v>0.78</v>
      </c>
      <c r="J253">
        <v>3.36</v>
      </c>
      <c r="K253">
        <v>2.79</v>
      </c>
      <c r="L253">
        <v>5.52</v>
      </c>
      <c r="M253">
        <v>5.47</v>
      </c>
    </row>
    <row r="254" spans="1:13" x14ac:dyDescent="0.3">
      <c r="A254" s="1" t="s">
        <v>167</v>
      </c>
      <c r="B254">
        <v>5.12</v>
      </c>
      <c r="C254">
        <v>7.32</v>
      </c>
      <c r="D254">
        <v>8.06</v>
      </c>
      <c r="E254">
        <v>-2.0499999999999998</v>
      </c>
      <c r="F254">
        <v>2.58</v>
      </c>
      <c r="G254">
        <v>14.95</v>
      </c>
      <c r="H254">
        <v>0.02</v>
      </c>
      <c r="I254">
        <v>-1.37</v>
      </c>
      <c r="J254">
        <v>9.3000000000000007</v>
      </c>
      <c r="K254">
        <v>4.55</v>
      </c>
      <c r="L254">
        <v>7.25</v>
      </c>
      <c r="M254">
        <v>8.17</v>
      </c>
    </row>
    <row r="255" spans="1:13" x14ac:dyDescent="0.3">
      <c r="A255" s="1" t="s">
        <v>168</v>
      </c>
      <c r="B255">
        <v>10.3</v>
      </c>
      <c r="C255">
        <v>10.24</v>
      </c>
      <c r="D255">
        <v>5.92</v>
      </c>
      <c r="E255">
        <v>8.5500000000000007</v>
      </c>
      <c r="F255">
        <v>5.74</v>
      </c>
      <c r="G255">
        <v>6.24</v>
      </c>
      <c r="H255">
        <v>3.25</v>
      </c>
      <c r="I255">
        <v>4.84</v>
      </c>
      <c r="J255">
        <v>8.33</v>
      </c>
      <c r="K255">
        <v>9.9</v>
      </c>
      <c r="L255">
        <v>10.84</v>
      </c>
      <c r="M255">
        <v>8.2899999999999991</v>
      </c>
    </row>
    <row r="256" spans="1:13" x14ac:dyDescent="0.3">
      <c r="A256" s="1" t="s">
        <v>547</v>
      </c>
      <c r="B256">
        <v>4.8</v>
      </c>
      <c r="C256">
        <v>1.18</v>
      </c>
      <c r="D256">
        <v>1.47</v>
      </c>
      <c r="E256">
        <v>1.3</v>
      </c>
      <c r="F256">
        <v>1.1299999999999999</v>
      </c>
      <c r="G256">
        <v>0.19</v>
      </c>
      <c r="H256">
        <v>2.14</v>
      </c>
      <c r="I256">
        <v>1.71</v>
      </c>
      <c r="J256">
        <v>8.61</v>
      </c>
      <c r="K256">
        <v>5.44</v>
      </c>
      <c r="L256">
        <v>5.8</v>
      </c>
      <c r="M256">
        <v>-0.26</v>
      </c>
    </row>
    <row r="257" spans="1:13" x14ac:dyDescent="0.3">
      <c r="A257" s="1" t="s">
        <v>169</v>
      </c>
      <c r="B257">
        <v>-1</v>
      </c>
      <c r="C257">
        <v>-2.29</v>
      </c>
      <c r="D257">
        <v>-0.18</v>
      </c>
      <c r="E257">
        <v>2.46</v>
      </c>
      <c r="F257">
        <v>2.2599999999999998</v>
      </c>
      <c r="G257">
        <v>-2.92</v>
      </c>
      <c r="H257">
        <v>1.1299999999999999</v>
      </c>
      <c r="I257">
        <v>-0.04</v>
      </c>
      <c r="J257">
        <v>1.99</v>
      </c>
      <c r="K257">
        <v>-1.1399999999999999</v>
      </c>
      <c r="L257">
        <v>1.78</v>
      </c>
      <c r="M257">
        <v>0.38</v>
      </c>
    </row>
    <row r="258" spans="1:13" x14ac:dyDescent="0.3">
      <c r="A258" s="1" t="s">
        <v>170</v>
      </c>
      <c r="B258">
        <v>3.6</v>
      </c>
      <c r="C258">
        <v>14.75</v>
      </c>
      <c r="D258">
        <v>7.4</v>
      </c>
      <c r="E258">
        <v>-1.4</v>
      </c>
      <c r="F258">
        <v>7.9</v>
      </c>
      <c r="G258">
        <v>3.8</v>
      </c>
      <c r="H258">
        <v>-1.47</v>
      </c>
      <c r="I258">
        <v>0.15</v>
      </c>
      <c r="J258">
        <v>7.72</v>
      </c>
      <c r="K258">
        <v>4.7</v>
      </c>
      <c r="L258">
        <v>4.66</v>
      </c>
      <c r="M258">
        <v>5.17</v>
      </c>
    </row>
    <row r="259" spans="1:13" x14ac:dyDescent="0.3">
      <c r="A259" s="1" t="s">
        <v>548</v>
      </c>
      <c r="B259">
        <v>-4.9400000000000004</v>
      </c>
      <c r="C259">
        <v>-4.47</v>
      </c>
      <c r="D259">
        <v>-4.1399999999999997</v>
      </c>
      <c r="E259">
        <v>-3.64</v>
      </c>
      <c r="F259">
        <v>-4.5599999999999996</v>
      </c>
      <c r="G259">
        <v>-8.9600000000000009</v>
      </c>
      <c r="H259">
        <v>-1.5</v>
      </c>
      <c r="I259">
        <v>-2.37</v>
      </c>
      <c r="J259">
        <v>-4.29</v>
      </c>
      <c r="K259">
        <v>-4.21</v>
      </c>
      <c r="L259">
        <v>-5.32</v>
      </c>
      <c r="M259">
        <v>-5.04</v>
      </c>
    </row>
    <row r="260" spans="1:13" x14ac:dyDescent="0.3">
      <c r="A260" s="1" t="s">
        <v>171</v>
      </c>
      <c r="B260">
        <v>5.76</v>
      </c>
      <c r="C260">
        <v>-0.44</v>
      </c>
      <c r="D260">
        <v>2.23</v>
      </c>
      <c r="E260">
        <v>5.03</v>
      </c>
      <c r="F260">
        <v>5.13</v>
      </c>
      <c r="G260">
        <v>4.67</v>
      </c>
      <c r="H260">
        <v>3.11</v>
      </c>
      <c r="I260">
        <v>3.99</v>
      </c>
      <c r="J260">
        <v>5.31</v>
      </c>
      <c r="K260">
        <v>8.51</v>
      </c>
      <c r="L260">
        <v>5.75</v>
      </c>
      <c r="M260">
        <v>2.71</v>
      </c>
    </row>
    <row r="261" spans="1:13" x14ac:dyDescent="0.3">
      <c r="A261" s="1" t="s">
        <v>549</v>
      </c>
      <c r="B261">
        <v>5.47</v>
      </c>
      <c r="C261">
        <v>-2.16</v>
      </c>
      <c r="D261">
        <v>2.0099999999999998</v>
      </c>
      <c r="E261">
        <v>1.62</v>
      </c>
      <c r="F261">
        <v>1.52</v>
      </c>
      <c r="G261">
        <v>2.82</v>
      </c>
      <c r="H261">
        <v>0.67</v>
      </c>
      <c r="I261">
        <v>3.51</v>
      </c>
      <c r="J261">
        <v>3.6</v>
      </c>
      <c r="K261">
        <v>2.94</v>
      </c>
      <c r="L261">
        <v>4.45</v>
      </c>
      <c r="M261">
        <v>0.7</v>
      </c>
    </row>
    <row r="262" spans="1:13" x14ac:dyDescent="0.3">
      <c r="A262" s="1" t="s">
        <v>172</v>
      </c>
      <c r="B262">
        <v>-3.24</v>
      </c>
      <c r="C262">
        <v>-2.66</v>
      </c>
      <c r="D262">
        <v>-2.52</v>
      </c>
      <c r="E262">
        <v>-0.68</v>
      </c>
      <c r="F262">
        <v>-1.91</v>
      </c>
      <c r="G262">
        <v>-1.37</v>
      </c>
      <c r="H262">
        <v>0.37</v>
      </c>
      <c r="I262">
        <v>3.71</v>
      </c>
      <c r="J262">
        <v>-3.18</v>
      </c>
      <c r="K262">
        <v>-0.33</v>
      </c>
      <c r="L262">
        <v>-0.25</v>
      </c>
      <c r="M262">
        <v>-1.44</v>
      </c>
    </row>
    <row r="263" spans="1:13" x14ac:dyDescent="0.3">
      <c r="A263" s="1" t="s">
        <v>173</v>
      </c>
      <c r="B263">
        <v>-0.55000000000000004</v>
      </c>
      <c r="C263">
        <v>-2.0099999999999998</v>
      </c>
      <c r="D263">
        <v>1.65</v>
      </c>
      <c r="E263">
        <v>2.0499999999999998</v>
      </c>
      <c r="F263">
        <v>1.03</v>
      </c>
      <c r="G263">
        <v>1.98</v>
      </c>
      <c r="H263">
        <v>1.9</v>
      </c>
      <c r="I263">
        <v>1.25</v>
      </c>
      <c r="J263">
        <v>-1.95</v>
      </c>
      <c r="K263">
        <v>6.53</v>
      </c>
      <c r="L263">
        <v>2.0499999999999998</v>
      </c>
      <c r="M263">
        <v>2.76</v>
      </c>
    </row>
    <row r="264" spans="1:13" x14ac:dyDescent="0.3">
      <c r="A264" s="1" t="s">
        <v>550</v>
      </c>
      <c r="B264">
        <v>-0.42</v>
      </c>
      <c r="C264">
        <v>-7.99</v>
      </c>
      <c r="D264">
        <v>-5.8</v>
      </c>
      <c r="E264">
        <v>-7.69</v>
      </c>
      <c r="F264">
        <v>-5.01</v>
      </c>
      <c r="G264">
        <v>-4.37</v>
      </c>
      <c r="H264">
        <v>-4.75</v>
      </c>
      <c r="I264">
        <v>1.89</v>
      </c>
      <c r="J264">
        <v>-1.17</v>
      </c>
      <c r="K264">
        <v>-2.52</v>
      </c>
      <c r="L264">
        <v>-5.21</v>
      </c>
      <c r="M264">
        <v>-5.85</v>
      </c>
    </row>
    <row r="265" spans="1:13" x14ac:dyDescent="0.3">
      <c r="A265" s="1" t="s">
        <v>174</v>
      </c>
      <c r="B265">
        <v>14.73</v>
      </c>
      <c r="C265">
        <v>7.61</v>
      </c>
      <c r="D265">
        <v>11.63</v>
      </c>
      <c r="E265">
        <v>2.11</v>
      </c>
      <c r="F265">
        <v>11.43</v>
      </c>
      <c r="G265">
        <v>9.1999999999999993</v>
      </c>
      <c r="H265">
        <v>9.92</v>
      </c>
      <c r="I265">
        <v>4.99</v>
      </c>
      <c r="J265">
        <v>13.03</v>
      </c>
      <c r="K265">
        <v>16.61</v>
      </c>
      <c r="L265">
        <v>13.37</v>
      </c>
      <c r="M265">
        <v>11.35</v>
      </c>
    </row>
    <row r="266" spans="1:13" x14ac:dyDescent="0.3">
      <c r="A266" s="1" t="s">
        <v>175</v>
      </c>
      <c r="B266">
        <v>-3.1</v>
      </c>
      <c r="C266">
        <v>10.5</v>
      </c>
      <c r="D266">
        <v>2.06</v>
      </c>
      <c r="E266">
        <v>-4.12</v>
      </c>
      <c r="F266">
        <v>2.88</v>
      </c>
      <c r="G266">
        <v>6.66</v>
      </c>
      <c r="H266">
        <v>-2.87</v>
      </c>
      <c r="I266">
        <v>-4.57</v>
      </c>
      <c r="J266">
        <v>0.27</v>
      </c>
      <c r="K266">
        <v>-5.45</v>
      </c>
      <c r="L266">
        <v>0.82</v>
      </c>
      <c r="M266">
        <v>4.5999999999999996</v>
      </c>
    </row>
    <row r="267" spans="1:13" x14ac:dyDescent="0.3">
      <c r="A267" s="1" t="s">
        <v>551</v>
      </c>
      <c r="B267">
        <v>1.05</v>
      </c>
      <c r="C267">
        <v>12.32</v>
      </c>
      <c r="D267">
        <v>2.48</v>
      </c>
      <c r="E267">
        <v>-0.53</v>
      </c>
      <c r="F267">
        <v>1.57</v>
      </c>
      <c r="G267">
        <v>3.88</v>
      </c>
      <c r="H267">
        <v>-1.45</v>
      </c>
      <c r="I267">
        <v>-1.24</v>
      </c>
      <c r="J267">
        <v>2.63</v>
      </c>
      <c r="K267">
        <v>-2.73</v>
      </c>
      <c r="L267">
        <v>2.92</v>
      </c>
      <c r="M267">
        <v>3.39</v>
      </c>
    </row>
    <row r="268" spans="1:13" x14ac:dyDescent="0.3">
      <c r="A268" s="1" t="s">
        <v>176</v>
      </c>
      <c r="B268">
        <v>-1.51</v>
      </c>
      <c r="C268">
        <v>0.8</v>
      </c>
      <c r="D268">
        <v>-1.98</v>
      </c>
      <c r="E268">
        <v>-2.75</v>
      </c>
      <c r="F268">
        <v>0.64</v>
      </c>
      <c r="G268">
        <v>-5.18</v>
      </c>
      <c r="H268">
        <v>-0.83</v>
      </c>
      <c r="I268">
        <v>-0.53</v>
      </c>
      <c r="J268">
        <v>-1.38</v>
      </c>
      <c r="K268">
        <v>-5.53</v>
      </c>
      <c r="L268">
        <v>-0.83</v>
      </c>
      <c r="M268">
        <v>-4.8499999999999996</v>
      </c>
    </row>
    <row r="269" spans="1:13" x14ac:dyDescent="0.3">
      <c r="A269" s="1" t="s">
        <v>177</v>
      </c>
      <c r="B269">
        <v>0.75</v>
      </c>
      <c r="C269">
        <v>7.92</v>
      </c>
      <c r="D269">
        <v>2.08</v>
      </c>
      <c r="E269">
        <v>9.4499999999999993</v>
      </c>
      <c r="F269">
        <v>5.08</v>
      </c>
      <c r="G269">
        <v>-0.99</v>
      </c>
      <c r="H269">
        <v>7.04</v>
      </c>
      <c r="I269">
        <v>2.69</v>
      </c>
      <c r="J269">
        <v>-3.5</v>
      </c>
      <c r="K269">
        <v>-2.2999999999999998</v>
      </c>
      <c r="L269">
        <v>0.89</v>
      </c>
      <c r="M269">
        <v>-0.14000000000000001</v>
      </c>
    </row>
    <row r="270" spans="1:13" x14ac:dyDescent="0.3">
      <c r="A270" s="1" t="s">
        <v>552</v>
      </c>
      <c r="B270">
        <v>1.31</v>
      </c>
      <c r="C270">
        <v>-1.92</v>
      </c>
      <c r="D270">
        <v>-0.67</v>
      </c>
      <c r="E270">
        <v>3.18</v>
      </c>
      <c r="F270">
        <v>-0.5</v>
      </c>
      <c r="G270">
        <v>7.0000000000000007E-2</v>
      </c>
      <c r="H270">
        <v>-2.46</v>
      </c>
      <c r="I270">
        <v>2.54</v>
      </c>
      <c r="J270">
        <v>0.24</v>
      </c>
      <c r="K270">
        <v>1.1100000000000001</v>
      </c>
      <c r="L270">
        <v>2.52</v>
      </c>
      <c r="M270">
        <v>-0.76</v>
      </c>
    </row>
    <row r="271" spans="1:13" x14ac:dyDescent="0.3">
      <c r="A271" s="1" t="s">
        <v>178</v>
      </c>
      <c r="B271">
        <v>-2.8</v>
      </c>
      <c r="C271">
        <v>2.1800000000000002</v>
      </c>
      <c r="D271">
        <v>-2.14</v>
      </c>
      <c r="E271">
        <v>-3.5</v>
      </c>
      <c r="F271">
        <v>-5.56</v>
      </c>
      <c r="G271">
        <v>-4.1500000000000004</v>
      </c>
      <c r="H271">
        <v>1.32</v>
      </c>
      <c r="I271">
        <v>0.54</v>
      </c>
      <c r="J271">
        <v>-1.89</v>
      </c>
      <c r="K271">
        <v>-4.78</v>
      </c>
      <c r="L271">
        <v>1.22</v>
      </c>
      <c r="M271">
        <v>-2.83</v>
      </c>
    </row>
    <row r="272" spans="1:13" x14ac:dyDescent="0.3">
      <c r="A272" s="1" t="s">
        <v>179</v>
      </c>
      <c r="B272">
        <v>4.67</v>
      </c>
      <c r="C272">
        <v>0.28000000000000003</v>
      </c>
      <c r="D272">
        <v>1.92</v>
      </c>
      <c r="E272">
        <v>5.31</v>
      </c>
      <c r="F272">
        <v>5.13</v>
      </c>
      <c r="G272">
        <v>2.99</v>
      </c>
      <c r="H272">
        <v>5.44</v>
      </c>
      <c r="I272">
        <v>6.72</v>
      </c>
      <c r="J272">
        <v>3.79</v>
      </c>
      <c r="K272">
        <v>5.8</v>
      </c>
      <c r="L272">
        <v>3.44</v>
      </c>
      <c r="M272">
        <v>2.2999999999999998</v>
      </c>
    </row>
    <row r="273" spans="1:13" x14ac:dyDescent="0.3">
      <c r="A273" s="1" t="s">
        <v>180</v>
      </c>
      <c r="B273">
        <v>0.87</v>
      </c>
      <c r="C273">
        <v>-9.6</v>
      </c>
      <c r="D273">
        <v>-3.01</v>
      </c>
      <c r="E273">
        <v>2.59</v>
      </c>
      <c r="F273">
        <v>-4.62</v>
      </c>
      <c r="G273">
        <v>-4.51</v>
      </c>
      <c r="H273">
        <v>-0.97</v>
      </c>
      <c r="I273">
        <v>-0.47</v>
      </c>
      <c r="J273">
        <v>-0.54</v>
      </c>
      <c r="K273">
        <v>-3.36</v>
      </c>
      <c r="L273">
        <v>-3.3</v>
      </c>
      <c r="M273">
        <v>-3.89</v>
      </c>
    </row>
    <row r="274" spans="1:13" x14ac:dyDescent="0.3">
      <c r="A274" s="1" t="s">
        <v>181</v>
      </c>
      <c r="B274">
        <v>1.06</v>
      </c>
      <c r="C274">
        <v>0.09</v>
      </c>
      <c r="D274">
        <v>2.04</v>
      </c>
      <c r="E274">
        <v>0.13</v>
      </c>
      <c r="F274">
        <v>1.26</v>
      </c>
      <c r="G274">
        <v>3.41</v>
      </c>
      <c r="H274">
        <v>1.91</v>
      </c>
      <c r="I274">
        <v>0.83</v>
      </c>
      <c r="J274">
        <v>4.0999999999999996</v>
      </c>
      <c r="K274">
        <v>-4.9800000000000004</v>
      </c>
      <c r="L274">
        <v>3.31</v>
      </c>
      <c r="M274">
        <v>3.7</v>
      </c>
    </row>
    <row r="275" spans="1:13" x14ac:dyDescent="0.3">
      <c r="A275" s="1" t="s">
        <v>553</v>
      </c>
      <c r="B275">
        <v>-0.82</v>
      </c>
      <c r="C275">
        <v>-0.01</v>
      </c>
      <c r="D275">
        <v>0.28000000000000003</v>
      </c>
      <c r="E275">
        <v>-3.47</v>
      </c>
      <c r="F275">
        <v>2.36</v>
      </c>
      <c r="G275">
        <v>2.15</v>
      </c>
      <c r="H275">
        <v>-0.54</v>
      </c>
      <c r="I275">
        <v>-0.43</v>
      </c>
      <c r="J275">
        <v>4.38</v>
      </c>
      <c r="K275">
        <v>3.34</v>
      </c>
      <c r="L275">
        <v>2.81</v>
      </c>
      <c r="M275">
        <v>3.31</v>
      </c>
    </row>
    <row r="276" spans="1:13" x14ac:dyDescent="0.3">
      <c r="A276" s="1" t="s">
        <v>182</v>
      </c>
      <c r="B276">
        <v>3.62</v>
      </c>
      <c r="C276">
        <v>8.56</v>
      </c>
      <c r="D276">
        <v>4.7</v>
      </c>
      <c r="E276">
        <v>-2.69</v>
      </c>
      <c r="F276">
        <v>2.2999999999999998</v>
      </c>
      <c r="G276">
        <v>6.35</v>
      </c>
      <c r="H276">
        <v>3.88</v>
      </c>
      <c r="I276">
        <v>-0.23</v>
      </c>
      <c r="J276">
        <v>7.09</v>
      </c>
      <c r="K276">
        <v>4.84</v>
      </c>
      <c r="L276">
        <v>6.58</v>
      </c>
      <c r="M276">
        <v>5.1100000000000003</v>
      </c>
    </row>
    <row r="277" spans="1:13" x14ac:dyDescent="0.3">
      <c r="A277" s="1" t="s">
        <v>183</v>
      </c>
      <c r="B277">
        <v>0.05</v>
      </c>
      <c r="C277">
        <v>3.36</v>
      </c>
      <c r="D277">
        <v>2.0099999999999998</v>
      </c>
      <c r="E277">
        <v>1.92</v>
      </c>
      <c r="F277">
        <v>0.08</v>
      </c>
      <c r="G277">
        <v>0.03</v>
      </c>
      <c r="H277">
        <v>5.65</v>
      </c>
      <c r="I277">
        <v>2.7</v>
      </c>
      <c r="J277">
        <v>0.65</v>
      </c>
      <c r="K277">
        <v>-1.35</v>
      </c>
      <c r="L277">
        <v>4.6100000000000003</v>
      </c>
      <c r="M277">
        <v>1.94</v>
      </c>
    </row>
    <row r="278" spans="1:13" x14ac:dyDescent="0.3">
      <c r="A278" s="1" t="s">
        <v>554</v>
      </c>
      <c r="B278">
        <v>-0.8</v>
      </c>
      <c r="C278">
        <v>9.59</v>
      </c>
      <c r="D278">
        <v>1.41</v>
      </c>
      <c r="E278">
        <v>2.77</v>
      </c>
      <c r="F278">
        <v>-2.71</v>
      </c>
      <c r="G278">
        <v>4.88</v>
      </c>
      <c r="H278">
        <v>1.33</v>
      </c>
      <c r="I278">
        <v>2.4500000000000002</v>
      </c>
      <c r="J278">
        <v>7.0000000000000007E-2</v>
      </c>
      <c r="K278">
        <v>-6.86</v>
      </c>
      <c r="L278">
        <v>3.74</v>
      </c>
      <c r="M278">
        <v>2.5099999999999998</v>
      </c>
    </row>
    <row r="279" spans="1:13" x14ac:dyDescent="0.3">
      <c r="A279" s="1" t="s">
        <v>555</v>
      </c>
      <c r="B279">
        <v>-2.14</v>
      </c>
      <c r="C279">
        <v>-0.28999999999999998</v>
      </c>
      <c r="D279">
        <v>1.58</v>
      </c>
      <c r="E279">
        <v>5.99</v>
      </c>
      <c r="F279">
        <v>2.08</v>
      </c>
      <c r="G279">
        <v>-0.27</v>
      </c>
      <c r="H279">
        <v>5.71</v>
      </c>
      <c r="I279">
        <v>6.22</v>
      </c>
      <c r="J279">
        <v>-1.47</v>
      </c>
      <c r="K279">
        <v>-9</v>
      </c>
      <c r="L279">
        <v>0.94</v>
      </c>
      <c r="M279">
        <v>-1.08</v>
      </c>
    </row>
    <row r="280" spans="1:13" x14ac:dyDescent="0.3">
      <c r="A280" s="1" t="s">
        <v>184</v>
      </c>
      <c r="B280">
        <v>0</v>
      </c>
      <c r="C280">
        <v>5.4</v>
      </c>
      <c r="D280">
        <v>2.59</v>
      </c>
      <c r="E280">
        <v>4.1100000000000003</v>
      </c>
      <c r="F280">
        <v>1.24</v>
      </c>
      <c r="G280">
        <v>2.2599999999999998</v>
      </c>
      <c r="H280">
        <v>3.27</v>
      </c>
      <c r="I280">
        <v>1.76</v>
      </c>
      <c r="J280">
        <v>2.77</v>
      </c>
      <c r="K280">
        <v>0.73</v>
      </c>
      <c r="L280">
        <v>4.29</v>
      </c>
      <c r="M280">
        <v>2.5299999999999998</v>
      </c>
    </row>
    <row r="281" spans="1:13" x14ac:dyDescent="0.3">
      <c r="A281" s="1" t="s">
        <v>185</v>
      </c>
      <c r="B281">
        <v>-9.32</v>
      </c>
      <c r="C281">
        <v>2.4300000000000002</v>
      </c>
      <c r="D281">
        <v>-0.48</v>
      </c>
      <c r="E281">
        <v>1.1399999999999999</v>
      </c>
      <c r="F281">
        <v>1.25</v>
      </c>
      <c r="G281">
        <v>-3.73</v>
      </c>
      <c r="H281">
        <v>-2.87</v>
      </c>
      <c r="I281">
        <v>-0.15</v>
      </c>
      <c r="J281">
        <v>-8.14</v>
      </c>
      <c r="K281">
        <v>1.29</v>
      </c>
      <c r="L281">
        <v>-3.79</v>
      </c>
      <c r="M281">
        <v>-2.02</v>
      </c>
    </row>
    <row r="282" spans="1:13" x14ac:dyDescent="0.3">
      <c r="A282" s="1" t="s">
        <v>186</v>
      </c>
      <c r="B282">
        <v>2.67</v>
      </c>
      <c r="C282">
        <v>1.08</v>
      </c>
      <c r="D282">
        <v>2.8</v>
      </c>
      <c r="E282">
        <v>1.77</v>
      </c>
      <c r="F282">
        <v>1.28</v>
      </c>
      <c r="G282">
        <v>8.81</v>
      </c>
      <c r="H282">
        <v>4.16</v>
      </c>
      <c r="I282">
        <v>-0.04</v>
      </c>
      <c r="J282">
        <v>5.92</v>
      </c>
      <c r="K282">
        <v>3.59</v>
      </c>
      <c r="L282">
        <v>0.41</v>
      </c>
      <c r="M282">
        <v>4.7</v>
      </c>
    </row>
    <row r="283" spans="1:13" x14ac:dyDescent="0.3">
      <c r="A283" s="1" t="s">
        <v>187</v>
      </c>
      <c r="B283">
        <v>-0.69</v>
      </c>
      <c r="C283">
        <v>3.45</v>
      </c>
      <c r="D283">
        <v>0.49</v>
      </c>
      <c r="E283">
        <v>-1.1599999999999999</v>
      </c>
      <c r="F283">
        <v>-2.0099999999999998</v>
      </c>
      <c r="G283">
        <v>-0.42</v>
      </c>
      <c r="H283">
        <v>4.6399999999999997</v>
      </c>
      <c r="I283">
        <v>3.18</v>
      </c>
      <c r="J283">
        <v>-2.86</v>
      </c>
      <c r="K283">
        <v>-2.96</v>
      </c>
      <c r="L283">
        <v>3.9</v>
      </c>
      <c r="M283">
        <v>-1.47</v>
      </c>
    </row>
    <row r="284" spans="1:13" x14ac:dyDescent="0.3">
      <c r="A284" s="1" t="s">
        <v>556</v>
      </c>
      <c r="B284">
        <v>-2.36</v>
      </c>
      <c r="C284">
        <v>1.51</v>
      </c>
      <c r="D284">
        <v>0.25</v>
      </c>
      <c r="E284">
        <v>0.48</v>
      </c>
      <c r="F284">
        <v>-0.89</v>
      </c>
      <c r="G284">
        <v>-3.88</v>
      </c>
      <c r="H284">
        <v>2.14</v>
      </c>
      <c r="I284">
        <v>1.94</v>
      </c>
      <c r="J284">
        <v>0.73</v>
      </c>
      <c r="K284">
        <v>-5.99</v>
      </c>
      <c r="L284">
        <v>2.41</v>
      </c>
      <c r="M284">
        <v>1.1299999999999999</v>
      </c>
    </row>
    <row r="285" spans="1:13" x14ac:dyDescent="0.3">
      <c r="A285" s="1" t="s">
        <v>188</v>
      </c>
      <c r="B285">
        <v>4.29</v>
      </c>
      <c r="C285">
        <v>0.46</v>
      </c>
      <c r="D285">
        <v>3.88</v>
      </c>
      <c r="E285">
        <v>4.2300000000000004</v>
      </c>
      <c r="F285">
        <v>2.4500000000000002</v>
      </c>
      <c r="G285">
        <v>6.47</v>
      </c>
      <c r="H285">
        <v>5.24</v>
      </c>
      <c r="I285">
        <v>3.69</v>
      </c>
      <c r="J285">
        <v>3.93</v>
      </c>
      <c r="K285">
        <v>3.02</v>
      </c>
      <c r="L285">
        <v>3.13</v>
      </c>
      <c r="M285">
        <v>4.3099999999999996</v>
      </c>
    </row>
    <row r="286" spans="1:13" x14ac:dyDescent="0.3">
      <c r="A286" s="1" t="s">
        <v>189</v>
      </c>
      <c r="B286">
        <v>-1.83</v>
      </c>
      <c r="C286">
        <v>1.01</v>
      </c>
      <c r="D286">
        <v>-1.72</v>
      </c>
      <c r="E286">
        <v>1.36</v>
      </c>
      <c r="F286">
        <v>-2.3199999999999998</v>
      </c>
      <c r="G286">
        <v>1.29</v>
      </c>
      <c r="H286">
        <v>-0.49</v>
      </c>
      <c r="I286">
        <v>-0.64</v>
      </c>
      <c r="J286">
        <v>-0.35</v>
      </c>
      <c r="K286">
        <v>0.86</v>
      </c>
      <c r="L286">
        <v>2.39</v>
      </c>
      <c r="M286">
        <v>0.3</v>
      </c>
    </row>
    <row r="287" spans="1:13" x14ac:dyDescent="0.3">
      <c r="A287" s="1" t="s">
        <v>557</v>
      </c>
      <c r="B287">
        <v>6.06</v>
      </c>
      <c r="C287">
        <v>7.7</v>
      </c>
      <c r="D287">
        <v>2.36</v>
      </c>
      <c r="E287">
        <v>-1.95</v>
      </c>
      <c r="F287">
        <v>4.8899999999999997</v>
      </c>
      <c r="G287">
        <v>1.58</v>
      </c>
      <c r="H287">
        <v>2.41</v>
      </c>
      <c r="I287">
        <v>-1.96</v>
      </c>
      <c r="J287">
        <v>4.7699999999999996</v>
      </c>
      <c r="K287">
        <v>5.92</v>
      </c>
      <c r="L287">
        <v>-3.82</v>
      </c>
      <c r="M287">
        <v>1.48</v>
      </c>
    </row>
    <row r="288" spans="1:13" x14ac:dyDescent="0.3">
      <c r="A288" s="1" t="s">
        <v>190</v>
      </c>
      <c r="B288">
        <v>0.68</v>
      </c>
      <c r="C288">
        <v>0.68</v>
      </c>
      <c r="D288">
        <v>1.21</v>
      </c>
      <c r="E288">
        <v>-5.97</v>
      </c>
      <c r="F288">
        <v>1.61</v>
      </c>
      <c r="G288">
        <v>0.01</v>
      </c>
      <c r="H288">
        <v>-5.95</v>
      </c>
      <c r="I288">
        <v>-5.52</v>
      </c>
      <c r="J288">
        <v>0.57999999999999996</v>
      </c>
      <c r="K288">
        <v>0.97</v>
      </c>
      <c r="L288">
        <v>-3.84</v>
      </c>
      <c r="M288">
        <v>-0.43</v>
      </c>
    </row>
    <row r="289" spans="1:13" x14ac:dyDescent="0.3">
      <c r="A289" s="1" t="s">
        <v>191</v>
      </c>
      <c r="B289">
        <v>1.47</v>
      </c>
      <c r="C289">
        <v>4.4400000000000004</v>
      </c>
      <c r="D289">
        <v>4.2</v>
      </c>
      <c r="E289">
        <v>0.61</v>
      </c>
      <c r="F289">
        <v>2.66</v>
      </c>
      <c r="G289">
        <v>3.01</v>
      </c>
      <c r="H289">
        <v>-0.53</v>
      </c>
      <c r="I289">
        <v>1.61</v>
      </c>
      <c r="J289">
        <v>-1.86</v>
      </c>
      <c r="K289">
        <v>2.33</v>
      </c>
      <c r="L289">
        <v>2.2599999999999998</v>
      </c>
      <c r="M289">
        <v>3.12</v>
      </c>
    </row>
    <row r="290" spans="1:13" x14ac:dyDescent="0.3">
      <c r="A290" s="1" t="s">
        <v>192</v>
      </c>
      <c r="B290">
        <v>-0.42</v>
      </c>
      <c r="C290">
        <v>7.16</v>
      </c>
      <c r="D290">
        <v>4.1500000000000004</v>
      </c>
      <c r="E290">
        <v>4.8899999999999997</v>
      </c>
      <c r="F290">
        <v>6.59</v>
      </c>
      <c r="G290">
        <v>4.71</v>
      </c>
      <c r="H290">
        <v>2.16</v>
      </c>
      <c r="I290">
        <v>-1.21</v>
      </c>
      <c r="J290">
        <v>1.1100000000000001</v>
      </c>
      <c r="K290">
        <v>1.81</v>
      </c>
      <c r="L290">
        <v>4.1500000000000004</v>
      </c>
      <c r="M290">
        <v>4.88</v>
      </c>
    </row>
    <row r="291" spans="1:13" x14ac:dyDescent="0.3">
      <c r="A291" s="1" t="s">
        <v>193</v>
      </c>
      <c r="B291">
        <v>-1.27</v>
      </c>
      <c r="C291">
        <v>-4.43</v>
      </c>
      <c r="D291">
        <v>-0.62</v>
      </c>
      <c r="E291">
        <v>-2.94</v>
      </c>
      <c r="F291">
        <v>-0.74</v>
      </c>
      <c r="G291">
        <v>1.67</v>
      </c>
      <c r="H291">
        <v>-5.5</v>
      </c>
      <c r="I291">
        <v>-4.97</v>
      </c>
      <c r="J291">
        <v>1.88</v>
      </c>
      <c r="K291">
        <v>-5.6</v>
      </c>
      <c r="L291">
        <v>-4.04</v>
      </c>
      <c r="M291">
        <v>-3.46</v>
      </c>
    </row>
    <row r="292" spans="1:13" x14ac:dyDescent="0.3">
      <c r="A292" s="1" t="s">
        <v>194</v>
      </c>
      <c r="B292">
        <v>-4.0199999999999996</v>
      </c>
      <c r="C292">
        <v>-6.47</v>
      </c>
      <c r="D292">
        <v>-4.49</v>
      </c>
      <c r="E292">
        <v>-3.59</v>
      </c>
      <c r="F292">
        <v>-4.34</v>
      </c>
      <c r="G292">
        <v>-3.91</v>
      </c>
      <c r="H292">
        <v>-3.61</v>
      </c>
      <c r="I292">
        <v>-3.92</v>
      </c>
      <c r="J292">
        <v>-4.8499999999999996</v>
      </c>
      <c r="K292">
        <v>-6.74</v>
      </c>
      <c r="L292">
        <v>-3.26</v>
      </c>
      <c r="M292">
        <v>-6.43</v>
      </c>
    </row>
    <row r="293" spans="1:13" x14ac:dyDescent="0.3">
      <c r="A293" s="1" t="s">
        <v>558</v>
      </c>
      <c r="B293">
        <v>1.23</v>
      </c>
      <c r="C293">
        <v>-0.59</v>
      </c>
      <c r="D293">
        <v>-1.36</v>
      </c>
      <c r="E293">
        <v>4.2</v>
      </c>
      <c r="F293">
        <v>3.43</v>
      </c>
      <c r="G293">
        <v>-1.57</v>
      </c>
      <c r="H293">
        <v>1.57</v>
      </c>
      <c r="I293">
        <v>2.13</v>
      </c>
      <c r="J293">
        <v>0.23</v>
      </c>
      <c r="K293">
        <v>2.27</v>
      </c>
      <c r="L293">
        <v>2.4900000000000002</v>
      </c>
      <c r="M293">
        <v>-1.37</v>
      </c>
    </row>
    <row r="294" spans="1:13" x14ac:dyDescent="0.3">
      <c r="A294" s="1" t="s">
        <v>195</v>
      </c>
      <c r="B294">
        <v>-1.35</v>
      </c>
      <c r="C294">
        <v>-2.65</v>
      </c>
      <c r="D294">
        <v>1.93</v>
      </c>
      <c r="E294">
        <v>0.92</v>
      </c>
      <c r="F294">
        <v>2.2599999999999998</v>
      </c>
      <c r="G294">
        <v>2.0099999999999998</v>
      </c>
      <c r="H294">
        <v>1.63</v>
      </c>
      <c r="I294">
        <v>-5.35</v>
      </c>
      <c r="J294">
        <v>-1.83</v>
      </c>
      <c r="K294">
        <v>4.28</v>
      </c>
      <c r="L294">
        <v>4.33</v>
      </c>
      <c r="M294">
        <v>-0.09</v>
      </c>
    </row>
    <row r="295" spans="1:13" x14ac:dyDescent="0.3">
      <c r="A295" s="1" t="s">
        <v>196</v>
      </c>
      <c r="B295">
        <v>-1.89</v>
      </c>
      <c r="C295">
        <v>-3.42</v>
      </c>
      <c r="D295">
        <v>-2.31</v>
      </c>
      <c r="E295">
        <v>-2.7</v>
      </c>
      <c r="F295">
        <v>-3.24</v>
      </c>
      <c r="G295">
        <v>-5.22</v>
      </c>
      <c r="H295">
        <v>0.62</v>
      </c>
      <c r="I295">
        <v>-3.12</v>
      </c>
      <c r="J295">
        <v>-2.63</v>
      </c>
      <c r="K295">
        <v>-3.43</v>
      </c>
      <c r="L295">
        <v>-2.56</v>
      </c>
      <c r="M295">
        <v>-2.62</v>
      </c>
    </row>
    <row r="296" spans="1:13" x14ac:dyDescent="0.3">
      <c r="A296" s="1" t="s">
        <v>559</v>
      </c>
      <c r="B296">
        <v>2.95</v>
      </c>
      <c r="C296">
        <v>3.56</v>
      </c>
      <c r="D296">
        <v>4.8499999999999996</v>
      </c>
      <c r="E296">
        <v>3.24</v>
      </c>
      <c r="F296">
        <v>3.98</v>
      </c>
      <c r="G296">
        <v>3.86</v>
      </c>
      <c r="H296">
        <v>3.1</v>
      </c>
      <c r="I296">
        <v>5.16</v>
      </c>
      <c r="J296">
        <v>0.97</v>
      </c>
      <c r="K296">
        <v>1.1000000000000001</v>
      </c>
      <c r="L296">
        <v>2.83</v>
      </c>
      <c r="M296">
        <v>2.36</v>
      </c>
    </row>
    <row r="297" spans="1:13" x14ac:dyDescent="0.3">
      <c r="A297" s="1" t="s">
        <v>197</v>
      </c>
      <c r="B297">
        <v>6.08</v>
      </c>
      <c r="C297">
        <v>-0.09</v>
      </c>
      <c r="D297">
        <v>3.84</v>
      </c>
      <c r="E297">
        <v>-0.1</v>
      </c>
      <c r="F297">
        <v>6.77</v>
      </c>
      <c r="G297">
        <v>9.34</v>
      </c>
      <c r="H297">
        <v>1.08</v>
      </c>
      <c r="I297">
        <v>0.66</v>
      </c>
      <c r="J297">
        <v>4.47</v>
      </c>
      <c r="K297">
        <v>10.85</v>
      </c>
      <c r="L297">
        <v>3.53</v>
      </c>
      <c r="M297">
        <v>3.46</v>
      </c>
    </row>
    <row r="298" spans="1:13" x14ac:dyDescent="0.3">
      <c r="A298" s="1" t="s">
        <v>198</v>
      </c>
      <c r="B298">
        <v>-0.33</v>
      </c>
      <c r="C298">
        <v>-5.08</v>
      </c>
      <c r="D298">
        <v>-1.84</v>
      </c>
      <c r="E298">
        <v>-2.1</v>
      </c>
      <c r="F298">
        <v>-1.28</v>
      </c>
      <c r="G298">
        <v>-0.4</v>
      </c>
      <c r="H298">
        <v>-1.23</v>
      </c>
      <c r="I298">
        <v>-2.77</v>
      </c>
      <c r="J298">
        <v>-2.34</v>
      </c>
      <c r="K298">
        <v>1.72</v>
      </c>
      <c r="L298">
        <v>-4.7699999999999996</v>
      </c>
      <c r="M298">
        <v>-2.95</v>
      </c>
    </row>
    <row r="299" spans="1:13" x14ac:dyDescent="0.3">
      <c r="A299" s="1" t="s">
        <v>199</v>
      </c>
      <c r="B299">
        <v>2.19</v>
      </c>
      <c r="C299">
        <v>-1.74</v>
      </c>
      <c r="D299">
        <v>0.19</v>
      </c>
      <c r="E299">
        <v>7.4</v>
      </c>
      <c r="F299">
        <v>1.52</v>
      </c>
      <c r="G299">
        <v>7.34</v>
      </c>
      <c r="H299">
        <v>-0.12</v>
      </c>
      <c r="I299">
        <v>1.57</v>
      </c>
      <c r="J299">
        <v>1.31</v>
      </c>
      <c r="K299">
        <v>0.88</v>
      </c>
      <c r="L299">
        <v>0.33</v>
      </c>
      <c r="M299">
        <v>-0.62</v>
      </c>
    </row>
    <row r="300" spans="1:13" x14ac:dyDescent="0.3">
      <c r="A300" s="1" t="s">
        <v>200</v>
      </c>
      <c r="B300">
        <v>-1.67</v>
      </c>
      <c r="C300">
        <v>-5.0599999999999996</v>
      </c>
      <c r="D300">
        <v>-5.29</v>
      </c>
      <c r="E300">
        <v>-4.8499999999999996</v>
      </c>
      <c r="F300">
        <v>-5.82</v>
      </c>
      <c r="G300">
        <v>-2.11</v>
      </c>
      <c r="H300">
        <v>-5.44</v>
      </c>
      <c r="I300">
        <v>0.27</v>
      </c>
      <c r="J300">
        <v>-3.42</v>
      </c>
      <c r="K300">
        <v>0.44</v>
      </c>
      <c r="L300">
        <v>-5.37</v>
      </c>
      <c r="M300">
        <v>-4.6500000000000004</v>
      </c>
    </row>
    <row r="301" spans="1:13" x14ac:dyDescent="0.3">
      <c r="A301" s="1" t="s">
        <v>560</v>
      </c>
      <c r="B301">
        <v>1.33</v>
      </c>
      <c r="C301">
        <v>3.88</v>
      </c>
      <c r="D301">
        <v>4.57</v>
      </c>
      <c r="E301">
        <v>-1.01</v>
      </c>
      <c r="F301">
        <v>2.72</v>
      </c>
      <c r="G301">
        <v>2.4700000000000002</v>
      </c>
      <c r="H301">
        <v>0.88</v>
      </c>
      <c r="I301">
        <v>0.35</v>
      </c>
      <c r="J301">
        <v>-2.77</v>
      </c>
      <c r="K301">
        <v>0.56999999999999995</v>
      </c>
      <c r="L301">
        <v>1.35</v>
      </c>
      <c r="M301">
        <v>1.51</v>
      </c>
    </row>
    <row r="302" spans="1:13" x14ac:dyDescent="0.3">
      <c r="A302" s="1" t="s">
        <v>201</v>
      </c>
      <c r="B302">
        <v>1.81</v>
      </c>
      <c r="C302">
        <v>-5.77</v>
      </c>
      <c r="D302">
        <v>-0.2</v>
      </c>
      <c r="E302">
        <v>0.37</v>
      </c>
      <c r="F302">
        <v>-0.88</v>
      </c>
      <c r="G302">
        <v>-0.8</v>
      </c>
      <c r="H302">
        <v>4.16</v>
      </c>
      <c r="I302">
        <v>6.21</v>
      </c>
      <c r="J302">
        <v>1.56</v>
      </c>
      <c r="K302">
        <v>6.18</v>
      </c>
      <c r="L302">
        <v>5.65</v>
      </c>
      <c r="M302">
        <v>2.35</v>
      </c>
    </row>
    <row r="303" spans="1:13" x14ac:dyDescent="0.3">
      <c r="A303" s="1" t="s">
        <v>202</v>
      </c>
      <c r="B303">
        <v>2.98</v>
      </c>
      <c r="C303">
        <v>5.13</v>
      </c>
      <c r="D303">
        <v>5.95</v>
      </c>
      <c r="E303">
        <v>4.4800000000000004</v>
      </c>
      <c r="F303">
        <v>4.7699999999999996</v>
      </c>
      <c r="G303">
        <v>6.77</v>
      </c>
      <c r="H303">
        <v>1.51</v>
      </c>
      <c r="I303">
        <v>0.82</v>
      </c>
      <c r="J303">
        <v>2.67</v>
      </c>
      <c r="K303">
        <v>2.2599999999999998</v>
      </c>
      <c r="L303">
        <v>4.91</v>
      </c>
      <c r="M303">
        <v>4.68</v>
      </c>
    </row>
    <row r="304" spans="1:13" x14ac:dyDescent="0.3">
      <c r="A304" s="1" t="s">
        <v>203</v>
      </c>
      <c r="B304">
        <v>2.75</v>
      </c>
      <c r="C304">
        <v>1.43</v>
      </c>
      <c r="D304">
        <v>3.17</v>
      </c>
      <c r="E304">
        <v>5.28</v>
      </c>
      <c r="F304">
        <v>4.25</v>
      </c>
      <c r="G304">
        <v>4.6100000000000003</v>
      </c>
      <c r="H304">
        <v>0.25</v>
      </c>
      <c r="I304">
        <v>-1.75</v>
      </c>
      <c r="J304">
        <v>3.62</v>
      </c>
      <c r="K304">
        <v>2.8</v>
      </c>
      <c r="L304">
        <v>1.18</v>
      </c>
      <c r="M304">
        <v>3.67</v>
      </c>
    </row>
    <row r="305" spans="1:13" x14ac:dyDescent="0.3">
      <c r="A305" s="1" t="s">
        <v>561</v>
      </c>
      <c r="B305">
        <v>1.9</v>
      </c>
      <c r="C305">
        <v>1.45</v>
      </c>
      <c r="D305">
        <v>2.66</v>
      </c>
      <c r="E305">
        <v>2.2400000000000002</v>
      </c>
      <c r="F305">
        <v>3.62</v>
      </c>
      <c r="G305">
        <v>8.2899999999999991</v>
      </c>
      <c r="H305">
        <v>1.62</v>
      </c>
      <c r="I305">
        <v>2.38</v>
      </c>
      <c r="J305">
        <v>-1.71</v>
      </c>
      <c r="K305">
        <v>3</v>
      </c>
      <c r="L305">
        <v>1.79</v>
      </c>
      <c r="M305">
        <v>1.72</v>
      </c>
    </row>
    <row r="306" spans="1:13" x14ac:dyDescent="0.3">
      <c r="A306" s="1" t="s">
        <v>204</v>
      </c>
      <c r="B306">
        <v>4.78</v>
      </c>
      <c r="C306">
        <v>4.78</v>
      </c>
      <c r="D306">
        <v>3.09</v>
      </c>
      <c r="E306">
        <v>4.09</v>
      </c>
      <c r="F306">
        <v>3.38</v>
      </c>
      <c r="G306">
        <v>3.05</v>
      </c>
      <c r="H306">
        <v>0.93</v>
      </c>
      <c r="I306">
        <v>6.02</v>
      </c>
      <c r="J306">
        <v>2.65</v>
      </c>
      <c r="K306">
        <v>1.63</v>
      </c>
      <c r="L306">
        <v>6.22</v>
      </c>
      <c r="M306">
        <v>0.15</v>
      </c>
    </row>
    <row r="307" spans="1:13" x14ac:dyDescent="0.3">
      <c r="A307" s="1" t="s">
        <v>205</v>
      </c>
      <c r="B307">
        <v>1.68</v>
      </c>
      <c r="C307">
        <v>0.75</v>
      </c>
      <c r="D307">
        <v>2.69</v>
      </c>
      <c r="E307">
        <v>-3.08</v>
      </c>
      <c r="F307">
        <v>0.75</v>
      </c>
      <c r="G307">
        <v>9.91</v>
      </c>
      <c r="H307">
        <v>3.89</v>
      </c>
      <c r="I307">
        <v>-0.45</v>
      </c>
      <c r="J307">
        <v>4.93</v>
      </c>
      <c r="K307">
        <v>4.5</v>
      </c>
      <c r="L307">
        <v>1.77</v>
      </c>
      <c r="M307">
        <v>3.41</v>
      </c>
    </row>
    <row r="308" spans="1:13" x14ac:dyDescent="0.3">
      <c r="A308" s="1" t="s">
        <v>206</v>
      </c>
      <c r="B308">
        <v>1.1599999999999999</v>
      </c>
      <c r="C308">
        <v>2.64</v>
      </c>
      <c r="D308">
        <v>4.51</v>
      </c>
      <c r="E308">
        <v>2.2999999999999998</v>
      </c>
      <c r="F308">
        <v>1.22</v>
      </c>
      <c r="G308">
        <v>7.9</v>
      </c>
      <c r="H308">
        <v>5.04</v>
      </c>
      <c r="I308">
        <v>-0.37</v>
      </c>
      <c r="J308">
        <v>3.58</v>
      </c>
      <c r="K308">
        <v>5.52</v>
      </c>
      <c r="L308">
        <v>4.1900000000000004</v>
      </c>
      <c r="M308">
        <v>6.2</v>
      </c>
    </row>
    <row r="309" spans="1:13" x14ac:dyDescent="0.3">
      <c r="A309" s="1" t="s">
        <v>207</v>
      </c>
      <c r="B309">
        <v>0.65</v>
      </c>
      <c r="C309">
        <v>0.76</v>
      </c>
      <c r="D309">
        <v>-0.28000000000000003</v>
      </c>
      <c r="E309">
        <v>-1.58</v>
      </c>
      <c r="F309">
        <v>-0.04</v>
      </c>
      <c r="G309">
        <v>-0.12</v>
      </c>
      <c r="H309">
        <v>4.4000000000000004</v>
      </c>
      <c r="I309">
        <v>0.99</v>
      </c>
      <c r="J309">
        <v>-2.72</v>
      </c>
      <c r="K309">
        <v>1.04</v>
      </c>
      <c r="L309">
        <v>5.2</v>
      </c>
      <c r="M309">
        <v>0.26</v>
      </c>
    </row>
    <row r="310" spans="1:13" x14ac:dyDescent="0.3">
      <c r="A310" s="1" t="s">
        <v>562</v>
      </c>
      <c r="B310">
        <v>6.74</v>
      </c>
      <c r="C310">
        <v>-0.52</v>
      </c>
      <c r="D310">
        <v>1.41</v>
      </c>
      <c r="E310">
        <v>1.3</v>
      </c>
      <c r="F310">
        <v>4.08</v>
      </c>
      <c r="G310">
        <v>1.38</v>
      </c>
      <c r="H310">
        <v>5.77</v>
      </c>
      <c r="I310">
        <v>6.27</v>
      </c>
      <c r="J310">
        <v>2.87</v>
      </c>
      <c r="K310">
        <v>7.37</v>
      </c>
      <c r="L310">
        <v>5.76</v>
      </c>
      <c r="M310">
        <v>1.22</v>
      </c>
    </row>
    <row r="311" spans="1:13" x14ac:dyDescent="0.3">
      <c r="A311" s="1" t="s">
        <v>208</v>
      </c>
      <c r="B311">
        <v>0.56000000000000005</v>
      </c>
      <c r="C311">
        <v>-4.79</v>
      </c>
      <c r="D311">
        <v>-2.67</v>
      </c>
      <c r="E311">
        <v>-0.28000000000000003</v>
      </c>
      <c r="F311">
        <v>-2.56</v>
      </c>
      <c r="G311">
        <v>1.41</v>
      </c>
      <c r="H311">
        <v>0.15</v>
      </c>
      <c r="I311">
        <v>1.48</v>
      </c>
      <c r="J311">
        <v>-5.49</v>
      </c>
      <c r="K311">
        <v>1.04</v>
      </c>
      <c r="L311">
        <v>-1.93</v>
      </c>
      <c r="M311">
        <v>-2.35</v>
      </c>
    </row>
    <row r="312" spans="1:13" x14ac:dyDescent="0.3">
      <c r="A312" s="1" t="s">
        <v>209</v>
      </c>
      <c r="B312">
        <v>4.5199999999999996</v>
      </c>
      <c r="C312">
        <v>5.42</v>
      </c>
      <c r="D312">
        <v>6.47</v>
      </c>
      <c r="E312">
        <v>4.7699999999999996</v>
      </c>
      <c r="F312">
        <v>6.45</v>
      </c>
      <c r="G312">
        <v>-0.68</v>
      </c>
      <c r="H312">
        <v>2.8</v>
      </c>
      <c r="I312">
        <v>1.58</v>
      </c>
      <c r="J312">
        <v>6.16</v>
      </c>
      <c r="K312">
        <v>4.99</v>
      </c>
      <c r="L312">
        <v>6.76</v>
      </c>
      <c r="M312">
        <v>4.3499999999999996</v>
      </c>
    </row>
    <row r="313" spans="1:13" x14ac:dyDescent="0.3">
      <c r="A313" s="1" t="s">
        <v>563</v>
      </c>
      <c r="B313">
        <v>1.52</v>
      </c>
      <c r="C313">
        <v>3.16</v>
      </c>
      <c r="D313">
        <v>1.8</v>
      </c>
      <c r="E313">
        <v>5.81</v>
      </c>
      <c r="F313">
        <v>0.48</v>
      </c>
      <c r="G313">
        <v>-4.3499999999999996</v>
      </c>
      <c r="H313">
        <v>4.13</v>
      </c>
      <c r="I313">
        <v>5.09</v>
      </c>
      <c r="J313">
        <v>-0.83</v>
      </c>
      <c r="K313">
        <v>5.92</v>
      </c>
      <c r="L313">
        <v>1.25</v>
      </c>
      <c r="M313">
        <v>0.52</v>
      </c>
    </row>
    <row r="314" spans="1:13" x14ac:dyDescent="0.3">
      <c r="A314" s="1" t="s">
        <v>210</v>
      </c>
      <c r="B314">
        <v>2.62</v>
      </c>
      <c r="C314">
        <v>3.51</v>
      </c>
      <c r="D314">
        <v>2.71</v>
      </c>
      <c r="E314">
        <v>-0.41</v>
      </c>
      <c r="F314">
        <v>4.74</v>
      </c>
      <c r="G314">
        <v>1.8</v>
      </c>
      <c r="H314">
        <v>2.31</v>
      </c>
      <c r="I314">
        <v>1.86</v>
      </c>
      <c r="J314">
        <v>-0.3</v>
      </c>
      <c r="K314">
        <v>6.02</v>
      </c>
      <c r="L314">
        <v>3.9</v>
      </c>
      <c r="M314">
        <v>2.61</v>
      </c>
    </row>
    <row r="315" spans="1:13" x14ac:dyDescent="0.3">
      <c r="A315" s="1" t="s">
        <v>211</v>
      </c>
      <c r="B315">
        <v>3.22</v>
      </c>
      <c r="C315">
        <v>2</v>
      </c>
      <c r="D315">
        <v>0.6</v>
      </c>
      <c r="E315">
        <v>1.04</v>
      </c>
      <c r="F315">
        <v>1.77</v>
      </c>
      <c r="G315">
        <v>6.43</v>
      </c>
      <c r="H315">
        <v>-2.5</v>
      </c>
      <c r="I315">
        <v>-2.65</v>
      </c>
      <c r="J315">
        <v>4.41</v>
      </c>
      <c r="K315">
        <v>-1.1000000000000001</v>
      </c>
      <c r="L315">
        <v>2.13</v>
      </c>
      <c r="M315">
        <v>2.3199999999999998</v>
      </c>
    </row>
    <row r="316" spans="1:13" x14ac:dyDescent="0.3">
      <c r="A316" s="1" t="s">
        <v>564</v>
      </c>
      <c r="B316">
        <v>-0.84</v>
      </c>
      <c r="C316">
        <v>4.33</v>
      </c>
      <c r="D316">
        <v>2.87</v>
      </c>
      <c r="E316">
        <v>5.01</v>
      </c>
      <c r="F316">
        <v>4.76</v>
      </c>
      <c r="G316">
        <v>-3.43</v>
      </c>
      <c r="H316">
        <v>-2.0099999999999998</v>
      </c>
      <c r="I316">
        <v>-0.51</v>
      </c>
      <c r="J316">
        <v>5.99</v>
      </c>
      <c r="K316">
        <v>0.24</v>
      </c>
      <c r="L316">
        <v>1</v>
      </c>
      <c r="M316">
        <v>3.97</v>
      </c>
    </row>
    <row r="317" spans="1:13" x14ac:dyDescent="0.3">
      <c r="A317" s="1" t="s">
        <v>212</v>
      </c>
      <c r="B317">
        <v>0.15</v>
      </c>
      <c r="C317">
        <v>3.53</v>
      </c>
      <c r="D317">
        <v>2.5499999999999998</v>
      </c>
      <c r="E317">
        <v>3.44</v>
      </c>
      <c r="F317">
        <v>-0.32</v>
      </c>
      <c r="G317">
        <v>10.11</v>
      </c>
      <c r="H317">
        <v>2.86</v>
      </c>
      <c r="I317">
        <v>-2.66</v>
      </c>
      <c r="J317">
        <v>4.26</v>
      </c>
      <c r="K317">
        <v>-0.61</v>
      </c>
      <c r="L317">
        <v>-1.06</v>
      </c>
      <c r="M317">
        <v>3.7</v>
      </c>
    </row>
    <row r="318" spans="1:13" x14ac:dyDescent="0.3">
      <c r="A318" s="1" t="s">
        <v>213</v>
      </c>
      <c r="B318">
        <v>6.55</v>
      </c>
      <c r="C318">
        <v>2.2400000000000002</v>
      </c>
      <c r="D318">
        <v>2.91</v>
      </c>
      <c r="E318">
        <v>0.45</v>
      </c>
      <c r="F318">
        <v>0.8</v>
      </c>
      <c r="G318">
        <v>3.94</v>
      </c>
      <c r="H318">
        <v>-0.02</v>
      </c>
      <c r="I318">
        <v>1.32</v>
      </c>
      <c r="J318">
        <v>4.4000000000000004</v>
      </c>
      <c r="K318">
        <v>3.89</v>
      </c>
      <c r="L318">
        <v>1.44</v>
      </c>
      <c r="M318">
        <v>1.76</v>
      </c>
    </row>
    <row r="319" spans="1:13" x14ac:dyDescent="0.3">
      <c r="A319" s="1" t="s">
        <v>565</v>
      </c>
      <c r="B319">
        <v>3.18</v>
      </c>
      <c r="C319">
        <v>-4.93</v>
      </c>
      <c r="D319">
        <v>-0.35</v>
      </c>
      <c r="E319">
        <v>0.97</v>
      </c>
      <c r="F319">
        <v>-0.68</v>
      </c>
      <c r="G319">
        <v>-4.91</v>
      </c>
      <c r="H319">
        <v>0.55000000000000004</v>
      </c>
      <c r="I319">
        <v>5.25</v>
      </c>
      <c r="J319">
        <v>-1.71</v>
      </c>
      <c r="K319">
        <v>-0.24</v>
      </c>
      <c r="L319">
        <v>0.68</v>
      </c>
      <c r="M319">
        <v>-2.63</v>
      </c>
    </row>
    <row r="320" spans="1:13" x14ac:dyDescent="0.3">
      <c r="A320" s="1" t="s">
        <v>214</v>
      </c>
      <c r="B320">
        <v>-4.07</v>
      </c>
      <c r="C320">
        <v>-4.5</v>
      </c>
      <c r="D320">
        <v>-4.4400000000000004</v>
      </c>
      <c r="E320">
        <v>-4.6399999999999997</v>
      </c>
      <c r="F320">
        <v>-2.82</v>
      </c>
      <c r="G320">
        <v>-7.41</v>
      </c>
      <c r="H320">
        <v>-8.49</v>
      </c>
      <c r="I320">
        <v>-5.81</v>
      </c>
      <c r="J320">
        <v>-7.56</v>
      </c>
      <c r="K320">
        <v>-6.28</v>
      </c>
      <c r="L320">
        <v>-2.46</v>
      </c>
      <c r="M320">
        <v>-8.58</v>
      </c>
    </row>
    <row r="321" spans="1:13" x14ac:dyDescent="0.3">
      <c r="A321" s="1" t="s">
        <v>566</v>
      </c>
      <c r="B321">
        <v>-0.8</v>
      </c>
      <c r="C321">
        <v>3.07</v>
      </c>
      <c r="D321">
        <v>3.44</v>
      </c>
      <c r="E321">
        <v>2.94</v>
      </c>
      <c r="F321">
        <v>2.77</v>
      </c>
      <c r="G321">
        <v>4.37</v>
      </c>
      <c r="H321">
        <v>-1.33</v>
      </c>
      <c r="I321">
        <v>2.89</v>
      </c>
      <c r="J321">
        <v>5.94</v>
      </c>
      <c r="K321">
        <v>4.32</v>
      </c>
      <c r="L321">
        <v>4.26</v>
      </c>
      <c r="M321">
        <v>3.06</v>
      </c>
    </row>
    <row r="322" spans="1:13" x14ac:dyDescent="0.3">
      <c r="A322" s="1" t="s">
        <v>215</v>
      </c>
      <c r="B322">
        <v>3.73</v>
      </c>
      <c r="C322">
        <v>1.26</v>
      </c>
      <c r="D322">
        <v>5.88</v>
      </c>
      <c r="E322">
        <v>4.04</v>
      </c>
      <c r="F322">
        <v>6.59</v>
      </c>
      <c r="G322">
        <v>10.7</v>
      </c>
      <c r="H322">
        <v>1.77</v>
      </c>
      <c r="I322">
        <v>0.68</v>
      </c>
      <c r="J322">
        <v>3.66</v>
      </c>
      <c r="K322">
        <v>7.36</v>
      </c>
      <c r="L322">
        <v>5.84</v>
      </c>
      <c r="M322">
        <v>3.32</v>
      </c>
    </row>
    <row r="323" spans="1:13" x14ac:dyDescent="0.3">
      <c r="A323" s="1" t="s">
        <v>216</v>
      </c>
      <c r="B323">
        <v>1.58</v>
      </c>
      <c r="C323">
        <v>3.74</v>
      </c>
      <c r="D323">
        <v>1.39</v>
      </c>
      <c r="E323">
        <v>5.97</v>
      </c>
      <c r="F323">
        <v>2.17</v>
      </c>
      <c r="G323">
        <v>-1.87</v>
      </c>
      <c r="H323">
        <v>-0.46</v>
      </c>
      <c r="I323">
        <v>3.6</v>
      </c>
      <c r="J323">
        <v>-2.2400000000000002</v>
      </c>
      <c r="K323">
        <v>-0.85</v>
      </c>
      <c r="L323">
        <v>5.47</v>
      </c>
      <c r="M323">
        <v>-0.23</v>
      </c>
    </row>
    <row r="324" spans="1:13" x14ac:dyDescent="0.3">
      <c r="A324" s="1" t="s">
        <v>567</v>
      </c>
      <c r="B324">
        <v>5.13</v>
      </c>
      <c r="C324">
        <v>5.87</v>
      </c>
      <c r="D324">
        <v>6.17</v>
      </c>
      <c r="E324">
        <v>5.53</v>
      </c>
      <c r="F324">
        <v>5.78</v>
      </c>
      <c r="G324">
        <v>11.98</v>
      </c>
      <c r="H324">
        <v>5.49</v>
      </c>
      <c r="I324">
        <v>2.61</v>
      </c>
      <c r="J324">
        <v>3.18</v>
      </c>
      <c r="K324">
        <v>6.61</v>
      </c>
      <c r="L324">
        <v>8.3800000000000008</v>
      </c>
      <c r="M324">
        <v>4.8600000000000003</v>
      </c>
    </row>
    <row r="325" spans="1:13" x14ac:dyDescent="0.3">
      <c r="A325" s="1" t="s">
        <v>217</v>
      </c>
      <c r="B325">
        <v>0.5</v>
      </c>
      <c r="C325">
        <v>-2.41</v>
      </c>
      <c r="D325">
        <v>0.05</v>
      </c>
      <c r="E325">
        <v>0.8</v>
      </c>
      <c r="F325">
        <v>-1.59</v>
      </c>
      <c r="G325">
        <v>-2.74</v>
      </c>
      <c r="H325">
        <v>2.9</v>
      </c>
      <c r="I325">
        <v>0.13</v>
      </c>
      <c r="J325">
        <v>-3.52</v>
      </c>
      <c r="K325">
        <v>-2.59</v>
      </c>
      <c r="L325">
        <v>-1.67</v>
      </c>
      <c r="M325">
        <v>-2.19</v>
      </c>
    </row>
    <row r="326" spans="1:13" x14ac:dyDescent="0.3">
      <c r="A326" s="1" t="s">
        <v>218</v>
      </c>
      <c r="B326">
        <v>5.74</v>
      </c>
      <c r="C326">
        <v>2.84</v>
      </c>
      <c r="D326">
        <v>3.9</v>
      </c>
      <c r="E326">
        <v>4.38</v>
      </c>
      <c r="F326">
        <v>4.93</v>
      </c>
      <c r="G326">
        <v>9.34</v>
      </c>
      <c r="H326">
        <v>2.33</v>
      </c>
      <c r="I326">
        <v>0.92</v>
      </c>
      <c r="J326">
        <v>0.15</v>
      </c>
      <c r="K326">
        <v>9.5399999999999991</v>
      </c>
      <c r="L326">
        <v>6.63</v>
      </c>
      <c r="M326">
        <v>4.43</v>
      </c>
    </row>
    <row r="327" spans="1:13" x14ac:dyDescent="0.3">
      <c r="A327" s="1" t="s">
        <v>219</v>
      </c>
      <c r="B327">
        <v>4.13</v>
      </c>
      <c r="C327">
        <v>0.56000000000000005</v>
      </c>
      <c r="D327">
        <v>0.31</v>
      </c>
      <c r="E327">
        <v>-5.74</v>
      </c>
      <c r="F327">
        <v>1.74</v>
      </c>
      <c r="G327">
        <v>-7.38</v>
      </c>
      <c r="H327">
        <v>2.57</v>
      </c>
      <c r="I327">
        <v>-0.56999999999999995</v>
      </c>
      <c r="J327">
        <v>3</v>
      </c>
      <c r="K327">
        <v>0.93</v>
      </c>
      <c r="L327">
        <v>3.96</v>
      </c>
      <c r="M327">
        <v>-1.56</v>
      </c>
    </row>
    <row r="328" spans="1:13" x14ac:dyDescent="0.3">
      <c r="A328" s="1" t="s">
        <v>220</v>
      </c>
      <c r="B328">
        <v>-5.23</v>
      </c>
      <c r="C328">
        <v>-3.23</v>
      </c>
      <c r="D328">
        <v>-3.91</v>
      </c>
      <c r="E328">
        <v>5.27</v>
      </c>
      <c r="F328">
        <v>-2.99</v>
      </c>
      <c r="G328">
        <v>-5.64</v>
      </c>
      <c r="H328">
        <v>-7.85</v>
      </c>
      <c r="I328">
        <v>-2.78</v>
      </c>
      <c r="J328">
        <v>-1.33</v>
      </c>
      <c r="K328">
        <v>-7.48</v>
      </c>
      <c r="L328">
        <v>-6.54</v>
      </c>
      <c r="M328">
        <v>-3.71</v>
      </c>
    </row>
    <row r="329" spans="1:13" x14ac:dyDescent="0.3">
      <c r="A329" s="1" t="s">
        <v>221</v>
      </c>
      <c r="B329">
        <v>5.31</v>
      </c>
      <c r="C329">
        <v>3.9</v>
      </c>
      <c r="D329">
        <v>5.36</v>
      </c>
      <c r="E329">
        <v>0.05</v>
      </c>
      <c r="F329">
        <v>5.49</v>
      </c>
      <c r="G329">
        <v>7.72</v>
      </c>
      <c r="H329">
        <v>2.57</v>
      </c>
      <c r="I329">
        <v>-1.39</v>
      </c>
      <c r="J329">
        <v>2.27</v>
      </c>
      <c r="K329">
        <v>6.11</v>
      </c>
      <c r="L329">
        <v>5.98</v>
      </c>
      <c r="M329">
        <v>2.23</v>
      </c>
    </row>
    <row r="330" spans="1:13" x14ac:dyDescent="0.3">
      <c r="A330" s="1" t="s">
        <v>568</v>
      </c>
      <c r="B330">
        <v>5.93</v>
      </c>
      <c r="C330">
        <v>6.27</v>
      </c>
      <c r="D330">
        <v>8.4499999999999993</v>
      </c>
      <c r="E330">
        <v>7.32</v>
      </c>
      <c r="F330">
        <v>6.21</v>
      </c>
      <c r="G330">
        <v>10.16</v>
      </c>
      <c r="H330">
        <v>6.56</v>
      </c>
      <c r="I330">
        <v>3.79</v>
      </c>
      <c r="J330">
        <v>5.95</v>
      </c>
      <c r="K330">
        <v>6.99</v>
      </c>
      <c r="L330">
        <v>5.78</v>
      </c>
      <c r="M330">
        <v>7.36</v>
      </c>
    </row>
    <row r="331" spans="1:13" x14ac:dyDescent="0.3">
      <c r="A331" s="1" t="s">
        <v>222</v>
      </c>
      <c r="B331">
        <v>3.57</v>
      </c>
      <c r="C331">
        <v>3.47</v>
      </c>
      <c r="D331">
        <v>5.18</v>
      </c>
      <c r="E331">
        <v>1.31</v>
      </c>
      <c r="F331">
        <v>5.23</v>
      </c>
      <c r="G331">
        <v>1.42</v>
      </c>
      <c r="H331">
        <v>3.46</v>
      </c>
      <c r="I331">
        <v>3.06</v>
      </c>
      <c r="J331">
        <v>5.07</v>
      </c>
      <c r="K331">
        <v>8.8800000000000008</v>
      </c>
      <c r="L331">
        <v>6.05</v>
      </c>
      <c r="M331">
        <v>2.77</v>
      </c>
    </row>
    <row r="332" spans="1:13" x14ac:dyDescent="0.3">
      <c r="A332" s="1" t="s">
        <v>223</v>
      </c>
      <c r="B332">
        <v>3.34</v>
      </c>
      <c r="C332">
        <v>7.42</v>
      </c>
      <c r="D332">
        <v>7.13</v>
      </c>
      <c r="E332">
        <v>7.45</v>
      </c>
      <c r="F332">
        <v>7.45</v>
      </c>
      <c r="G332">
        <v>16.03</v>
      </c>
      <c r="H332">
        <v>2.46</v>
      </c>
      <c r="I332">
        <v>2.81</v>
      </c>
      <c r="J332">
        <v>7.82</v>
      </c>
      <c r="K332">
        <v>2.1</v>
      </c>
      <c r="L332">
        <v>10.58</v>
      </c>
      <c r="M332">
        <v>5.42</v>
      </c>
    </row>
    <row r="333" spans="1:13" x14ac:dyDescent="0.3">
      <c r="A333" s="1" t="s">
        <v>569</v>
      </c>
      <c r="B333">
        <v>-6.39</v>
      </c>
      <c r="C333">
        <v>1.28</v>
      </c>
      <c r="D333">
        <v>-4.87</v>
      </c>
      <c r="E333">
        <v>0.32</v>
      </c>
      <c r="F333">
        <v>-7.28</v>
      </c>
      <c r="G333">
        <v>-1.38</v>
      </c>
      <c r="H333">
        <v>-2.74</v>
      </c>
      <c r="I333">
        <v>-1.1599999999999999</v>
      </c>
      <c r="J333">
        <v>-2.5499999999999998</v>
      </c>
      <c r="K333">
        <v>-6.11</v>
      </c>
      <c r="L333">
        <v>-5.68</v>
      </c>
      <c r="M333">
        <v>-1.92</v>
      </c>
    </row>
    <row r="334" spans="1:13" x14ac:dyDescent="0.3">
      <c r="A334" s="1" t="s">
        <v>224</v>
      </c>
      <c r="B334">
        <v>5.53</v>
      </c>
      <c r="C334">
        <v>5.31</v>
      </c>
      <c r="D334">
        <v>3.81</v>
      </c>
      <c r="E334">
        <v>6.3</v>
      </c>
      <c r="F334">
        <v>2.08</v>
      </c>
      <c r="G334">
        <v>3.43</v>
      </c>
      <c r="H334">
        <v>9.6999999999999993</v>
      </c>
      <c r="I334">
        <v>4.6399999999999997</v>
      </c>
      <c r="J334">
        <v>5.22</v>
      </c>
      <c r="K334">
        <v>6.62</v>
      </c>
      <c r="L334">
        <v>8.24</v>
      </c>
      <c r="M334">
        <v>7.47</v>
      </c>
    </row>
    <row r="335" spans="1:13" x14ac:dyDescent="0.3">
      <c r="A335" s="1" t="s">
        <v>225</v>
      </c>
      <c r="B335">
        <v>-3.14</v>
      </c>
      <c r="C335">
        <v>-3.28</v>
      </c>
      <c r="D335">
        <v>-6.74</v>
      </c>
      <c r="E335">
        <v>-2.0099999999999998</v>
      </c>
      <c r="F335">
        <v>-3.49</v>
      </c>
      <c r="G335">
        <v>-8.2799999999999994</v>
      </c>
      <c r="H335">
        <v>2.89</v>
      </c>
      <c r="I335">
        <v>0.93</v>
      </c>
      <c r="J335">
        <v>-2.12</v>
      </c>
      <c r="K335">
        <v>0.1</v>
      </c>
      <c r="L335">
        <v>-2.0699999999999998</v>
      </c>
      <c r="M335">
        <v>-4.92</v>
      </c>
    </row>
    <row r="336" spans="1:13" x14ac:dyDescent="0.3">
      <c r="A336" s="1" t="s">
        <v>570</v>
      </c>
      <c r="B336">
        <v>6.5</v>
      </c>
      <c r="C336">
        <v>-1.59</v>
      </c>
      <c r="D336">
        <v>3.83</v>
      </c>
      <c r="E336">
        <v>-3.57</v>
      </c>
      <c r="F336">
        <v>5.29</v>
      </c>
      <c r="G336">
        <v>1.47</v>
      </c>
      <c r="H336">
        <v>10.69</v>
      </c>
      <c r="I336">
        <v>7.14</v>
      </c>
      <c r="J336">
        <v>5.43</v>
      </c>
      <c r="K336">
        <v>2.82</v>
      </c>
      <c r="L336">
        <v>3.6</v>
      </c>
      <c r="M336">
        <v>1.01</v>
      </c>
    </row>
    <row r="337" spans="1:13" x14ac:dyDescent="0.3">
      <c r="A337" s="1" t="s">
        <v>226</v>
      </c>
      <c r="B337">
        <v>3.77</v>
      </c>
      <c r="C337">
        <v>3.97</v>
      </c>
      <c r="D337">
        <v>-0.89</v>
      </c>
      <c r="E337">
        <v>-1.45</v>
      </c>
      <c r="F337">
        <v>1.79</v>
      </c>
      <c r="G337">
        <v>-4.24</v>
      </c>
      <c r="H337">
        <v>4.22</v>
      </c>
      <c r="I337">
        <v>7.94</v>
      </c>
      <c r="J337">
        <v>-0.25</v>
      </c>
      <c r="K337">
        <v>3.53</v>
      </c>
      <c r="L337">
        <v>5.71</v>
      </c>
      <c r="M337">
        <v>3.29</v>
      </c>
    </row>
    <row r="338" spans="1:13" x14ac:dyDescent="0.3">
      <c r="A338" s="1" t="s">
        <v>571</v>
      </c>
      <c r="B338">
        <v>-2.74</v>
      </c>
      <c r="C338">
        <v>0.5</v>
      </c>
      <c r="D338">
        <v>1.72</v>
      </c>
      <c r="E338">
        <v>-5.75</v>
      </c>
      <c r="F338">
        <v>-1.94</v>
      </c>
      <c r="G338">
        <v>5.32</v>
      </c>
      <c r="H338">
        <v>5.04</v>
      </c>
      <c r="I338">
        <v>-4.4000000000000004</v>
      </c>
      <c r="J338">
        <v>0.9</v>
      </c>
      <c r="K338">
        <v>5.68</v>
      </c>
      <c r="L338">
        <v>-2.62</v>
      </c>
      <c r="M338">
        <v>0.28000000000000003</v>
      </c>
    </row>
    <row r="339" spans="1:13" x14ac:dyDescent="0.3">
      <c r="A339" s="1" t="s">
        <v>572</v>
      </c>
      <c r="B339">
        <v>4.96</v>
      </c>
      <c r="C339">
        <v>12.27</v>
      </c>
      <c r="D339">
        <v>6.61</v>
      </c>
      <c r="E339">
        <v>6.84</v>
      </c>
      <c r="F339">
        <v>8.56</v>
      </c>
      <c r="G339">
        <v>10.32</v>
      </c>
      <c r="H339">
        <v>2.41</v>
      </c>
      <c r="I339">
        <v>2.63</v>
      </c>
      <c r="J339">
        <v>10.36</v>
      </c>
      <c r="K339">
        <v>5.51</v>
      </c>
      <c r="L339">
        <v>8.9499999999999993</v>
      </c>
      <c r="M339">
        <v>6.17</v>
      </c>
    </row>
    <row r="340" spans="1:13" x14ac:dyDescent="0.3">
      <c r="A340" s="1" t="s">
        <v>227</v>
      </c>
      <c r="B340">
        <v>5.9</v>
      </c>
      <c r="C340">
        <v>6.15</v>
      </c>
      <c r="D340">
        <v>5.18</v>
      </c>
      <c r="E340">
        <v>4.78</v>
      </c>
      <c r="F340">
        <v>3.92</v>
      </c>
      <c r="G340">
        <v>1.32</v>
      </c>
      <c r="H340">
        <v>10.11</v>
      </c>
      <c r="I340">
        <v>6.75</v>
      </c>
      <c r="J340">
        <v>6.54</v>
      </c>
      <c r="K340">
        <v>3.57</v>
      </c>
      <c r="L340">
        <v>5.95</v>
      </c>
      <c r="M340">
        <v>5.93</v>
      </c>
    </row>
    <row r="341" spans="1:13" x14ac:dyDescent="0.3">
      <c r="A341" s="1" t="s">
        <v>228</v>
      </c>
      <c r="B341">
        <v>-3.24</v>
      </c>
      <c r="C341">
        <v>0.92</v>
      </c>
      <c r="D341">
        <v>1.1399999999999999</v>
      </c>
      <c r="E341">
        <v>3.78</v>
      </c>
      <c r="F341">
        <v>1.47</v>
      </c>
      <c r="G341">
        <v>5.19</v>
      </c>
      <c r="H341">
        <v>-3.2</v>
      </c>
      <c r="I341">
        <v>-2.52</v>
      </c>
      <c r="J341">
        <v>-0.52</v>
      </c>
      <c r="K341">
        <v>1.91</v>
      </c>
      <c r="L341">
        <v>2.0299999999999998</v>
      </c>
      <c r="M341">
        <v>1.7</v>
      </c>
    </row>
    <row r="342" spans="1:13" x14ac:dyDescent="0.3">
      <c r="A342" s="1" t="s">
        <v>573</v>
      </c>
      <c r="B342">
        <v>1.1000000000000001</v>
      </c>
      <c r="C342">
        <v>7.07</v>
      </c>
      <c r="D342">
        <v>-3.76</v>
      </c>
      <c r="E342">
        <v>-4.24</v>
      </c>
      <c r="F342">
        <v>0.98</v>
      </c>
      <c r="G342">
        <v>-7.03</v>
      </c>
      <c r="H342">
        <v>-1.79</v>
      </c>
      <c r="I342">
        <v>-0.88</v>
      </c>
      <c r="J342">
        <v>2.1800000000000002</v>
      </c>
      <c r="K342">
        <v>-2.5</v>
      </c>
      <c r="L342">
        <v>-2.2799999999999998</v>
      </c>
      <c r="M342">
        <v>-5.59</v>
      </c>
    </row>
    <row r="343" spans="1:13" x14ac:dyDescent="0.3">
      <c r="A343" s="1" t="s">
        <v>229</v>
      </c>
      <c r="B343">
        <v>4.18</v>
      </c>
      <c r="C343">
        <v>1.67</v>
      </c>
      <c r="D343">
        <v>-0.97</v>
      </c>
      <c r="E343">
        <v>-1.36</v>
      </c>
      <c r="F343">
        <v>0.32</v>
      </c>
      <c r="G343">
        <v>8.77</v>
      </c>
      <c r="H343">
        <v>3.02</v>
      </c>
      <c r="I343">
        <v>2.81</v>
      </c>
      <c r="J343">
        <v>4.97</v>
      </c>
      <c r="K343">
        <v>6.17</v>
      </c>
      <c r="L343">
        <v>3.68</v>
      </c>
      <c r="M343">
        <v>1.69</v>
      </c>
    </row>
    <row r="344" spans="1:13" x14ac:dyDescent="0.3">
      <c r="A344" s="1" t="s">
        <v>230</v>
      </c>
      <c r="B344">
        <v>-4.1399999999999997</v>
      </c>
      <c r="C344">
        <v>-1.24</v>
      </c>
      <c r="D344">
        <v>-4.72</v>
      </c>
      <c r="E344">
        <v>-6.73</v>
      </c>
      <c r="F344">
        <v>-8.15</v>
      </c>
      <c r="G344">
        <v>0.48</v>
      </c>
      <c r="H344">
        <v>3.93</v>
      </c>
      <c r="I344">
        <v>-5.4</v>
      </c>
      <c r="J344">
        <v>-2.96</v>
      </c>
      <c r="K344">
        <v>-0.26</v>
      </c>
      <c r="L344">
        <v>-1.18</v>
      </c>
      <c r="M344">
        <v>-4.22</v>
      </c>
    </row>
    <row r="345" spans="1:13" x14ac:dyDescent="0.3">
      <c r="A345" s="1" t="s">
        <v>231</v>
      </c>
      <c r="B345">
        <v>-13.1</v>
      </c>
      <c r="C345">
        <v>-18.79</v>
      </c>
      <c r="D345">
        <v>-15.64</v>
      </c>
      <c r="E345">
        <v>-10.41</v>
      </c>
      <c r="F345">
        <v>-10.81</v>
      </c>
      <c r="G345">
        <v>-17.64</v>
      </c>
      <c r="H345">
        <v>-11.8</v>
      </c>
      <c r="I345">
        <v>1.96</v>
      </c>
      <c r="J345">
        <v>-14.24</v>
      </c>
      <c r="K345">
        <v>-12.35</v>
      </c>
      <c r="L345">
        <v>-22.01</v>
      </c>
      <c r="M345">
        <v>-19.48</v>
      </c>
    </row>
    <row r="346" spans="1:13" x14ac:dyDescent="0.3">
      <c r="A346" s="1" t="s">
        <v>232</v>
      </c>
      <c r="B346">
        <v>1.25</v>
      </c>
      <c r="C346">
        <v>1.03</v>
      </c>
      <c r="D346">
        <v>1.77</v>
      </c>
      <c r="E346">
        <v>13.04</v>
      </c>
      <c r="F346">
        <v>-2.44</v>
      </c>
      <c r="G346">
        <v>15.12</v>
      </c>
      <c r="H346">
        <v>10.16</v>
      </c>
      <c r="I346">
        <v>8.15</v>
      </c>
      <c r="J346">
        <v>1.47</v>
      </c>
      <c r="K346">
        <v>12.04</v>
      </c>
      <c r="L346">
        <v>2.13</v>
      </c>
      <c r="M346">
        <v>5.3</v>
      </c>
    </row>
    <row r="347" spans="1:13" x14ac:dyDescent="0.3">
      <c r="A347" s="1" t="s">
        <v>574</v>
      </c>
      <c r="B347">
        <v>10.99</v>
      </c>
      <c r="C347">
        <v>11.04</v>
      </c>
      <c r="D347">
        <v>11.21</v>
      </c>
      <c r="E347">
        <v>1.25</v>
      </c>
      <c r="F347">
        <v>11.49</v>
      </c>
      <c r="G347">
        <v>6.3</v>
      </c>
      <c r="H347">
        <v>6.86</v>
      </c>
      <c r="I347">
        <v>-1.78</v>
      </c>
      <c r="J347">
        <v>10.7</v>
      </c>
      <c r="K347">
        <v>3.87</v>
      </c>
      <c r="L347">
        <v>10.06</v>
      </c>
      <c r="M347">
        <v>5.56</v>
      </c>
    </row>
    <row r="348" spans="1:13" x14ac:dyDescent="0.3">
      <c r="A348" s="1" t="s">
        <v>233</v>
      </c>
      <c r="B348">
        <v>6.42</v>
      </c>
      <c r="C348">
        <v>5.32</v>
      </c>
      <c r="D348">
        <v>4.18</v>
      </c>
      <c r="E348">
        <v>0.42</v>
      </c>
      <c r="F348">
        <v>2.12</v>
      </c>
      <c r="G348">
        <v>11.7</v>
      </c>
      <c r="H348">
        <v>3.61</v>
      </c>
      <c r="I348">
        <v>1.34</v>
      </c>
      <c r="J348">
        <v>9.49</v>
      </c>
      <c r="K348">
        <v>6.19</v>
      </c>
      <c r="L348">
        <v>6.26</v>
      </c>
      <c r="M348">
        <v>5.6</v>
      </c>
    </row>
    <row r="349" spans="1:13" x14ac:dyDescent="0.3">
      <c r="A349" s="1" t="s">
        <v>234</v>
      </c>
      <c r="B349">
        <v>0.33</v>
      </c>
      <c r="C349">
        <v>3.89</v>
      </c>
      <c r="D349">
        <v>3.25</v>
      </c>
      <c r="E349">
        <v>-1.2</v>
      </c>
      <c r="F349">
        <v>0.02</v>
      </c>
      <c r="G349">
        <v>15.24</v>
      </c>
      <c r="H349">
        <v>14.35</v>
      </c>
      <c r="I349">
        <v>2.86</v>
      </c>
      <c r="J349">
        <v>9.23</v>
      </c>
      <c r="K349">
        <v>5</v>
      </c>
      <c r="L349">
        <v>3.16</v>
      </c>
      <c r="M349">
        <v>4.4000000000000004</v>
      </c>
    </row>
    <row r="350" spans="1:13" x14ac:dyDescent="0.3">
      <c r="A350" s="1" t="s">
        <v>575</v>
      </c>
      <c r="B350">
        <v>-3.48</v>
      </c>
      <c r="C350">
        <v>5.2</v>
      </c>
      <c r="D350">
        <v>2.17</v>
      </c>
      <c r="E350">
        <v>-5.57</v>
      </c>
      <c r="F350">
        <v>-3.96</v>
      </c>
      <c r="G350">
        <v>15.14</v>
      </c>
      <c r="H350">
        <v>8.9499999999999993</v>
      </c>
      <c r="I350">
        <v>-6.24</v>
      </c>
      <c r="J350">
        <v>2.2400000000000002</v>
      </c>
      <c r="K350">
        <v>0.22</v>
      </c>
      <c r="L350">
        <v>0.32</v>
      </c>
      <c r="M350">
        <v>3.02</v>
      </c>
    </row>
    <row r="351" spans="1:13" x14ac:dyDescent="0.3">
      <c r="A351" s="1" t="s">
        <v>576</v>
      </c>
      <c r="B351">
        <v>-3.98</v>
      </c>
      <c r="C351">
        <v>-4.6100000000000003</v>
      </c>
      <c r="D351">
        <v>-2.98</v>
      </c>
      <c r="E351">
        <v>-3.17</v>
      </c>
      <c r="F351">
        <v>0.68</v>
      </c>
      <c r="G351">
        <v>-11.49</v>
      </c>
      <c r="H351">
        <v>-2.89</v>
      </c>
      <c r="I351">
        <v>-3.62</v>
      </c>
      <c r="J351">
        <v>-1.37</v>
      </c>
      <c r="K351">
        <v>0.18</v>
      </c>
      <c r="L351">
        <v>0.64</v>
      </c>
      <c r="M351">
        <v>-2.09</v>
      </c>
    </row>
    <row r="352" spans="1:13" x14ac:dyDescent="0.3">
      <c r="A352" s="1" t="s">
        <v>235</v>
      </c>
      <c r="B352">
        <v>-2.02</v>
      </c>
      <c r="C352">
        <v>-0.25</v>
      </c>
      <c r="D352">
        <v>4.4000000000000004</v>
      </c>
      <c r="E352">
        <v>15.41</v>
      </c>
      <c r="F352">
        <v>5.76</v>
      </c>
      <c r="G352">
        <v>8.48</v>
      </c>
      <c r="H352">
        <v>-0.96</v>
      </c>
      <c r="I352">
        <v>-1.64</v>
      </c>
      <c r="J352">
        <v>2.69</v>
      </c>
      <c r="K352">
        <v>2.52</v>
      </c>
      <c r="L352">
        <v>3.01</v>
      </c>
      <c r="M352">
        <v>0.44</v>
      </c>
    </row>
    <row r="353" spans="1:13" x14ac:dyDescent="0.3">
      <c r="A353" s="1" t="s">
        <v>236</v>
      </c>
      <c r="B353">
        <v>3.92</v>
      </c>
      <c r="C353">
        <v>9.73</v>
      </c>
      <c r="D353">
        <v>8.59</v>
      </c>
      <c r="E353">
        <v>15.84</v>
      </c>
      <c r="F353">
        <v>11.5</v>
      </c>
      <c r="G353">
        <v>2.2799999999999998</v>
      </c>
      <c r="H353">
        <v>7.74</v>
      </c>
      <c r="I353">
        <v>7.35</v>
      </c>
      <c r="J353">
        <v>0.44</v>
      </c>
      <c r="K353">
        <v>-5.53</v>
      </c>
      <c r="L353">
        <v>6.33</v>
      </c>
      <c r="M353">
        <v>7.78</v>
      </c>
    </row>
    <row r="354" spans="1:13" x14ac:dyDescent="0.3">
      <c r="A354" s="1" t="s">
        <v>237</v>
      </c>
      <c r="B354">
        <v>1.36</v>
      </c>
      <c r="C354">
        <v>-4.6100000000000003</v>
      </c>
      <c r="D354">
        <v>-2.82</v>
      </c>
      <c r="E354">
        <v>-3.1</v>
      </c>
      <c r="F354">
        <v>-4.26</v>
      </c>
      <c r="G354">
        <v>-0.76</v>
      </c>
      <c r="H354">
        <v>1.03</v>
      </c>
      <c r="I354">
        <v>6.72</v>
      </c>
      <c r="J354">
        <v>-3.07</v>
      </c>
      <c r="K354">
        <v>-2.0299999999999998</v>
      </c>
      <c r="L354">
        <v>-3.86</v>
      </c>
      <c r="M354">
        <v>-4.0199999999999996</v>
      </c>
    </row>
    <row r="355" spans="1:13" x14ac:dyDescent="0.3">
      <c r="A355" s="1" t="s">
        <v>238</v>
      </c>
      <c r="B355">
        <v>0.27</v>
      </c>
      <c r="C355">
        <v>0.93</v>
      </c>
      <c r="D355">
        <v>5.85</v>
      </c>
      <c r="E355">
        <v>-1.41</v>
      </c>
      <c r="F355">
        <v>0.83</v>
      </c>
      <c r="G355">
        <v>11.66</v>
      </c>
      <c r="H355">
        <v>5.82</v>
      </c>
      <c r="I355">
        <v>-4.4800000000000004</v>
      </c>
      <c r="J355">
        <v>8.16</v>
      </c>
      <c r="K355">
        <v>4.49</v>
      </c>
      <c r="L355">
        <v>2.78</v>
      </c>
      <c r="M355">
        <v>3.73</v>
      </c>
    </row>
    <row r="356" spans="1:13" x14ac:dyDescent="0.3">
      <c r="A356" s="1" t="s">
        <v>577</v>
      </c>
      <c r="B356">
        <v>-2.4500000000000002</v>
      </c>
      <c r="C356">
        <v>-5.86</v>
      </c>
      <c r="D356">
        <v>-1.55</v>
      </c>
      <c r="E356">
        <v>1.73</v>
      </c>
      <c r="F356">
        <v>-0.26</v>
      </c>
      <c r="G356">
        <v>-1.69</v>
      </c>
      <c r="H356">
        <v>-1.89</v>
      </c>
      <c r="I356">
        <v>-0.44</v>
      </c>
      <c r="J356">
        <v>-5.03</v>
      </c>
      <c r="K356">
        <v>-4.43</v>
      </c>
      <c r="L356">
        <v>-5.71</v>
      </c>
      <c r="M356">
        <v>-6.78</v>
      </c>
    </row>
    <row r="357" spans="1:13" x14ac:dyDescent="0.3">
      <c r="A357" s="1" t="s">
        <v>239</v>
      </c>
      <c r="B357">
        <v>-4.59</v>
      </c>
      <c r="C357">
        <v>0.65</v>
      </c>
      <c r="D357">
        <v>-0.36</v>
      </c>
      <c r="E357">
        <v>1.82</v>
      </c>
      <c r="F357">
        <v>-0.99</v>
      </c>
      <c r="G357">
        <v>5.53</v>
      </c>
      <c r="H357">
        <v>-7.97</v>
      </c>
      <c r="I357">
        <v>0.55000000000000004</v>
      </c>
      <c r="J357">
        <v>-5.94</v>
      </c>
      <c r="K357">
        <v>3.71</v>
      </c>
      <c r="L357">
        <v>-5.17</v>
      </c>
      <c r="M357">
        <v>-4.75</v>
      </c>
    </row>
    <row r="358" spans="1:13" x14ac:dyDescent="0.3">
      <c r="A358" s="1" t="s">
        <v>240</v>
      </c>
      <c r="B358">
        <v>-6.83</v>
      </c>
      <c r="C358">
        <v>-8.4499999999999993</v>
      </c>
      <c r="D358">
        <v>-1.49</v>
      </c>
      <c r="E358">
        <v>-4.0199999999999996</v>
      </c>
      <c r="F358">
        <v>-7.52</v>
      </c>
      <c r="G358">
        <v>-0.09</v>
      </c>
      <c r="H358">
        <v>4.08</v>
      </c>
      <c r="I358">
        <v>-4.33</v>
      </c>
      <c r="J358">
        <v>1.34</v>
      </c>
      <c r="K358">
        <v>-7.07</v>
      </c>
      <c r="L358">
        <v>-5.53</v>
      </c>
      <c r="M358">
        <v>-1.3</v>
      </c>
    </row>
    <row r="359" spans="1:13" x14ac:dyDescent="0.3">
      <c r="A359" s="1" t="s">
        <v>578</v>
      </c>
      <c r="B359">
        <v>6.6</v>
      </c>
      <c r="C359">
        <v>4.3499999999999996</v>
      </c>
      <c r="D359">
        <v>5.07</v>
      </c>
      <c r="E359">
        <v>-1.49</v>
      </c>
      <c r="F359">
        <v>7.96</v>
      </c>
      <c r="G359">
        <v>3</v>
      </c>
      <c r="H359">
        <v>8.77</v>
      </c>
      <c r="I359">
        <v>2.21</v>
      </c>
      <c r="J359">
        <v>3.18</v>
      </c>
      <c r="K359">
        <v>10.77</v>
      </c>
      <c r="L359">
        <v>14.16</v>
      </c>
      <c r="M359">
        <v>2.72</v>
      </c>
    </row>
    <row r="360" spans="1:13" x14ac:dyDescent="0.3">
      <c r="A360" s="1" t="s">
        <v>241</v>
      </c>
      <c r="B360">
        <v>-1.1000000000000001</v>
      </c>
      <c r="C360">
        <v>-2.1</v>
      </c>
      <c r="D360">
        <v>-1.54</v>
      </c>
      <c r="E360">
        <v>3.82</v>
      </c>
      <c r="F360">
        <v>0.52</v>
      </c>
      <c r="G360">
        <v>12.7</v>
      </c>
      <c r="H360">
        <v>4.43</v>
      </c>
      <c r="I360">
        <v>-7.39</v>
      </c>
      <c r="J360">
        <v>4.17</v>
      </c>
      <c r="K360">
        <v>1.51</v>
      </c>
      <c r="L360">
        <v>-3.67</v>
      </c>
      <c r="M360">
        <v>2.15</v>
      </c>
    </row>
    <row r="361" spans="1:13" x14ac:dyDescent="0.3">
      <c r="A361" s="1" t="s">
        <v>242</v>
      </c>
      <c r="B361">
        <v>-2.63</v>
      </c>
      <c r="C361">
        <v>2.67</v>
      </c>
      <c r="D361">
        <v>12.1</v>
      </c>
      <c r="E361">
        <v>0.84</v>
      </c>
      <c r="F361">
        <v>5.43</v>
      </c>
      <c r="G361">
        <v>20.77</v>
      </c>
      <c r="H361">
        <v>2.93</v>
      </c>
      <c r="I361">
        <v>-2.2799999999999998</v>
      </c>
      <c r="J361">
        <v>6.68</v>
      </c>
      <c r="K361">
        <v>-5.65</v>
      </c>
      <c r="L361">
        <v>-1.08</v>
      </c>
      <c r="M361">
        <v>10.41</v>
      </c>
    </row>
    <row r="362" spans="1:13" x14ac:dyDescent="0.3">
      <c r="A362" s="1" t="s">
        <v>243</v>
      </c>
      <c r="B362">
        <v>-4.72</v>
      </c>
      <c r="C362">
        <v>-1.27</v>
      </c>
      <c r="D362">
        <v>-8.8000000000000007</v>
      </c>
      <c r="E362">
        <v>1.24</v>
      </c>
      <c r="F362">
        <v>-8.36</v>
      </c>
      <c r="G362">
        <v>-5.33</v>
      </c>
      <c r="H362">
        <v>-3.54</v>
      </c>
      <c r="I362">
        <v>6.03</v>
      </c>
      <c r="J362">
        <v>-11.11</v>
      </c>
      <c r="K362">
        <v>7.59</v>
      </c>
      <c r="L362">
        <v>-4.53</v>
      </c>
      <c r="M362">
        <v>-5.04</v>
      </c>
    </row>
    <row r="363" spans="1:13" x14ac:dyDescent="0.3">
      <c r="A363" s="1" t="s">
        <v>244</v>
      </c>
      <c r="B363">
        <v>-6.27</v>
      </c>
      <c r="C363">
        <v>-8.27</v>
      </c>
      <c r="D363">
        <v>-1.68</v>
      </c>
      <c r="E363">
        <v>-5.41</v>
      </c>
      <c r="F363">
        <v>-10.18</v>
      </c>
      <c r="G363">
        <v>17.829999999999998</v>
      </c>
      <c r="H363">
        <v>-4.0999999999999996</v>
      </c>
      <c r="I363">
        <v>-7.16</v>
      </c>
      <c r="J363">
        <v>-3.93</v>
      </c>
      <c r="K363">
        <v>-2.75</v>
      </c>
      <c r="L363">
        <v>-8.7899999999999991</v>
      </c>
      <c r="M363">
        <v>-1.18</v>
      </c>
    </row>
    <row r="364" spans="1:13" x14ac:dyDescent="0.3">
      <c r="A364" s="1" t="s">
        <v>245</v>
      </c>
      <c r="B364">
        <v>7.42</v>
      </c>
      <c r="C364">
        <v>10.62</v>
      </c>
      <c r="D364">
        <v>11.06</v>
      </c>
      <c r="E364">
        <v>11.69</v>
      </c>
      <c r="F364">
        <v>-3.89</v>
      </c>
      <c r="G364">
        <v>4.38</v>
      </c>
      <c r="H364">
        <v>7.67</v>
      </c>
      <c r="I364">
        <v>5.94</v>
      </c>
      <c r="J364">
        <v>13.34</v>
      </c>
      <c r="K364">
        <v>0.16</v>
      </c>
      <c r="L364">
        <v>16.97</v>
      </c>
      <c r="M364">
        <v>4.7699999999999996</v>
      </c>
    </row>
    <row r="365" spans="1:13" x14ac:dyDescent="0.3">
      <c r="A365" s="1" t="s">
        <v>579</v>
      </c>
      <c r="B365">
        <v>-1.95</v>
      </c>
      <c r="C365">
        <v>8.83</v>
      </c>
      <c r="D365">
        <v>1.75</v>
      </c>
      <c r="E365">
        <v>-1.99</v>
      </c>
      <c r="F365">
        <v>0.21</v>
      </c>
      <c r="G365">
        <v>-10.45</v>
      </c>
      <c r="H365">
        <v>-7.62</v>
      </c>
      <c r="I365">
        <v>7.48</v>
      </c>
      <c r="J365">
        <v>-4.46</v>
      </c>
      <c r="K365">
        <v>5.26</v>
      </c>
      <c r="L365">
        <v>-3.69</v>
      </c>
      <c r="M365">
        <v>-0.53</v>
      </c>
    </row>
    <row r="366" spans="1:13" x14ac:dyDescent="0.3">
      <c r="A366" s="1" t="s">
        <v>246</v>
      </c>
      <c r="B366">
        <v>7.08</v>
      </c>
      <c r="C366">
        <v>-12.51</v>
      </c>
      <c r="D366">
        <v>-2.68</v>
      </c>
      <c r="E366">
        <v>9.3800000000000008</v>
      </c>
      <c r="F366">
        <v>1.98</v>
      </c>
      <c r="G366">
        <v>-10.78</v>
      </c>
      <c r="H366">
        <v>-10.76</v>
      </c>
      <c r="I366">
        <v>3.97</v>
      </c>
      <c r="J366">
        <v>-2.84</v>
      </c>
      <c r="K366">
        <v>3.96</v>
      </c>
      <c r="L366">
        <v>4.9800000000000004</v>
      </c>
      <c r="M366">
        <v>-1.95</v>
      </c>
    </row>
    <row r="367" spans="1:13" x14ac:dyDescent="0.3">
      <c r="A367" s="1" t="s">
        <v>247</v>
      </c>
      <c r="B367">
        <v>2.2000000000000002</v>
      </c>
      <c r="C367">
        <v>-9.0299999999999994</v>
      </c>
      <c r="D367">
        <v>-0.12</v>
      </c>
      <c r="E367">
        <v>-5.05</v>
      </c>
      <c r="F367">
        <v>-5.14</v>
      </c>
      <c r="G367">
        <v>12.58</v>
      </c>
      <c r="H367">
        <v>4.04</v>
      </c>
      <c r="I367">
        <v>-4.72</v>
      </c>
      <c r="J367">
        <v>-2.23</v>
      </c>
      <c r="K367">
        <v>11.55</v>
      </c>
      <c r="L367">
        <v>-4.26</v>
      </c>
      <c r="M367">
        <v>1.37</v>
      </c>
    </row>
    <row r="368" spans="1:13" x14ac:dyDescent="0.3">
      <c r="A368" s="1" t="s">
        <v>248</v>
      </c>
      <c r="B368">
        <v>0.72</v>
      </c>
      <c r="C368">
        <v>4.8600000000000003</v>
      </c>
      <c r="D368">
        <v>-1.74</v>
      </c>
      <c r="E368">
        <v>-2.58</v>
      </c>
      <c r="F368">
        <v>-0.91</v>
      </c>
      <c r="G368">
        <v>-5.18</v>
      </c>
      <c r="H368">
        <v>-7.46</v>
      </c>
      <c r="I368">
        <v>4.21</v>
      </c>
      <c r="J368">
        <v>-1.23</v>
      </c>
      <c r="K368">
        <v>-6.47</v>
      </c>
      <c r="L368">
        <v>8.64</v>
      </c>
      <c r="M368">
        <v>-0.47</v>
      </c>
    </row>
    <row r="369" spans="1:13" x14ac:dyDescent="0.3">
      <c r="A369" s="1" t="s">
        <v>249</v>
      </c>
      <c r="B369">
        <v>-2.08</v>
      </c>
      <c r="C369">
        <v>5.36</v>
      </c>
      <c r="D369">
        <v>9.66</v>
      </c>
      <c r="E369">
        <v>8.74</v>
      </c>
      <c r="F369">
        <v>2.3199999999999998</v>
      </c>
      <c r="G369">
        <v>12.69</v>
      </c>
      <c r="H369">
        <v>-1.39</v>
      </c>
      <c r="I369">
        <v>11.76</v>
      </c>
      <c r="J369">
        <v>-2.39</v>
      </c>
      <c r="K369">
        <v>3.46</v>
      </c>
      <c r="L369">
        <v>10.1</v>
      </c>
      <c r="M369">
        <v>7.61</v>
      </c>
    </row>
    <row r="370" spans="1:13" x14ac:dyDescent="0.3">
      <c r="A370" s="1" t="s">
        <v>580</v>
      </c>
      <c r="B370">
        <v>3.71</v>
      </c>
      <c r="C370">
        <v>-4.3099999999999996</v>
      </c>
      <c r="D370">
        <v>-7.77</v>
      </c>
      <c r="E370">
        <v>4.51</v>
      </c>
      <c r="F370">
        <v>-0.78</v>
      </c>
      <c r="G370">
        <v>-14.88</v>
      </c>
      <c r="H370">
        <v>-3.35</v>
      </c>
      <c r="I370">
        <v>9.16</v>
      </c>
      <c r="J370">
        <v>2.66</v>
      </c>
      <c r="K370">
        <v>3.71</v>
      </c>
      <c r="L370">
        <v>2.48</v>
      </c>
      <c r="M370">
        <v>-3.92</v>
      </c>
    </row>
    <row r="371" spans="1:13" x14ac:dyDescent="0.3">
      <c r="A371" s="1" t="s">
        <v>250</v>
      </c>
      <c r="B371">
        <v>7.74</v>
      </c>
      <c r="C371">
        <v>2.4700000000000002</v>
      </c>
      <c r="D371">
        <v>2.19</v>
      </c>
      <c r="E371">
        <v>-2.9</v>
      </c>
      <c r="F371">
        <v>6.42</v>
      </c>
      <c r="G371">
        <v>-7.48</v>
      </c>
      <c r="H371">
        <v>-0.24</v>
      </c>
      <c r="I371">
        <v>-1.81</v>
      </c>
      <c r="J371">
        <v>-1.83</v>
      </c>
      <c r="K371">
        <v>2.08</v>
      </c>
      <c r="L371">
        <v>-0.51</v>
      </c>
      <c r="M371">
        <v>-2.96</v>
      </c>
    </row>
    <row r="372" spans="1:13" x14ac:dyDescent="0.3">
      <c r="A372" s="1" t="s">
        <v>251</v>
      </c>
      <c r="B372">
        <v>2.74</v>
      </c>
      <c r="C372">
        <v>-11.53</v>
      </c>
      <c r="D372">
        <v>-5.29</v>
      </c>
      <c r="E372">
        <v>-2.5299999999999998</v>
      </c>
      <c r="F372">
        <v>1.38</v>
      </c>
      <c r="G372">
        <v>-23.16</v>
      </c>
      <c r="H372">
        <v>-15.46</v>
      </c>
      <c r="I372">
        <v>3.06</v>
      </c>
      <c r="J372">
        <v>-1.04</v>
      </c>
      <c r="K372">
        <v>0.75</v>
      </c>
      <c r="L372">
        <v>-5.17</v>
      </c>
      <c r="M372">
        <v>-8.0500000000000007</v>
      </c>
    </row>
    <row r="373" spans="1:13" x14ac:dyDescent="0.3">
      <c r="A373" s="1" t="s">
        <v>581</v>
      </c>
      <c r="B373">
        <v>5.5</v>
      </c>
      <c r="C373">
        <v>-0.18</v>
      </c>
      <c r="D373">
        <v>6.57</v>
      </c>
      <c r="E373">
        <v>7.69</v>
      </c>
      <c r="F373">
        <v>7.69</v>
      </c>
      <c r="G373">
        <v>-8.07</v>
      </c>
      <c r="H373">
        <v>-4.57</v>
      </c>
      <c r="I373">
        <v>6.6</v>
      </c>
      <c r="J373">
        <v>5.66</v>
      </c>
      <c r="K373">
        <v>3.51</v>
      </c>
      <c r="L373">
        <v>9.9700000000000006</v>
      </c>
      <c r="M373">
        <v>1.2</v>
      </c>
    </row>
    <row r="374" spans="1:13" x14ac:dyDescent="0.3">
      <c r="A374" s="1" t="s">
        <v>252</v>
      </c>
      <c r="B374">
        <v>-2.2000000000000002</v>
      </c>
      <c r="C374">
        <v>13.4</v>
      </c>
      <c r="D374">
        <v>1.4</v>
      </c>
      <c r="E374">
        <v>-3.37</v>
      </c>
      <c r="F374">
        <v>-5.84</v>
      </c>
      <c r="G374">
        <v>16.100000000000001</v>
      </c>
      <c r="H374">
        <v>14.38</v>
      </c>
      <c r="I374">
        <v>-10.77</v>
      </c>
      <c r="J374">
        <v>6.43</v>
      </c>
      <c r="K374">
        <v>-8.51</v>
      </c>
      <c r="L374">
        <v>-0.49</v>
      </c>
      <c r="M374">
        <v>1.47</v>
      </c>
    </row>
    <row r="375" spans="1:13" x14ac:dyDescent="0.3">
      <c r="A375" s="1" t="s">
        <v>253</v>
      </c>
      <c r="B375">
        <v>0.13</v>
      </c>
      <c r="C375">
        <v>-1.1599999999999999</v>
      </c>
      <c r="D375">
        <v>-4.9800000000000004</v>
      </c>
      <c r="E375">
        <v>0.04</v>
      </c>
      <c r="F375">
        <v>-1.64</v>
      </c>
      <c r="G375">
        <v>-26.11</v>
      </c>
      <c r="H375">
        <v>-9.85</v>
      </c>
      <c r="I375">
        <v>6.16</v>
      </c>
      <c r="J375">
        <v>-5.36</v>
      </c>
      <c r="K375">
        <v>-0.55000000000000004</v>
      </c>
      <c r="L375">
        <v>-5.13</v>
      </c>
      <c r="M375">
        <v>-2.4900000000000002</v>
      </c>
    </row>
    <row r="376" spans="1:13" x14ac:dyDescent="0.3">
      <c r="A376" s="1" t="s">
        <v>582</v>
      </c>
      <c r="B376">
        <v>-4.78</v>
      </c>
      <c r="C376">
        <v>-2.87</v>
      </c>
      <c r="D376">
        <v>-5.92</v>
      </c>
      <c r="E376">
        <v>-0.14000000000000001</v>
      </c>
      <c r="F376">
        <v>-6.46</v>
      </c>
      <c r="G376">
        <v>-13.85</v>
      </c>
      <c r="H376">
        <v>-5.79</v>
      </c>
      <c r="I376">
        <v>1.24</v>
      </c>
      <c r="J376">
        <v>-2.88</v>
      </c>
      <c r="K376">
        <v>-8.57</v>
      </c>
      <c r="L376">
        <v>-3.32</v>
      </c>
      <c r="M376">
        <v>-7.38</v>
      </c>
    </row>
    <row r="377" spans="1:13" x14ac:dyDescent="0.3">
      <c r="A377" s="1" t="s">
        <v>254</v>
      </c>
      <c r="B377">
        <v>0.9</v>
      </c>
      <c r="C377">
        <v>8.59</v>
      </c>
      <c r="D377">
        <v>9.59</v>
      </c>
      <c r="E377">
        <v>10.06</v>
      </c>
      <c r="F377">
        <v>3.12</v>
      </c>
      <c r="G377">
        <v>18.010000000000002</v>
      </c>
      <c r="H377">
        <v>2.7</v>
      </c>
      <c r="I377">
        <v>5.53</v>
      </c>
      <c r="J377">
        <v>5.61</v>
      </c>
      <c r="K377">
        <v>4.2300000000000004</v>
      </c>
      <c r="L377">
        <v>4.0999999999999996</v>
      </c>
      <c r="M377">
        <v>11.03</v>
      </c>
    </row>
    <row r="378" spans="1:13" x14ac:dyDescent="0.3">
      <c r="A378" s="1" t="s">
        <v>255</v>
      </c>
      <c r="B378">
        <v>3.39</v>
      </c>
      <c r="C378">
        <v>-1.62</v>
      </c>
      <c r="D378">
        <v>1.91</v>
      </c>
      <c r="E378">
        <v>0.09</v>
      </c>
      <c r="F378">
        <v>2.79</v>
      </c>
      <c r="G378">
        <v>-3.28</v>
      </c>
      <c r="H378">
        <v>-1.38</v>
      </c>
      <c r="I378">
        <v>0.24</v>
      </c>
      <c r="J378">
        <v>1.61</v>
      </c>
      <c r="K378">
        <v>2.81</v>
      </c>
      <c r="L378">
        <v>3.66</v>
      </c>
      <c r="M378">
        <v>3.6</v>
      </c>
    </row>
    <row r="379" spans="1:13" x14ac:dyDescent="0.3">
      <c r="A379" s="1" t="s">
        <v>583</v>
      </c>
      <c r="B379">
        <v>-1.53</v>
      </c>
      <c r="C379">
        <v>3.73</v>
      </c>
      <c r="D379">
        <v>-6.17</v>
      </c>
      <c r="E379">
        <v>-7.52</v>
      </c>
      <c r="F379">
        <v>-1.3</v>
      </c>
      <c r="G379">
        <v>1.37</v>
      </c>
      <c r="H379">
        <v>-3.11</v>
      </c>
      <c r="I379">
        <v>-6.05</v>
      </c>
      <c r="J379">
        <v>-2.59</v>
      </c>
      <c r="K379">
        <v>-3.07</v>
      </c>
      <c r="L379">
        <v>0.7</v>
      </c>
      <c r="M379">
        <v>-1.72</v>
      </c>
    </row>
    <row r="380" spans="1:13" x14ac:dyDescent="0.3">
      <c r="A380" s="1" t="s">
        <v>256</v>
      </c>
      <c r="B380">
        <v>-0.17</v>
      </c>
      <c r="C380">
        <v>3.18</v>
      </c>
      <c r="D380">
        <v>0.38</v>
      </c>
      <c r="E380">
        <v>-2.23</v>
      </c>
      <c r="F380">
        <v>0.87</v>
      </c>
      <c r="G380">
        <v>-7.49</v>
      </c>
      <c r="H380">
        <v>-0.56000000000000005</v>
      </c>
      <c r="I380">
        <v>-3.83</v>
      </c>
      <c r="J380">
        <v>4.58</v>
      </c>
      <c r="K380">
        <v>2.31</v>
      </c>
      <c r="L380">
        <v>-0.67</v>
      </c>
      <c r="M380">
        <v>-6.23</v>
      </c>
    </row>
    <row r="381" spans="1:13" x14ac:dyDescent="0.3">
      <c r="A381" s="1" t="s">
        <v>257</v>
      </c>
      <c r="B381">
        <v>2.4700000000000002</v>
      </c>
      <c r="C381">
        <v>-11.23</v>
      </c>
      <c r="D381">
        <v>-3.05</v>
      </c>
      <c r="E381">
        <v>-3.52</v>
      </c>
      <c r="F381">
        <v>0.56999999999999995</v>
      </c>
      <c r="G381">
        <v>-12.65</v>
      </c>
      <c r="H381">
        <v>-9.3000000000000007</v>
      </c>
      <c r="I381">
        <v>0.52</v>
      </c>
      <c r="J381">
        <v>-6.98</v>
      </c>
      <c r="K381">
        <v>-3.09</v>
      </c>
      <c r="L381">
        <v>-5.43</v>
      </c>
      <c r="M381">
        <v>-5.25</v>
      </c>
    </row>
    <row r="382" spans="1:13" x14ac:dyDescent="0.3">
      <c r="A382" s="1" t="s">
        <v>584</v>
      </c>
      <c r="B382">
        <v>-2.98</v>
      </c>
      <c r="C382">
        <v>-16.96</v>
      </c>
      <c r="D382">
        <v>-16.079999999999998</v>
      </c>
      <c r="E382">
        <v>-5.62</v>
      </c>
      <c r="F382">
        <v>-5.1100000000000003</v>
      </c>
      <c r="G382">
        <v>-19.02</v>
      </c>
      <c r="H382">
        <v>-1.97</v>
      </c>
      <c r="I382">
        <v>-6.58</v>
      </c>
      <c r="J382">
        <v>-9.52</v>
      </c>
      <c r="K382">
        <v>-0.6</v>
      </c>
      <c r="L382">
        <v>-5.7</v>
      </c>
      <c r="M382">
        <v>-14.04</v>
      </c>
    </row>
    <row r="383" spans="1:13" x14ac:dyDescent="0.3">
      <c r="A383" s="1" t="s">
        <v>258</v>
      </c>
      <c r="B383">
        <v>1.26</v>
      </c>
      <c r="C383">
        <v>1</v>
      </c>
      <c r="D383">
        <v>4.72</v>
      </c>
      <c r="E383">
        <v>4.7300000000000004</v>
      </c>
      <c r="F383">
        <v>2.14</v>
      </c>
      <c r="G383">
        <v>15.75</v>
      </c>
      <c r="H383">
        <v>-9.67</v>
      </c>
      <c r="I383">
        <v>1.87</v>
      </c>
      <c r="J383">
        <v>1.57</v>
      </c>
      <c r="K383">
        <v>1.24</v>
      </c>
      <c r="L383">
        <v>-1.52</v>
      </c>
      <c r="M383">
        <v>0.78</v>
      </c>
    </row>
    <row r="384" spans="1:13" x14ac:dyDescent="0.3">
      <c r="A384" s="1" t="s">
        <v>259</v>
      </c>
      <c r="B384">
        <v>2.19</v>
      </c>
      <c r="C384">
        <v>15.48</v>
      </c>
      <c r="D384">
        <v>8.7799999999999994</v>
      </c>
      <c r="E384">
        <v>-4.07</v>
      </c>
      <c r="F384">
        <v>7.67</v>
      </c>
      <c r="G384">
        <v>15.98</v>
      </c>
      <c r="H384">
        <v>5.8</v>
      </c>
      <c r="I384">
        <v>-1.54</v>
      </c>
      <c r="J384">
        <v>9.82</v>
      </c>
      <c r="K384">
        <v>5.03</v>
      </c>
      <c r="L384">
        <v>6.86</v>
      </c>
      <c r="M384">
        <v>8.43</v>
      </c>
    </row>
    <row r="385" spans="1:13" x14ac:dyDescent="0.3">
      <c r="A385" s="1" t="s">
        <v>260</v>
      </c>
      <c r="B385">
        <v>1.92</v>
      </c>
      <c r="C385">
        <v>-0.74</v>
      </c>
      <c r="D385">
        <v>3.9</v>
      </c>
      <c r="E385">
        <v>5.95</v>
      </c>
      <c r="F385">
        <v>-0.16</v>
      </c>
      <c r="G385">
        <v>-0.7</v>
      </c>
      <c r="H385">
        <v>2.54</v>
      </c>
      <c r="I385">
        <v>4.04</v>
      </c>
      <c r="J385">
        <v>4.33</v>
      </c>
      <c r="K385">
        <v>-2.82</v>
      </c>
      <c r="L385">
        <v>3.15</v>
      </c>
      <c r="M385">
        <v>5.22</v>
      </c>
    </row>
    <row r="386" spans="1:13" x14ac:dyDescent="0.3">
      <c r="A386" s="1" t="s">
        <v>261</v>
      </c>
      <c r="B386">
        <v>1.46</v>
      </c>
      <c r="C386">
        <v>2.94</v>
      </c>
      <c r="D386">
        <v>1.98</v>
      </c>
      <c r="E386">
        <v>-2.88</v>
      </c>
      <c r="F386">
        <v>0.56999999999999995</v>
      </c>
      <c r="G386">
        <v>-0.45</v>
      </c>
      <c r="H386">
        <v>-6.94</v>
      </c>
      <c r="I386">
        <v>-4.34</v>
      </c>
      <c r="J386">
        <v>2.62</v>
      </c>
      <c r="K386">
        <v>-2.41</v>
      </c>
      <c r="L386">
        <v>-1.35</v>
      </c>
      <c r="M386">
        <v>-2.7</v>
      </c>
    </row>
    <row r="387" spans="1:13" x14ac:dyDescent="0.3">
      <c r="A387" s="1" t="s">
        <v>262</v>
      </c>
      <c r="B387">
        <v>4.2699999999999996</v>
      </c>
      <c r="C387">
        <v>3.16</v>
      </c>
      <c r="D387">
        <v>4.67</v>
      </c>
      <c r="E387">
        <v>5.46</v>
      </c>
      <c r="F387">
        <v>3.85</v>
      </c>
      <c r="G387">
        <v>-13.13</v>
      </c>
      <c r="H387">
        <v>-2.21</v>
      </c>
      <c r="I387">
        <v>-0.37</v>
      </c>
      <c r="J387">
        <v>-0.15</v>
      </c>
      <c r="K387">
        <v>-0.46</v>
      </c>
      <c r="L387">
        <v>-1.1100000000000001</v>
      </c>
      <c r="M387">
        <v>1.98</v>
      </c>
    </row>
    <row r="388" spans="1:13" x14ac:dyDescent="0.3">
      <c r="A388" s="1" t="s">
        <v>585</v>
      </c>
      <c r="B388">
        <v>4.03</v>
      </c>
      <c r="C388">
        <v>6.86</v>
      </c>
      <c r="D388">
        <v>4.95</v>
      </c>
      <c r="E388">
        <v>7.67</v>
      </c>
      <c r="F388">
        <v>5</v>
      </c>
      <c r="G388">
        <v>6.47</v>
      </c>
      <c r="H388">
        <v>0.12</v>
      </c>
      <c r="I388">
        <v>10.28</v>
      </c>
      <c r="J388">
        <v>2.09</v>
      </c>
      <c r="K388">
        <v>0.54</v>
      </c>
      <c r="L388">
        <v>6.21</v>
      </c>
      <c r="M388">
        <v>2.4900000000000002</v>
      </c>
    </row>
    <row r="389" spans="1:13" x14ac:dyDescent="0.3">
      <c r="A389" s="1" t="s">
        <v>263</v>
      </c>
      <c r="B389">
        <v>2.4700000000000002</v>
      </c>
      <c r="C389">
        <v>1.8</v>
      </c>
      <c r="D389">
        <v>-0.94</v>
      </c>
      <c r="E389">
        <v>-4.54</v>
      </c>
      <c r="F389">
        <v>-2.56</v>
      </c>
      <c r="G389">
        <v>-11.76</v>
      </c>
      <c r="H389">
        <v>-12.96</v>
      </c>
      <c r="I389">
        <v>-0.41</v>
      </c>
      <c r="J389">
        <v>-1.63</v>
      </c>
      <c r="K389">
        <v>-7.52</v>
      </c>
      <c r="L389">
        <v>-1.1100000000000001</v>
      </c>
      <c r="M389">
        <v>-7.65</v>
      </c>
    </row>
    <row r="390" spans="1:13" x14ac:dyDescent="0.3">
      <c r="A390" s="1" t="s">
        <v>264</v>
      </c>
      <c r="B390">
        <v>1.25</v>
      </c>
      <c r="C390">
        <v>-0.31</v>
      </c>
      <c r="D390">
        <v>-0.87</v>
      </c>
      <c r="E390">
        <v>-0.77</v>
      </c>
      <c r="F390">
        <v>1.07</v>
      </c>
      <c r="G390">
        <v>-3.7</v>
      </c>
      <c r="H390">
        <v>3.2</v>
      </c>
      <c r="I390">
        <v>-6.91</v>
      </c>
      <c r="J390">
        <v>-1.43</v>
      </c>
      <c r="K390">
        <v>-2.27</v>
      </c>
      <c r="L390">
        <v>-0.15</v>
      </c>
      <c r="M390">
        <v>-1.73</v>
      </c>
    </row>
    <row r="391" spans="1:13" x14ac:dyDescent="0.3">
      <c r="A391" s="1" t="s">
        <v>586</v>
      </c>
      <c r="B391">
        <v>-5.85</v>
      </c>
      <c r="C391">
        <v>-8.1</v>
      </c>
      <c r="D391">
        <v>-3.79</v>
      </c>
      <c r="E391">
        <v>-0.06</v>
      </c>
      <c r="F391">
        <v>-1.41</v>
      </c>
      <c r="G391">
        <v>-12.17</v>
      </c>
      <c r="H391">
        <v>-14.02</v>
      </c>
      <c r="I391">
        <v>-5.8</v>
      </c>
      <c r="J391">
        <v>-5.0999999999999996</v>
      </c>
      <c r="K391">
        <v>-9.68</v>
      </c>
      <c r="L391">
        <v>-4.82</v>
      </c>
      <c r="M391">
        <v>-6.15</v>
      </c>
    </row>
    <row r="392" spans="1:13" x14ac:dyDescent="0.3">
      <c r="A392" s="1" t="s">
        <v>265</v>
      </c>
      <c r="B392">
        <v>-6.62</v>
      </c>
      <c r="C392">
        <v>-12.18</v>
      </c>
      <c r="D392">
        <v>-10.06</v>
      </c>
      <c r="E392">
        <v>-11.83</v>
      </c>
      <c r="F392">
        <v>-5.0599999999999996</v>
      </c>
      <c r="G392">
        <v>-9.68</v>
      </c>
      <c r="H392">
        <v>-11.79</v>
      </c>
      <c r="I392">
        <v>-12.13</v>
      </c>
      <c r="J392">
        <v>-11.43</v>
      </c>
      <c r="K392">
        <v>-2.57</v>
      </c>
      <c r="L392">
        <v>-7.03</v>
      </c>
      <c r="M392">
        <v>-4.6900000000000004</v>
      </c>
    </row>
    <row r="393" spans="1:13" x14ac:dyDescent="0.3">
      <c r="A393" s="1" t="s">
        <v>587</v>
      </c>
      <c r="B393">
        <v>2.2400000000000002</v>
      </c>
      <c r="C393">
        <v>0.56999999999999995</v>
      </c>
      <c r="D393">
        <v>-2.72</v>
      </c>
      <c r="E393">
        <v>0.63</v>
      </c>
      <c r="F393">
        <v>1.74</v>
      </c>
      <c r="G393">
        <v>-0.95</v>
      </c>
      <c r="H393">
        <v>0.14000000000000001</v>
      </c>
      <c r="I393">
        <v>3.41</v>
      </c>
      <c r="J393">
        <v>1.85</v>
      </c>
      <c r="K393">
        <v>0.63</v>
      </c>
      <c r="L393">
        <v>2.2599999999999998</v>
      </c>
      <c r="M393">
        <v>-1.93</v>
      </c>
    </row>
    <row r="394" spans="1:13" x14ac:dyDescent="0.3">
      <c r="A394" s="1" t="s">
        <v>266</v>
      </c>
      <c r="B394">
        <v>-7.67</v>
      </c>
      <c r="C394">
        <v>-10.93</v>
      </c>
      <c r="D394">
        <v>-9.7899999999999991</v>
      </c>
      <c r="E394">
        <v>-8.11</v>
      </c>
      <c r="F394">
        <v>-5.46</v>
      </c>
      <c r="G394">
        <v>-16.68</v>
      </c>
      <c r="H394">
        <v>-9.6300000000000008</v>
      </c>
      <c r="I394">
        <v>-10.84</v>
      </c>
      <c r="J394">
        <v>-9.43</v>
      </c>
      <c r="K394">
        <v>-5.88</v>
      </c>
      <c r="L394">
        <v>-10.41</v>
      </c>
      <c r="M394">
        <v>-11.08</v>
      </c>
    </row>
    <row r="395" spans="1:13" x14ac:dyDescent="0.3">
      <c r="A395" s="1" t="s">
        <v>267</v>
      </c>
      <c r="B395">
        <v>5.0599999999999996</v>
      </c>
      <c r="C395">
        <v>-3.09</v>
      </c>
      <c r="D395">
        <v>4.04</v>
      </c>
      <c r="E395">
        <v>3.18</v>
      </c>
      <c r="F395">
        <v>3.3</v>
      </c>
      <c r="G395">
        <v>19.47</v>
      </c>
      <c r="H395">
        <v>22.11</v>
      </c>
      <c r="I395">
        <v>-0.62</v>
      </c>
      <c r="J395">
        <v>5.74</v>
      </c>
      <c r="K395">
        <v>5.67</v>
      </c>
      <c r="L395">
        <v>7.26</v>
      </c>
      <c r="M395">
        <v>3.85</v>
      </c>
    </row>
    <row r="396" spans="1:13" x14ac:dyDescent="0.3">
      <c r="A396" s="1" t="s">
        <v>588</v>
      </c>
      <c r="B396">
        <v>-1.0900000000000001</v>
      </c>
      <c r="C396">
        <v>11.9</v>
      </c>
      <c r="D396">
        <v>8.41</v>
      </c>
      <c r="E396">
        <v>3.01</v>
      </c>
      <c r="F396">
        <v>2.12</v>
      </c>
      <c r="G396">
        <v>16.32</v>
      </c>
      <c r="H396">
        <v>11.76</v>
      </c>
      <c r="I396">
        <v>1.57</v>
      </c>
      <c r="J396">
        <v>1.89</v>
      </c>
      <c r="K396">
        <v>3.78</v>
      </c>
      <c r="L396">
        <v>3.22</v>
      </c>
      <c r="M396">
        <v>7.12</v>
      </c>
    </row>
    <row r="397" spans="1:13" x14ac:dyDescent="0.3">
      <c r="A397" s="1" t="s">
        <v>268</v>
      </c>
      <c r="B397">
        <v>-0.25</v>
      </c>
      <c r="C397">
        <v>-7.17</v>
      </c>
      <c r="D397">
        <v>-4.96</v>
      </c>
      <c r="E397">
        <v>0.84</v>
      </c>
      <c r="F397">
        <v>-1.36</v>
      </c>
      <c r="G397">
        <v>-12.97</v>
      </c>
      <c r="H397">
        <v>-9.44</v>
      </c>
      <c r="I397">
        <v>3.84</v>
      </c>
      <c r="J397">
        <v>-6.97</v>
      </c>
      <c r="K397">
        <v>-4.07</v>
      </c>
      <c r="L397">
        <v>-4.25</v>
      </c>
      <c r="M397">
        <v>-6.31</v>
      </c>
    </row>
    <row r="398" spans="1:13" x14ac:dyDescent="0.3">
      <c r="A398" s="1" t="s">
        <v>269</v>
      </c>
      <c r="B398">
        <v>-3.94</v>
      </c>
      <c r="C398">
        <v>-3.16</v>
      </c>
      <c r="D398">
        <v>-4.46</v>
      </c>
      <c r="E398">
        <v>-2.5</v>
      </c>
      <c r="F398">
        <v>-3.36</v>
      </c>
      <c r="G398">
        <v>-1.5</v>
      </c>
      <c r="H398">
        <v>-4</v>
      </c>
      <c r="I398">
        <v>-3.27</v>
      </c>
      <c r="J398">
        <v>-4.7699999999999996</v>
      </c>
      <c r="K398">
        <v>-0.61</v>
      </c>
      <c r="L398">
        <v>-1.6</v>
      </c>
      <c r="M398">
        <v>-4.6100000000000003</v>
      </c>
    </row>
    <row r="399" spans="1:13" x14ac:dyDescent="0.3">
      <c r="A399" s="1" t="s">
        <v>270</v>
      </c>
      <c r="B399">
        <v>-2.88</v>
      </c>
      <c r="C399">
        <v>-4.99</v>
      </c>
      <c r="D399">
        <v>-1.8</v>
      </c>
      <c r="E399">
        <v>1.94</v>
      </c>
      <c r="F399">
        <v>-3.14</v>
      </c>
      <c r="G399">
        <v>1.2</v>
      </c>
      <c r="H399">
        <v>-6.61</v>
      </c>
      <c r="I399">
        <v>-3.97</v>
      </c>
      <c r="J399">
        <v>-1.22</v>
      </c>
      <c r="K399">
        <v>-1.96</v>
      </c>
      <c r="L399">
        <v>-3.26</v>
      </c>
      <c r="M399">
        <v>-1.02</v>
      </c>
    </row>
    <row r="400" spans="1:13" x14ac:dyDescent="0.3">
      <c r="A400" s="1" t="s">
        <v>271</v>
      </c>
      <c r="B400">
        <v>-2.59</v>
      </c>
      <c r="C400">
        <v>-2.63</v>
      </c>
      <c r="D400">
        <v>-1.1599999999999999</v>
      </c>
      <c r="E400">
        <v>1.5</v>
      </c>
      <c r="F400">
        <v>6.17</v>
      </c>
      <c r="G400">
        <v>-0.94</v>
      </c>
      <c r="H400">
        <v>-0.66</v>
      </c>
      <c r="I400">
        <v>4.3099999999999996</v>
      </c>
      <c r="J400">
        <v>4.6500000000000004</v>
      </c>
      <c r="K400">
        <v>3.79</v>
      </c>
      <c r="L400">
        <v>0.2</v>
      </c>
      <c r="M400">
        <v>3.41</v>
      </c>
    </row>
    <row r="401" spans="1:13" x14ac:dyDescent="0.3">
      <c r="A401" s="1" t="s">
        <v>272</v>
      </c>
      <c r="B401">
        <v>4.3899999999999997</v>
      </c>
      <c r="C401">
        <v>14.96</v>
      </c>
      <c r="D401">
        <v>6.83</v>
      </c>
      <c r="E401">
        <v>-0.47</v>
      </c>
      <c r="F401">
        <v>5.54</v>
      </c>
      <c r="G401">
        <v>9.24</v>
      </c>
      <c r="H401">
        <v>11.5</v>
      </c>
      <c r="I401">
        <v>7.31</v>
      </c>
      <c r="J401">
        <v>8.99</v>
      </c>
      <c r="K401">
        <v>4.3899999999999997</v>
      </c>
      <c r="L401">
        <v>11.13</v>
      </c>
      <c r="M401">
        <v>12.91</v>
      </c>
    </row>
    <row r="402" spans="1:13" x14ac:dyDescent="0.3">
      <c r="A402" s="1" t="s">
        <v>589</v>
      </c>
      <c r="B402">
        <v>9.51</v>
      </c>
      <c r="C402">
        <v>2.86</v>
      </c>
      <c r="D402">
        <v>6.17</v>
      </c>
      <c r="E402">
        <v>8.64</v>
      </c>
      <c r="F402">
        <v>1.81</v>
      </c>
      <c r="G402">
        <v>9.76</v>
      </c>
      <c r="H402">
        <v>6.29</v>
      </c>
      <c r="I402">
        <v>10.119999999999999</v>
      </c>
      <c r="J402">
        <v>3.49</v>
      </c>
      <c r="K402">
        <v>3.94</v>
      </c>
      <c r="L402">
        <v>5.61</v>
      </c>
      <c r="M402">
        <v>4.34</v>
      </c>
    </row>
    <row r="403" spans="1:13" x14ac:dyDescent="0.3">
      <c r="A403" s="1" t="s">
        <v>273</v>
      </c>
      <c r="B403">
        <v>1.64</v>
      </c>
      <c r="C403">
        <v>2.84</v>
      </c>
      <c r="D403">
        <v>1.75</v>
      </c>
      <c r="E403">
        <v>-0.96</v>
      </c>
      <c r="F403">
        <v>-1.91</v>
      </c>
      <c r="G403">
        <v>0.35</v>
      </c>
      <c r="H403">
        <v>1.91</v>
      </c>
      <c r="I403">
        <v>0.74</v>
      </c>
      <c r="J403">
        <v>3.44</v>
      </c>
      <c r="K403">
        <v>4.1500000000000004</v>
      </c>
      <c r="L403">
        <v>0.65</v>
      </c>
      <c r="M403">
        <v>1.62</v>
      </c>
    </row>
    <row r="404" spans="1:13" x14ac:dyDescent="0.3">
      <c r="A404" s="1" t="s">
        <v>274</v>
      </c>
      <c r="B404">
        <v>-1.68</v>
      </c>
      <c r="C404">
        <v>6.6</v>
      </c>
      <c r="D404">
        <v>5.97</v>
      </c>
      <c r="E404">
        <v>-2.62</v>
      </c>
      <c r="F404">
        <v>2.99</v>
      </c>
      <c r="G404">
        <v>5.59</v>
      </c>
      <c r="H404">
        <v>-1.93</v>
      </c>
      <c r="I404">
        <v>-5.15</v>
      </c>
      <c r="J404">
        <v>3.29</v>
      </c>
      <c r="K404">
        <v>0.48</v>
      </c>
      <c r="L404">
        <v>4.3600000000000003</v>
      </c>
      <c r="M404">
        <v>1.62</v>
      </c>
    </row>
    <row r="405" spans="1:13" x14ac:dyDescent="0.3">
      <c r="A405" s="1" t="s">
        <v>590</v>
      </c>
      <c r="B405">
        <v>0.3</v>
      </c>
      <c r="C405">
        <v>7.85</v>
      </c>
      <c r="D405">
        <v>5.74</v>
      </c>
      <c r="E405">
        <v>6.18</v>
      </c>
      <c r="F405">
        <v>0.79</v>
      </c>
      <c r="G405">
        <v>6.11</v>
      </c>
      <c r="H405">
        <v>1.1599999999999999</v>
      </c>
      <c r="I405">
        <v>1.92</v>
      </c>
      <c r="J405">
        <v>6.74</v>
      </c>
      <c r="K405">
        <v>-2.82</v>
      </c>
      <c r="L405">
        <v>-0.52</v>
      </c>
      <c r="M405">
        <v>3.78</v>
      </c>
    </row>
    <row r="406" spans="1:13" x14ac:dyDescent="0.3">
      <c r="A406" s="1" t="s">
        <v>275</v>
      </c>
      <c r="B406">
        <v>1.1299999999999999</v>
      </c>
      <c r="C406">
        <v>-4.1500000000000004</v>
      </c>
      <c r="D406">
        <v>-5.23</v>
      </c>
      <c r="E406">
        <v>-2.1800000000000002</v>
      </c>
      <c r="F406">
        <v>-0.56000000000000005</v>
      </c>
      <c r="G406">
        <v>-0.92</v>
      </c>
      <c r="H406">
        <v>-5.64</v>
      </c>
      <c r="I406">
        <v>3.85</v>
      </c>
      <c r="J406">
        <v>-4.54</v>
      </c>
      <c r="K406">
        <v>0.28999999999999998</v>
      </c>
      <c r="L406">
        <v>0.57999999999999996</v>
      </c>
      <c r="M406">
        <v>-0.56999999999999995</v>
      </c>
    </row>
    <row r="407" spans="1:13" x14ac:dyDescent="0.3">
      <c r="A407" s="1" t="s">
        <v>276</v>
      </c>
      <c r="B407">
        <v>5.94</v>
      </c>
      <c r="C407">
        <v>6.99</v>
      </c>
      <c r="D407">
        <v>10.63</v>
      </c>
      <c r="E407">
        <v>1.64</v>
      </c>
      <c r="F407">
        <v>5.4</v>
      </c>
      <c r="G407">
        <v>8.27</v>
      </c>
      <c r="H407">
        <v>6.81</v>
      </c>
      <c r="I407">
        <v>1.51</v>
      </c>
      <c r="J407">
        <v>9.02</v>
      </c>
      <c r="K407">
        <v>0.87</v>
      </c>
      <c r="L407">
        <v>6.96</v>
      </c>
      <c r="M407">
        <v>4.76</v>
      </c>
    </row>
    <row r="408" spans="1:13" x14ac:dyDescent="0.3">
      <c r="A408" s="1" t="s">
        <v>591</v>
      </c>
      <c r="B408">
        <v>3.61</v>
      </c>
      <c r="C408">
        <v>3.08</v>
      </c>
      <c r="D408">
        <v>2.69</v>
      </c>
      <c r="E408">
        <v>0.65</v>
      </c>
      <c r="F408">
        <v>0.74</v>
      </c>
      <c r="G408">
        <v>1.84</v>
      </c>
      <c r="H408">
        <v>-0.68</v>
      </c>
      <c r="I408">
        <v>0.95</v>
      </c>
      <c r="J408">
        <v>0.54</v>
      </c>
      <c r="K408">
        <v>1.83</v>
      </c>
      <c r="L408">
        <v>0.96</v>
      </c>
      <c r="M408">
        <v>1.66</v>
      </c>
    </row>
    <row r="409" spans="1:13" x14ac:dyDescent="0.3">
      <c r="A409" s="1" t="s">
        <v>277</v>
      </c>
      <c r="B409">
        <v>3.44</v>
      </c>
      <c r="C409">
        <v>12.27</v>
      </c>
      <c r="D409">
        <v>7.21</v>
      </c>
      <c r="E409">
        <v>13.6</v>
      </c>
      <c r="F409">
        <v>5.66</v>
      </c>
      <c r="G409">
        <v>2.15</v>
      </c>
      <c r="H409">
        <v>7.64</v>
      </c>
      <c r="I409">
        <v>5.85</v>
      </c>
      <c r="J409">
        <v>-2.13</v>
      </c>
      <c r="K409">
        <v>5.65</v>
      </c>
      <c r="L409">
        <v>4.13</v>
      </c>
      <c r="M409">
        <v>4.63</v>
      </c>
    </row>
    <row r="410" spans="1:13" x14ac:dyDescent="0.3">
      <c r="A410" s="1" t="s">
        <v>592</v>
      </c>
      <c r="B410">
        <v>0.06</v>
      </c>
      <c r="C410">
        <v>-1.18</v>
      </c>
      <c r="D410">
        <v>-0.78</v>
      </c>
      <c r="E410">
        <v>0.23</v>
      </c>
      <c r="F410">
        <v>-0.34</v>
      </c>
      <c r="G410">
        <v>4.4800000000000004</v>
      </c>
      <c r="H410">
        <v>1.4</v>
      </c>
      <c r="I410">
        <v>1.91</v>
      </c>
      <c r="J410">
        <v>0.45</v>
      </c>
      <c r="K410">
        <v>3.09</v>
      </c>
      <c r="L410">
        <v>3.4</v>
      </c>
      <c r="M410">
        <v>1.66</v>
      </c>
    </row>
    <row r="411" spans="1:13" x14ac:dyDescent="0.3">
      <c r="A411" s="1" t="s">
        <v>593</v>
      </c>
      <c r="B411">
        <v>4.25</v>
      </c>
      <c r="C411">
        <v>-0.08</v>
      </c>
      <c r="D411">
        <v>1.54</v>
      </c>
      <c r="E411">
        <v>4.53</v>
      </c>
      <c r="F411">
        <v>2.92</v>
      </c>
      <c r="G411">
        <v>-2.94</v>
      </c>
      <c r="H411">
        <v>-0.49</v>
      </c>
      <c r="I411">
        <v>2.11</v>
      </c>
      <c r="J411">
        <v>6.09</v>
      </c>
      <c r="K411">
        <v>0.9</v>
      </c>
      <c r="L411">
        <v>2.9</v>
      </c>
      <c r="M411">
        <v>0.05</v>
      </c>
    </row>
    <row r="412" spans="1:13" x14ac:dyDescent="0.3">
      <c r="A412" s="1" t="s">
        <v>278</v>
      </c>
      <c r="B412">
        <v>-0.09</v>
      </c>
      <c r="C412">
        <v>-1.19</v>
      </c>
      <c r="D412">
        <v>-0.6</v>
      </c>
      <c r="E412">
        <v>0.02</v>
      </c>
      <c r="F412">
        <v>0.36</v>
      </c>
      <c r="G412">
        <v>-2.52</v>
      </c>
      <c r="H412">
        <v>-2.06</v>
      </c>
      <c r="I412">
        <v>1.1399999999999999</v>
      </c>
      <c r="J412">
        <v>0.28999999999999998</v>
      </c>
      <c r="K412">
        <v>-3.92</v>
      </c>
      <c r="L412">
        <v>-0.68</v>
      </c>
      <c r="M412">
        <v>-0.54</v>
      </c>
    </row>
    <row r="413" spans="1:13" x14ac:dyDescent="0.3">
      <c r="A413" s="1" t="s">
        <v>279</v>
      </c>
      <c r="B413">
        <v>1.42</v>
      </c>
      <c r="C413">
        <v>2.2799999999999998</v>
      </c>
      <c r="D413">
        <v>-0.81</v>
      </c>
      <c r="E413">
        <v>2.66</v>
      </c>
      <c r="F413">
        <v>1.35</v>
      </c>
      <c r="G413">
        <v>-4.92</v>
      </c>
      <c r="H413">
        <v>-0.48</v>
      </c>
      <c r="I413">
        <v>-3.56</v>
      </c>
      <c r="J413">
        <v>-2.7</v>
      </c>
      <c r="K413">
        <v>3.52</v>
      </c>
      <c r="L413">
        <v>-4.42</v>
      </c>
      <c r="M413">
        <v>-2.12</v>
      </c>
    </row>
    <row r="414" spans="1:13" x14ac:dyDescent="0.3">
      <c r="A414" s="1" t="s">
        <v>280</v>
      </c>
      <c r="B414">
        <v>-1.89</v>
      </c>
      <c r="C414">
        <v>-1.65</v>
      </c>
      <c r="D414">
        <v>1.83</v>
      </c>
      <c r="E414">
        <v>0.57999999999999996</v>
      </c>
      <c r="F414">
        <v>1.25</v>
      </c>
      <c r="G414">
        <v>4.8600000000000003</v>
      </c>
      <c r="H414">
        <v>-2.95</v>
      </c>
      <c r="I414">
        <v>1.25</v>
      </c>
      <c r="J414">
        <v>0.3</v>
      </c>
      <c r="K414">
        <v>-0.41</v>
      </c>
      <c r="L414">
        <v>1.58</v>
      </c>
      <c r="M414">
        <v>2.09</v>
      </c>
    </row>
    <row r="415" spans="1:13" x14ac:dyDescent="0.3">
      <c r="A415" s="1" t="s">
        <v>281</v>
      </c>
      <c r="B415">
        <v>1.66</v>
      </c>
      <c r="C415">
        <v>5.0199999999999996</v>
      </c>
      <c r="D415">
        <v>6.21</v>
      </c>
      <c r="E415">
        <v>5.44</v>
      </c>
      <c r="F415">
        <v>3.45</v>
      </c>
      <c r="G415">
        <v>2.66</v>
      </c>
      <c r="H415">
        <v>0.82</v>
      </c>
      <c r="I415">
        <v>2.0299999999999998</v>
      </c>
      <c r="J415">
        <v>0.04</v>
      </c>
      <c r="K415">
        <v>-0.5</v>
      </c>
      <c r="L415">
        <v>0.55000000000000004</v>
      </c>
      <c r="M415">
        <v>3.37</v>
      </c>
    </row>
    <row r="416" spans="1:13" x14ac:dyDescent="0.3">
      <c r="A416" s="1" t="s">
        <v>594</v>
      </c>
      <c r="B416">
        <v>-5.98</v>
      </c>
      <c r="C416">
        <v>-4.6399999999999997</v>
      </c>
      <c r="D416">
        <v>-3.95</v>
      </c>
      <c r="E416">
        <v>3.32</v>
      </c>
      <c r="F416">
        <v>-4.28</v>
      </c>
      <c r="G416">
        <v>-8.52</v>
      </c>
      <c r="H416">
        <v>-1.02</v>
      </c>
      <c r="I416">
        <v>1.06</v>
      </c>
      <c r="J416">
        <v>-4.03</v>
      </c>
      <c r="K416">
        <v>-5.92</v>
      </c>
      <c r="L416">
        <v>-2.2999999999999998</v>
      </c>
      <c r="M416">
        <v>-2.54</v>
      </c>
    </row>
    <row r="417" spans="1:13" x14ac:dyDescent="0.3">
      <c r="A417" s="1" t="s">
        <v>282</v>
      </c>
      <c r="B417">
        <v>0.77</v>
      </c>
      <c r="C417">
        <v>-2.23</v>
      </c>
      <c r="D417">
        <v>0.02</v>
      </c>
      <c r="E417">
        <v>-1.39</v>
      </c>
      <c r="F417">
        <v>4.2699999999999996</v>
      </c>
      <c r="G417">
        <v>-4.5199999999999996</v>
      </c>
      <c r="H417">
        <v>1.17</v>
      </c>
      <c r="I417">
        <v>3.66</v>
      </c>
      <c r="J417">
        <v>-1.2</v>
      </c>
      <c r="K417">
        <v>1.64</v>
      </c>
      <c r="L417">
        <v>3.12</v>
      </c>
      <c r="M417">
        <v>-0.76</v>
      </c>
    </row>
    <row r="418" spans="1:13" x14ac:dyDescent="0.3">
      <c r="A418" s="1" t="s">
        <v>283</v>
      </c>
      <c r="B418">
        <v>-2</v>
      </c>
      <c r="C418">
        <v>2.2999999999999998</v>
      </c>
      <c r="D418">
        <v>2.93</v>
      </c>
      <c r="E418">
        <v>8.84</v>
      </c>
      <c r="F418">
        <v>-0.22</v>
      </c>
      <c r="G418">
        <v>3.44</v>
      </c>
      <c r="H418">
        <v>1.41</v>
      </c>
      <c r="I418">
        <v>1.38</v>
      </c>
      <c r="J418">
        <v>2.61</v>
      </c>
      <c r="K418">
        <v>-1.4</v>
      </c>
      <c r="L418">
        <v>0.12</v>
      </c>
      <c r="M418">
        <v>3.3</v>
      </c>
    </row>
    <row r="419" spans="1:13" x14ac:dyDescent="0.3">
      <c r="A419" s="1" t="s">
        <v>595</v>
      </c>
      <c r="B419">
        <v>2.83</v>
      </c>
      <c r="C419">
        <v>-3</v>
      </c>
      <c r="D419">
        <v>-1.32</v>
      </c>
      <c r="E419">
        <v>0.64</v>
      </c>
      <c r="F419">
        <v>-1.67</v>
      </c>
      <c r="G419">
        <v>5.15</v>
      </c>
      <c r="H419">
        <v>3.46</v>
      </c>
      <c r="I419">
        <v>4.24</v>
      </c>
      <c r="J419">
        <v>3.06</v>
      </c>
      <c r="K419">
        <v>-2.44</v>
      </c>
      <c r="L419">
        <v>0.62</v>
      </c>
      <c r="M419">
        <v>2.13</v>
      </c>
    </row>
    <row r="420" spans="1:13" x14ac:dyDescent="0.3">
      <c r="A420" s="1" t="s">
        <v>284</v>
      </c>
      <c r="B420">
        <v>4.5999999999999996</v>
      </c>
      <c r="C420">
        <v>7.27</v>
      </c>
      <c r="D420">
        <v>7.78</v>
      </c>
      <c r="E420">
        <v>6.57</v>
      </c>
      <c r="F420">
        <v>5.98</v>
      </c>
      <c r="G420">
        <v>5.75</v>
      </c>
      <c r="H420">
        <v>3.61</v>
      </c>
      <c r="I420">
        <v>4.8899999999999997</v>
      </c>
      <c r="J420">
        <v>3.67</v>
      </c>
      <c r="K420">
        <v>0.68</v>
      </c>
      <c r="L420">
        <v>4.6500000000000004</v>
      </c>
      <c r="M420">
        <v>4.87</v>
      </c>
    </row>
    <row r="421" spans="1:13" x14ac:dyDescent="0.3">
      <c r="A421" s="1" t="s">
        <v>285</v>
      </c>
      <c r="B421">
        <v>4.79</v>
      </c>
      <c r="C421">
        <v>4.88</v>
      </c>
      <c r="D421">
        <v>2.08</v>
      </c>
      <c r="E421">
        <v>-2.31</v>
      </c>
      <c r="F421">
        <v>3.5</v>
      </c>
      <c r="G421">
        <v>3.1</v>
      </c>
      <c r="H421">
        <v>4.29</v>
      </c>
      <c r="I421">
        <v>2.4900000000000002</v>
      </c>
      <c r="J421">
        <v>3.5</v>
      </c>
      <c r="K421">
        <v>5.66</v>
      </c>
      <c r="L421">
        <v>4.1900000000000004</v>
      </c>
      <c r="M421">
        <v>4.9000000000000004</v>
      </c>
    </row>
    <row r="422" spans="1:13" x14ac:dyDescent="0.3">
      <c r="A422" s="1" t="s">
        <v>286</v>
      </c>
      <c r="B422">
        <v>0.21</v>
      </c>
      <c r="C422">
        <v>-7.02</v>
      </c>
      <c r="D422">
        <v>-2.0299999999999998</v>
      </c>
      <c r="E422">
        <v>3.03</v>
      </c>
      <c r="F422">
        <v>-1.1499999999999999</v>
      </c>
      <c r="G422">
        <v>-6.38</v>
      </c>
      <c r="H422">
        <v>-4.21</v>
      </c>
      <c r="I422">
        <v>1.76</v>
      </c>
      <c r="J422">
        <v>-1.07</v>
      </c>
      <c r="K422">
        <v>-4.08</v>
      </c>
      <c r="L422">
        <v>-2.09</v>
      </c>
      <c r="M422">
        <v>-2.36</v>
      </c>
    </row>
    <row r="423" spans="1:13" x14ac:dyDescent="0.3">
      <c r="A423" s="1" t="s">
        <v>287</v>
      </c>
      <c r="B423">
        <v>0.72</v>
      </c>
      <c r="C423">
        <v>-0.25</v>
      </c>
      <c r="D423">
        <v>4.07</v>
      </c>
      <c r="E423">
        <v>19.41</v>
      </c>
      <c r="F423">
        <v>4.16</v>
      </c>
      <c r="G423">
        <v>0.03</v>
      </c>
      <c r="H423">
        <v>-0.3</v>
      </c>
      <c r="I423">
        <v>2.36</v>
      </c>
      <c r="J423">
        <v>0.83</v>
      </c>
      <c r="K423">
        <v>2.44</v>
      </c>
      <c r="L423">
        <v>-0.25</v>
      </c>
      <c r="M423">
        <v>0.96</v>
      </c>
    </row>
    <row r="424" spans="1:13" x14ac:dyDescent="0.3">
      <c r="A424" s="1" t="s">
        <v>288</v>
      </c>
      <c r="B424">
        <v>-0.85</v>
      </c>
      <c r="C424">
        <v>-8</v>
      </c>
      <c r="D424">
        <v>-1.65</v>
      </c>
      <c r="E424">
        <v>-3.44</v>
      </c>
      <c r="F424">
        <v>-0.94</v>
      </c>
      <c r="G424">
        <v>-2.54</v>
      </c>
      <c r="H424">
        <v>-0.18</v>
      </c>
      <c r="I424">
        <v>0.61</v>
      </c>
      <c r="J424">
        <v>0.04</v>
      </c>
      <c r="K424">
        <v>-0.47</v>
      </c>
      <c r="L424">
        <v>-3.24</v>
      </c>
      <c r="M424">
        <v>-0.65</v>
      </c>
    </row>
    <row r="425" spans="1:13" x14ac:dyDescent="0.3">
      <c r="A425" s="1" t="s">
        <v>596</v>
      </c>
      <c r="B425">
        <v>-0.95</v>
      </c>
      <c r="C425">
        <v>-11.09</v>
      </c>
      <c r="D425">
        <v>-5.08</v>
      </c>
      <c r="E425">
        <v>-5.6</v>
      </c>
      <c r="F425">
        <v>-3.81</v>
      </c>
      <c r="G425">
        <v>-4.46</v>
      </c>
      <c r="H425">
        <v>-2</v>
      </c>
      <c r="I425">
        <v>2.13</v>
      </c>
      <c r="J425">
        <v>-5.29</v>
      </c>
      <c r="K425">
        <v>3.95</v>
      </c>
      <c r="L425">
        <v>-0.87</v>
      </c>
      <c r="M425">
        <v>-3.05</v>
      </c>
    </row>
    <row r="426" spans="1:13" x14ac:dyDescent="0.3">
      <c r="A426" s="1" t="s">
        <v>289</v>
      </c>
      <c r="B426">
        <v>2.34</v>
      </c>
      <c r="C426">
        <v>8.84</v>
      </c>
      <c r="D426">
        <v>4.0199999999999996</v>
      </c>
      <c r="E426">
        <v>2.0699999999999998</v>
      </c>
      <c r="F426">
        <v>0.5</v>
      </c>
      <c r="G426">
        <v>8.23</v>
      </c>
      <c r="H426">
        <v>1.54</v>
      </c>
      <c r="I426">
        <v>1.66</v>
      </c>
      <c r="J426">
        <v>6.43</v>
      </c>
      <c r="K426">
        <v>1.48</v>
      </c>
      <c r="L426">
        <v>3.33</v>
      </c>
      <c r="M426">
        <v>3.11</v>
      </c>
    </row>
    <row r="427" spans="1:13" x14ac:dyDescent="0.3">
      <c r="A427" s="1" t="s">
        <v>290</v>
      </c>
      <c r="B427">
        <v>-1.68</v>
      </c>
      <c r="C427">
        <v>2.1</v>
      </c>
      <c r="D427">
        <v>-0.7</v>
      </c>
      <c r="E427">
        <v>5.76</v>
      </c>
      <c r="F427">
        <v>-2.1800000000000002</v>
      </c>
      <c r="G427">
        <v>-1.69</v>
      </c>
      <c r="H427">
        <v>0.14000000000000001</v>
      </c>
      <c r="I427">
        <v>5.56</v>
      </c>
      <c r="J427">
        <v>2.4300000000000002</v>
      </c>
      <c r="K427">
        <v>-0.59</v>
      </c>
      <c r="L427">
        <v>2.42</v>
      </c>
      <c r="M427">
        <v>-0.51</v>
      </c>
    </row>
    <row r="428" spans="1:13" x14ac:dyDescent="0.3">
      <c r="A428" s="1" t="s">
        <v>597</v>
      </c>
      <c r="B428">
        <v>2.61</v>
      </c>
      <c r="C428">
        <v>5.41</v>
      </c>
      <c r="D428">
        <v>6.55</v>
      </c>
      <c r="E428">
        <v>6.14</v>
      </c>
      <c r="F428">
        <v>4.32</v>
      </c>
      <c r="G428">
        <v>6.11</v>
      </c>
      <c r="H428">
        <v>3.09</v>
      </c>
      <c r="I428">
        <v>2.98</v>
      </c>
      <c r="J428">
        <v>5.82</v>
      </c>
      <c r="K428">
        <v>3.72</v>
      </c>
      <c r="L428">
        <v>1.74</v>
      </c>
      <c r="M428">
        <v>3.95</v>
      </c>
    </row>
    <row r="429" spans="1:13" x14ac:dyDescent="0.3">
      <c r="A429" s="1" t="s">
        <v>291</v>
      </c>
      <c r="B429">
        <v>0.01</v>
      </c>
      <c r="C429">
        <v>-2.87</v>
      </c>
      <c r="D429">
        <v>-0.42</v>
      </c>
      <c r="E429">
        <v>5.7</v>
      </c>
      <c r="F429">
        <v>-3.38</v>
      </c>
      <c r="G429">
        <v>-0.38</v>
      </c>
      <c r="H429">
        <v>-1.25</v>
      </c>
      <c r="I429">
        <v>1.25</v>
      </c>
      <c r="J429">
        <v>-5.62</v>
      </c>
      <c r="K429">
        <v>-0.31</v>
      </c>
      <c r="L429">
        <v>-1.45</v>
      </c>
      <c r="M429">
        <v>-2.1</v>
      </c>
    </row>
    <row r="430" spans="1:13" x14ac:dyDescent="0.3">
      <c r="A430" s="1" t="s">
        <v>292</v>
      </c>
      <c r="B430">
        <v>0.13</v>
      </c>
      <c r="C430">
        <v>-5.15</v>
      </c>
      <c r="D430">
        <v>1.08</v>
      </c>
      <c r="E430">
        <v>7.26</v>
      </c>
      <c r="F430">
        <v>0.31</v>
      </c>
      <c r="G430">
        <v>0.69</v>
      </c>
      <c r="H430">
        <v>-1.47</v>
      </c>
      <c r="I430">
        <v>4.38</v>
      </c>
      <c r="J430">
        <v>-1.8</v>
      </c>
      <c r="K430">
        <v>-1.92</v>
      </c>
      <c r="L430">
        <v>1.17</v>
      </c>
      <c r="M430">
        <v>1.42</v>
      </c>
    </row>
    <row r="431" spans="1:13" x14ac:dyDescent="0.3">
      <c r="A431" s="1" t="s">
        <v>293</v>
      </c>
      <c r="B431">
        <v>-1.92</v>
      </c>
      <c r="C431">
        <v>-4.38</v>
      </c>
      <c r="D431">
        <v>-3.37</v>
      </c>
      <c r="E431">
        <v>-10.16</v>
      </c>
      <c r="F431">
        <v>-0.61</v>
      </c>
      <c r="G431">
        <v>-1.77</v>
      </c>
      <c r="H431">
        <v>-2.98</v>
      </c>
      <c r="I431">
        <v>-6.85</v>
      </c>
      <c r="J431">
        <v>1.56</v>
      </c>
      <c r="K431">
        <v>-3.27</v>
      </c>
      <c r="L431">
        <v>2.52</v>
      </c>
      <c r="M431">
        <v>-1.07</v>
      </c>
    </row>
    <row r="432" spans="1:13" x14ac:dyDescent="0.3">
      <c r="A432" s="1" t="s">
        <v>294</v>
      </c>
      <c r="B432">
        <v>1.1599999999999999</v>
      </c>
      <c r="C432">
        <v>2.2200000000000002</v>
      </c>
      <c r="D432">
        <v>6.62</v>
      </c>
      <c r="E432">
        <v>1.01</v>
      </c>
      <c r="F432">
        <v>2.7</v>
      </c>
      <c r="G432">
        <v>6.55</v>
      </c>
      <c r="H432">
        <v>2.63</v>
      </c>
      <c r="I432">
        <v>-0.22</v>
      </c>
      <c r="J432">
        <v>3.96</v>
      </c>
      <c r="K432">
        <v>1.58</v>
      </c>
      <c r="L432">
        <v>4.5</v>
      </c>
      <c r="M432">
        <v>5.73</v>
      </c>
    </row>
    <row r="433" spans="1:13" x14ac:dyDescent="0.3">
      <c r="A433" s="1" t="s">
        <v>598</v>
      </c>
      <c r="B433">
        <v>0.23</v>
      </c>
      <c r="C433">
        <v>-0.64</v>
      </c>
      <c r="D433">
        <v>1.55</v>
      </c>
      <c r="E433">
        <v>0.49</v>
      </c>
      <c r="F433">
        <v>1.21</v>
      </c>
      <c r="G433">
        <v>-1.97</v>
      </c>
      <c r="H433">
        <v>-1.66</v>
      </c>
      <c r="I433">
        <v>1.24</v>
      </c>
      <c r="J433">
        <v>-0.59</v>
      </c>
      <c r="K433">
        <v>2.39</v>
      </c>
      <c r="L433">
        <v>0.28999999999999998</v>
      </c>
      <c r="M433">
        <v>-0.17</v>
      </c>
    </row>
    <row r="434" spans="1:13" x14ac:dyDescent="0.3">
      <c r="A434" s="1" t="s">
        <v>295</v>
      </c>
      <c r="B434">
        <v>0.11</v>
      </c>
      <c r="C434">
        <v>5.85</v>
      </c>
      <c r="D434">
        <v>6.27</v>
      </c>
      <c r="E434">
        <v>12.54</v>
      </c>
      <c r="F434">
        <v>2.9</v>
      </c>
      <c r="G434">
        <v>3.99</v>
      </c>
      <c r="H434">
        <v>3.82</v>
      </c>
      <c r="I434">
        <v>3.03</v>
      </c>
      <c r="J434">
        <v>2.0099999999999998</v>
      </c>
      <c r="K434">
        <v>2.17</v>
      </c>
      <c r="L434">
        <v>1.29</v>
      </c>
      <c r="M434">
        <v>2.4</v>
      </c>
    </row>
    <row r="435" spans="1:13" x14ac:dyDescent="0.3">
      <c r="A435" s="1" t="s">
        <v>296</v>
      </c>
      <c r="B435">
        <v>1.27</v>
      </c>
      <c r="C435">
        <v>-0.45</v>
      </c>
      <c r="D435">
        <v>1.37</v>
      </c>
      <c r="E435">
        <v>-8.14</v>
      </c>
      <c r="F435">
        <v>0.31</v>
      </c>
      <c r="G435">
        <v>-1.02</v>
      </c>
      <c r="H435">
        <v>3.33</v>
      </c>
      <c r="I435">
        <v>0.22</v>
      </c>
      <c r="J435">
        <v>1.41</v>
      </c>
      <c r="K435">
        <v>1.07</v>
      </c>
      <c r="L435">
        <v>1.61</v>
      </c>
      <c r="M435">
        <v>-0.32</v>
      </c>
    </row>
    <row r="436" spans="1:13" x14ac:dyDescent="0.3">
      <c r="A436" s="1" t="s">
        <v>297</v>
      </c>
      <c r="B436">
        <v>1.33</v>
      </c>
      <c r="C436">
        <v>2.75</v>
      </c>
      <c r="D436">
        <v>4.3899999999999997</v>
      </c>
      <c r="E436">
        <v>4</v>
      </c>
      <c r="F436">
        <v>0.11</v>
      </c>
      <c r="G436">
        <v>2.89</v>
      </c>
      <c r="H436">
        <v>1.82</v>
      </c>
      <c r="I436">
        <v>-3.64</v>
      </c>
      <c r="J436">
        <v>2.4300000000000002</v>
      </c>
      <c r="K436">
        <v>-0.96</v>
      </c>
      <c r="L436">
        <v>0.64</v>
      </c>
      <c r="M436">
        <v>4.3499999999999996</v>
      </c>
    </row>
    <row r="437" spans="1:13" x14ac:dyDescent="0.3">
      <c r="A437" s="1" t="s">
        <v>599</v>
      </c>
      <c r="B437">
        <v>1.17</v>
      </c>
      <c r="C437">
        <v>0.34</v>
      </c>
      <c r="D437">
        <v>4.71</v>
      </c>
      <c r="E437">
        <v>4.67</v>
      </c>
      <c r="F437">
        <v>2.57</v>
      </c>
      <c r="G437">
        <v>-1.1499999999999999</v>
      </c>
      <c r="H437">
        <v>1.68</v>
      </c>
      <c r="I437">
        <v>1.85</v>
      </c>
      <c r="J437">
        <v>-1.58</v>
      </c>
      <c r="K437">
        <v>-1.96</v>
      </c>
      <c r="L437">
        <v>2.79</v>
      </c>
      <c r="M437">
        <v>0.78</v>
      </c>
    </row>
    <row r="438" spans="1:13" x14ac:dyDescent="0.3">
      <c r="A438" s="1" t="s">
        <v>298</v>
      </c>
      <c r="B438">
        <v>1.68</v>
      </c>
      <c r="C438">
        <v>0.68</v>
      </c>
      <c r="D438">
        <v>-3.48</v>
      </c>
      <c r="E438">
        <v>-3.46</v>
      </c>
      <c r="F438">
        <v>-3.12</v>
      </c>
      <c r="G438">
        <v>-6.9</v>
      </c>
      <c r="H438">
        <v>-0.22</v>
      </c>
      <c r="I438">
        <v>1.5</v>
      </c>
      <c r="J438">
        <v>-1.88</v>
      </c>
      <c r="K438">
        <v>-2.1800000000000002</v>
      </c>
      <c r="L438">
        <v>-3.59</v>
      </c>
      <c r="M438">
        <v>-2.63</v>
      </c>
    </row>
    <row r="439" spans="1:13" x14ac:dyDescent="0.3">
      <c r="A439" s="1" t="s">
        <v>299</v>
      </c>
      <c r="B439">
        <v>0.3</v>
      </c>
      <c r="C439">
        <v>1.77</v>
      </c>
      <c r="D439">
        <v>-0.61</v>
      </c>
      <c r="E439">
        <v>2.73</v>
      </c>
      <c r="F439">
        <v>-0.21</v>
      </c>
      <c r="G439">
        <v>-1.42</v>
      </c>
      <c r="H439">
        <v>2.96</v>
      </c>
      <c r="I439">
        <v>2.41</v>
      </c>
      <c r="J439">
        <v>0.28999999999999998</v>
      </c>
      <c r="K439">
        <v>-0.12</v>
      </c>
      <c r="L439">
        <v>-0.42</v>
      </c>
      <c r="M439">
        <v>-0.32</v>
      </c>
    </row>
    <row r="440" spans="1:13" x14ac:dyDescent="0.3">
      <c r="A440" s="1" t="s">
        <v>300</v>
      </c>
      <c r="B440">
        <v>3.5</v>
      </c>
      <c r="C440">
        <v>-3.01</v>
      </c>
      <c r="D440">
        <v>-4.55</v>
      </c>
      <c r="E440">
        <v>5.1100000000000003</v>
      </c>
      <c r="F440">
        <v>-1.6</v>
      </c>
      <c r="G440">
        <v>-3.82</v>
      </c>
      <c r="H440">
        <v>2.42</v>
      </c>
      <c r="I440">
        <v>4.83</v>
      </c>
      <c r="J440">
        <v>-4.29</v>
      </c>
      <c r="K440">
        <v>4.1399999999999997</v>
      </c>
      <c r="L440">
        <v>1.38</v>
      </c>
      <c r="M440">
        <v>-5.28</v>
      </c>
    </row>
    <row r="441" spans="1:13" x14ac:dyDescent="0.3">
      <c r="A441" s="1" t="s">
        <v>301</v>
      </c>
      <c r="B441">
        <v>3.08</v>
      </c>
      <c r="C441">
        <v>2.37</v>
      </c>
      <c r="D441">
        <v>0.34</v>
      </c>
      <c r="E441">
        <v>-3.29</v>
      </c>
      <c r="F441">
        <v>5.84</v>
      </c>
      <c r="G441">
        <v>7.46</v>
      </c>
      <c r="H441">
        <v>2.2799999999999998</v>
      </c>
      <c r="I441">
        <v>2.2799999999999998</v>
      </c>
      <c r="J441">
        <v>2.2200000000000002</v>
      </c>
      <c r="K441">
        <v>2.33</v>
      </c>
      <c r="L441">
        <v>1.49</v>
      </c>
      <c r="M441">
        <v>2.21</v>
      </c>
    </row>
    <row r="442" spans="1:13" x14ac:dyDescent="0.3">
      <c r="A442" s="1" t="s">
        <v>600</v>
      </c>
      <c r="B442">
        <v>-0.62</v>
      </c>
      <c r="C442">
        <v>4.28</v>
      </c>
      <c r="D442">
        <v>1.98</v>
      </c>
      <c r="E442">
        <v>-3.82</v>
      </c>
      <c r="F442">
        <v>1.68</v>
      </c>
      <c r="G442">
        <v>3.63</v>
      </c>
      <c r="H442">
        <v>3.66</v>
      </c>
      <c r="I442">
        <v>-2.11</v>
      </c>
      <c r="J442">
        <v>5.69</v>
      </c>
      <c r="K442">
        <v>1.53</v>
      </c>
      <c r="L442">
        <v>3.59</v>
      </c>
      <c r="M442">
        <v>2.41</v>
      </c>
    </row>
    <row r="443" spans="1:13" x14ac:dyDescent="0.3">
      <c r="A443" s="1" t="s">
        <v>302</v>
      </c>
      <c r="B443">
        <v>2.8</v>
      </c>
      <c r="C443">
        <v>4.9800000000000004</v>
      </c>
      <c r="D443">
        <v>4.55</v>
      </c>
      <c r="E443">
        <v>5.16</v>
      </c>
      <c r="F443">
        <v>4.16</v>
      </c>
      <c r="G443">
        <v>4.0999999999999996</v>
      </c>
      <c r="H443">
        <v>5.19</v>
      </c>
      <c r="I443">
        <v>5.36</v>
      </c>
      <c r="J443">
        <v>3.96</v>
      </c>
      <c r="K443">
        <v>1.71</v>
      </c>
      <c r="L443">
        <v>2.0299999999999998</v>
      </c>
      <c r="M443">
        <v>4.8899999999999997</v>
      </c>
    </row>
    <row r="444" spans="1:13" x14ac:dyDescent="0.3">
      <c r="A444" s="1" t="s">
        <v>303</v>
      </c>
      <c r="B444">
        <v>1.41</v>
      </c>
      <c r="C444">
        <v>1.78</v>
      </c>
      <c r="D444">
        <v>4.63</v>
      </c>
      <c r="E444">
        <v>8.6</v>
      </c>
      <c r="F444">
        <v>1.26</v>
      </c>
      <c r="G444">
        <v>3.08</v>
      </c>
      <c r="H444">
        <v>0.63</v>
      </c>
      <c r="I444">
        <v>3.06</v>
      </c>
      <c r="J444">
        <v>-1.28</v>
      </c>
      <c r="K444">
        <v>0.06</v>
      </c>
      <c r="L444">
        <v>0.91</v>
      </c>
      <c r="M444">
        <v>2.92</v>
      </c>
    </row>
    <row r="445" spans="1:13" x14ac:dyDescent="0.3">
      <c r="A445" s="1" t="s">
        <v>601</v>
      </c>
      <c r="B445">
        <v>2</v>
      </c>
      <c r="C445">
        <v>-0.77</v>
      </c>
      <c r="D445">
        <v>0.05</v>
      </c>
      <c r="E445">
        <v>-1.93</v>
      </c>
      <c r="F445">
        <v>1.49</v>
      </c>
      <c r="G445">
        <v>-0.96</v>
      </c>
      <c r="H445">
        <v>4.33</v>
      </c>
      <c r="I445">
        <v>0.73</v>
      </c>
      <c r="J445">
        <v>1.45</v>
      </c>
      <c r="K445">
        <v>0.15</v>
      </c>
      <c r="L445">
        <v>3.77</v>
      </c>
      <c r="M445">
        <v>2.0499999999999998</v>
      </c>
    </row>
    <row r="446" spans="1:13" x14ac:dyDescent="0.3">
      <c r="A446" s="1" t="s">
        <v>304</v>
      </c>
      <c r="B446">
        <v>1.52</v>
      </c>
      <c r="C446">
        <v>2.85</v>
      </c>
      <c r="D446">
        <v>3.29</v>
      </c>
      <c r="E446">
        <v>-1.34</v>
      </c>
      <c r="F446">
        <v>2.9</v>
      </c>
      <c r="G446">
        <v>1.99</v>
      </c>
      <c r="H446">
        <v>3</v>
      </c>
      <c r="I446">
        <v>0.51</v>
      </c>
      <c r="J446">
        <v>3.65</v>
      </c>
      <c r="K446">
        <v>3.5</v>
      </c>
      <c r="L446">
        <v>0.37</v>
      </c>
      <c r="M446">
        <v>2.41</v>
      </c>
    </row>
    <row r="447" spans="1:13" x14ac:dyDescent="0.3">
      <c r="A447" s="1" t="s">
        <v>305</v>
      </c>
      <c r="B447">
        <v>-1.53</v>
      </c>
      <c r="C447">
        <v>-0.48</v>
      </c>
      <c r="D447">
        <v>1.02</v>
      </c>
      <c r="E447">
        <v>-2.11</v>
      </c>
      <c r="F447">
        <v>0.22</v>
      </c>
      <c r="G447">
        <v>-2.35</v>
      </c>
      <c r="H447">
        <v>-2.77</v>
      </c>
      <c r="I447">
        <v>4.1399999999999997</v>
      </c>
      <c r="J447">
        <v>-0.59</v>
      </c>
      <c r="K447">
        <v>-2.85</v>
      </c>
      <c r="L447">
        <v>-2.5099999999999998</v>
      </c>
      <c r="M447">
        <v>-1.85</v>
      </c>
    </row>
    <row r="448" spans="1:13" x14ac:dyDescent="0.3">
      <c r="A448" s="1" t="s">
        <v>602</v>
      </c>
      <c r="B448">
        <v>2.62</v>
      </c>
      <c r="C448">
        <v>-1.04</v>
      </c>
      <c r="D448">
        <v>1.96</v>
      </c>
      <c r="E448">
        <v>5.88</v>
      </c>
      <c r="F448">
        <v>0.87</v>
      </c>
      <c r="G448">
        <v>0.86</v>
      </c>
      <c r="H448">
        <v>2.3199999999999998</v>
      </c>
      <c r="I448">
        <v>4.33</v>
      </c>
      <c r="J448">
        <v>0.75</v>
      </c>
      <c r="K448">
        <v>-0.25</v>
      </c>
      <c r="L448">
        <v>-0.37</v>
      </c>
      <c r="M448">
        <v>0.02</v>
      </c>
    </row>
    <row r="449" spans="1:13" x14ac:dyDescent="0.3">
      <c r="A449" s="1" t="s">
        <v>306</v>
      </c>
      <c r="B449">
        <v>3.62</v>
      </c>
      <c r="C449">
        <v>6.21</v>
      </c>
      <c r="D449">
        <v>5.4</v>
      </c>
      <c r="E449">
        <v>5.14</v>
      </c>
      <c r="F449">
        <v>2.3199999999999998</v>
      </c>
      <c r="G449">
        <v>4.9000000000000004</v>
      </c>
      <c r="H449">
        <v>1.74</v>
      </c>
      <c r="I449">
        <v>3.94</v>
      </c>
      <c r="J449">
        <v>2.29</v>
      </c>
      <c r="K449">
        <v>6.8</v>
      </c>
      <c r="L449">
        <v>3.64</v>
      </c>
      <c r="M449">
        <v>2.66</v>
      </c>
    </row>
    <row r="450" spans="1:13" x14ac:dyDescent="0.3">
      <c r="A450" s="1" t="s">
        <v>307</v>
      </c>
      <c r="B450">
        <v>2.89</v>
      </c>
      <c r="C450">
        <v>3.19</v>
      </c>
      <c r="D450">
        <v>6.18</v>
      </c>
      <c r="E450">
        <v>7.13</v>
      </c>
      <c r="F450">
        <v>1.71</v>
      </c>
      <c r="G450">
        <v>3.91</v>
      </c>
      <c r="H450">
        <v>7.31</v>
      </c>
      <c r="I450">
        <v>1.2</v>
      </c>
      <c r="J450">
        <v>2.36</v>
      </c>
      <c r="K450">
        <v>1.1399999999999999</v>
      </c>
      <c r="L450">
        <v>2.82</v>
      </c>
      <c r="M450">
        <v>3.88</v>
      </c>
    </row>
    <row r="451" spans="1:13" x14ac:dyDescent="0.3">
      <c r="A451" s="1" t="s">
        <v>603</v>
      </c>
      <c r="B451">
        <v>-1.06</v>
      </c>
      <c r="C451">
        <v>1.87</v>
      </c>
      <c r="D451">
        <v>-0.6</v>
      </c>
      <c r="E451">
        <v>0.87</v>
      </c>
      <c r="F451">
        <v>-0.88</v>
      </c>
      <c r="G451">
        <v>0.52</v>
      </c>
      <c r="H451">
        <v>-1.8</v>
      </c>
      <c r="I451">
        <v>-4.83</v>
      </c>
      <c r="J451">
        <v>-1.97</v>
      </c>
      <c r="K451">
        <v>-3.4</v>
      </c>
      <c r="L451">
        <v>-3.64</v>
      </c>
      <c r="M451">
        <v>-1</v>
      </c>
    </row>
    <row r="452" spans="1:13" x14ac:dyDescent="0.3">
      <c r="A452" s="1" t="s">
        <v>308</v>
      </c>
      <c r="B452">
        <v>-4.1900000000000004</v>
      </c>
      <c r="C452">
        <v>-5.81</v>
      </c>
      <c r="D452">
        <v>-0.04</v>
      </c>
      <c r="E452">
        <v>-1.1200000000000001</v>
      </c>
      <c r="F452">
        <v>0.06</v>
      </c>
      <c r="G452">
        <v>-1.03</v>
      </c>
      <c r="H452">
        <v>-3.1</v>
      </c>
      <c r="I452">
        <v>-3.72</v>
      </c>
      <c r="J452">
        <v>-5.35</v>
      </c>
      <c r="K452">
        <v>-3.99</v>
      </c>
      <c r="L452">
        <v>-7.54</v>
      </c>
      <c r="M452">
        <v>-1.03</v>
      </c>
    </row>
    <row r="453" spans="1:13" x14ac:dyDescent="0.3">
      <c r="A453" s="1" t="s">
        <v>309</v>
      </c>
      <c r="B453">
        <v>1.83</v>
      </c>
      <c r="C453">
        <v>-1.73</v>
      </c>
      <c r="D453">
        <v>-0.21</v>
      </c>
      <c r="E453">
        <v>0.28999999999999998</v>
      </c>
      <c r="F453">
        <v>2.7</v>
      </c>
      <c r="G453">
        <v>2.89</v>
      </c>
      <c r="H453">
        <v>-0.86</v>
      </c>
      <c r="I453">
        <v>1.84</v>
      </c>
      <c r="J453">
        <v>1.52</v>
      </c>
      <c r="K453">
        <v>2.27</v>
      </c>
      <c r="L453">
        <v>1.61</v>
      </c>
      <c r="M453">
        <v>0.45</v>
      </c>
    </row>
    <row r="454" spans="1:13" x14ac:dyDescent="0.3">
      <c r="A454" s="1" t="s">
        <v>604</v>
      </c>
      <c r="B454">
        <v>3.95</v>
      </c>
      <c r="C454">
        <v>1.74</v>
      </c>
      <c r="D454">
        <v>5.01</v>
      </c>
      <c r="E454">
        <v>7.86</v>
      </c>
      <c r="F454">
        <v>6.4</v>
      </c>
      <c r="G454">
        <v>4.2300000000000004</v>
      </c>
      <c r="H454">
        <v>2.0499999999999998</v>
      </c>
      <c r="I454">
        <v>3.54</v>
      </c>
      <c r="J454">
        <v>-0.63</v>
      </c>
      <c r="K454">
        <v>3.53</v>
      </c>
      <c r="L454">
        <v>1.91</v>
      </c>
      <c r="M454">
        <v>4.04</v>
      </c>
    </row>
    <row r="455" spans="1:13" x14ac:dyDescent="0.3">
      <c r="A455" s="1" t="s">
        <v>310</v>
      </c>
      <c r="B455">
        <v>2.16</v>
      </c>
      <c r="C455">
        <v>1</v>
      </c>
      <c r="D455">
        <v>0.43</v>
      </c>
      <c r="E455">
        <v>2.81</v>
      </c>
      <c r="F455">
        <v>2.17</v>
      </c>
      <c r="G455">
        <v>6.83</v>
      </c>
      <c r="H455">
        <v>-2.17</v>
      </c>
      <c r="I455">
        <v>6.83</v>
      </c>
      <c r="J455">
        <v>1.18</v>
      </c>
      <c r="K455">
        <v>1.54</v>
      </c>
      <c r="L455">
        <v>-1.45</v>
      </c>
      <c r="M455">
        <v>3.27</v>
      </c>
    </row>
    <row r="456" spans="1:13" x14ac:dyDescent="0.3">
      <c r="A456" s="1" t="s">
        <v>311</v>
      </c>
      <c r="B456">
        <v>0.85</v>
      </c>
      <c r="C456">
        <v>-9.02</v>
      </c>
      <c r="D456">
        <v>-4.09</v>
      </c>
      <c r="E456">
        <v>-4.3600000000000003</v>
      </c>
      <c r="F456">
        <v>0.44</v>
      </c>
      <c r="G456">
        <v>-7.59</v>
      </c>
      <c r="H456">
        <v>-6.43</v>
      </c>
      <c r="I456">
        <v>-0.72</v>
      </c>
      <c r="J456">
        <v>-3.75</v>
      </c>
      <c r="K456">
        <v>0.03</v>
      </c>
      <c r="L456">
        <v>-6.21</v>
      </c>
      <c r="M456">
        <v>-5.53</v>
      </c>
    </row>
    <row r="457" spans="1:13" x14ac:dyDescent="0.3">
      <c r="A457" s="1" t="s">
        <v>312</v>
      </c>
      <c r="B457">
        <v>-1.01</v>
      </c>
      <c r="C457">
        <v>-2.19</v>
      </c>
      <c r="D457">
        <v>0.69</v>
      </c>
      <c r="E457">
        <v>7.68</v>
      </c>
      <c r="F457">
        <v>1.63</v>
      </c>
      <c r="G457">
        <v>1.5</v>
      </c>
      <c r="H457">
        <v>-0.25</v>
      </c>
      <c r="I457">
        <v>0.9</v>
      </c>
      <c r="J457">
        <v>-2.67</v>
      </c>
      <c r="K457">
        <v>-3.98</v>
      </c>
      <c r="L457">
        <v>-4.13</v>
      </c>
      <c r="M457">
        <v>-2.29</v>
      </c>
    </row>
    <row r="458" spans="1:13" x14ac:dyDescent="0.3">
      <c r="A458" s="1" t="s">
        <v>313</v>
      </c>
      <c r="B458">
        <v>-5.2</v>
      </c>
      <c r="C458">
        <v>-5.4</v>
      </c>
      <c r="D458">
        <v>-7.48</v>
      </c>
      <c r="E458">
        <v>-9.08</v>
      </c>
      <c r="F458">
        <v>-7.31</v>
      </c>
      <c r="G458">
        <v>-12.44</v>
      </c>
      <c r="H458">
        <v>-7.75</v>
      </c>
      <c r="I458">
        <v>-6.93</v>
      </c>
      <c r="J458">
        <v>-0.49</v>
      </c>
      <c r="K458">
        <v>-4.5999999999999996</v>
      </c>
      <c r="L458">
        <v>-1.1299999999999999</v>
      </c>
      <c r="M458">
        <v>-3.73</v>
      </c>
    </row>
    <row r="459" spans="1:13" x14ac:dyDescent="0.3">
      <c r="A459" s="1" t="s">
        <v>314</v>
      </c>
      <c r="B459">
        <v>-0.06</v>
      </c>
      <c r="C459">
        <v>-5.97</v>
      </c>
      <c r="D459">
        <v>-0.17</v>
      </c>
      <c r="E459">
        <v>6.87</v>
      </c>
      <c r="F459">
        <v>2.62</v>
      </c>
      <c r="G459">
        <v>-3.59</v>
      </c>
      <c r="H459">
        <v>-3.88</v>
      </c>
      <c r="I459">
        <v>-3.02</v>
      </c>
      <c r="J459">
        <v>-4.6500000000000004</v>
      </c>
      <c r="K459">
        <v>-0.93</v>
      </c>
      <c r="L459">
        <v>-10.84</v>
      </c>
      <c r="M459">
        <v>-2.61</v>
      </c>
    </row>
    <row r="460" spans="1:13" x14ac:dyDescent="0.3">
      <c r="A460" s="1" t="s">
        <v>315</v>
      </c>
      <c r="B460">
        <v>1.21</v>
      </c>
      <c r="C460">
        <v>-4.13</v>
      </c>
      <c r="D460">
        <v>-0.78</v>
      </c>
      <c r="E460">
        <v>-2.94</v>
      </c>
      <c r="F460">
        <v>1.28</v>
      </c>
      <c r="G460">
        <v>0.71</v>
      </c>
      <c r="H460">
        <v>-0.05</v>
      </c>
      <c r="I460">
        <v>0.81</v>
      </c>
      <c r="J460">
        <v>1.86</v>
      </c>
      <c r="K460">
        <v>-1.77</v>
      </c>
      <c r="L460">
        <v>-3.94</v>
      </c>
      <c r="M460">
        <v>1.26</v>
      </c>
    </row>
    <row r="461" spans="1:13" x14ac:dyDescent="0.3">
      <c r="A461" s="1" t="s">
        <v>316</v>
      </c>
      <c r="B461">
        <v>-1.08</v>
      </c>
      <c r="C461">
        <v>6.6</v>
      </c>
      <c r="D461">
        <v>6.25</v>
      </c>
      <c r="E461">
        <v>10.7</v>
      </c>
      <c r="F461">
        <v>2.68</v>
      </c>
      <c r="G461">
        <v>6.53</v>
      </c>
      <c r="H461">
        <v>4.6900000000000004</v>
      </c>
      <c r="I461">
        <v>6.39</v>
      </c>
      <c r="J461">
        <v>5.01</v>
      </c>
      <c r="K461">
        <v>0.44</v>
      </c>
      <c r="L461">
        <v>5.51</v>
      </c>
      <c r="M461">
        <v>0.33</v>
      </c>
    </row>
    <row r="462" spans="1:13" x14ac:dyDescent="0.3">
      <c r="A462" s="1" t="s">
        <v>605</v>
      </c>
      <c r="B462">
        <v>3.32</v>
      </c>
      <c r="C462">
        <v>1.36</v>
      </c>
      <c r="D462">
        <v>4.2</v>
      </c>
      <c r="E462">
        <v>4.2300000000000004</v>
      </c>
      <c r="F462">
        <v>1.49</v>
      </c>
      <c r="G462">
        <v>5.71</v>
      </c>
      <c r="H462">
        <v>4.7300000000000004</v>
      </c>
      <c r="I462">
        <v>3.58</v>
      </c>
      <c r="J462">
        <v>1.18</v>
      </c>
      <c r="K462">
        <v>1.63</v>
      </c>
      <c r="L462">
        <v>-4.22</v>
      </c>
      <c r="M462">
        <v>0.67</v>
      </c>
    </row>
    <row r="463" spans="1:13" x14ac:dyDescent="0.3">
      <c r="A463" s="1" t="s">
        <v>317</v>
      </c>
      <c r="B463">
        <v>-7.42</v>
      </c>
      <c r="C463">
        <v>-19.559999999999999</v>
      </c>
      <c r="D463">
        <v>-10.9</v>
      </c>
      <c r="E463">
        <v>2.76</v>
      </c>
      <c r="F463">
        <v>-5.88</v>
      </c>
      <c r="G463">
        <v>-8.89</v>
      </c>
      <c r="H463">
        <v>-10.89</v>
      </c>
      <c r="I463">
        <v>-0.4</v>
      </c>
      <c r="J463">
        <v>-8.08</v>
      </c>
      <c r="K463">
        <v>-3.01</v>
      </c>
      <c r="L463">
        <v>-17.53</v>
      </c>
      <c r="M463">
        <v>-10.14</v>
      </c>
    </row>
    <row r="464" spans="1:13" x14ac:dyDescent="0.3">
      <c r="A464" s="1" t="s">
        <v>318</v>
      </c>
      <c r="B464">
        <v>2.25</v>
      </c>
      <c r="C464">
        <v>-0.23</v>
      </c>
      <c r="D464">
        <v>-2.12</v>
      </c>
      <c r="E464">
        <v>-15.67</v>
      </c>
      <c r="F464">
        <v>3.31</v>
      </c>
      <c r="G464">
        <v>-0.59</v>
      </c>
      <c r="H464">
        <v>-3.18</v>
      </c>
      <c r="I464">
        <v>-7.13</v>
      </c>
      <c r="J464">
        <v>1.1399999999999999</v>
      </c>
      <c r="K464">
        <v>6.73</v>
      </c>
      <c r="L464">
        <v>7.2</v>
      </c>
      <c r="M464">
        <v>7.0000000000000007E-2</v>
      </c>
    </row>
    <row r="465" spans="1:13" x14ac:dyDescent="0.3">
      <c r="A465" s="1" t="s">
        <v>606</v>
      </c>
      <c r="B465">
        <v>1.72</v>
      </c>
      <c r="C465">
        <v>1.76</v>
      </c>
      <c r="D465">
        <v>1.48</v>
      </c>
      <c r="E465">
        <v>-0.03</v>
      </c>
      <c r="F465">
        <v>1.31</v>
      </c>
      <c r="G465">
        <v>2.4</v>
      </c>
      <c r="H465">
        <v>4</v>
      </c>
      <c r="I465">
        <v>-0.43</v>
      </c>
      <c r="J465">
        <v>5.38</v>
      </c>
      <c r="K465">
        <v>1.8</v>
      </c>
      <c r="L465">
        <v>-0.02</v>
      </c>
      <c r="M465">
        <v>1.1100000000000001</v>
      </c>
    </row>
    <row r="466" spans="1:13" x14ac:dyDescent="0.3">
      <c r="A466" s="1" t="s">
        <v>319</v>
      </c>
      <c r="B466">
        <v>-2.93</v>
      </c>
      <c r="C466">
        <v>-9.19</v>
      </c>
      <c r="D466">
        <v>-15.78</v>
      </c>
      <c r="E466">
        <v>-12.1</v>
      </c>
      <c r="F466">
        <v>-9.23</v>
      </c>
      <c r="G466">
        <v>-12.49</v>
      </c>
      <c r="H466">
        <v>-12.61</v>
      </c>
      <c r="I466">
        <v>-11.94</v>
      </c>
      <c r="J466">
        <v>-5.77</v>
      </c>
      <c r="K466">
        <v>-5.96</v>
      </c>
      <c r="L466">
        <v>-4.32</v>
      </c>
      <c r="M466">
        <v>-8.61</v>
      </c>
    </row>
    <row r="467" spans="1:13" x14ac:dyDescent="0.3">
      <c r="A467" s="1" t="s">
        <v>320</v>
      </c>
      <c r="B467">
        <v>-13.02</v>
      </c>
      <c r="C467">
        <v>-33.18</v>
      </c>
      <c r="D467">
        <v>-23.78</v>
      </c>
      <c r="E467">
        <v>-16.670000000000002</v>
      </c>
      <c r="F467">
        <v>-15.52</v>
      </c>
      <c r="G467">
        <v>-18.14</v>
      </c>
      <c r="H467">
        <v>-15.56</v>
      </c>
      <c r="I467">
        <v>-11.12</v>
      </c>
      <c r="J467">
        <v>-15.13</v>
      </c>
      <c r="K467">
        <v>-11.03</v>
      </c>
      <c r="L467">
        <v>-20.18</v>
      </c>
      <c r="M467">
        <v>-19.47</v>
      </c>
    </row>
    <row r="468" spans="1:13" x14ac:dyDescent="0.3">
      <c r="A468" s="1" t="s">
        <v>607</v>
      </c>
      <c r="B468">
        <v>-5.47</v>
      </c>
      <c r="C468">
        <v>-10.3</v>
      </c>
      <c r="D468">
        <v>-8.02</v>
      </c>
      <c r="E468">
        <v>0.22</v>
      </c>
      <c r="F468">
        <v>-7.35</v>
      </c>
      <c r="G468">
        <v>-10.83</v>
      </c>
      <c r="H468">
        <v>-1.58</v>
      </c>
      <c r="I468">
        <v>1.23</v>
      </c>
      <c r="J468">
        <v>-7.69</v>
      </c>
      <c r="K468">
        <v>-7.35</v>
      </c>
      <c r="L468">
        <v>-14.31</v>
      </c>
      <c r="M468">
        <v>-9.4700000000000006</v>
      </c>
    </row>
    <row r="469" spans="1:13" x14ac:dyDescent="0.3">
      <c r="A469" s="1" t="s">
        <v>321</v>
      </c>
      <c r="B469">
        <v>0.86</v>
      </c>
      <c r="C469">
        <v>0.3</v>
      </c>
      <c r="D469">
        <v>3.67</v>
      </c>
      <c r="E469">
        <v>-2.42</v>
      </c>
      <c r="F469">
        <v>-2.1800000000000002</v>
      </c>
      <c r="G469">
        <v>2.0499999999999998</v>
      </c>
      <c r="H469">
        <v>3.46</v>
      </c>
      <c r="I469">
        <v>-2.04</v>
      </c>
      <c r="J469">
        <v>4.88</v>
      </c>
      <c r="K469">
        <v>6.74</v>
      </c>
      <c r="L469">
        <v>1.51</v>
      </c>
      <c r="M469">
        <v>-0.13</v>
      </c>
    </row>
    <row r="470" spans="1:13" x14ac:dyDescent="0.3">
      <c r="A470" s="1" t="s">
        <v>608</v>
      </c>
      <c r="B470">
        <v>-5.13</v>
      </c>
      <c r="C470">
        <v>-13.78</v>
      </c>
      <c r="D470">
        <v>-9.35</v>
      </c>
      <c r="E470">
        <v>-3.53</v>
      </c>
      <c r="F470">
        <v>-8.8000000000000007</v>
      </c>
      <c r="G470">
        <v>-3.17</v>
      </c>
      <c r="H470">
        <v>-10.28</v>
      </c>
      <c r="I470">
        <v>-0.82</v>
      </c>
      <c r="J470">
        <v>-7.6</v>
      </c>
      <c r="K470">
        <v>-2.21</v>
      </c>
      <c r="L470">
        <v>-21.22</v>
      </c>
      <c r="M470">
        <v>-12.63</v>
      </c>
    </row>
    <row r="471" spans="1:13" x14ac:dyDescent="0.3">
      <c r="A471" s="1" t="s">
        <v>609</v>
      </c>
      <c r="B471">
        <v>-7.65</v>
      </c>
      <c r="C471">
        <v>-12.27</v>
      </c>
      <c r="D471">
        <v>-15.8</v>
      </c>
      <c r="E471">
        <v>-12.46</v>
      </c>
      <c r="F471">
        <v>-9.73</v>
      </c>
      <c r="G471">
        <v>-5.0599999999999996</v>
      </c>
      <c r="H471">
        <v>-6.94</v>
      </c>
      <c r="I471">
        <v>-12.59</v>
      </c>
      <c r="J471">
        <v>-3.06</v>
      </c>
      <c r="K471">
        <v>-9.9499999999999993</v>
      </c>
      <c r="L471">
        <v>-15.36</v>
      </c>
      <c r="M471">
        <v>-13.27</v>
      </c>
    </row>
    <row r="472" spans="1:13" x14ac:dyDescent="0.3">
      <c r="A472" s="1" t="s">
        <v>322</v>
      </c>
      <c r="B472">
        <v>6.42</v>
      </c>
      <c r="C472">
        <v>11.95</v>
      </c>
      <c r="D472">
        <v>8.7200000000000006</v>
      </c>
      <c r="E472">
        <v>3.95</v>
      </c>
      <c r="F472">
        <v>5.93</v>
      </c>
      <c r="G472">
        <v>11.56</v>
      </c>
      <c r="H472">
        <v>7.51</v>
      </c>
      <c r="I472">
        <v>2.79</v>
      </c>
      <c r="J472">
        <v>9.9499999999999993</v>
      </c>
      <c r="K472">
        <v>7.06</v>
      </c>
      <c r="L472">
        <v>14.72</v>
      </c>
      <c r="M472">
        <v>10.6</v>
      </c>
    </row>
    <row r="473" spans="1:13" x14ac:dyDescent="0.3">
      <c r="A473" s="1" t="s">
        <v>323</v>
      </c>
      <c r="B473">
        <v>4.96</v>
      </c>
      <c r="C473">
        <v>45.52</v>
      </c>
      <c r="D473">
        <v>20.89</v>
      </c>
      <c r="E473">
        <v>4.53</v>
      </c>
      <c r="F473">
        <v>11.51</v>
      </c>
      <c r="G473">
        <v>12.4</v>
      </c>
      <c r="H473">
        <v>9.66</v>
      </c>
      <c r="I473">
        <v>2.09</v>
      </c>
      <c r="J473">
        <v>9.5299999999999994</v>
      </c>
      <c r="K473">
        <v>-0.9</v>
      </c>
      <c r="L473">
        <v>17.079999999999998</v>
      </c>
      <c r="M473">
        <v>14.59</v>
      </c>
    </row>
    <row r="474" spans="1:13" x14ac:dyDescent="0.3">
      <c r="A474" s="1" t="s">
        <v>610</v>
      </c>
      <c r="B474">
        <v>7.16</v>
      </c>
      <c r="C474">
        <v>-3.65</v>
      </c>
      <c r="D474">
        <v>5.1100000000000003</v>
      </c>
      <c r="E474">
        <v>10.37</v>
      </c>
      <c r="F474">
        <v>6.16</v>
      </c>
      <c r="G474">
        <v>3.01</v>
      </c>
      <c r="H474">
        <v>1.05</v>
      </c>
      <c r="I474">
        <v>4.63</v>
      </c>
      <c r="J474">
        <v>-0.94</v>
      </c>
      <c r="K474">
        <v>6.2</v>
      </c>
      <c r="L474">
        <v>10.02</v>
      </c>
      <c r="M474">
        <v>3.37</v>
      </c>
    </row>
    <row r="475" spans="1:13" x14ac:dyDescent="0.3">
      <c r="A475" s="1" t="s">
        <v>324</v>
      </c>
      <c r="B475">
        <v>0.65</v>
      </c>
      <c r="C475">
        <v>4.3099999999999996</v>
      </c>
      <c r="D475">
        <v>-1.1399999999999999</v>
      </c>
      <c r="E475">
        <v>-4.75</v>
      </c>
      <c r="F475">
        <v>-2.69</v>
      </c>
      <c r="G475">
        <v>4.49</v>
      </c>
      <c r="H475">
        <v>1.65</v>
      </c>
      <c r="I475">
        <v>4.63</v>
      </c>
      <c r="J475">
        <v>-0.28999999999999998</v>
      </c>
      <c r="K475">
        <v>3.59</v>
      </c>
      <c r="L475">
        <v>-1.79</v>
      </c>
      <c r="M475">
        <v>-2.13</v>
      </c>
    </row>
    <row r="476" spans="1:13" x14ac:dyDescent="0.3">
      <c r="A476" s="1" t="s">
        <v>325</v>
      </c>
      <c r="B476">
        <v>7.31</v>
      </c>
      <c r="C476">
        <v>19.73</v>
      </c>
      <c r="D476">
        <v>10.69</v>
      </c>
      <c r="E476">
        <v>5.33</v>
      </c>
      <c r="F476">
        <v>12.46</v>
      </c>
      <c r="G476">
        <v>8.16</v>
      </c>
      <c r="H476">
        <v>5.52</v>
      </c>
      <c r="I476">
        <v>4.41</v>
      </c>
      <c r="J476">
        <v>6.76</v>
      </c>
      <c r="K476">
        <v>5.49</v>
      </c>
      <c r="L476">
        <v>8.65</v>
      </c>
      <c r="M476">
        <v>9.8699999999999992</v>
      </c>
    </row>
    <row r="477" spans="1:13" x14ac:dyDescent="0.3">
      <c r="A477" s="1" t="s">
        <v>326</v>
      </c>
      <c r="B477">
        <v>0.74</v>
      </c>
      <c r="C477">
        <v>2.4500000000000002</v>
      </c>
      <c r="D477">
        <v>4.74</v>
      </c>
      <c r="E477">
        <v>0.79</v>
      </c>
      <c r="F477">
        <v>-0.15</v>
      </c>
      <c r="G477">
        <v>2.31</v>
      </c>
      <c r="H477">
        <v>0.73</v>
      </c>
      <c r="I477">
        <v>0.25</v>
      </c>
      <c r="J477">
        <v>3.7</v>
      </c>
      <c r="K477">
        <v>2.21</v>
      </c>
      <c r="L477">
        <v>10</v>
      </c>
      <c r="M477">
        <v>3.86</v>
      </c>
    </row>
    <row r="478" spans="1:13" x14ac:dyDescent="0.3">
      <c r="A478" s="1" t="s">
        <v>327</v>
      </c>
      <c r="B478">
        <v>4.21</v>
      </c>
      <c r="C478">
        <v>2.14</v>
      </c>
      <c r="D478">
        <v>6.46</v>
      </c>
      <c r="E478">
        <v>5.07</v>
      </c>
      <c r="F478">
        <v>6.63</v>
      </c>
      <c r="G478">
        <v>5.22</v>
      </c>
      <c r="H478">
        <v>6.48</v>
      </c>
      <c r="I478">
        <v>2.2400000000000002</v>
      </c>
      <c r="J478">
        <v>2.4</v>
      </c>
      <c r="K478">
        <v>2.39</v>
      </c>
      <c r="L478">
        <v>1.35</v>
      </c>
      <c r="M478">
        <v>6.2</v>
      </c>
    </row>
    <row r="479" spans="1:13" x14ac:dyDescent="0.3">
      <c r="A479" s="1" t="s">
        <v>611</v>
      </c>
      <c r="B479">
        <v>-0.62</v>
      </c>
      <c r="C479">
        <v>-0.63</v>
      </c>
      <c r="D479">
        <v>-3.69</v>
      </c>
      <c r="E479">
        <v>2.4500000000000002</v>
      </c>
      <c r="F479">
        <v>-1.3</v>
      </c>
      <c r="G479">
        <v>-1.49</v>
      </c>
      <c r="H479">
        <v>-3.48</v>
      </c>
      <c r="I479">
        <v>-2.71</v>
      </c>
      <c r="J479">
        <v>0.05</v>
      </c>
      <c r="K479">
        <v>-3.72</v>
      </c>
      <c r="L479">
        <v>-4.9400000000000004</v>
      </c>
      <c r="M479">
        <v>-6.08</v>
      </c>
    </row>
    <row r="480" spans="1:13" x14ac:dyDescent="0.3">
      <c r="A480" s="1" t="s">
        <v>328</v>
      </c>
      <c r="B480">
        <v>3.86</v>
      </c>
      <c r="C480">
        <v>10.36</v>
      </c>
      <c r="D480">
        <v>7.2</v>
      </c>
      <c r="E480">
        <v>3.26</v>
      </c>
      <c r="F480">
        <v>8.32</v>
      </c>
      <c r="G480">
        <v>4.8899999999999997</v>
      </c>
      <c r="H480">
        <v>6.52</v>
      </c>
      <c r="I480">
        <v>4.57</v>
      </c>
      <c r="J480">
        <v>5.01</v>
      </c>
      <c r="K480">
        <v>8.23</v>
      </c>
      <c r="L480">
        <v>4.3899999999999997</v>
      </c>
      <c r="M480">
        <v>7.65</v>
      </c>
    </row>
    <row r="481" spans="1:13" x14ac:dyDescent="0.3">
      <c r="A481" s="1" t="s">
        <v>329</v>
      </c>
      <c r="B481">
        <v>2.64</v>
      </c>
      <c r="C481">
        <v>5.69</v>
      </c>
      <c r="D481">
        <v>4.67</v>
      </c>
      <c r="E481">
        <v>-0.5</v>
      </c>
      <c r="F481">
        <v>-0.32</v>
      </c>
      <c r="G481">
        <v>5.98</v>
      </c>
      <c r="H481">
        <v>6.42</v>
      </c>
      <c r="I481">
        <v>5.86</v>
      </c>
      <c r="J481">
        <v>1.95</v>
      </c>
      <c r="K481">
        <v>2.4700000000000002</v>
      </c>
      <c r="L481">
        <v>0.31</v>
      </c>
      <c r="M481">
        <v>1.47</v>
      </c>
    </row>
    <row r="482" spans="1:13" x14ac:dyDescent="0.3">
      <c r="A482" s="1" t="s">
        <v>612</v>
      </c>
      <c r="B482">
        <v>-2.4</v>
      </c>
      <c r="C482">
        <v>-0.43</v>
      </c>
      <c r="D482">
        <v>-4.46</v>
      </c>
      <c r="E482">
        <v>-4.84</v>
      </c>
      <c r="F482">
        <v>-1.17</v>
      </c>
      <c r="G482">
        <v>-7.91</v>
      </c>
      <c r="H482">
        <v>-6.72</v>
      </c>
      <c r="I482">
        <v>-4.4400000000000004</v>
      </c>
      <c r="J482">
        <v>-1.84</v>
      </c>
      <c r="K482">
        <v>-0.02</v>
      </c>
      <c r="L482">
        <v>-0.65</v>
      </c>
      <c r="M482">
        <v>-0.3</v>
      </c>
    </row>
    <row r="483" spans="1:13" x14ac:dyDescent="0.3">
      <c r="A483" s="1" t="s">
        <v>613</v>
      </c>
      <c r="B483">
        <v>2.66</v>
      </c>
      <c r="C483">
        <v>7.39</v>
      </c>
      <c r="D483">
        <v>5.85</v>
      </c>
      <c r="E483">
        <v>2.61</v>
      </c>
      <c r="F483">
        <v>4.04</v>
      </c>
      <c r="G483">
        <v>4.8499999999999996</v>
      </c>
      <c r="H483">
        <v>2.76</v>
      </c>
      <c r="I483">
        <v>-0.42</v>
      </c>
      <c r="J483">
        <v>4.3</v>
      </c>
      <c r="K483">
        <v>0.38</v>
      </c>
      <c r="L483">
        <v>2.91</v>
      </c>
      <c r="M483">
        <v>4.75</v>
      </c>
    </row>
    <row r="484" spans="1:13" x14ac:dyDescent="0.3">
      <c r="A484" s="1" t="s">
        <v>330</v>
      </c>
      <c r="B484">
        <v>5.89</v>
      </c>
      <c r="C484">
        <v>9.35</v>
      </c>
      <c r="D484">
        <v>7.83</v>
      </c>
      <c r="E484">
        <v>3.23</v>
      </c>
      <c r="F484">
        <v>4.09</v>
      </c>
      <c r="G484">
        <v>6.68</v>
      </c>
      <c r="H484">
        <v>7.63</v>
      </c>
      <c r="I484">
        <v>3.12</v>
      </c>
      <c r="J484">
        <v>6.26</v>
      </c>
      <c r="K484">
        <v>3.63</v>
      </c>
      <c r="L484">
        <v>8.31</v>
      </c>
      <c r="M484">
        <v>7.79</v>
      </c>
    </row>
    <row r="485" spans="1:13" x14ac:dyDescent="0.3">
      <c r="A485" s="1" t="s">
        <v>331</v>
      </c>
      <c r="B485">
        <v>-1.02</v>
      </c>
      <c r="C485">
        <v>7.26</v>
      </c>
      <c r="D485">
        <v>4.16</v>
      </c>
      <c r="E485">
        <v>4.05</v>
      </c>
      <c r="F485">
        <v>1.32</v>
      </c>
      <c r="G485">
        <v>2.2999999999999998</v>
      </c>
      <c r="H485">
        <v>3.41</v>
      </c>
      <c r="I485">
        <v>2.85</v>
      </c>
      <c r="J485">
        <v>2.5499999999999998</v>
      </c>
      <c r="K485">
        <v>-2.1800000000000002</v>
      </c>
      <c r="L485">
        <v>1.1299999999999999</v>
      </c>
      <c r="M485">
        <v>2.91</v>
      </c>
    </row>
    <row r="486" spans="1:13" x14ac:dyDescent="0.3">
      <c r="A486" s="1" t="s">
        <v>332</v>
      </c>
      <c r="B486">
        <v>-5.73</v>
      </c>
      <c r="C486">
        <v>-9.06</v>
      </c>
      <c r="D486">
        <v>-9.25</v>
      </c>
      <c r="E486">
        <v>-10.27</v>
      </c>
      <c r="F486">
        <v>-6.78</v>
      </c>
      <c r="G486">
        <v>-7.79</v>
      </c>
      <c r="H486">
        <v>-5.86</v>
      </c>
      <c r="I486">
        <v>-6.29</v>
      </c>
      <c r="J486">
        <v>-5.36</v>
      </c>
      <c r="K486">
        <v>-8.06</v>
      </c>
      <c r="L486">
        <v>-9.1</v>
      </c>
      <c r="M486">
        <v>-8.1999999999999993</v>
      </c>
    </row>
    <row r="487" spans="1:13" x14ac:dyDescent="0.3">
      <c r="A487" s="1" t="s">
        <v>333</v>
      </c>
      <c r="B487">
        <v>-1.9</v>
      </c>
      <c r="C487">
        <v>-10.67</v>
      </c>
      <c r="D487">
        <v>-6.49</v>
      </c>
      <c r="E487">
        <v>-6.36</v>
      </c>
      <c r="F487">
        <v>-4.46</v>
      </c>
      <c r="G487">
        <v>-6.2</v>
      </c>
      <c r="H487">
        <v>-3.84</v>
      </c>
      <c r="I487">
        <v>-0.7</v>
      </c>
      <c r="J487">
        <v>-9.06</v>
      </c>
      <c r="K487">
        <v>-1.67</v>
      </c>
      <c r="L487">
        <v>-7.23</v>
      </c>
      <c r="M487">
        <v>-5.36</v>
      </c>
    </row>
    <row r="488" spans="1:13" x14ac:dyDescent="0.3">
      <c r="A488" s="1" t="s">
        <v>614</v>
      </c>
      <c r="B488">
        <v>7.36</v>
      </c>
      <c r="C488">
        <v>15.72</v>
      </c>
      <c r="D488">
        <v>10.24</v>
      </c>
      <c r="E488">
        <v>7.69</v>
      </c>
      <c r="F488">
        <v>8.5299999999999994</v>
      </c>
      <c r="G488">
        <v>7.38</v>
      </c>
      <c r="H488">
        <v>9.5299999999999994</v>
      </c>
      <c r="I488">
        <v>6.81</v>
      </c>
      <c r="J488">
        <v>4.6100000000000003</v>
      </c>
      <c r="K488">
        <v>2.14</v>
      </c>
      <c r="L488">
        <v>6.56</v>
      </c>
      <c r="M488">
        <v>7.07</v>
      </c>
    </row>
    <row r="489" spans="1:13" x14ac:dyDescent="0.3">
      <c r="A489" s="1" t="s">
        <v>334</v>
      </c>
      <c r="B489">
        <v>-1.17</v>
      </c>
      <c r="C489">
        <v>-9.67</v>
      </c>
      <c r="D489">
        <v>-7.3</v>
      </c>
      <c r="E489">
        <v>-3.43</v>
      </c>
      <c r="F489">
        <v>-1.85</v>
      </c>
      <c r="G489">
        <v>-6.54</v>
      </c>
      <c r="H489">
        <v>-1.99</v>
      </c>
      <c r="I489">
        <v>0.37</v>
      </c>
      <c r="J489">
        <v>-3.97</v>
      </c>
      <c r="K489">
        <v>-1.66</v>
      </c>
      <c r="L489">
        <v>-8.48</v>
      </c>
      <c r="M489">
        <v>-4.78</v>
      </c>
    </row>
    <row r="490" spans="1:13" x14ac:dyDescent="0.3">
      <c r="A490" s="1" t="s">
        <v>335</v>
      </c>
      <c r="B490">
        <v>6.14</v>
      </c>
      <c r="C490">
        <v>13.52</v>
      </c>
      <c r="D490">
        <v>12.22</v>
      </c>
      <c r="E490">
        <v>9.2100000000000009</v>
      </c>
      <c r="F490">
        <v>6.06</v>
      </c>
      <c r="G490">
        <v>12.56</v>
      </c>
      <c r="H490">
        <v>7.87</v>
      </c>
      <c r="I490">
        <v>3.65</v>
      </c>
      <c r="J490">
        <v>12.15</v>
      </c>
      <c r="K490">
        <v>9.01</v>
      </c>
      <c r="L490">
        <v>7.24</v>
      </c>
      <c r="M490">
        <v>10.59</v>
      </c>
    </row>
    <row r="491" spans="1:13" x14ac:dyDescent="0.3">
      <c r="A491" s="1" t="s">
        <v>615</v>
      </c>
      <c r="B491">
        <v>4.34</v>
      </c>
      <c r="C491">
        <v>8.49</v>
      </c>
      <c r="D491">
        <v>4.47</v>
      </c>
      <c r="E491">
        <v>4.59</v>
      </c>
      <c r="F491">
        <v>6.43</v>
      </c>
      <c r="G491">
        <v>6.45</v>
      </c>
      <c r="H491">
        <v>4.57</v>
      </c>
      <c r="I491">
        <v>1.86</v>
      </c>
      <c r="J491">
        <v>2.42</v>
      </c>
      <c r="K491">
        <v>1.98</v>
      </c>
      <c r="L491">
        <v>1.69</v>
      </c>
      <c r="M491">
        <v>2.54</v>
      </c>
    </row>
    <row r="492" spans="1:13" x14ac:dyDescent="0.3">
      <c r="A492" s="1" t="s">
        <v>336</v>
      </c>
      <c r="B492">
        <v>-7.0000000000000007E-2</v>
      </c>
      <c r="C492">
        <v>7.47</v>
      </c>
      <c r="D492">
        <v>2.77</v>
      </c>
      <c r="E492">
        <v>5.52</v>
      </c>
      <c r="F492">
        <v>-1.18</v>
      </c>
      <c r="G492">
        <v>-0.71</v>
      </c>
      <c r="H492">
        <v>-1.89</v>
      </c>
      <c r="I492">
        <v>-1.33</v>
      </c>
      <c r="J492">
        <v>4.17</v>
      </c>
      <c r="K492">
        <v>-3.34</v>
      </c>
      <c r="L492">
        <v>-0.28000000000000003</v>
      </c>
      <c r="M492">
        <v>1.64</v>
      </c>
    </row>
    <row r="493" spans="1:13" x14ac:dyDescent="0.3">
      <c r="A493" s="1" t="s">
        <v>337</v>
      </c>
      <c r="B493">
        <v>4.3499999999999996</v>
      </c>
      <c r="C493">
        <v>8.61</v>
      </c>
      <c r="D493">
        <v>7.35</v>
      </c>
      <c r="E493">
        <v>9.41</v>
      </c>
      <c r="F493">
        <v>6.32</v>
      </c>
      <c r="G493">
        <v>5.97</v>
      </c>
      <c r="H493">
        <v>6.58</v>
      </c>
      <c r="I493">
        <v>3.22</v>
      </c>
      <c r="J493">
        <v>3.23</v>
      </c>
      <c r="K493">
        <v>5.44</v>
      </c>
      <c r="L493">
        <v>10.56</v>
      </c>
      <c r="M493">
        <v>7.25</v>
      </c>
    </row>
    <row r="494" spans="1:13" x14ac:dyDescent="0.3">
      <c r="A494" s="1" t="s">
        <v>338</v>
      </c>
      <c r="B494">
        <v>-2.37</v>
      </c>
      <c r="C494">
        <v>0.3</v>
      </c>
      <c r="D494">
        <v>4.3899999999999997</v>
      </c>
      <c r="E494">
        <v>6.93</v>
      </c>
      <c r="F494">
        <v>0.09</v>
      </c>
      <c r="G494">
        <v>3.93</v>
      </c>
      <c r="H494">
        <v>7.0000000000000007E-2</v>
      </c>
      <c r="I494">
        <v>2.2000000000000002</v>
      </c>
      <c r="J494">
        <v>-0.86</v>
      </c>
      <c r="K494">
        <v>-0.72</v>
      </c>
      <c r="L494">
        <v>2.54</v>
      </c>
      <c r="M494">
        <v>1.45</v>
      </c>
    </row>
    <row r="495" spans="1:13" x14ac:dyDescent="0.3">
      <c r="A495" s="1" t="s">
        <v>339</v>
      </c>
      <c r="B495">
        <v>4.72</v>
      </c>
      <c r="C495">
        <v>-1.78</v>
      </c>
      <c r="D495">
        <v>3.55</v>
      </c>
      <c r="E495">
        <v>7.63</v>
      </c>
      <c r="F495">
        <v>3.15</v>
      </c>
      <c r="G495">
        <v>2.42</v>
      </c>
      <c r="H495">
        <v>7.4</v>
      </c>
      <c r="I495">
        <v>2.4300000000000002</v>
      </c>
      <c r="J495">
        <v>2.2599999999999998</v>
      </c>
      <c r="K495">
        <v>3.32</v>
      </c>
      <c r="L495">
        <v>2.72</v>
      </c>
      <c r="M495">
        <v>3.27</v>
      </c>
    </row>
    <row r="496" spans="1:13" x14ac:dyDescent="0.3">
      <c r="A496" s="1" t="s">
        <v>340</v>
      </c>
      <c r="B496">
        <v>3.02</v>
      </c>
      <c r="C496">
        <v>1.74</v>
      </c>
      <c r="D496">
        <v>2.39</v>
      </c>
      <c r="E496">
        <v>2.1</v>
      </c>
      <c r="F496">
        <v>0.73</v>
      </c>
      <c r="G496">
        <v>-1.46</v>
      </c>
      <c r="H496">
        <v>1.68</v>
      </c>
      <c r="I496">
        <v>0.92</v>
      </c>
      <c r="J496">
        <v>1.1000000000000001</v>
      </c>
      <c r="K496">
        <v>2.29</v>
      </c>
      <c r="L496">
        <v>-1.58</v>
      </c>
      <c r="M496">
        <v>-0.28000000000000003</v>
      </c>
    </row>
    <row r="497" spans="1:13" x14ac:dyDescent="0.3">
      <c r="A497" s="1" t="s">
        <v>616</v>
      </c>
      <c r="B497">
        <v>4.6100000000000003</v>
      </c>
      <c r="C497">
        <v>2.2200000000000002</v>
      </c>
      <c r="D497">
        <v>2.06</v>
      </c>
      <c r="E497">
        <v>1.59</v>
      </c>
      <c r="F497">
        <v>4.93</v>
      </c>
      <c r="G497">
        <v>3.11</v>
      </c>
      <c r="H497">
        <v>3.3</v>
      </c>
      <c r="I497">
        <v>4</v>
      </c>
      <c r="J497">
        <v>4.51</v>
      </c>
      <c r="K497">
        <v>6.34</v>
      </c>
      <c r="L497">
        <v>0.67</v>
      </c>
      <c r="M497">
        <v>1.74</v>
      </c>
    </row>
    <row r="498" spans="1:13" x14ac:dyDescent="0.3">
      <c r="A498" s="1" t="s">
        <v>341</v>
      </c>
      <c r="B498">
        <v>2.04</v>
      </c>
      <c r="C498">
        <v>-3.54</v>
      </c>
      <c r="D498">
        <v>-2.99</v>
      </c>
      <c r="E498">
        <v>-4.5199999999999996</v>
      </c>
      <c r="F498">
        <v>-0.43</v>
      </c>
      <c r="G498">
        <v>-1.75</v>
      </c>
      <c r="H498">
        <v>0.77</v>
      </c>
      <c r="I498">
        <v>1.32</v>
      </c>
      <c r="J498">
        <v>0.88</v>
      </c>
      <c r="K498">
        <v>1.95</v>
      </c>
      <c r="L498">
        <v>-2.67</v>
      </c>
      <c r="M498">
        <v>-2.59</v>
      </c>
    </row>
    <row r="499" spans="1:13" x14ac:dyDescent="0.3">
      <c r="A499" s="1" t="s">
        <v>342</v>
      </c>
      <c r="B499">
        <v>-1.08</v>
      </c>
      <c r="C499">
        <v>-1.06</v>
      </c>
      <c r="D499">
        <v>0.02</v>
      </c>
      <c r="E499">
        <v>-2.34</v>
      </c>
      <c r="F499">
        <v>-1.9</v>
      </c>
      <c r="G499">
        <v>-2.46</v>
      </c>
      <c r="H499">
        <v>-1.39</v>
      </c>
      <c r="I499">
        <v>-0.34</v>
      </c>
      <c r="J499">
        <v>-0.89</v>
      </c>
      <c r="K499">
        <v>-1.88</v>
      </c>
      <c r="L499">
        <v>-2.31</v>
      </c>
      <c r="M499">
        <v>-1.83</v>
      </c>
    </row>
    <row r="500" spans="1:13" x14ac:dyDescent="0.3">
      <c r="A500" s="1" t="s">
        <v>617</v>
      </c>
      <c r="B500">
        <v>-0.42</v>
      </c>
      <c r="C500">
        <v>-8.93</v>
      </c>
      <c r="D500">
        <v>-5.97</v>
      </c>
      <c r="E500">
        <v>0.5</v>
      </c>
      <c r="F500">
        <v>-2.2999999999999998</v>
      </c>
      <c r="G500">
        <v>-0.5</v>
      </c>
      <c r="H500">
        <v>-4.95</v>
      </c>
      <c r="I500">
        <v>-0.33</v>
      </c>
      <c r="J500">
        <v>-0.64</v>
      </c>
      <c r="K500">
        <v>-3.66</v>
      </c>
      <c r="L500">
        <v>-3.91</v>
      </c>
      <c r="M500">
        <v>-3.25</v>
      </c>
    </row>
    <row r="501" spans="1:13" x14ac:dyDescent="0.3">
      <c r="A501" s="1" t="s">
        <v>343</v>
      </c>
      <c r="B501">
        <v>-0.66</v>
      </c>
      <c r="C501">
        <v>-12.08</v>
      </c>
      <c r="D501">
        <v>-7.59</v>
      </c>
      <c r="E501">
        <v>-10.02</v>
      </c>
      <c r="F501">
        <v>-3.18</v>
      </c>
      <c r="G501">
        <v>-6.79</v>
      </c>
      <c r="H501">
        <v>-5.0599999999999996</v>
      </c>
      <c r="I501">
        <v>0.17</v>
      </c>
      <c r="J501">
        <v>-2.89</v>
      </c>
      <c r="K501">
        <v>-3.16</v>
      </c>
      <c r="L501">
        <v>-9.33</v>
      </c>
      <c r="M501">
        <v>-6.26</v>
      </c>
    </row>
    <row r="502" spans="1:13" x14ac:dyDescent="0.3">
      <c r="A502" s="1" t="s">
        <v>344</v>
      </c>
      <c r="B502">
        <v>-4.88</v>
      </c>
      <c r="C502">
        <v>-14.1</v>
      </c>
      <c r="D502">
        <v>-11.93</v>
      </c>
      <c r="E502">
        <v>-12.31</v>
      </c>
      <c r="F502">
        <v>-9.1</v>
      </c>
      <c r="G502">
        <v>-4.76</v>
      </c>
      <c r="H502">
        <v>-5.77</v>
      </c>
      <c r="I502">
        <v>-1.61</v>
      </c>
      <c r="J502">
        <v>-3.89</v>
      </c>
      <c r="K502">
        <v>-3.95</v>
      </c>
      <c r="L502">
        <v>-11.29</v>
      </c>
      <c r="M502">
        <v>-10.83</v>
      </c>
    </row>
    <row r="503" spans="1:13" x14ac:dyDescent="0.3">
      <c r="A503" s="1" t="s">
        <v>345</v>
      </c>
      <c r="B503">
        <v>6.29</v>
      </c>
      <c r="C503">
        <v>23.28</v>
      </c>
      <c r="D503">
        <v>16.3</v>
      </c>
      <c r="E503">
        <v>16.239999999999998</v>
      </c>
      <c r="F503">
        <v>9.9</v>
      </c>
      <c r="G503">
        <v>11.78</v>
      </c>
      <c r="H503">
        <v>7.59</v>
      </c>
      <c r="I503">
        <v>6.7</v>
      </c>
      <c r="J503">
        <v>9.77</v>
      </c>
      <c r="K503">
        <v>5.54</v>
      </c>
      <c r="L503">
        <v>13.5</v>
      </c>
      <c r="M503">
        <v>13.76</v>
      </c>
    </row>
    <row r="504" spans="1:13" x14ac:dyDescent="0.3">
      <c r="A504" s="1" t="s">
        <v>346</v>
      </c>
      <c r="B504">
        <v>1.44</v>
      </c>
      <c r="C504">
        <v>-8.02</v>
      </c>
      <c r="D504">
        <v>1.85</v>
      </c>
      <c r="E504">
        <v>2.15</v>
      </c>
      <c r="F504">
        <v>0.47</v>
      </c>
      <c r="G504">
        <v>-1.98</v>
      </c>
      <c r="H504">
        <v>0.3</v>
      </c>
      <c r="I504">
        <v>1</v>
      </c>
      <c r="J504">
        <v>1.06</v>
      </c>
      <c r="K504">
        <v>1.3</v>
      </c>
      <c r="L504">
        <v>-3.16</v>
      </c>
      <c r="M504">
        <v>-0.38</v>
      </c>
    </row>
    <row r="505" spans="1:13" x14ac:dyDescent="0.3">
      <c r="A505" s="1" t="s">
        <v>618</v>
      </c>
      <c r="B505">
        <v>1.89</v>
      </c>
      <c r="C505">
        <v>-1.2</v>
      </c>
      <c r="D505">
        <v>-1.78</v>
      </c>
      <c r="E505">
        <v>-0.36</v>
      </c>
      <c r="F505">
        <v>1.25</v>
      </c>
      <c r="G505">
        <v>-1.43</v>
      </c>
      <c r="H505">
        <v>3.13</v>
      </c>
      <c r="I505">
        <v>2.93</v>
      </c>
      <c r="J505">
        <v>0.9</v>
      </c>
      <c r="K505">
        <v>3.51</v>
      </c>
      <c r="L505">
        <v>1.76</v>
      </c>
      <c r="M505">
        <v>1.02</v>
      </c>
    </row>
    <row r="506" spans="1:13" x14ac:dyDescent="0.3">
      <c r="A506" s="1" t="s">
        <v>347</v>
      </c>
      <c r="B506">
        <v>0.39</v>
      </c>
      <c r="C506">
        <v>13.55</v>
      </c>
      <c r="D506">
        <v>8.1</v>
      </c>
      <c r="E506">
        <v>1.03</v>
      </c>
      <c r="F506">
        <v>4.05</v>
      </c>
      <c r="G506">
        <v>8.49</v>
      </c>
      <c r="H506">
        <v>2.37</v>
      </c>
      <c r="I506">
        <v>-2.71</v>
      </c>
      <c r="J506">
        <v>4.07</v>
      </c>
      <c r="K506">
        <v>3.41</v>
      </c>
      <c r="L506">
        <v>7.37</v>
      </c>
      <c r="M506">
        <v>7.02</v>
      </c>
    </row>
    <row r="507" spans="1:13" x14ac:dyDescent="0.3">
      <c r="A507" s="1" t="s">
        <v>348</v>
      </c>
      <c r="B507">
        <v>3.93</v>
      </c>
      <c r="C507">
        <v>6.05</v>
      </c>
      <c r="D507">
        <v>3.94</v>
      </c>
      <c r="E507">
        <v>6.49</v>
      </c>
      <c r="F507">
        <v>3.71</v>
      </c>
      <c r="G507">
        <v>6.65</v>
      </c>
      <c r="H507">
        <v>4.8499999999999996</v>
      </c>
      <c r="I507">
        <v>1.31</v>
      </c>
      <c r="J507">
        <v>3.12</v>
      </c>
      <c r="K507">
        <v>1.26</v>
      </c>
      <c r="L507">
        <v>6.51</v>
      </c>
      <c r="M507">
        <v>0.79</v>
      </c>
    </row>
    <row r="508" spans="1:13" x14ac:dyDescent="0.3">
      <c r="A508" s="1" t="s">
        <v>619</v>
      </c>
      <c r="B508">
        <v>3.88</v>
      </c>
      <c r="C508">
        <v>0.94</v>
      </c>
      <c r="D508">
        <v>0.05</v>
      </c>
      <c r="E508">
        <v>-3.27</v>
      </c>
      <c r="F508">
        <v>1.97</v>
      </c>
      <c r="G508">
        <v>4.67</v>
      </c>
      <c r="H508">
        <v>2.31</v>
      </c>
      <c r="I508">
        <v>1.48</v>
      </c>
      <c r="J508">
        <v>4.66</v>
      </c>
      <c r="K508">
        <v>3.94</v>
      </c>
      <c r="L508">
        <v>7</v>
      </c>
      <c r="M508">
        <v>1.59</v>
      </c>
    </row>
    <row r="509" spans="1:13" x14ac:dyDescent="0.3">
      <c r="A509" s="1" t="s">
        <v>349</v>
      </c>
      <c r="B509">
        <v>0.81</v>
      </c>
      <c r="C509">
        <v>-7.02</v>
      </c>
      <c r="D509">
        <v>-0.99</v>
      </c>
      <c r="E509">
        <v>-1.57</v>
      </c>
      <c r="F509">
        <v>-0.18</v>
      </c>
      <c r="G509">
        <v>-2.11</v>
      </c>
      <c r="H509">
        <v>1.75</v>
      </c>
      <c r="I509">
        <v>1.73</v>
      </c>
      <c r="J509">
        <v>0.96</v>
      </c>
      <c r="K509">
        <v>0.61</v>
      </c>
      <c r="L509">
        <v>-2.35</v>
      </c>
      <c r="M509">
        <v>-0.53</v>
      </c>
    </row>
    <row r="510" spans="1:13" x14ac:dyDescent="0.3">
      <c r="A510" s="1" t="s">
        <v>350</v>
      </c>
      <c r="B510">
        <v>-2.67</v>
      </c>
      <c r="C510">
        <v>-8.16</v>
      </c>
      <c r="D510">
        <v>-8.7200000000000006</v>
      </c>
      <c r="E510">
        <v>-10.56</v>
      </c>
      <c r="F510">
        <v>-5.9</v>
      </c>
      <c r="G510">
        <v>-7.86</v>
      </c>
      <c r="H510">
        <v>-0.81</v>
      </c>
      <c r="I510">
        <v>-0.91</v>
      </c>
      <c r="J510">
        <v>-3.05</v>
      </c>
      <c r="K510">
        <v>-3.25</v>
      </c>
      <c r="L510">
        <v>-9.2100000000000009</v>
      </c>
      <c r="M510">
        <v>-5.33</v>
      </c>
    </row>
    <row r="511" spans="1:13" x14ac:dyDescent="0.3">
      <c r="A511" s="1" t="s">
        <v>620</v>
      </c>
      <c r="B511">
        <v>3.42</v>
      </c>
      <c r="C511">
        <v>-5.56</v>
      </c>
      <c r="D511">
        <v>0.89</v>
      </c>
      <c r="E511">
        <v>5.78</v>
      </c>
      <c r="F511">
        <v>1.95</v>
      </c>
      <c r="G511">
        <v>2.91</v>
      </c>
      <c r="H511">
        <v>7.05</v>
      </c>
      <c r="I511">
        <v>3.4</v>
      </c>
      <c r="J511">
        <v>2.17</v>
      </c>
      <c r="K511">
        <v>6.83</v>
      </c>
      <c r="L511">
        <v>4.62</v>
      </c>
      <c r="M511">
        <v>5.31</v>
      </c>
    </row>
    <row r="512" spans="1:13" x14ac:dyDescent="0.3">
      <c r="A512" s="1" t="s">
        <v>351</v>
      </c>
      <c r="B512">
        <v>1.38</v>
      </c>
      <c r="C512">
        <v>0.38</v>
      </c>
      <c r="D512">
        <v>0.52</v>
      </c>
      <c r="E512">
        <v>2.82</v>
      </c>
      <c r="F512">
        <v>1.46</v>
      </c>
      <c r="G512">
        <v>-0.1</v>
      </c>
      <c r="H512">
        <v>4.1399999999999997</v>
      </c>
      <c r="I512">
        <v>3.62</v>
      </c>
      <c r="J512">
        <v>1.24</v>
      </c>
      <c r="K512">
        <v>1.63</v>
      </c>
      <c r="L512">
        <v>-1.1000000000000001</v>
      </c>
      <c r="M512">
        <v>-1.42</v>
      </c>
    </row>
    <row r="513" spans="1:13" x14ac:dyDescent="0.3">
      <c r="A513" s="1" t="s">
        <v>352</v>
      </c>
      <c r="B513">
        <v>0.12</v>
      </c>
      <c r="C513">
        <v>4.1500000000000004</v>
      </c>
      <c r="D513">
        <v>3.47</v>
      </c>
      <c r="E513">
        <v>2.37</v>
      </c>
      <c r="F513">
        <v>2.89</v>
      </c>
      <c r="G513">
        <v>4.8</v>
      </c>
      <c r="H513">
        <v>0.97</v>
      </c>
      <c r="I513">
        <v>-3.44</v>
      </c>
      <c r="J513">
        <v>2.75</v>
      </c>
      <c r="K513">
        <v>0.98</v>
      </c>
      <c r="L513">
        <v>4.18</v>
      </c>
      <c r="M513">
        <v>1.48</v>
      </c>
    </row>
    <row r="514" spans="1:13" x14ac:dyDescent="0.3">
      <c r="A514" s="1" t="s">
        <v>621</v>
      </c>
      <c r="B514">
        <v>0.89</v>
      </c>
      <c r="C514">
        <v>3.57</v>
      </c>
      <c r="D514">
        <v>1.49</v>
      </c>
      <c r="E514">
        <v>3.82</v>
      </c>
      <c r="F514">
        <v>1.97</v>
      </c>
      <c r="G514">
        <v>1.24</v>
      </c>
      <c r="H514">
        <v>4.8600000000000003</v>
      </c>
      <c r="I514">
        <v>2.11</v>
      </c>
      <c r="J514">
        <v>1.95</v>
      </c>
      <c r="K514">
        <v>4.6900000000000004</v>
      </c>
      <c r="L514">
        <v>3.64</v>
      </c>
      <c r="M514">
        <v>4.04</v>
      </c>
    </row>
    <row r="515" spans="1:13" x14ac:dyDescent="0.3">
      <c r="A515" s="1" t="s">
        <v>353</v>
      </c>
      <c r="B515">
        <v>-1.71</v>
      </c>
      <c r="C515">
        <v>5.88</v>
      </c>
      <c r="D515">
        <v>-0.39</v>
      </c>
      <c r="E515">
        <v>-1.88</v>
      </c>
      <c r="F515">
        <v>-1.01</v>
      </c>
      <c r="G515">
        <v>-6.35</v>
      </c>
      <c r="H515">
        <v>-2.4</v>
      </c>
      <c r="I515">
        <v>1.0900000000000001</v>
      </c>
      <c r="J515">
        <v>-1.02</v>
      </c>
      <c r="K515">
        <v>-1.91</v>
      </c>
      <c r="L515">
        <v>1.91</v>
      </c>
      <c r="M515">
        <v>-0.7</v>
      </c>
    </row>
    <row r="516" spans="1:13" x14ac:dyDescent="0.3">
      <c r="A516" s="1" t="s">
        <v>354</v>
      </c>
      <c r="B516">
        <v>3.22</v>
      </c>
      <c r="C516">
        <v>3.12</v>
      </c>
      <c r="D516">
        <v>2.91</v>
      </c>
      <c r="E516">
        <v>-1.5</v>
      </c>
      <c r="F516">
        <v>2.2200000000000002</v>
      </c>
      <c r="G516">
        <v>1.45</v>
      </c>
      <c r="H516">
        <v>7.0000000000000007E-2</v>
      </c>
      <c r="I516">
        <v>-3.76</v>
      </c>
      <c r="J516">
        <v>1.46</v>
      </c>
      <c r="K516">
        <v>1.5</v>
      </c>
      <c r="L516">
        <v>-0.95</v>
      </c>
      <c r="M516">
        <v>0.62</v>
      </c>
    </row>
    <row r="517" spans="1:13" x14ac:dyDescent="0.3">
      <c r="A517" s="1" t="s">
        <v>355</v>
      </c>
      <c r="B517">
        <v>-2.2799999999999998</v>
      </c>
      <c r="C517">
        <v>7.31</v>
      </c>
      <c r="D517">
        <v>3.71</v>
      </c>
      <c r="E517">
        <v>1.33</v>
      </c>
      <c r="F517">
        <v>1.05</v>
      </c>
      <c r="G517">
        <v>0.36</v>
      </c>
      <c r="H517">
        <v>1.1499999999999999</v>
      </c>
      <c r="I517">
        <v>0.08</v>
      </c>
      <c r="J517">
        <v>-1.1200000000000001</v>
      </c>
      <c r="K517">
        <v>-0.53</v>
      </c>
      <c r="L517">
        <v>4.43</v>
      </c>
      <c r="M517">
        <v>2.41</v>
      </c>
    </row>
    <row r="518" spans="1:13" x14ac:dyDescent="0.3">
      <c r="A518" s="1" t="s">
        <v>356</v>
      </c>
      <c r="B518">
        <v>5.0999999999999996</v>
      </c>
      <c r="C518">
        <v>3.5</v>
      </c>
      <c r="D518">
        <v>5.64</v>
      </c>
      <c r="E518">
        <v>7.47</v>
      </c>
      <c r="F518">
        <v>6.8</v>
      </c>
      <c r="G518">
        <v>2.36</v>
      </c>
      <c r="H518">
        <v>4.8499999999999996</v>
      </c>
      <c r="I518">
        <v>5.05</v>
      </c>
      <c r="J518">
        <v>5.58</v>
      </c>
      <c r="K518">
        <v>8.08</v>
      </c>
      <c r="L518">
        <v>6.24</v>
      </c>
      <c r="M518">
        <v>7.65</v>
      </c>
    </row>
    <row r="519" spans="1:13" x14ac:dyDescent="0.3">
      <c r="A519" s="1" t="s">
        <v>357</v>
      </c>
      <c r="B519">
        <v>3.19</v>
      </c>
      <c r="C519">
        <v>0.01</v>
      </c>
      <c r="D519">
        <v>1.29</v>
      </c>
      <c r="E519">
        <v>0.68</v>
      </c>
      <c r="F519">
        <v>1.27</v>
      </c>
      <c r="G519">
        <v>0.67</v>
      </c>
      <c r="H519">
        <v>2.29</v>
      </c>
      <c r="I519">
        <v>2.2000000000000002</v>
      </c>
      <c r="J519">
        <v>0.85</v>
      </c>
      <c r="K519">
        <v>1.32</v>
      </c>
      <c r="L519">
        <v>1.18</v>
      </c>
      <c r="M519">
        <v>1.78</v>
      </c>
    </row>
    <row r="520" spans="1:13" x14ac:dyDescent="0.3">
      <c r="A520" s="1" t="s">
        <v>622</v>
      </c>
      <c r="B520">
        <v>5.0599999999999996</v>
      </c>
      <c r="C520">
        <v>4.03</v>
      </c>
      <c r="D520">
        <v>3.15</v>
      </c>
      <c r="E520">
        <v>2.0699999999999998</v>
      </c>
      <c r="F520">
        <v>1.62</v>
      </c>
      <c r="G520">
        <v>2.7</v>
      </c>
      <c r="H520">
        <v>5.64</v>
      </c>
      <c r="I520">
        <v>5.68</v>
      </c>
      <c r="J520">
        <v>4.72</v>
      </c>
      <c r="K520">
        <v>6.51</v>
      </c>
      <c r="L520">
        <v>4.5199999999999996</v>
      </c>
      <c r="M520">
        <v>3.67</v>
      </c>
    </row>
    <row r="521" spans="1:13" x14ac:dyDescent="0.3">
      <c r="A521" s="1" t="s">
        <v>358</v>
      </c>
      <c r="B521">
        <v>3.78</v>
      </c>
      <c r="C521">
        <v>3.65</v>
      </c>
      <c r="D521">
        <v>-0.3</v>
      </c>
      <c r="E521">
        <v>-1.39</v>
      </c>
      <c r="F521">
        <v>2.7</v>
      </c>
      <c r="G521">
        <v>0.4</v>
      </c>
      <c r="H521">
        <v>4.3</v>
      </c>
      <c r="I521">
        <v>5.13</v>
      </c>
      <c r="J521">
        <v>2.69</v>
      </c>
      <c r="K521">
        <v>2.6</v>
      </c>
      <c r="L521">
        <v>1.62</v>
      </c>
      <c r="M521">
        <v>-0.46</v>
      </c>
    </row>
    <row r="522" spans="1:13" x14ac:dyDescent="0.3">
      <c r="A522" s="1" t="s">
        <v>359</v>
      </c>
      <c r="B522">
        <v>-2.31</v>
      </c>
      <c r="C522">
        <v>9.8800000000000008</v>
      </c>
      <c r="D522">
        <v>4.6399999999999997</v>
      </c>
      <c r="E522">
        <v>3.05</v>
      </c>
      <c r="F522">
        <v>1.39</v>
      </c>
      <c r="G522">
        <v>4.5599999999999996</v>
      </c>
      <c r="H522">
        <v>-1.8</v>
      </c>
      <c r="I522">
        <v>-7.11</v>
      </c>
      <c r="J522">
        <v>2.23</v>
      </c>
      <c r="K522">
        <v>1.62</v>
      </c>
      <c r="L522">
        <v>7.22</v>
      </c>
      <c r="M522">
        <v>3.74</v>
      </c>
    </row>
    <row r="523" spans="1:13" x14ac:dyDescent="0.3">
      <c r="A523" s="1" t="s">
        <v>623</v>
      </c>
      <c r="B523">
        <v>0.11</v>
      </c>
      <c r="C523">
        <v>-0.46</v>
      </c>
      <c r="D523">
        <v>-1.62</v>
      </c>
      <c r="E523">
        <v>-2.39</v>
      </c>
      <c r="F523">
        <v>-2.67</v>
      </c>
      <c r="G523">
        <v>-2.94</v>
      </c>
      <c r="H523">
        <v>2.09</v>
      </c>
      <c r="I523">
        <v>0.82</v>
      </c>
      <c r="J523">
        <v>-0.06</v>
      </c>
      <c r="K523">
        <v>-1.37</v>
      </c>
      <c r="L523">
        <v>-0.48</v>
      </c>
      <c r="M523">
        <v>-2.4</v>
      </c>
    </row>
    <row r="524" spans="1:13" x14ac:dyDescent="0.3">
      <c r="A524" s="1" t="s">
        <v>360</v>
      </c>
      <c r="B524">
        <v>2.86</v>
      </c>
      <c r="C524">
        <v>9.01</v>
      </c>
      <c r="D524">
        <v>6.39</v>
      </c>
      <c r="E524">
        <v>5.18</v>
      </c>
      <c r="F524">
        <v>5.73</v>
      </c>
      <c r="G524">
        <v>5.69</v>
      </c>
      <c r="H524">
        <v>3.42</v>
      </c>
      <c r="I524">
        <v>4.58</v>
      </c>
      <c r="J524">
        <v>5.9</v>
      </c>
      <c r="K524">
        <v>8.08</v>
      </c>
      <c r="L524">
        <v>6.52</v>
      </c>
      <c r="M524">
        <v>4.3099999999999996</v>
      </c>
    </row>
    <row r="525" spans="1:13" x14ac:dyDescent="0.3">
      <c r="A525" s="1" t="s">
        <v>624</v>
      </c>
      <c r="B525">
        <v>-3.93</v>
      </c>
      <c r="C525">
        <v>-1.02</v>
      </c>
      <c r="D525">
        <v>-1.77</v>
      </c>
      <c r="E525">
        <v>-1.89</v>
      </c>
      <c r="F525">
        <v>-1.97</v>
      </c>
      <c r="G525">
        <v>-0.19</v>
      </c>
      <c r="H525">
        <v>-3.29</v>
      </c>
      <c r="I525">
        <v>-4.42</v>
      </c>
      <c r="J525">
        <v>-4.2300000000000004</v>
      </c>
      <c r="K525">
        <v>-3.68</v>
      </c>
      <c r="L525">
        <v>-4.26</v>
      </c>
      <c r="M525">
        <v>-2.57</v>
      </c>
    </row>
    <row r="526" spans="1:13" x14ac:dyDescent="0.3">
      <c r="A526" s="1" t="s">
        <v>361</v>
      </c>
      <c r="B526">
        <v>1.95</v>
      </c>
      <c r="C526">
        <v>6.47</v>
      </c>
      <c r="D526">
        <v>6.66</v>
      </c>
      <c r="E526">
        <v>1.97</v>
      </c>
      <c r="F526">
        <v>2.5299999999999998</v>
      </c>
      <c r="G526">
        <v>3.82</v>
      </c>
      <c r="H526">
        <v>4.28</v>
      </c>
      <c r="I526">
        <v>1.04</v>
      </c>
      <c r="J526">
        <v>4.51</v>
      </c>
      <c r="K526">
        <v>4.16</v>
      </c>
      <c r="L526">
        <v>3.02</v>
      </c>
      <c r="M526">
        <v>5.23</v>
      </c>
    </row>
    <row r="527" spans="1:13" x14ac:dyDescent="0.3">
      <c r="A527" s="1" t="s">
        <v>362</v>
      </c>
      <c r="B527">
        <v>4.8099999999999996</v>
      </c>
      <c r="C527">
        <v>0.76</v>
      </c>
      <c r="D527">
        <v>4.05</v>
      </c>
      <c r="E527">
        <v>4.78</v>
      </c>
      <c r="F527">
        <v>5.4</v>
      </c>
      <c r="G527">
        <v>3.83</v>
      </c>
      <c r="H527">
        <v>5.81</v>
      </c>
      <c r="I527">
        <v>3.34</v>
      </c>
      <c r="J527">
        <v>5.1100000000000003</v>
      </c>
      <c r="K527">
        <v>3.56</v>
      </c>
      <c r="L527">
        <v>3.29</v>
      </c>
      <c r="M527">
        <v>4.8499999999999996</v>
      </c>
    </row>
    <row r="528" spans="1:13" x14ac:dyDescent="0.3">
      <c r="A528" s="1" t="s">
        <v>625</v>
      </c>
      <c r="B528">
        <v>1.29</v>
      </c>
      <c r="C528">
        <v>1.88</v>
      </c>
      <c r="D528">
        <v>3.16</v>
      </c>
      <c r="E528">
        <v>0.85</v>
      </c>
      <c r="F528">
        <v>2.34</v>
      </c>
      <c r="G528">
        <v>3.6</v>
      </c>
      <c r="H528">
        <v>0.09</v>
      </c>
      <c r="I528">
        <v>-1.8</v>
      </c>
      <c r="J528">
        <v>3.68</v>
      </c>
      <c r="K528">
        <v>4.49</v>
      </c>
      <c r="L528">
        <v>6.12</v>
      </c>
      <c r="M528">
        <v>2.59</v>
      </c>
    </row>
    <row r="529" spans="1:13" x14ac:dyDescent="0.3">
      <c r="A529" s="1" t="s">
        <v>363</v>
      </c>
      <c r="B529">
        <v>2.4500000000000002</v>
      </c>
      <c r="C529">
        <v>1.24</v>
      </c>
      <c r="D529">
        <v>4.07</v>
      </c>
      <c r="E529">
        <v>3.05</v>
      </c>
      <c r="F529">
        <v>1.29</v>
      </c>
      <c r="G529">
        <v>3.99</v>
      </c>
      <c r="H529">
        <v>3.97</v>
      </c>
      <c r="I529">
        <v>1.79</v>
      </c>
      <c r="J529">
        <v>0.28000000000000003</v>
      </c>
      <c r="K529">
        <v>0.62</v>
      </c>
      <c r="L529">
        <v>2.62</v>
      </c>
      <c r="M529">
        <v>3.92</v>
      </c>
    </row>
    <row r="530" spans="1:13" x14ac:dyDescent="0.3">
      <c r="A530" s="1" t="s">
        <v>364</v>
      </c>
      <c r="B530">
        <v>-5.75</v>
      </c>
      <c r="C530">
        <v>-3.61</v>
      </c>
      <c r="D530">
        <v>-3.99</v>
      </c>
      <c r="E530">
        <v>-6.89</v>
      </c>
      <c r="F530">
        <v>-4.58</v>
      </c>
      <c r="G530">
        <v>-1.44</v>
      </c>
      <c r="H530">
        <v>-3.8</v>
      </c>
      <c r="I530">
        <v>2.4900000000000002</v>
      </c>
      <c r="J530">
        <v>-6.45</v>
      </c>
      <c r="K530">
        <v>1.88</v>
      </c>
      <c r="L530">
        <v>-4.24</v>
      </c>
      <c r="M530">
        <v>-4.4400000000000004</v>
      </c>
    </row>
    <row r="531" spans="1:13" x14ac:dyDescent="0.3">
      <c r="A531" s="1" t="s">
        <v>365</v>
      </c>
      <c r="B531">
        <v>3.43</v>
      </c>
      <c r="C531">
        <v>8</v>
      </c>
      <c r="D531">
        <v>5.33</v>
      </c>
      <c r="E531">
        <v>5.66</v>
      </c>
      <c r="F531">
        <v>5.52</v>
      </c>
      <c r="G531">
        <v>5.1100000000000003</v>
      </c>
      <c r="H531">
        <v>2.56</v>
      </c>
      <c r="I531">
        <v>3.08</v>
      </c>
      <c r="J531">
        <v>5.35</v>
      </c>
      <c r="K531">
        <v>6.48</v>
      </c>
      <c r="L531">
        <v>3.22</v>
      </c>
      <c r="M531">
        <v>4.03</v>
      </c>
    </row>
    <row r="532" spans="1:13" x14ac:dyDescent="0.3">
      <c r="A532" s="1" t="s">
        <v>366</v>
      </c>
      <c r="B532">
        <v>3.26</v>
      </c>
      <c r="C532">
        <v>-1.1299999999999999</v>
      </c>
      <c r="D532">
        <v>-0.08</v>
      </c>
      <c r="E532">
        <v>2.44</v>
      </c>
      <c r="F532">
        <v>1.26</v>
      </c>
      <c r="G532">
        <v>-0.61</v>
      </c>
      <c r="H532">
        <v>0.17</v>
      </c>
      <c r="I532">
        <v>2.68</v>
      </c>
      <c r="J532">
        <v>-0.57999999999999996</v>
      </c>
      <c r="K532">
        <v>-2.56</v>
      </c>
      <c r="L532">
        <v>2.5299999999999998</v>
      </c>
      <c r="M532">
        <v>1.02</v>
      </c>
    </row>
    <row r="533" spans="1:13" x14ac:dyDescent="0.3">
      <c r="A533" s="1" t="s">
        <v>367</v>
      </c>
      <c r="B533">
        <v>1.54</v>
      </c>
      <c r="C533">
        <v>0.33</v>
      </c>
      <c r="D533">
        <v>0.61</v>
      </c>
      <c r="E533">
        <v>5.67</v>
      </c>
      <c r="F533">
        <v>1.45</v>
      </c>
      <c r="G533">
        <v>-0.99</v>
      </c>
      <c r="H533">
        <v>0.39</v>
      </c>
      <c r="I533">
        <v>3.98</v>
      </c>
      <c r="J533">
        <v>-0.95</v>
      </c>
      <c r="K533">
        <v>-0.41</v>
      </c>
      <c r="L533">
        <v>-3.57</v>
      </c>
      <c r="M533">
        <v>0.6</v>
      </c>
    </row>
    <row r="534" spans="1:13" x14ac:dyDescent="0.3">
      <c r="A534" s="1" t="s">
        <v>626</v>
      </c>
      <c r="B534">
        <v>3.47</v>
      </c>
      <c r="C534">
        <v>0.69</v>
      </c>
      <c r="D534">
        <v>1.23</v>
      </c>
      <c r="E534">
        <v>0.88</v>
      </c>
      <c r="F534">
        <v>1.1299999999999999</v>
      </c>
      <c r="G534">
        <v>3.4</v>
      </c>
      <c r="H534">
        <v>4.0999999999999996</v>
      </c>
      <c r="I534">
        <v>0</v>
      </c>
      <c r="J534">
        <v>0.98</v>
      </c>
      <c r="K534">
        <v>1.87</v>
      </c>
      <c r="L534">
        <v>1.7</v>
      </c>
      <c r="M534">
        <v>2.1</v>
      </c>
    </row>
    <row r="535" spans="1:13" x14ac:dyDescent="0.3">
      <c r="A535" s="1" t="s">
        <v>368</v>
      </c>
      <c r="B535">
        <v>1.1599999999999999</v>
      </c>
      <c r="C535">
        <v>4.45</v>
      </c>
      <c r="D535">
        <v>2.2400000000000002</v>
      </c>
      <c r="E535">
        <v>4.12</v>
      </c>
      <c r="F535">
        <v>-0.3</v>
      </c>
      <c r="G535">
        <v>2.86</v>
      </c>
      <c r="H535">
        <v>1.54</v>
      </c>
      <c r="I535">
        <v>5.41</v>
      </c>
      <c r="J535">
        <v>1.29</v>
      </c>
      <c r="K535">
        <v>2.9</v>
      </c>
      <c r="L535">
        <v>3.1</v>
      </c>
      <c r="M535">
        <v>1.44</v>
      </c>
    </row>
    <row r="536" spans="1:13" x14ac:dyDescent="0.3">
      <c r="A536" s="1" t="s">
        <v>369</v>
      </c>
      <c r="B536">
        <v>-4.34</v>
      </c>
      <c r="C536">
        <v>-4.66</v>
      </c>
      <c r="D536">
        <v>-4.76</v>
      </c>
      <c r="E536">
        <v>-3.55</v>
      </c>
      <c r="F536">
        <v>-2.89</v>
      </c>
      <c r="G536">
        <v>0.24</v>
      </c>
      <c r="H536">
        <v>0.79</v>
      </c>
      <c r="I536">
        <v>-6.4</v>
      </c>
      <c r="J536">
        <v>-2.25</v>
      </c>
      <c r="K536">
        <v>-0.3</v>
      </c>
      <c r="L536">
        <v>-2.0699999999999998</v>
      </c>
      <c r="M536">
        <v>-2.57</v>
      </c>
    </row>
    <row r="537" spans="1:13" x14ac:dyDescent="0.3">
      <c r="A537" s="1" t="s">
        <v>627</v>
      </c>
      <c r="B537">
        <v>5.56</v>
      </c>
      <c r="C537">
        <v>5.19</v>
      </c>
      <c r="D537">
        <v>4.6500000000000004</v>
      </c>
      <c r="E537">
        <v>2.31</v>
      </c>
      <c r="F537">
        <v>5.13</v>
      </c>
      <c r="G537">
        <v>4.2300000000000004</v>
      </c>
      <c r="H537">
        <v>0.32</v>
      </c>
      <c r="I537">
        <v>5.31</v>
      </c>
      <c r="J537">
        <v>5.01</v>
      </c>
      <c r="K537">
        <v>5.54</v>
      </c>
      <c r="L537">
        <v>3.85</v>
      </c>
      <c r="M537">
        <v>4.5599999999999996</v>
      </c>
    </row>
    <row r="538" spans="1:13" x14ac:dyDescent="0.3">
      <c r="A538" s="1" t="s">
        <v>370</v>
      </c>
      <c r="B538">
        <v>-0.1</v>
      </c>
      <c r="C538">
        <v>-9.41</v>
      </c>
      <c r="D538">
        <v>-3.38</v>
      </c>
      <c r="E538">
        <v>-7.83</v>
      </c>
      <c r="F538">
        <v>-0.91</v>
      </c>
      <c r="G538">
        <v>-1.36</v>
      </c>
      <c r="H538">
        <v>-1.44</v>
      </c>
      <c r="I538">
        <v>-3.37</v>
      </c>
      <c r="J538">
        <v>-1.44</v>
      </c>
      <c r="K538">
        <v>-0.22</v>
      </c>
      <c r="L538">
        <v>-0.56000000000000005</v>
      </c>
      <c r="M538">
        <v>-2.04</v>
      </c>
    </row>
    <row r="539" spans="1:13" x14ac:dyDescent="0.3">
      <c r="A539" s="1" t="s">
        <v>371</v>
      </c>
      <c r="B539">
        <v>2.67</v>
      </c>
      <c r="C539">
        <v>3.72</v>
      </c>
      <c r="D539">
        <v>3.14</v>
      </c>
      <c r="E539">
        <v>-4.1900000000000004</v>
      </c>
      <c r="F539">
        <v>0.95</v>
      </c>
      <c r="G539">
        <v>1.46</v>
      </c>
      <c r="H539">
        <v>1.31</v>
      </c>
      <c r="I539">
        <v>6.71</v>
      </c>
      <c r="J539">
        <v>3.06</v>
      </c>
      <c r="K539">
        <v>5.9</v>
      </c>
      <c r="L539">
        <v>3.78</v>
      </c>
      <c r="M539">
        <v>2.88</v>
      </c>
    </row>
    <row r="540" spans="1:13" x14ac:dyDescent="0.3">
      <c r="A540" s="1" t="s">
        <v>628</v>
      </c>
      <c r="B540">
        <v>4.74</v>
      </c>
      <c r="C540">
        <v>4.7300000000000004</v>
      </c>
      <c r="D540">
        <v>2.12</v>
      </c>
      <c r="E540">
        <v>-9.59</v>
      </c>
      <c r="F540">
        <v>2.5099999999999998</v>
      </c>
      <c r="G540">
        <v>4.29</v>
      </c>
      <c r="H540">
        <v>2.46</v>
      </c>
      <c r="I540">
        <v>0.26</v>
      </c>
      <c r="J540">
        <v>7.57</v>
      </c>
      <c r="K540">
        <v>2.52</v>
      </c>
      <c r="L540">
        <v>1.8</v>
      </c>
      <c r="M540">
        <v>3.66</v>
      </c>
    </row>
    <row r="541" spans="1:13" x14ac:dyDescent="0.3">
      <c r="A541" s="1" t="s">
        <v>372</v>
      </c>
      <c r="B541">
        <v>-2.41</v>
      </c>
      <c r="C541">
        <v>0.6</v>
      </c>
      <c r="D541">
        <v>-0.48</v>
      </c>
      <c r="E541">
        <v>0.54</v>
      </c>
      <c r="F541">
        <v>0.61</v>
      </c>
      <c r="G541">
        <v>-1.21</v>
      </c>
      <c r="H541">
        <v>-2.04</v>
      </c>
      <c r="I541">
        <v>1.86</v>
      </c>
      <c r="J541">
        <v>1.6</v>
      </c>
      <c r="K541">
        <v>-0.82</v>
      </c>
      <c r="L541">
        <v>2.14</v>
      </c>
      <c r="M541">
        <v>-0.42</v>
      </c>
    </row>
    <row r="542" spans="1:13" x14ac:dyDescent="0.3">
      <c r="A542" s="1" t="s">
        <v>629</v>
      </c>
      <c r="B542">
        <v>-0.55000000000000004</v>
      </c>
      <c r="C542">
        <v>-4.3600000000000003</v>
      </c>
      <c r="D542">
        <v>-3.88</v>
      </c>
      <c r="E542">
        <v>-4.3099999999999996</v>
      </c>
      <c r="F542">
        <v>-3.52</v>
      </c>
      <c r="G542">
        <v>-3.52</v>
      </c>
      <c r="H542">
        <v>-4.47</v>
      </c>
      <c r="I542">
        <v>1.24</v>
      </c>
      <c r="J542">
        <v>-0.25</v>
      </c>
      <c r="K542">
        <v>1.59</v>
      </c>
      <c r="L542">
        <v>-7.75</v>
      </c>
      <c r="M542">
        <v>-3.92</v>
      </c>
    </row>
    <row r="543" spans="1:13" x14ac:dyDescent="0.3">
      <c r="A543" s="1" t="s">
        <v>630</v>
      </c>
      <c r="B543">
        <v>5.13</v>
      </c>
      <c r="C543">
        <v>8.18</v>
      </c>
      <c r="D543">
        <v>6.22</v>
      </c>
      <c r="E543">
        <v>4.7300000000000004</v>
      </c>
      <c r="F543">
        <v>5.99</v>
      </c>
      <c r="G543">
        <v>8.26</v>
      </c>
      <c r="H543">
        <v>8.91</v>
      </c>
      <c r="I543">
        <v>-4.3499999999999996</v>
      </c>
      <c r="J543">
        <v>5.56</v>
      </c>
      <c r="K543">
        <v>4.24</v>
      </c>
      <c r="L543">
        <v>7.99</v>
      </c>
      <c r="M543">
        <v>5.93</v>
      </c>
    </row>
    <row r="544" spans="1:13" x14ac:dyDescent="0.3">
      <c r="A544" s="1" t="s">
        <v>373</v>
      </c>
      <c r="B544">
        <v>-2.44</v>
      </c>
      <c r="C544">
        <v>-0.46</v>
      </c>
      <c r="D544">
        <v>-1.57</v>
      </c>
      <c r="E544">
        <v>-2.4900000000000002</v>
      </c>
      <c r="F544">
        <v>-2.99</v>
      </c>
      <c r="G544">
        <v>-2.4900000000000002</v>
      </c>
      <c r="H544">
        <v>-2.11</v>
      </c>
      <c r="I544">
        <v>-0.32</v>
      </c>
      <c r="J544">
        <v>0.69</v>
      </c>
      <c r="K544">
        <v>0.76</v>
      </c>
      <c r="L544">
        <v>0.2</v>
      </c>
      <c r="M544">
        <v>-1.84</v>
      </c>
    </row>
    <row r="545" spans="1:13" x14ac:dyDescent="0.3">
      <c r="A545" s="1" t="s">
        <v>374</v>
      </c>
      <c r="B545">
        <v>0.85</v>
      </c>
      <c r="C545">
        <v>-1.01</v>
      </c>
      <c r="D545">
        <v>-0.86</v>
      </c>
      <c r="E545">
        <v>6.67</v>
      </c>
      <c r="F545">
        <v>-0.43</v>
      </c>
      <c r="G545">
        <v>1.47</v>
      </c>
      <c r="H545">
        <v>3.6</v>
      </c>
      <c r="I545">
        <v>0.28000000000000003</v>
      </c>
      <c r="J545">
        <v>-2.19</v>
      </c>
      <c r="K545">
        <v>-1.42</v>
      </c>
      <c r="L545">
        <v>0.74</v>
      </c>
      <c r="M545">
        <v>0.36</v>
      </c>
    </row>
    <row r="546" spans="1:13" x14ac:dyDescent="0.3">
      <c r="A546" s="1" t="s">
        <v>631</v>
      </c>
      <c r="B546">
        <v>1.49</v>
      </c>
      <c r="C546">
        <v>1.04</v>
      </c>
      <c r="D546">
        <v>1.07</v>
      </c>
      <c r="E546">
        <v>-5.0999999999999996</v>
      </c>
      <c r="F546">
        <v>0.53</v>
      </c>
      <c r="G546">
        <v>1.97</v>
      </c>
      <c r="H546">
        <v>0.33</v>
      </c>
      <c r="I546">
        <v>-0.46</v>
      </c>
      <c r="J546">
        <v>0.94</v>
      </c>
      <c r="K546">
        <v>4.91</v>
      </c>
      <c r="L546">
        <v>3.11</v>
      </c>
      <c r="M546">
        <v>-0.53</v>
      </c>
    </row>
    <row r="547" spans="1:13" x14ac:dyDescent="0.3">
      <c r="A547" s="1" t="s">
        <v>375</v>
      </c>
      <c r="B547">
        <v>-1.34</v>
      </c>
      <c r="C547">
        <v>-1.65</v>
      </c>
      <c r="D547">
        <v>-2.0299999999999998</v>
      </c>
      <c r="E547">
        <v>-3.77</v>
      </c>
      <c r="F547">
        <v>-1.85</v>
      </c>
      <c r="G547">
        <v>-3.6</v>
      </c>
      <c r="H547">
        <v>-0.52</v>
      </c>
      <c r="I547">
        <v>-5.29</v>
      </c>
      <c r="J547">
        <v>-0.56999999999999995</v>
      </c>
      <c r="K547">
        <v>0.16</v>
      </c>
      <c r="L547">
        <v>1.47</v>
      </c>
      <c r="M547">
        <v>-2.48</v>
      </c>
    </row>
    <row r="548" spans="1:13" x14ac:dyDescent="0.3">
      <c r="A548" s="1" t="s">
        <v>376</v>
      </c>
      <c r="B548">
        <v>4.96</v>
      </c>
      <c r="C548">
        <v>-2.09</v>
      </c>
      <c r="D548">
        <v>-1.92</v>
      </c>
      <c r="E548">
        <v>-8.93</v>
      </c>
      <c r="F548">
        <v>-2.35</v>
      </c>
      <c r="G548">
        <v>2.36</v>
      </c>
      <c r="H548">
        <v>1.55</v>
      </c>
      <c r="I548">
        <v>2.65</v>
      </c>
      <c r="J548">
        <v>4.91</v>
      </c>
      <c r="K548">
        <v>3.49</v>
      </c>
      <c r="L548">
        <v>1.93</v>
      </c>
      <c r="M548">
        <v>1.67</v>
      </c>
    </row>
    <row r="549" spans="1:13" x14ac:dyDescent="0.3">
      <c r="A549" s="1" t="s">
        <v>377</v>
      </c>
      <c r="B549">
        <v>-4.1100000000000003</v>
      </c>
      <c r="C549">
        <v>-6.14</v>
      </c>
      <c r="D549">
        <v>-4.82</v>
      </c>
      <c r="E549">
        <v>-3.64</v>
      </c>
      <c r="F549">
        <v>-7.17</v>
      </c>
      <c r="G549">
        <v>-5.78</v>
      </c>
      <c r="H549">
        <v>-8.3800000000000008</v>
      </c>
      <c r="I549">
        <v>-4.0599999999999996</v>
      </c>
      <c r="J549">
        <v>-5.37</v>
      </c>
      <c r="K549">
        <v>-8.3699999999999992</v>
      </c>
      <c r="L549">
        <v>-6.52</v>
      </c>
      <c r="M549">
        <v>-5.57</v>
      </c>
    </row>
    <row r="550" spans="1:13" x14ac:dyDescent="0.3">
      <c r="A550" s="1" t="s">
        <v>378</v>
      </c>
      <c r="B550">
        <v>-0.56000000000000005</v>
      </c>
      <c r="C550">
        <v>-3.3</v>
      </c>
      <c r="D550">
        <v>-4.46</v>
      </c>
      <c r="E550">
        <v>-5.74</v>
      </c>
      <c r="F550">
        <v>-3.86</v>
      </c>
      <c r="G550">
        <v>-1.45</v>
      </c>
      <c r="H550">
        <v>-2.4900000000000002</v>
      </c>
      <c r="I550">
        <v>-0.5</v>
      </c>
      <c r="J550">
        <v>-1.79</v>
      </c>
      <c r="K550">
        <v>-6.95</v>
      </c>
      <c r="L550">
        <v>-3.19</v>
      </c>
      <c r="M550">
        <v>-2.88</v>
      </c>
    </row>
    <row r="551" spans="1:13" x14ac:dyDescent="0.3">
      <c r="A551" s="1" t="s">
        <v>632</v>
      </c>
      <c r="B551">
        <v>6.8</v>
      </c>
      <c r="C551">
        <v>6.78</v>
      </c>
      <c r="D551">
        <v>8.3000000000000007</v>
      </c>
      <c r="E551">
        <v>12.17</v>
      </c>
      <c r="F551">
        <v>11.6</v>
      </c>
      <c r="G551">
        <v>10.27</v>
      </c>
      <c r="H551">
        <v>9.07</v>
      </c>
      <c r="I551">
        <v>2.09</v>
      </c>
      <c r="J551">
        <v>4.51</v>
      </c>
      <c r="K551">
        <v>7.5</v>
      </c>
      <c r="L551">
        <v>5.78</v>
      </c>
      <c r="M551">
        <v>7.91</v>
      </c>
    </row>
    <row r="552" spans="1:13" x14ac:dyDescent="0.3">
      <c r="A552" s="1" t="s">
        <v>379</v>
      </c>
      <c r="B552">
        <v>-0.91</v>
      </c>
      <c r="C552">
        <v>1.94</v>
      </c>
      <c r="D552">
        <v>0.51</v>
      </c>
      <c r="E552">
        <v>1.06</v>
      </c>
      <c r="F552">
        <v>0.28000000000000003</v>
      </c>
      <c r="G552">
        <v>1.2</v>
      </c>
      <c r="H552">
        <v>-2.02</v>
      </c>
      <c r="I552">
        <v>-3.44</v>
      </c>
      <c r="J552">
        <v>0.91</v>
      </c>
      <c r="K552">
        <v>0.56999999999999995</v>
      </c>
      <c r="L552">
        <v>2.2000000000000002</v>
      </c>
      <c r="M552">
        <v>0.04</v>
      </c>
    </row>
    <row r="553" spans="1:13" x14ac:dyDescent="0.3">
      <c r="A553" s="1" t="s">
        <v>380</v>
      </c>
      <c r="B553">
        <v>0.78</v>
      </c>
      <c r="C553">
        <v>-3.99</v>
      </c>
      <c r="D553">
        <v>-3.53</v>
      </c>
      <c r="E553">
        <v>-9.61</v>
      </c>
      <c r="F553">
        <v>-0.77</v>
      </c>
      <c r="G553">
        <v>-2.65</v>
      </c>
      <c r="H553">
        <v>-2.97</v>
      </c>
      <c r="I553">
        <v>-2.36</v>
      </c>
      <c r="J553">
        <v>0.31</v>
      </c>
      <c r="K553">
        <v>0.28999999999999998</v>
      </c>
      <c r="L553">
        <v>-2.89</v>
      </c>
      <c r="M553">
        <v>-2.23</v>
      </c>
    </row>
    <row r="554" spans="1:13" x14ac:dyDescent="0.3">
      <c r="A554" s="1" t="s">
        <v>633</v>
      </c>
      <c r="B554">
        <v>0.17</v>
      </c>
      <c r="C554">
        <v>-12.63</v>
      </c>
      <c r="D554">
        <v>-6.25</v>
      </c>
      <c r="E554">
        <v>-4.3600000000000003</v>
      </c>
      <c r="F554">
        <v>-4.74</v>
      </c>
      <c r="G554">
        <v>-6.1</v>
      </c>
      <c r="H554">
        <v>0.34</v>
      </c>
      <c r="I554">
        <v>4.67</v>
      </c>
      <c r="J554">
        <v>-4.18</v>
      </c>
      <c r="K554">
        <v>-10.130000000000001</v>
      </c>
      <c r="L554">
        <v>-9.7799999999999994</v>
      </c>
      <c r="M554">
        <v>-7</v>
      </c>
    </row>
    <row r="555" spans="1:13" x14ac:dyDescent="0.3">
      <c r="A555" s="1" t="s">
        <v>381</v>
      </c>
      <c r="B555">
        <v>0.59</v>
      </c>
      <c r="C555">
        <v>4.09</v>
      </c>
      <c r="D555">
        <v>3.74</v>
      </c>
      <c r="E555">
        <v>-2.95</v>
      </c>
      <c r="F555">
        <v>2.65</v>
      </c>
      <c r="G555">
        <v>-0.86</v>
      </c>
      <c r="H555">
        <v>0.95</v>
      </c>
      <c r="I555">
        <v>1.75</v>
      </c>
      <c r="J555">
        <v>7.0000000000000007E-2</v>
      </c>
      <c r="K555">
        <v>-0.98</v>
      </c>
      <c r="L555">
        <v>-3.01</v>
      </c>
      <c r="M555">
        <v>4.0199999999999996</v>
      </c>
    </row>
    <row r="556" spans="1:13" x14ac:dyDescent="0.3">
      <c r="A556" s="1" t="s">
        <v>382</v>
      </c>
      <c r="B556">
        <v>5</v>
      </c>
      <c r="C556">
        <v>10.8</v>
      </c>
      <c r="D556">
        <v>7.33</v>
      </c>
      <c r="E556">
        <v>10.89</v>
      </c>
      <c r="F556">
        <v>6.14</v>
      </c>
      <c r="G556">
        <v>8.3699999999999992</v>
      </c>
      <c r="H556">
        <v>6.13</v>
      </c>
      <c r="I556">
        <v>7.86</v>
      </c>
      <c r="J556">
        <v>5.72</v>
      </c>
      <c r="K556">
        <v>3.96</v>
      </c>
      <c r="L556">
        <v>6.63</v>
      </c>
      <c r="M556">
        <v>7.99</v>
      </c>
    </row>
    <row r="557" spans="1:13" x14ac:dyDescent="0.3">
      <c r="A557" s="1" t="s">
        <v>634</v>
      </c>
      <c r="B557">
        <v>0.3</v>
      </c>
      <c r="C557">
        <v>1.52</v>
      </c>
      <c r="D557">
        <v>2.68</v>
      </c>
      <c r="E557">
        <v>9.17</v>
      </c>
      <c r="F557">
        <v>1.68</v>
      </c>
      <c r="G557">
        <v>-4.1500000000000004</v>
      </c>
      <c r="H557">
        <v>0.67</v>
      </c>
      <c r="I557">
        <v>-0.8</v>
      </c>
      <c r="J557">
        <v>-0.64</v>
      </c>
      <c r="K557">
        <v>4.95</v>
      </c>
      <c r="L557">
        <v>4.1399999999999997</v>
      </c>
      <c r="M557">
        <v>-0.34</v>
      </c>
    </row>
    <row r="558" spans="1:13" x14ac:dyDescent="0.3">
      <c r="A558" s="1" t="s">
        <v>383</v>
      </c>
      <c r="B558">
        <v>0.73</v>
      </c>
      <c r="C558">
        <v>-1.2</v>
      </c>
      <c r="D558">
        <v>-0.56999999999999995</v>
      </c>
      <c r="E558">
        <v>-0.59</v>
      </c>
      <c r="F558">
        <v>-0.42</v>
      </c>
      <c r="G558">
        <v>5.09</v>
      </c>
      <c r="H558">
        <v>0.28999999999999998</v>
      </c>
      <c r="I558">
        <v>2.2400000000000002</v>
      </c>
      <c r="J558">
        <v>0.98</v>
      </c>
      <c r="K558">
        <v>2.41</v>
      </c>
      <c r="L558">
        <v>2.2000000000000002</v>
      </c>
      <c r="M558">
        <v>-0.46</v>
      </c>
    </row>
    <row r="559" spans="1:13" x14ac:dyDescent="0.3">
      <c r="A559" s="1" t="s">
        <v>384</v>
      </c>
      <c r="B559">
        <v>4.7300000000000004</v>
      </c>
      <c r="C559">
        <v>-5.8</v>
      </c>
      <c r="D559">
        <v>0.68</v>
      </c>
      <c r="E559">
        <v>2.5499999999999998</v>
      </c>
      <c r="F559">
        <v>1.35</v>
      </c>
      <c r="G559">
        <v>-1.76</v>
      </c>
      <c r="H559">
        <v>3.57</v>
      </c>
      <c r="I559">
        <v>7.42</v>
      </c>
      <c r="J559">
        <v>0.88</v>
      </c>
      <c r="K559">
        <v>-0.16</v>
      </c>
      <c r="L559">
        <v>-5.32</v>
      </c>
      <c r="M559">
        <v>0.77</v>
      </c>
    </row>
    <row r="560" spans="1:13" x14ac:dyDescent="0.3">
      <c r="A560" s="1" t="s">
        <v>635</v>
      </c>
      <c r="B560">
        <v>-0.06</v>
      </c>
      <c r="C560">
        <v>8.81</v>
      </c>
      <c r="D560">
        <v>4.76</v>
      </c>
      <c r="E560">
        <v>-2.73</v>
      </c>
      <c r="F560">
        <v>2.84</v>
      </c>
      <c r="G560">
        <v>7.6</v>
      </c>
      <c r="H560">
        <v>2.2400000000000002</v>
      </c>
      <c r="I560">
        <v>-0.26</v>
      </c>
      <c r="J560">
        <v>3.51</v>
      </c>
      <c r="K560">
        <v>6.16</v>
      </c>
      <c r="L560">
        <v>4.0599999999999996</v>
      </c>
      <c r="M560">
        <v>3.36</v>
      </c>
    </row>
    <row r="561" spans="1:13" x14ac:dyDescent="0.3">
      <c r="A561" s="1" t="s">
        <v>385</v>
      </c>
      <c r="B561">
        <v>-0.61</v>
      </c>
      <c r="C561">
        <v>0.19</v>
      </c>
      <c r="D561">
        <v>1.1599999999999999</v>
      </c>
      <c r="E561">
        <v>1.61</v>
      </c>
      <c r="F561">
        <v>2.0499999999999998</v>
      </c>
      <c r="G561">
        <v>1.8</v>
      </c>
      <c r="H561">
        <v>-3.17</v>
      </c>
      <c r="I561">
        <v>-3.77</v>
      </c>
      <c r="J561">
        <v>-1.42</v>
      </c>
      <c r="K561">
        <v>-3.14</v>
      </c>
      <c r="L561">
        <v>4.92</v>
      </c>
      <c r="M561">
        <v>0.65</v>
      </c>
    </row>
    <row r="562" spans="1:13" x14ac:dyDescent="0.3">
      <c r="A562" s="1" t="s">
        <v>386</v>
      </c>
      <c r="B562">
        <v>-2.48</v>
      </c>
      <c r="C562">
        <v>-1.66</v>
      </c>
      <c r="D562">
        <v>0.04</v>
      </c>
      <c r="E562">
        <v>2.83</v>
      </c>
      <c r="F562">
        <v>-0.32</v>
      </c>
      <c r="G562">
        <v>2.2999999999999998</v>
      </c>
      <c r="H562">
        <v>0.48</v>
      </c>
      <c r="I562">
        <v>1.83</v>
      </c>
      <c r="J562">
        <v>-0.67</v>
      </c>
      <c r="K562">
        <v>0.57999999999999996</v>
      </c>
      <c r="L562">
        <v>-1.49</v>
      </c>
      <c r="M562">
        <v>-0.39</v>
      </c>
    </row>
    <row r="563" spans="1:13" x14ac:dyDescent="0.3">
      <c r="A563" s="1" t="s">
        <v>387</v>
      </c>
      <c r="B563">
        <v>-0.18</v>
      </c>
      <c r="C563">
        <v>-3.56</v>
      </c>
      <c r="D563">
        <v>-2.73</v>
      </c>
      <c r="E563">
        <v>-2.96</v>
      </c>
      <c r="F563">
        <v>-2.33</v>
      </c>
      <c r="G563">
        <v>-1.0900000000000001</v>
      </c>
      <c r="H563">
        <v>-3.03</v>
      </c>
      <c r="I563">
        <v>-0.67</v>
      </c>
      <c r="J563">
        <v>-3.97</v>
      </c>
      <c r="K563">
        <v>-7.52</v>
      </c>
      <c r="L563">
        <v>1.53</v>
      </c>
      <c r="M563">
        <v>-0.74</v>
      </c>
    </row>
    <row r="564" spans="1:13" x14ac:dyDescent="0.3">
      <c r="A564" s="1" t="s">
        <v>388</v>
      </c>
      <c r="B564">
        <v>-3.87</v>
      </c>
      <c r="C564">
        <v>7.49</v>
      </c>
      <c r="D564">
        <v>9.25</v>
      </c>
      <c r="E564">
        <v>9.57</v>
      </c>
      <c r="F564">
        <v>1.1200000000000001</v>
      </c>
      <c r="G564">
        <v>0.61</v>
      </c>
      <c r="H564">
        <v>6.55</v>
      </c>
      <c r="I564">
        <v>-2.64</v>
      </c>
      <c r="J564">
        <v>4.3899999999999997</v>
      </c>
      <c r="K564">
        <v>2.4</v>
      </c>
      <c r="L564">
        <v>13.25</v>
      </c>
      <c r="M564">
        <v>8.74</v>
      </c>
    </row>
    <row r="565" spans="1:13" x14ac:dyDescent="0.3">
      <c r="A565" s="1" t="s">
        <v>636</v>
      </c>
      <c r="B565">
        <v>3.46</v>
      </c>
      <c r="C565">
        <v>4</v>
      </c>
      <c r="D565">
        <v>0.32</v>
      </c>
      <c r="E565">
        <v>1.97</v>
      </c>
      <c r="F565">
        <v>0.83</v>
      </c>
      <c r="G565">
        <v>0.94</v>
      </c>
      <c r="H565">
        <v>4.88</v>
      </c>
      <c r="I565">
        <v>3.61</v>
      </c>
      <c r="J565">
        <v>-0.4</v>
      </c>
      <c r="K565">
        <v>0.72</v>
      </c>
      <c r="L565">
        <v>3.86</v>
      </c>
      <c r="M565">
        <v>1.37</v>
      </c>
    </row>
    <row r="566" spans="1:13" x14ac:dyDescent="0.3">
      <c r="A566" s="1" t="s">
        <v>389</v>
      </c>
      <c r="B566">
        <v>1.69</v>
      </c>
      <c r="C566">
        <v>2.94</v>
      </c>
      <c r="D566">
        <v>3.13</v>
      </c>
      <c r="E566">
        <v>-4.29</v>
      </c>
      <c r="F566">
        <v>3.77</v>
      </c>
      <c r="G566">
        <v>4.58</v>
      </c>
      <c r="H566">
        <v>3.36</v>
      </c>
      <c r="I566">
        <v>1.07</v>
      </c>
      <c r="J566">
        <v>1.03</v>
      </c>
      <c r="K566">
        <v>2.0299999999999998</v>
      </c>
      <c r="L566">
        <v>0.52</v>
      </c>
      <c r="M566">
        <v>1.8</v>
      </c>
    </row>
    <row r="567" spans="1:13" x14ac:dyDescent="0.3">
      <c r="A567" s="1" t="s">
        <v>390</v>
      </c>
      <c r="B567">
        <v>3.75</v>
      </c>
      <c r="C567">
        <v>0.62</v>
      </c>
      <c r="D567">
        <v>4.1100000000000003</v>
      </c>
      <c r="E567">
        <v>-2.46</v>
      </c>
      <c r="F567">
        <v>4.25</v>
      </c>
      <c r="G567">
        <v>4.92</v>
      </c>
      <c r="H567">
        <v>-0.03</v>
      </c>
      <c r="I567">
        <v>3.98</v>
      </c>
      <c r="J567">
        <v>2.82</v>
      </c>
      <c r="K567">
        <v>7</v>
      </c>
      <c r="L567">
        <v>4.5599999999999996</v>
      </c>
      <c r="M567">
        <v>2.02</v>
      </c>
    </row>
    <row r="568" spans="1:13" x14ac:dyDescent="0.3">
      <c r="A568" s="1" t="s">
        <v>391</v>
      </c>
      <c r="B568">
        <v>0.88</v>
      </c>
      <c r="C568">
        <v>0.23</v>
      </c>
      <c r="D568">
        <v>-0.27</v>
      </c>
      <c r="E568">
        <v>-1.19</v>
      </c>
      <c r="F568">
        <v>0.86</v>
      </c>
      <c r="G568">
        <v>2.09</v>
      </c>
      <c r="H568">
        <v>0.92</v>
      </c>
      <c r="I568">
        <v>0.37</v>
      </c>
      <c r="J568">
        <v>0.81</v>
      </c>
      <c r="K568">
        <v>0.04</v>
      </c>
      <c r="L568">
        <v>-2.33</v>
      </c>
      <c r="M568">
        <v>-0.36</v>
      </c>
    </row>
    <row r="569" spans="1:13" x14ac:dyDescent="0.3">
      <c r="A569" s="1" t="s">
        <v>637</v>
      </c>
      <c r="B569">
        <v>0.51</v>
      </c>
      <c r="C569">
        <v>1.85</v>
      </c>
      <c r="D569">
        <v>2.74</v>
      </c>
      <c r="E569">
        <v>-2.74</v>
      </c>
      <c r="F569">
        <v>0.26</v>
      </c>
      <c r="G569">
        <v>2.61</v>
      </c>
      <c r="H569">
        <v>0.17</v>
      </c>
      <c r="I569">
        <v>0.33</v>
      </c>
      <c r="J569">
        <v>2.7</v>
      </c>
      <c r="K569">
        <v>0.91</v>
      </c>
      <c r="L569">
        <v>0.17</v>
      </c>
      <c r="M569">
        <v>0.59</v>
      </c>
    </row>
    <row r="570" spans="1:13" x14ac:dyDescent="0.3">
      <c r="A570" s="1" t="s">
        <v>392</v>
      </c>
      <c r="B570">
        <v>3.23</v>
      </c>
      <c r="C570">
        <v>-0.36</v>
      </c>
      <c r="D570">
        <v>1.61</v>
      </c>
      <c r="E570">
        <v>-3.36</v>
      </c>
      <c r="F570">
        <v>0.68</v>
      </c>
      <c r="G570">
        <v>4.2</v>
      </c>
      <c r="H570">
        <v>-1.4</v>
      </c>
      <c r="I570">
        <v>2.4300000000000002</v>
      </c>
      <c r="J570">
        <v>1.65</v>
      </c>
      <c r="K570">
        <v>-0.26</v>
      </c>
      <c r="L570">
        <v>-1.1299999999999999</v>
      </c>
      <c r="M570">
        <v>0.72</v>
      </c>
    </row>
    <row r="571" spans="1:13" x14ac:dyDescent="0.3">
      <c r="A571" s="1" t="s">
        <v>393</v>
      </c>
      <c r="B571">
        <v>-1.06</v>
      </c>
      <c r="C571">
        <v>3.59</v>
      </c>
      <c r="D571">
        <v>1.51</v>
      </c>
      <c r="E571">
        <v>-0.15</v>
      </c>
      <c r="F571">
        <v>0.62</v>
      </c>
      <c r="G571">
        <v>-2.08</v>
      </c>
      <c r="H571">
        <v>-2.4500000000000002</v>
      </c>
      <c r="I571">
        <v>-1.91</v>
      </c>
      <c r="J571">
        <v>-1.94</v>
      </c>
      <c r="K571">
        <v>5.54</v>
      </c>
      <c r="L571">
        <v>5.95</v>
      </c>
      <c r="M571">
        <v>1.64</v>
      </c>
    </row>
    <row r="572" spans="1:13" x14ac:dyDescent="0.3">
      <c r="A572" s="1" t="s">
        <v>394</v>
      </c>
      <c r="B572">
        <v>-0.13</v>
      </c>
      <c r="C572">
        <v>-1.19</v>
      </c>
      <c r="D572">
        <v>2.31</v>
      </c>
      <c r="E572">
        <v>2.06</v>
      </c>
      <c r="F572">
        <v>1.95</v>
      </c>
      <c r="G572">
        <v>3.7</v>
      </c>
      <c r="H572">
        <v>5.27</v>
      </c>
      <c r="I572">
        <v>2.99</v>
      </c>
      <c r="J572">
        <v>0.16</v>
      </c>
      <c r="K572">
        <v>0.7</v>
      </c>
      <c r="L572">
        <v>1.85</v>
      </c>
      <c r="M572">
        <v>0.46</v>
      </c>
    </row>
    <row r="573" spans="1:13" x14ac:dyDescent="0.3">
      <c r="A573" s="1" t="s">
        <v>395</v>
      </c>
      <c r="B573">
        <v>-1.75</v>
      </c>
      <c r="C573">
        <v>-0.02</v>
      </c>
      <c r="D573">
        <v>-0.05</v>
      </c>
      <c r="E573">
        <v>-5.09</v>
      </c>
      <c r="F573">
        <v>1.07</v>
      </c>
      <c r="G573">
        <v>2.99</v>
      </c>
      <c r="H573">
        <v>-2.4700000000000002</v>
      </c>
      <c r="I573">
        <v>2.17</v>
      </c>
      <c r="J573">
        <v>-1.63</v>
      </c>
      <c r="K573">
        <v>2.59</v>
      </c>
      <c r="L573">
        <v>-1.29</v>
      </c>
      <c r="M573">
        <v>0.63</v>
      </c>
    </row>
    <row r="574" spans="1:13" x14ac:dyDescent="0.3">
      <c r="A574" s="1" t="s">
        <v>638</v>
      </c>
      <c r="B574">
        <v>-0.4</v>
      </c>
      <c r="C574">
        <v>5.29</v>
      </c>
      <c r="D574">
        <v>5.04</v>
      </c>
      <c r="E574">
        <v>10.93</v>
      </c>
      <c r="F574">
        <v>2.35</v>
      </c>
      <c r="G574">
        <v>0.69</v>
      </c>
      <c r="H574">
        <v>-1.51</v>
      </c>
      <c r="I574">
        <v>-1.95</v>
      </c>
      <c r="J574">
        <v>2.42</v>
      </c>
      <c r="K574">
        <v>2.09</v>
      </c>
      <c r="L574">
        <v>5.27</v>
      </c>
      <c r="M574">
        <v>3.27</v>
      </c>
    </row>
    <row r="575" spans="1:13" x14ac:dyDescent="0.3">
      <c r="A575" s="1" t="s">
        <v>396</v>
      </c>
      <c r="B575">
        <v>0.08</v>
      </c>
      <c r="C575">
        <v>1.2</v>
      </c>
      <c r="D575">
        <v>3.61</v>
      </c>
      <c r="E575">
        <v>0.5</v>
      </c>
      <c r="F575">
        <v>0.82</v>
      </c>
      <c r="G575">
        <v>6.9</v>
      </c>
      <c r="H575">
        <v>-5.55</v>
      </c>
      <c r="I575">
        <v>3.02</v>
      </c>
      <c r="J575">
        <v>2.78</v>
      </c>
      <c r="K575">
        <v>-2.2599999999999998</v>
      </c>
      <c r="L575">
        <v>3.37</v>
      </c>
      <c r="M575">
        <v>-0.05</v>
      </c>
    </row>
    <row r="576" spans="1:13" x14ac:dyDescent="0.3">
      <c r="A576" s="1" t="s">
        <v>397</v>
      </c>
      <c r="B576">
        <v>4.07</v>
      </c>
      <c r="C576">
        <v>-0.65</v>
      </c>
      <c r="D576">
        <v>3.4</v>
      </c>
      <c r="E576">
        <v>2.95</v>
      </c>
      <c r="F576">
        <v>3.59</v>
      </c>
      <c r="G576">
        <v>1.0900000000000001</v>
      </c>
      <c r="H576">
        <v>4.07</v>
      </c>
      <c r="I576">
        <v>2.42</v>
      </c>
      <c r="J576">
        <v>8.0399999999999991</v>
      </c>
      <c r="K576">
        <v>2.46</v>
      </c>
      <c r="L576">
        <v>3.96</v>
      </c>
      <c r="M576">
        <v>3.65</v>
      </c>
    </row>
    <row r="577" spans="1:13" x14ac:dyDescent="0.3">
      <c r="A577" s="1" t="s">
        <v>639</v>
      </c>
      <c r="B577">
        <v>2.0099999999999998</v>
      </c>
      <c r="C577">
        <v>-0.87</v>
      </c>
      <c r="D577">
        <v>2.4900000000000002</v>
      </c>
      <c r="E577">
        <v>5.01</v>
      </c>
      <c r="F577">
        <v>1.8</v>
      </c>
      <c r="G577">
        <v>-0.15</v>
      </c>
      <c r="H577">
        <v>4.4800000000000004</v>
      </c>
      <c r="I577">
        <v>-4.9800000000000004</v>
      </c>
      <c r="J577">
        <v>2.44</v>
      </c>
      <c r="K577">
        <v>-0.15</v>
      </c>
      <c r="L577">
        <v>1.03</v>
      </c>
      <c r="M577">
        <v>2.0499999999999998</v>
      </c>
    </row>
    <row r="578" spans="1:13" x14ac:dyDescent="0.3">
      <c r="A578" s="1" t="s">
        <v>398</v>
      </c>
      <c r="B578">
        <v>1.93</v>
      </c>
      <c r="C578">
        <v>2.66</v>
      </c>
      <c r="D578">
        <v>6.09</v>
      </c>
      <c r="E578">
        <v>2.8</v>
      </c>
      <c r="F578">
        <v>-0.71</v>
      </c>
      <c r="G578">
        <v>7.9</v>
      </c>
      <c r="H578">
        <v>3.16</v>
      </c>
      <c r="I578">
        <v>-2.81</v>
      </c>
      <c r="J578">
        <v>9.41</v>
      </c>
      <c r="K578">
        <v>6.38</v>
      </c>
      <c r="L578">
        <v>6.13</v>
      </c>
      <c r="M578">
        <v>5.04</v>
      </c>
    </row>
    <row r="579" spans="1:13" x14ac:dyDescent="0.3">
      <c r="A579" s="1" t="s">
        <v>399</v>
      </c>
      <c r="B579">
        <v>-6.22</v>
      </c>
      <c r="C579">
        <v>-6.08</v>
      </c>
      <c r="D579">
        <v>-3.28</v>
      </c>
      <c r="E579">
        <v>-10.75</v>
      </c>
      <c r="F579">
        <v>-6.01</v>
      </c>
      <c r="G579">
        <v>-0.06</v>
      </c>
      <c r="H579">
        <v>-7.05</v>
      </c>
      <c r="I579">
        <v>-4.54</v>
      </c>
      <c r="J579">
        <v>-4.6399999999999997</v>
      </c>
      <c r="K579">
        <v>-3.49</v>
      </c>
      <c r="L579">
        <v>-2.59</v>
      </c>
      <c r="M579">
        <v>-4.5599999999999996</v>
      </c>
    </row>
    <row r="580" spans="1:13" x14ac:dyDescent="0.3">
      <c r="A580" s="1" t="s">
        <v>640</v>
      </c>
      <c r="B580">
        <v>-1.08</v>
      </c>
      <c r="C580">
        <v>-5.74</v>
      </c>
      <c r="D580">
        <v>-3.23</v>
      </c>
      <c r="E580">
        <v>3</v>
      </c>
      <c r="F580">
        <v>0.4</v>
      </c>
      <c r="G580">
        <v>-3.18</v>
      </c>
      <c r="H580">
        <v>-2.54</v>
      </c>
      <c r="I580">
        <v>3.17</v>
      </c>
      <c r="J580">
        <v>-2.52</v>
      </c>
      <c r="K580">
        <v>-2.41</v>
      </c>
      <c r="L580">
        <v>-3.44</v>
      </c>
      <c r="M580">
        <v>-1.0900000000000001</v>
      </c>
    </row>
    <row r="581" spans="1:13" x14ac:dyDescent="0.3">
      <c r="A581" s="1" t="s">
        <v>400</v>
      </c>
      <c r="B581">
        <v>-3.98</v>
      </c>
      <c r="C581">
        <v>-7.0000000000000007E-2</v>
      </c>
      <c r="D581">
        <v>-3.65</v>
      </c>
      <c r="E581">
        <v>10.050000000000001</v>
      </c>
      <c r="F581">
        <v>-2.84</v>
      </c>
      <c r="G581">
        <v>-0.22</v>
      </c>
      <c r="H581">
        <v>-2.2799999999999998</v>
      </c>
      <c r="I581">
        <v>2.78</v>
      </c>
      <c r="J581">
        <v>3.93</v>
      </c>
      <c r="K581">
        <v>-0.04</v>
      </c>
      <c r="L581">
        <v>1.1499999999999999</v>
      </c>
      <c r="M581">
        <v>-0.35</v>
      </c>
    </row>
    <row r="582" spans="1:13" x14ac:dyDescent="0.3">
      <c r="A582" s="1" t="s">
        <v>401</v>
      </c>
      <c r="B582">
        <v>-0.56000000000000005</v>
      </c>
      <c r="C582">
        <v>2.97</v>
      </c>
      <c r="D582">
        <v>3.23</v>
      </c>
      <c r="E582">
        <v>3.41</v>
      </c>
      <c r="F582">
        <v>0.72</v>
      </c>
      <c r="G582">
        <v>6.8</v>
      </c>
      <c r="H582">
        <v>-0.83</v>
      </c>
      <c r="I582">
        <v>0.22</v>
      </c>
      <c r="J582">
        <v>0.87</v>
      </c>
      <c r="K582">
        <v>2.37</v>
      </c>
      <c r="L582">
        <v>0.38</v>
      </c>
      <c r="M582">
        <v>3.23</v>
      </c>
    </row>
    <row r="583" spans="1:13" x14ac:dyDescent="0.3">
      <c r="A583" s="1" t="s">
        <v>641</v>
      </c>
      <c r="B583">
        <v>4.55</v>
      </c>
      <c r="C583">
        <v>0.88</v>
      </c>
      <c r="D583">
        <v>-2.3199999999999998</v>
      </c>
      <c r="E583">
        <v>0.53</v>
      </c>
      <c r="F583">
        <v>2.42</v>
      </c>
      <c r="G583">
        <v>-0.42</v>
      </c>
      <c r="H583">
        <v>6.43</v>
      </c>
      <c r="I583">
        <v>2.61</v>
      </c>
      <c r="J583">
        <v>3.03</v>
      </c>
      <c r="K583">
        <v>1.48</v>
      </c>
      <c r="L583">
        <v>-1.02</v>
      </c>
      <c r="M583">
        <v>-0.8</v>
      </c>
    </row>
    <row r="584" spans="1:13" x14ac:dyDescent="0.3">
      <c r="A584" s="1" t="s">
        <v>402</v>
      </c>
      <c r="B584">
        <v>2.86</v>
      </c>
      <c r="C584">
        <v>-1.63</v>
      </c>
      <c r="D584">
        <v>5.91</v>
      </c>
      <c r="E584">
        <v>1.0900000000000001</v>
      </c>
      <c r="F584">
        <v>3.94</v>
      </c>
      <c r="G584">
        <v>2.38</v>
      </c>
      <c r="H584">
        <v>2.71</v>
      </c>
      <c r="I584">
        <v>1.69</v>
      </c>
      <c r="J584">
        <v>3.22</v>
      </c>
      <c r="K584">
        <v>5.92</v>
      </c>
      <c r="L584">
        <v>4.26</v>
      </c>
      <c r="M584">
        <v>3.2</v>
      </c>
    </row>
    <row r="585" spans="1:13" x14ac:dyDescent="0.3">
      <c r="A585" s="1" t="s">
        <v>403</v>
      </c>
      <c r="B585">
        <v>-1.1499999999999999</v>
      </c>
      <c r="C585">
        <v>-0.72</v>
      </c>
      <c r="D585">
        <v>-1.08</v>
      </c>
      <c r="E585">
        <v>-2.84</v>
      </c>
      <c r="F585">
        <v>1.1499999999999999</v>
      </c>
      <c r="G585">
        <v>7.2</v>
      </c>
      <c r="H585">
        <v>2.91</v>
      </c>
      <c r="I585">
        <v>0.93</v>
      </c>
      <c r="J585">
        <v>8.0399999999999991</v>
      </c>
      <c r="K585">
        <v>4.5</v>
      </c>
      <c r="L585">
        <v>2.44</v>
      </c>
      <c r="M585">
        <v>2.0499999999999998</v>
      </c>
    </row>
    <row r="586" spans="1:13" x14ac:dyDescent="0.3">
      <c r="A586" s="1" t="s">
        <v>642</v>
      </c>
      <c r="B586">
        <v>0.72</v>
      </c>
      <c r="C586">
        <v>-3.95</v>
      </c>
      <c r="D586">
        <v>2.4700000000000002</v>
      </c>
      <c r="E586">
        <v>3.37</v>
      </c>
      <c r="F586">
        <v>-1</v>
      </c>
      <c r="G586">
        <v>-0.16</v>
      </c>
      <c r="H586">
        <v>1.77</v>
      </c>
      <c r="I586">
        <v>-0.56000000000000005</v>
      </c>
      <c r="J586">
        <v>0.6</v>
      </c>
      <c r="K586">
        <v>2.08</v>
      </c>
      <c r="L586">
        <v>-2.06</v>
      </c>
      <c r="M586">
        <v>-0.23</v>
      </c>
    </row>
    <row r="587" spans="1:13" x14ac:dyDescent="0.3">
      <c r="A587" s="1" t="s">
        <v>404</v>
      </c>
      <c r="B587">
        <v>-0.24</v>
      </c>
      <c r="C587">
        <v>-2.86</v>
      </c>
      <c r="D587">
        <v>-11.63</v>
      </c>
      <c r="E587">
        <v>-11.92</v>
      </c>
      <c r="F587">
        <v>-6.21</v>
      </c>
      <c r="G587">
        <v>-8.7799999999999994</v>
      </c>
      <c r="H587">
        <v>-0.43</v>
      </c>
      <c r="I587">
        <v>-7.0000000000000007E-2</v>
      </c>
      <c r="J587">
        <v>-8.7799999999999994</v>
      </c>
      <c r="K587">
        <v>-8.7899999999999991</v>
      </c>
      <c r="L587">
        <v>-5.5</v>
      </c>
      <c r="M587">
        <v>-8.99</v>
      </c>
    </row>
    <row r="588" spans="1:13" x14ac:dyDescent="0.3">
      <c r="A588" s="1" t="s">
        <v>405</v>
      </c>
      <c r="B588">
        <v>0.48</v>
      </c>
      <c r="C588">
        <v>5.33</v>
      </c>
      <c r="D588">
        <v>4.2</v>
      </c>
      <c r="E588">
        <v>-2.2000000000000002</v>
      </c>
      <c r="F588">
        <v>5.55</v>
      </c>
      <c r="G588">
        <v>-1.6</v>
      </c>
      <c r="H588">
        <v>2.5299999999999998</v>
      </c>
      <c r="I588">
        <v>3.28</v>
      </c>
      <c r="J588">
        <v>2.4700000000000002</v>
      </c>
      <c r="K588">
        <v>6.42</v>
      </c>
      <c r="L588">
        <v>2.82</v>
      </c>
      <c r="M588">
        <v>2.9</v>
      </c>
    </row>
    <row r="589" spans="1:13" x14ac:dyDescent="0.3">
      <c r="A589" s="1" t="s">
        <v>406</v>
      </c>
      <c r="B589">
        <v>-11.29</v>
      </c>
      <c r="C589">
        <v>-11.37</v>
      </c>
      <c r="D589">
        <v>-9.99</v>
      </c>
      <c r="E589">
        <v>-13.04</v>
      </c>
      <c r="F589">
        <v>-6.25</v>
      </c>
      <c r="G589">
        <v>-8.09</v>
      </c>
      <c r="H589">
        <v>-8.6999999999999993</v>
      </c>
      <c r="I589">
        <v>-4.76</v>
      </c>
      <c r="J589">
        <v>-9.06</v>
      </c>
      <c r="K589">
        <v>-8.25</v>
      </c>
      <c r="L589">
        <v>-11.56</v>
      </c>
      <c r="M589">
        <v>-9.9</v>
      </c>
    </row>
    <row r="590" spans="1:13" x14ac:dyDescent="0.3">
      <c r="A590" s="1" t="s">
        <v>407</v>
      </c>
      <c r="B590">
        <v>7.29</v>
      </c>
      <c r="C590">
        <v>10.54</v>
      </c>
      <c r="D590">
        <v>11.84</v>
      </c>
      <c r="E590">
        <v>10.33</v>
      </c>
      <c r="F590">
        <v>5.68</v>
      </c>
      <c r="G590">
        <v>9.2200000000000006</v>
      </c>
      <c r="H590">
        <v>5.44</v>
      </c>
      <c r="I590">
        <v>5.42</v>
      </c>
      <c r="J590">
        <v>8.1999999999999993</v>
      </c>
      <c r="K590">
        <v>5.32</v>
      </c>
      <c r="L590">
        <v>9.86</v>
      </c>
      <c r="M590">
        <v>9.8699999999999992</v>
      </c>
    </row>
    <row r="591" spans="1:13" x14ac:dyDescent="0.3">
      <c r="A591" s="1" t="s">
        <v>408</v>
      </c>
      <c r="B591">
        <v>1.34</v>
      </c>
      <c r="C591">
        <v>3.75</v>
      </c>
      <c r="D591">
        <v>5.68</v>
      </c>
      <c r="E591">
        <v>2.4700000000000002</v>
      </c>
      <c r="F591">
        <v>4.18</v>
      </c>
      <c r="G591">
        <v>5.78</v>
      </c>
      <c r="H591">
        <v>3.23</v>
      </c>
      <c r="I591">
        <v>3.56</v>
      </c>
      <c r="J591">
        <v>0.68</v>
      </c>
      <c r="K591">
        <v>3.3</v>
      </c>
      <c r="L591">
        <v>2.75</v>
      </c>
      <c r="M591">
        <v>3.34</v>
      </c>
    </row>
    <row r="592" spans="1:13" x14ac:dyDescent="0.3">
      <c r="A592" s="1" t="s">
        <v>643</v>
      </c>
      <c r="B592">
        <v>3.66</v>
      </c>
      <c r="C592">
        <v>-5.36</v>
      </c>
      <c r="D592">
        <v>-2.15</v>
      </c>
      <c r="E592">
        <v>2.02</v>
      </c>
      <c r="F592">
        <v>1.8</v>
      </c>
      <c r="G592">
        <v>3.79</v>
      </c>
      <c r="H592">
        <v>0.45</v>
      </c>
      <c r="I592">
        <v>3.33</v>
      </c>
      <c r="J592">
        <v>3.43</v>
      </c>
      <c r="K592">
        <v>0.5</v>
      </c>
      <c r="L592">
        <v>-2.5</v>
      </c>
      <c r="M592">
        <v>0.44</v>
      </c>
    </row>
    <row r="593" spans="1:13" x14ac:dyDescent="0.3">
      <c r="A593" s="1" t="s">
        <v>409</v>
      </c>
      <c r="B593">
        <v>3.13</v>
      </c>
      <c r="C593">
        <v>3.33</v>
      </c>
      <c r="D593">
        <v>3.84</v>
      </c>
      <c r="E593">
        <v>0.22</v>
      </c>
      <c r="F593">
        <v>4.47</v>
      </c>
      <c r="G593">
        <v>5.91</v>
      </c>
      <c r="H593">
        <v>6.02</v>
      </c>
      <c r="I593">
        <v>1</v>
      </c>
      <c r="J593">
        <v>4.63</v>
      </c>
      <c r="K593">
        <v>-3.16</v>
      </c>
      <c r="L593">
        <v>7.13</v>
      </c>
      <c r="M593">
        <v>5.59</v>
      </c>
    </row>
    <row r="594" spans="1:13" x14ac:dyDescent="0.3">
      <c r="A594" s="1" t="s">
        <v>410</v>
      </c>
      <c r="B594">
        <v>-5.62</v>
      </c>
      <c r="C594">
        <v>-12.43</v>
      </c>
      <c r="D594">
        <v>-9.85</v>
      </c>
      <c r="E594">
        <v>-11.83</v>
      </c>
      <c r="F594">
        <v>-7.79</v>
      </c>
      <c r="G594">
        <v>-8.4700000000000006</v>
      </c>
      <c r="H594">
        <v>-3</v>
      </c>
      <c r="I594">
        <v>-1.55</v>
      </c>
      <c r="J594">
        <v>-6.04</v>
      </c>
      <c r="K594">
        <v>-3.4</v>
      </c>
      <c r="L594">
        <v>-5.57</v>
      </c>
      <c r="M594">
        <v>-7.16</v>
      </c>
    </row>
    <row r="595" spans="1:13" x14ac:dyDescent="0.3">
      <c r="A595" s="1" t="s">
        <v>644</v>
      </c>
      <c r="B595">
        <v>4.92</v>
      </c>
      <c r="C595">
        <v>13.15</v>
      </c>
      <c r="D595">
        <v>9.67</v>
      </c>
      <c r="E595">
        <v>8.83</v>
      </c>
      <c r="F595">
        <v>5.01</v>
      </c>
      <c r="G595">
        <v>7.96</v>
      </c>
      <c r="H595">
        <v>5.14</v>
      </c>
      <c r="I595">
        <v>3.64</v>
      </c>
      <c r="J595">
        <v>7.14</v>
      </c>
      <c r="K595">
        <v>6.83</v>
      </c>
      <c r="L595">
        <v>6.19</v>
      </c>
      <c r="M595">
        <v>7.66</v>
      </c>
    </row>
    <row r="596" spans="1:13" x14ac:dyDescent="0.3">
      <c r="A596" s="1" t="s">
        <v>411</v>
      </c>
      <c r="B596">
        <v>1.75</v>
      </c>
      <c r="C596">
        <v>1.03</v>
      </c>
      <c r="D596">
        <v>-0.34</v>
      </c>
      <c r="E596">
        <v>-2.68</v>
      </c>
      <c r="F596">
        <v>3.55</v>
      </c>
      <c r="G596">
        <v>3.51</v>
      </c>
      <c r="H596">
        <v>2.0499999999999998</v>
      </c>
      <c r="I596">
        <v>-1.01</v>
      </c>
      <c r="J596">
        <v>0.91</v>
      </c>
      <c r="K596">
        <v>-2.1800000000000002</v>
      </c>
      <c r="L596">
        <v>3.13</v>
      </c>
      <c r="M596">
        <v>-0.33</v>
      </c>
    </row>
    <row r="597" spans="1:13" x14ac:dyDescent="0.3">
      <c r="A597" s="1" t="s">
        <v>645</v>
      </c>
      <c r="B597">
        <v>-1.38</v>
      </c>
      <c r="C597">
        <v>-4.76</v>
      </c>
      <c r="D597">
        <v>-2.1</v>
      </c>
      <c r="E597">
        <v>-8.74</v>
      </c>
      <c r="F597">
        <v>-0.88</v>
      </c>
      <c r="G597">
        <v>-2.59</v>
      </c>
      <c r="H597">
        <v>0.28999999999999998</v>
      </c>
      <c r="I597">
        <v>3.44</v>
      </c>
      <c r="J597">
        <v>0.12</v>
      </c>
      <c r="K597">
        <v>-0.64</v>
      </c>
      <c r="L597">
        <v>-4.83</v>
      </c>
      <c r="M597">
        <v>-4.34</v>
      </c>
    </row>
    <row r="598" spans="1:13" x14ac:dyDescent="0.3">
      <c r="A598" s="1" t="s">
        <v>412</v>
      </c>
      <c r="B598">
        <v>1.87</v>
      </c>
      <c r="C598">
        <v>3.69</v>
      </c>
      <c r="D598">
        <v>4.3499999999999996</v>
      </c>
      <c r="E598">
        <v>3.68</v>
      </c>
      <c r="F598">
        <v>2.89</v>
      </c>
      <c r="G598">
        <v>1.24</v>
      </c>
      <c r="H598">
        <v>1.23</v>
      </c>
      <c r="I598">
        <v>3.93</v>
      </c>
      <c r="J598">
        <v>0.86</v>
      </c>
      <c r="K598">
        <v>-0.98</v>
      </c>
      <c r="L598">
        <v>2.68</v>
      </c>
      <c r="M598">
        <v>0.74</v>
      </c>
    </row>
    <row r="599" spans="1:13" x14ac:dyDescent="0.3">
      <c r="A599" s="1" t="s">
        <v>413</v>
      </c>
      <c r="B599">
        <v>7.0000000000000007E-2</v>
      </c>
      <c r="C599">
        <v>7.15</v>
      </c>
      <c r="D599">
        <v>0.74</v>
      </c>
      <c r="E599">
        <v>-2.0699999999999998</v>
      </c>
      <c r="F599">
        <v>-1.23</v>
      </c>
      <c r="G599">
        <v>3.24</v>
      </c>
      <c r="H599">
        <v>2.16</v>
      </c>
      <c r="I599">
        <v>-1.39</v>
      </c>
      <c r="J599">
        <v>0.78</v>
      </c>
      <c r="K599">
        <v>4.68</v>
      </c>
      <c r="L599">
        <v>3.37</v>
      </c>
      <c r="M599">
        <v>2.5099999999999998</v>
      </c>
    </row>
    <row r="600" spans="1:13" x14ac:dyDescent="0.3">
      <c r="A600" s="1" t="s">
        <v>646</v>
      </c>
      <c r="B600">
        <v>2.1800000000000002</v>
      </c>
      <c r="C600">
        <v>2.69</v>
      </c>
      <c r="D600">
        <v>4.49</v>
      </c>
      <c r="E600">
        <v>1.1599999999999999</v>
      </c>
      <c r="F600">
        <v>0.83</v>
      </c>
      <c r="G600">
        <v>5.25</v>
      </c>
      <c r="H600">
        <v>2.4900000000000002</v>
      </c>
      <c r="I600">
        <v>-2.14</v>
      </c>
      <c r="J600">
        <v>2.16</v>
      </c>
      <c r="K600">
        <v>5.61</v>
      </c>
      <c r="L600">
        <v>5.74</v>
      </c>
      <c r="M600">
        <v>3.83</v>
      </c>
    </row>
    <row r="601" spans="1:13" x14ac:dyDescent="0.3">
      <c r="A601" s="1" t="s">
        <v>414</v>
      </c>
      <c r="B601">
        <v>3.5</v>
      </c>
      <c r="C601">
        <v>5.49</v>
      </c>
      <c r="D601">
        <v>1.01</v>
      </c>
      <c r="E601">
        <v>6.2</v>
      </c>
      <c r="F601">
        <v>2.09</v>
      </c>
      <c r="G601">
        <v>3.76</v>
      </c>
      <c r="H601">
        <v>1.02</v>
      </c>
      <c r="I601">
        <v>4.1100000000000003</v>
      </c>
      <c r="J601">
        <v>1.32</v>
      </c>
      <c r="K601">
        <v>3.46</v>
      </c>
      <c r="L601">
        <v>2.64</v>
      </c>
      <c r="M601">
        <v>2.11</v>
      </c>
    </row>
    <row r="602" spans="1:13" x14ac:dyDescent="0.3">
      <c r="A602" s="1" t="s">
        <v>415</v>
      </c>
      <c r="B602">
        <v>-0.35</v>
      </c>
      <c r="C602">
        <v>6.5</v>
      </c>
      <c r="D602">
        <v>-2.81</v>
      </c>
      <c r="E602">
        <v>-11.88</v>
      </c>
      <c r="F602">
        <v>-2.58</v>
      </c>
      <c r="G602">
        <v>3.39</v>
      </c>
      <c r="H602">
        <v>-2.1</v>
      </c>
      <c r="I602">
        <v>4.83</v>
      </c>
      <c r="J602">
        <v>1.02</v>
      </c>
      <c r="K602">
        <v>-1.99</v>
      </c>
      <c r="L602">
        <v>-2.46</v>
      </c>
      <c r="M602">
        <v>0.4</v>
      </c>
    </row>
    <row r="603" spans="1:13" x14ac:dyDescent="0.3">
      <c r="A603" s="1" t="s">
        <v>647</v>
      </c>
      <c r="B603">
        <v>-8.67</v>
      </c>
      <c r="C603">
        <v>-7.16</v>
      </c>
      <c r="D603">
        <v>-8.51</v>
      </c>
      <c r="E603">
        <v>-15.3</v>
      </c>
      <c r="F603">
        <v>-8.7899999999999991</v>
      </c>
      <c r="G603">
        <v>-6.92</v>
      </c>
      <c r="H603">
        <v>-6.21</v>
      </c>
      <c r="I603">
        <v>-9.85</v>
      </c>
      <c r="J603">
        <v>-6.83</v>
      </c>
      <c r="K603">
        <v>-5.36</v>
      </c>
      <c r="L603">
        <v>-10.68</v>
      </c>
      <c r="M603">
        <v>-8.5500000000000007</v>
      </c>
    </row>
    <row r="604" spans="1:13" x14ac:dyDescent="0.3">
      <c r="A604" s="1" t="s">
        <v>416</v>
      </c>
      <c r="B604">
        <v>-11.38</v>
      </c>
      <c r="C604">
        <v>-22.8</v>
      </c>
      <c r="D604">
        <v>-20.29</v>
      </c>
      <c r="E604">
        <v>-34.47</v>
      </c>
      <c r="F604">
        <v>-9.91</v>
      </c>
      <c r="G604">
        <v>-9.75</v>
      </c>
      <c r="H604">
        <v>-13.32</v>
      </c>
      <c r="I604">
        <v>-12.94</v>
      </c>
      <c r="J604">
        <v>-7.6</v>
      </c>
      <c r="K604">
        <v>-5.09</v>
      </c>
      <c r="L604">
        <v>-20.18</v>
      </c>
      <c r="M604">
        <v>-18.02</v>
      </c>
    </row>
    <row r="605" spans="1:13" x14ac:dyDescent="0.3">
      <c r="A605" s="1" t="s">
        <v>417</v>
      </c>
      <c r="B605">
        <v>8.0500000000000007</v>
      </c>
      <c r="C605">
        <v>26.15</v>
      </c>
      <c r="D605">
        <v>10.18</v>
      </c>
      <c r="E605">
        <v>32.36</v>
      </c>
      <c r="F605">
        <v>12.13</v>
      </c>
      <c r="G605">
        <v>15.24</v>
      </c>
      <c r="H605">
        <v>9.5299999999999994</v>
      </c>
      <c r="I605">
        <v>5.08</v>
      </c>
      <c r="J605">
        <v>18.05</v>
      </c>
      <c r="K605">
        <v>13.48</v>
      </c>
      <c r="L605">
        <v>11.93</v>
      </c>
      <c r="M605">
        <v>10.06</v>
      </c>
    </row>
    <row r="606" spans="1:13" x14ac:dyDescent="0.3">
      <c r="A606" s="1" t="s">
        <v>648</v>
      </c>
      <c r="B606">
        <v>3.26</v>
      </c>
      <c r="C606">
        <v>7.35</v>
      </c>
      <c r="D606">
        <v>6.45</v>
      </c>
      <c r="E606">
        <v>0.52</v>
      </c>
      <c r="F606">
        <v>4.62</v>
      </c>
      <c r="G606">
        <v>7.96</v>
      </c>
      <c r="H606">
        <v>4.79</v>
      </c>
      <c r="I606">
        <v>4.5999999999999996</v>
      </c>
      <c r="J606">
        <v>4.33</v>
      </c>
      <c r="K606">
        <v>4.1500000000000004</v>
      </c>
      <c r="L606">
        <v>3.65</v>
      </c>
      <c r="M606">
        <v>4.9400000000000004</v>
      </c>
    </row>
    <row r="607" spans="1:13" x14ac:dyDescent="0.3">
      <c r="A607" s="1" t="s">
        <v>418</v>
      </c>
      <c r="B607">
        <v>0.01</v>
      </c>
      <c r="C607">
        <v>14.7</v>
      </c>
      <c r="D607">
        <v>3.34</v>
      </c>
      <c r="E607">
        <v>-0.4</v>
      </c>
      <c r="F607">
        <v>1.19</v>
      </c>
      <c r="G607">
        <v>5.96</v>
      </c>
      <c r="H607">
        <v>-2.6</v>
      </c>
      <c r="I607">
        <v>-5</v>
      </c>
      <c r="J607">
        <v>4.28</v>
      </c>
      <c r="K607">
        <v>-1.45</v>
      </c>
      <c r="L607">
        <v>-0.34</v>
      </c>
      <c r="M607">
        <v>0.89</v>
      </c>
    </row>
    <row r="608" spans="1:13" x14ac:dyDescent="0.3">
      <c r="A608" s="1" t="s">
        <v>419</v>
      </c>
      <c r="B608">
        <v>5.86</v>
      </c>
      <c r="C608">
        <v>19.07</v>
      </c>
      <c r="D608">
        <v>3.02</v>
      </c>
      <c r="E608">
        <v>-4.7699999999999996</v>
      </c>
      <c r="F608">
        <v>7.48</v>
      </c>
      <c r="G608">
        <v>6.94</v>
      </c>
      <c r="H608">
        <v>5.04</v>
      </c>
      <c r="I608">
        <v>6.35</v>
      </c>
      <c r="J608">
        <v>9.4700000000000006</v>
      </c>
      <c r="K608">
        <v>4.3899999999999997</v>
      </c>
      <c r="L608">
        <v>1.97</v>
      </c>
      <c r="M608">
        <v>6.32</v>
      </c>
    </row>
    <row r="609" spans="1:13" x14ac:dyDescent="0.3">
      <c r="A609" s="1" t="s">
        <v>420</v>
      </c>
      <c r="B609">
        <v>4.45</v>
      </c>
      <c r="C609">
        <v>41.97</v>
      </c>
      <c r="D609">
        <v>6.86</v>
      </c>
      <c r="E609">
        <v>-1.08</v>
      </c>
      <c r="F609">
        <v>4.95</v>
      </c>
      <c r="G609">
        <v>10.5</v>
      </c>
      <c r="H609">
        <v>5.6</v>
      </c>
      <c r="I609">
        <v>-2.2400000000000002</v>
      </c>
      <c r="J609">
        <v>8.15</v>
      </c>
      <c r="K609">
        <v>2.35</v>
      </c>
      <c r="L609">
        <v>4.9000000000000004</v>
      </c>
      <c r="M609">
        <v>9.85</v>
      </c>
    </row>
    <row r="610" spans="1:13" x14ac:dyDescent="0.3">
      <c r="A610" s="1" t="s">
        <v>421</v>
      </c>
      <c r="B610">
        <v>-2.0699999999999998</v>
      </c>
      <c r="C610">
        <v>-9.1999999999999993</v>
      </c>
      <c r="D610">
        <v>-0.28999999999999998</v>
      </c>
      <c r="E610">
        <v>-14.9</v>
      </c>
      <c r="F610">
        <v>7.0000000000000007E-2</v>
      </c>
      <c r="G610">
        <v>-5.25</v>
      </c>
      <c r="H610">
        <v>-1.98</v>
      </c>
      <c r="I610">
        <v>-0.32</v>
      </c>
      <c r="J610">
        <v>-3.86</v>
      </c>
      <c r="K610">
        <v>-1.46</v>
      </c>
      <c r="L610">
        <v>-4.09</v>
      </c>
      <c r="M610">
        <v>-1.04</v>
      </c>
    </row>
    <row r="611" spans="1:13" x14ac:dyDescent="0.3">
      <c r="A611" s="1" t="s">
        <v>649</v>
      </c>
      <c r="B611">
        <v>-2.69</v>
      </c>
      <c r="C611">
        <v>-3.38</v>
      </c>
      <c r="D611">
        <v>-0.72</v>
      </c>
      <c r="E611">
        <v>-4.5</v>
      </c>
      <c r="F611">
        <v>-0.72</v>
      </c>
      <c r="G611">
        <v>-1.9</v>
      </c>
      <c r="H611">
        <v>-3.85</v>
      </c>
      <c r="I611">
        <v>4.47</v>
      </c>
      <c r="J611">
        <v>-2.64</v>
      </c>
      <c r="K611">
        <v>-4.4000000000000004</v>
      </c>
      <c r="L611">
        <v>-0.8</v>
      </c>
      <c r="M611">
        <v>-2.61</v>
      </c>
    </row>
    <row r="612" spans="1:13" x14ac:dyDescent="0.3">
      <c r="A612" s="1" t="s">
        <v>422</v>
      </c>
      <c r="B612">
        <v>10.02</v>
      </c>
      <c r="C612">
        <v>34.479999999999997</v>
      </c>
      <c r="D612">
        <v>17</v>
      </c>
      <c r="E612">
        <v>28.49</v>
      </c>
      <c r="F612">
        <v>8.34</v>
      </c>
      <c r="G612">
        <v>10.83</v>
      </c>
      <c r="H612">
        <v>14.48</v>
      </c>
      <c r="I612">
        <v>2.68</v>
      </c>
      <c r="J612">
        <v>8.32</v>
      </c>
      <c r="K612">
        <v>9.86</v>
      </c>
      <c r="L612">
        <v>16.32</v>
      </c>
      <c r="M612">
        <v>14.95</v>
      </c>
    </row>
    <row r="613" spans="1:13" x14ac:dyDescent="0.3">
      <c r="A613" s="1" t="s">
        <v>423</v>
      </c>
      <c r="B613">
        <v>4.91</v>
      </c>
      <c r="C613">
        <v>15.63</v>
      </c>
      <c r="D613">
        <v>2.91</v>
      </c>
      <c r="E613">
        <v>6.27</v>
      </c>
      <c r="F613">
        <v>1.78</v>
      </c>
      <c r="G613">
        <v>5.14</v>
      </c>
      <c r="H613">
        <v>5.24</v>
      </c>
      <c r="I613">
        <v>0.63</v>
      </c>
      <c r="J613">
        <v>1.4</v>
      </c>
      <c r="K613">
        <v>4.7</v>
      </c>
      <c r="L613">
        <v>6.92</v>
      </c>
      <c r="M613">
        <v>3.53</v>
      </c>
    </row>
    <row r="614" spans="1:13" x14ac:dyDescent="0.3">
      <c r="A614" s="1" t="s">
        <v>650</v>
      </c>
      <c r="B614">
        <v>-4.1500000000000004</v>
      </c>
      <c r="C614">
        <v>11.83</v>
      </c>
      <c r="D614">
        <v>-1.46</v>
      </c>
      <c r="E614">
        <v>4.67</v>
      </c>
      <c r="F614">
        <v>-4.1100000000000003</v>
      </c>
      <c r="G614">
        <v>0.59</v>
      </c>
      <c r="H614">
        <v>-3.52</v>
      </c>
      <c r="I614">
        <v>-0.44</v>
      </c>
      <c r="J614">
        <v>-0.16</v>
      </c>
      <c r="K614">
        <v>3.43</v>
      </c>
      <c r="L614">
        <v>-2.81</v>
      </c>
      <c r="M614">
        <v>-2.72</v>
      </c>
    </row>
    <row r="615" spans="1:13" x14ac:dyDescent="0.3">
      <c r="A615" s="1" t="s">
        <v>651</v>
      </c>
      <c r="B615">
        <v>1.32</v>
      </c>
      <c r="C615">
        <v>-8.3000000000000007</v>
      </c>
      <c r="D615">
        <v>7.93</v>
      </c>
      <c r="E615">
        <v>23.36</v>
      </c>
      <c r="F615">
        <v>0.62</v>
      </c>
      <c r="G615">
        <v>1.52</v>
      </c>
      <c r="H615">
        <v>4.24</v>
      </c>
      <c r="I615">
        <v>-4.57</v>
      </c>
      <c r="J615">
        <v>-1.67</v>
      </c>
      <c r="K615">
        <v>-1.28</v>
      </c>
      <c r="L615">
        <v>10.75</v>
      </c>
      <c r="M615">
        <v>8.08</v>
      </c>
    </row>
    <row r="616" spans="1:13" x14ac:dyDescent="0.3">
      <c r="A616" s="1" t="s">
        <v>424</v>
      </c>
      <c r="B616">
        <v>7.27</v>
      </c>
      <c r="C616">
        <v>0.69</v>
      </c>
      <c r="D616">
        <v>7.84</v>
      </c>
      <c r="E616">
        <v>2.25</v>
      </c>
      <c r="F616">
        <v>7.5</v>
      </c>
      <c r="G616">
        <v>0.72</v>
      </c>
      <c r="H616">
        <v>1.62</v>
      </c>
      <c r="I616">
        <v>10.37</v>
      </c>
      <c r="J616">
        <v>5.7</v>
      </c>
      <c r="K616">
        <v>-0.08</v>
      </c>
      <c r="L616">
        <v>5.87</v>
      </c>
      <c r="M616">
        <v>5.26</v>
      </c>
    </row>
    <row r="617" spans="1:13" x14ac:dyDescent="0.3">
      <c r="A617" s="1" t="s">
        <v>425</v>
      </c>
      <c r="B617">
        <v>3.32</v>
      </c>
      <c r="C617">
        <v>4.32</v>
      </c>
      <c r="D617">
        <v>2.4</v>
      </c>
      <c r="E617">
        <v>0.72</v>
      </c>
      <c r="F617">
        <v>2.63</v>
      </c>
      <c r="G617">
        <v>6.35</v>
      </c>
      <c r="H617">
        <v>3.06</v>
      </c>
      <c r="I617">
        <v>3.97</v>
      </c>
      <c r="J617">
        <v>7.18</v>
      </c>
      <c r="K617">
        <v>2.97</v>
      </c>
      <c r="L617">
        <v>6.21</v>
      </c>
      <c r="M617">
        <v>4.97</v>
      </c>
    </row>
    <row r="618" spans="1:13" x14ac:dyDescent="0.3">
      <c r="A618" s="1" t="s">
        <v>426</v>
      </c>
      <c r="B618">
        <v>1.97</v>
      </c>
      <c r="C618">
        <v>-5.46</v>
      </c>
      <c r="D618">
        <v>2.95</v>
      </c>
      <c r="E618">
        <v>6.16</v>
      </c>
      <c r="F618">
        <v>2.36</v>
      </c>
      <c r="G618">
        <v>-0.84</v>
      </c>
      <c r="H618">
        <v>-0.57999999999999996</v>
      </c>
      <c r="I618">
        <v>-1.1599999999999999</v>
      </c>
      <c r="J618">
        <v>-2.25</v>
      </c>
      <c r="K618">
        <v>-0.11</v>
      </c>
      <c r="L618">
        <v>3.19</v>
      </c>
      <c r="M618">
        <v>2.2400000000000002</v>
      </c>
    </row>
    <row r="619" spans="1:13" x14ac:dyDescent="0.3">
      <c r="A619" s="1" t="s">
        <v>427</v>
      </c>
      <c r="B619">
        <v>-0.8</v>
      </c>
      <c r="C619">
        <v>5.68</v>
      </c>
      <c r="D619">
        <v>-0.3</v>
      </c>
      <c r="E619">
        <v>5.51</v>
      </c>
      <c r="F619">
        <v>-2.57</v>
      </c>
      <c r="G619">
        <v>6.95</v>
      </c>
      <c r="H619">
        <v>0.02</v>
      </c>
      <c r="I619">
        <v>-1.41</v>
      </c>
      <c r="J619">
        <v>2.82</v>
      </c>
      <c r="K619">
        <v>4.3899999999999997</v>
      </c>
      <c r="L619">
        <v>-2.2599999999999998</v>
      </c>
      <c r="M619">
        <v>-2.63</v>
      </c>
    </row>
    <row r="620" spans="1:13" x14ac:dyDescent="0.3">
      <c r="A620" s="1" t="s">
        <v>652</v>
      </c>
      <c r="B620">
        <v>0.21</v>
      </c>
      <c r="C620">
        <v>-0.96</v>
      </c>
      <c r="D620">
        <v>0.85</v>
      </c>
      <c r="E620">
        <v>-8.58</v>
      </c>
      <c r="F620">
        <v>2.4500000000000002</v>
      </c>
      <c r="G620">
        <v>3.41</v>
      </c>
      <c r="H620">
        <v>0.33</v>
      </c>
      <c r="I620">
        <v>2.97</v>
      </c>
      <c r="J620">
        <v>0.26</v>
      </c>
      <c r="K620">
        <v>2.92</v>
      </c>
      <c r="L620">
        <v>0.22</v>
      </c>
      <c r="M620">
        <v>-1.39</v>
      </c>
    </row>
    <row r="621" spans="1:13" x14ac:dyDescent="0.3">
      <c r="A621" s="1" t="s">
        <v>428</v>
      </c>
      <c r="B621">
        <v>-0.28000000000000003</v>
      </c>
      <c r="C621">
        <v>1.78</v>
      </c>
      <c r="D621">
        <v>0.68</v>
      </c>
      <c r="E621">
        <v>-1.19</v>
      </c>
      <c r="F621">
        <v>0.27</v>
      </c>
      <c r="G621">
        <v>4.6500000000000004</v>
      </c>
      <c r="H621">
        <v>1.34</v>
      </c>
      <c r="I621">
        <v>3.23</v>
      </c>
      <c r="J621">
        <v>2.38</v>
      </c>
      <c r="K621">
        <v>2.85</v>
      </c>
      <c r="L621">
        <v>2.85</v>
      </c>
      <c r="M621">
        <v>2.25</v>
      </c>
    </row>
    <row r="622" spans="1:13" x14ac:dyDescent="0.3">
      <c r="A622" s="1" t="s">
        <v>429</v>
      </c>
      <c r="B622">
        <v>-4.5599999999999996</v>
      </c>
      <c r="C622">
        <v>2.8</v>
      </c>
      <c r="D622">
        <v>-6.25</v>
      </c>
      <c r="E622">
        <v>10.99</v>
      </c>
      <c r="F622">
        <v>-4.7699999999999996</v>
      </c>
      <c r="G622">
        <v>-6.22</v>
      </c>
      <c r="H622">
        <v>-5.58</v>
      </c>
      <c r="I622">
        <v>-4.8600000000000003</v>
      </c>
      <c r="J622">
        <v>-4.2</v>
      </c>
      <c r="K622">
        <v>-6.01</v>
      </c>
      <c r="L622">
        <v>-1.55</v>
      </c>
      <c r="M622">
        <v>-3.49</v>
      </c>
    </row>
    <row r="623" spans="1:13" x14ac:dyDescent="0.3">
      <c r="A623" s="1" t="s">
        <v>653</v>
      </c>
      <c r="B623">
        <v>3.74</v>
      </c>
      <c r="C623">
        <v>30.86</v>
      </c>
      <c r="D623">
        <v>4.49</v>
      </c>
      <c r="E623">
        <v>10.33</v>
      </c>
      <c r="F623">
        <v>6.09</v>
      </c>
      <c r="G623">
        <v>7.82</v>
      </c>
      <c r="H623">
        <v>-4.2300000000000004</v>
      </c>
      <c r="I623">
        <v>5.1100000000000003</v>
      </c>
      <c r="J623">
        <v>4.97</v>
      </c>
      <c r="K623">
        <v>2.25</v>
      </c>
      <c r="L623">
        <v>7.08</v>
      </c>
      <c r="M623">
        <v>7.47</v>
      </c>
    </row>
    <row r="624" spans="1:13" x14ac:dyDescent="0.3">
      <c r="A624" s="1" t="s">
        <v>430</v>
      </c>
      <c r="B624">
        <v>-3.87</v>
      </c>
      <c r="C624">
        <v>2.04</v>
      </c>
      <c r="D624">
        <v>-1.1100000000000001</v>
      </c>
      <c r="E624">
        <v>-5.35</v>
      </c>
      <c r="F624">
        <v>0.25</v>
      </c>
      <c r="G624">
        <v>1.04</v>
      </c>
      <c r="H624">
        <v>-7.18</v>
      </c>
      <c r="I624">
        <v>-1.96</v>
      </c>
      <c r="J624">
        <v>1.5</v>
      </c>
      <c r="K624">
        <v>-4.29</v>
      </c>
      <c r="L624">
        <v>-5.67</v>
      </c>
      <c r="M624">
        <v>-3.86</v>
      </c>
    </row>
    <row r="625" spans="1:13" x14ac:dyDescent="0.3">
      <c r="A625" s="1" t="s">
        <v>431</v>
      </c>
      <c r="B625">
        <v>8.06</v>
      </c>
      <c r="C625">
        <v>-4.6900000000000004</v>
      </c>
      <c r="D625">
        <v>4.1399999999999997</v>
      </c>
      <c r="E625">
        <v>3.1</v>
      </c>
      <c r="F625">
        <v>9.4499999999999993</v>
      </c>
      <c r="G625">
        <v>1.77</v>
      </c>
      <c r="H625">
        <v>3.91</v>
      </c>
      <c r="I625">
        <v>8.5500000000000007</v>
      </c>
      <c r="J625">
        <v>1.36</v>
      </c>
      <c r="K625">
        <v>6.62</v>
      </c>
      <c r="L625">
        <v>4.7300000000000004</v>
      </c>
      <c r="M625">
        <v>5.08</v>
      </c>
    </row>
    <row r="626" spans="1:13" x14ac:dyDescent="0.3">
      <c r="A626" s="1" t="s">
        <v>432</v>
      </c>
      <c r="B626">
        <v>-0.66</v>
      </c>
      <c r="C626">
        <v>-10.31</v>
      </c>
      <c r="D626">
        <v>-5.58</v>
      </c>
      <c r="E626">
        <v>17.43</v>
      </c>
      <c r="F626">
        <v>-6.37</v>
      </c>
      <c r="G626">
        <v>-8.31</v>
      </c>
      <c r="H626">
        <v>-1.91</v>
      </c>
      <c r="I626">
        <v>-2.1</v>
      </c>
      <c r="J626">
        <v>-8.9499999999999993</v>
      </c>
      <c r="K626">
        <v>-8.77</v>
      </c>
      <c r="L626">
        <v>-0.69</v>
      </c>
      <c r="M626">
        <v>-7.45</v>
      </c>
    </row>
    <row r="627" spans="1:13" x14ac:dyDescent="0.3">
      <c r="A627" s="1" t="s">
        <v>433</v>
      </c>
      <c r="B627">
        <v>-0.56000000000000005</v>
      </c>
      <c r="C627">
        <v>-7.08</v>
      </c>
      <c r="D627">
        <v>-0.16</v>
      </c>
      <c r="E627">
        <v>8.27</v>
      </c>
      <c r="F627">
        <v>-3.47</v>
      </c>
      <c r="G627">
        <v>-4.9800000000000004</v>
      </c>
      <c r="H627">
        <v>0.27</v>
      </c>
      <c r="I627">
        <v>-1.1000000000000001</v>
      </c>
      <c r="J627">
        <v>-1.52</v>
      </c>
      <c r="K627">
        <v>-1</v>
      </c>
      <c r="L627">
        <v>-1.62</v>
      </c>
      <c r="M627">
        <v>0.02</v>
      </c>
    </row>
    <row r="628" spans="1:13" x14ac:dyDescent="0.3">
      <c r="A628" s="1" t="s">
        <v>434</v>
      </c>
      <c r="B628">
        <v>0.43</v>
      </c>
      <c r="C628">
        <v>15.05</v>
      </c>
      <c r="D628">
        <v>1.3</v>
      </c>
      <c r="E628">
        <v>9.7200000000000006</v>
      </c>
      <c r="F628">
        <v>0.11</v>
      </c>
      <c r="G628">
        <v>3.33</v>
      </c>
      <c r="H628">
        <v>-2.44</v>
      </c>
      <c r="I628">
        <v>9.67</v>
      </c>
      <c r="J628">
        <v>3.02</v>
      </c>
      <c r="K628">
        <v>5.13</v>
      </c>
      <c r="L628">
        <v>-1.06</v>
      </c>
      <c r="M628">
        <v>4.33</v>
      </c>
    </row>
    <row r="629" spans="1:13" x14ac:dyDescent="0.3">
      <c r="A629" s="1" t="s">
        <v>654</v>
      </c>
      <c r="B629">
        <v>2.2599999999999998</v>
      </c>
      <c r="C629">
        <v>-16.96</v>
      </c>
      <c r="D629">
        <v>-7.95</v>
      </c>
      <c r="E629">
        <v>-1.24</v>
      </c>
      <c r="F629">
        <v>0.47</v>
      </c>
      <c r="G629">
        <v>-12.61</v>
      </c>
      <c r="H629">
        <v>-10.63</v>
      </c>
      <c r="I629">
        <v>-3.71</v>
      </c>
      <c r="J629">
        <v>-9.93</v>
      </c>
      <c r="K629">
        <v>-6.88</v>
      </c>
      <c r="L629">
        <v>-7.98</v>
      </c>
      <c r="M629">
        <v>-10.59</v>
      </c>
    </row>
    <row r="630" spans="1:13" x14ac:dyDescent="0.3">
      <c r="A630" s="1" t="s">
        <v>435</v>
      </c>
      <c r="B630">
        <v>-1.63</v>
      </c>
      <c r="C630">
        <v>-9.0399999999999991</v>
      </c>
      <c r="D630">
        <v>-0.1</v>
      </c>
      <c r="E630">
        <v>15.57</v>
      </c>
      <c r="F630">
        <v>-0.94</v>
      </c>
      <c r="G630">
        <v>-2.1</v>
      </c>
      <c r="H630">
        <v>8.6199999999999992</v>
      </c>
      <c r="I630">
        <v>4.79</v>
      </c>
      <c r="J630">
        <v>-4.09</v>
      </c>
      <c r="K630">
        <v>0.96</v>
      </c>
      <c r="L630">
        <v>2.87</v>
      </c>
      <c r="M630">
        <v>-2.92</v>
      </c>
    </row>
    <row r="631" spans="1:13" x14ac:dyDescent="0.3">
      <c r="A631" s="1" t="s">
        <v>436</v>
      </c>
      <c r="B631">
        <v>-3.91</v>
      </c>
      <c r="C631">
        <v>-11.89</v>
      </c>
      <c r="D631">
        <v>-10.01</v>
      </c>
      <c r="E631">
        <v>-16.52</v>
      </c>
      <c r="F631">
        <v>-8.3000000000000007</v>
      </c>
      <c r="G631">
        <v>-8.34</v>
      </c>
      <c r="H631">
        <v>-6.65</v>
      </c>
      <c r="I631">
        <v>-6.54</v>
      </c>
      <c r="J631">
        <v>-7.72</v>
      </c>
      <c r="K631">
        <v>-2.0099999999999998</v>
      </c>
      <c r="L631">
        <v>-9.0500000000000007</v>
      </c>
      <c r="M631">
        <v>-10.82</v>
      </c>
    </row>
    <row r="632" spans="1:13" x14ac:dyDescent="0.3">
      <c r="A632" s="1" t="s">
        <v>655</v>
      </c>
      <c r="B632">
        <v>4.1500000000000004</v>
      </c>
      <c r="C632">
        <v>27.65</v>
      </c>
      <c r="D632">
        <v>11.03</v>
      </c>
      <c r="E632">
        <v>10.43</v>
      </c>
      <c r="F632">
        <v>3.16</v>
      </c>
      <c r="G632">
        <v>11.78</v>
      </c>
      <c r="H632">
        <v>-0.04</v>
      </c>
      <c r="I632">
        <v>6.3</v>
      </c>
      <c r="J632">
        <v>14.65</v>
      </c>
      <c r="K632">
        <v>2.77</v>
      </c>
      <c r="L632">
        <v>7.41</v>
      </c>
      <c r="M632">
        <v>10.87</v>
      </c>
    </row>
    <row r="633" spans="1:13" x14ac:dyDescent="0.3">
      <c r="A633" s="1" t="s">
        <v>437</v>
      </c>
      <c r="B633">
        <v>-1.82</v>
      </c>
      <c r="C633">
        <v>-5.81</v>
      </c>
      <c r="D633">
        <v>-4.37</v>
      </c>
      <c r="E633">
        <v>3.32</v>
      </c>
      <c r="F633">
        <v>-1.61</v>
      </c>
      <c r="G633">
        <v>-5.18</v>
      </c>
      <c r="H633">
        <v>-2.86</v>
      </c>
      <c r="I633">
        <v>0.15</v>
      </c>
      <c r="J633">
        <v>-3.14</v>
      </c>
      <c r="K633">
        <v>-5.03</v>
      </c>
      <c r="L633">
        <v>-2.16</v>
      </c>
      <c r="M633">
        <v>-3.71</v>
      </c>
    </row>
    <row r="634" spans="1:13" x14ac:dyDescent="0.3">
      <c r="A634" s="1" t="s">
        <v>438</v>
      </c>
      <c r="B634">
        <v>-8.35</v>
      </c>
      <c r="C634">
        <v>-6.55</v>
      </c>
      <c r="D634">
        <v>-11.92</v>
      </c>
      <c r="E634">
        <v>-9.14</v>
      </c>
      <c r="F634">
        <v>-10.75</v>
      </c>
      <c r="G634">
        <v>-11.41</v>
      </c>
      <c r="H634">
        <v>-13.85</v>
      </c>
      <c r="I634">
        <v>-11.62</v>
      </c>
      <c r="J634">
        <v>-7.63</v>
      </c>
      <c r="K634">
        <v>-1.91</v>
      </c>
      <c r="L634">
        <v>-7.69</v>
      </c>
      <c r="M634">
        <v>-8.77</v>
      </c>
    </row>
    <row r="635" spans="1:13" x14ac:dyDescent="0.3">
      <c r="A635" s="1" t="s">
        <v>439</v>
      </c>
      <c r="B635">
        <v>9.98</v>
      </c>
      <c r="C635">
        <v>-6.61</v>
      </c>
      <c r="D635">
        <v>14.84</v>
      </c>
      <c r="E635">
        <v>23.61</v>
      </c>
      <c r="F635">
        <v>6.91</v>
      </c>
      <c r="G635">
        <v>4.9800000000000004</v>
      </c>
      <c r="H635">
        <v>10.58</v>
      </c>
      <c r="I635">
        <v>3.51</v>
      </c>
      <c r="J635">
        <v>4.25</v>
      </c>
      <c r="K635">
        <v>8.8000000000000007</v>
      </c>
      <c r="L635">
        <v>12.74</v>
      </c>
      <c r="M635">
        <v>9.86</v>
      </c>
    </row>
    <row r="636" spans="1:13" x14ac:dyDescent="0.3">
      <c r="A636" s="1" t="s">
        <v>440</v>
      </c>
      <c r="B636">
        <v>5.3</v>
      </c>
      <c r="C636">
        <v>-8.1</v>
      </c>
      <c r="D636">
        <v>8.6300000000000008</v>
      </c>
      <c r="E636">
        <v>0.99</v>
      </c>
      <c r="F636">
        <v>9.91</v>
      </c>
      <c r="G636">
        <v>5.3</v>
      </c>
      <c r="H636">
        <v>2.15</v>
      </c>
      <c r="I636">
        <v>6.78</v>
      </c>
      <c r="J636">
        <v>3.85</v>
      </c>
      <c r="K636">
        <v>5.35</v>
      </c>
      <c r="L636">
        <v>4.79</v>
      </c>
      <c r="M636">
        <v>7.95</v>
      </c>
    </row>
    <row r="637" spans="1:13" x14ac:dyDescent="0.3">
      <c r="A637" s="1" t="s">
        <v>656</v>
      </c>
      <c r="B637">
        <v>-2.66</v>
      </c>
      <c r="C637">
        <v>-28.07</v>
      </c>
      <c r="D637">
        <v>-2.42</v>
      </c>
      <c r="E637">
        <v>-4.17</v>
      </c>
      <c r="F637">
        <v>-2.2000000000000002</v>
      </c>
      <c r="G637">
        <v>-7.95</v>
      </c>
      <c r="H637">
        <v>-6.81</v>
      </c>
      <c r="I637">
        <v>-1.21</v>
      </c>
      <c r="J637">
        <v>-7.97</v>
      </c>
      <c r="K637">
        <v>-1.74</v>
      </c>
      <c r="L637">
        <v>-5.54</v>
      </c>
      <c r="M637">
        <v>-5.05</v>
      </c>
    </row>
    <row r="638" spans="1:13" x14ac:dyDescent="0.3">
      <c r="A638" s="1" t="s">
        <v>441</v>
      </c>
      <c r="B638">
        <v>-0.37</v>
      </c>
      <c r="C638">
        <v>29.03</v>
      </c>
      <c r="D638">
        <v>7.25</v>
      </c>
      <c r="E638">
        <v>2.82</v>
      </c>
      <c r="F638">
        <v>3.08</v>
      </c>
      <c r="G638">
        <v>9.67</v>
      </c>
      <c r="H638">
        <v>13.53</v>
      </c>
      <c r="I638">
        <v>-1.24</v>
      </c>
      <c r="J638">
        <v>9.74</v>
      </c>
      <c r="K638">
        <v>-1.03</v>
      </c>
      <c r="L638">
        <v>6.36</v>
      </c>
      <c r="M638">
        <v>9.1</v>
      </c>
    </row>
    <row r="639" spans="1:13" x14ac:dyDescent="0.3">
      <c r="A639" s="1" t="s">
        <v>442</v>
      </c>
      <c r="B639">
        <v>-2.1800000000000002</v>
      </c>
      <c r="C639">
        <v>11</v>
      </c>
      <c r="D639">
        <v>-1.06</v>
      </c>
      <c r="E639">
        <v>-6.84</v>
      </c>
      <c r="F639">
        <v>-3.61</v>
      </c>
      <c r="G639">
        <v>-0.19</v>
      </c>
      <c r="H639">
        <v>-6.5</v>
      </c>
      <c r="I639">
        <v>-5.32</v>
      </c>
      <c r="J639">
        <v>-4.6500000000000004</v>
      </c>
      <c r="K639">
        <v>-4.29</v>
      </c>
      <c r="L639">
        <v>-2.83</v>
      </c>
      <c r="M639">
        <v>-2.59</v>
      </c>
    </row>
    <row r="640" spans="1:13" x14ac:dyDescent="0.3">
      <c r="A640" s="1" t="s">
        <v>443</v>
      </c>
      <c r="B640">
        <v>3.13</v>
      </c>
      <c r="C640">
        <v>-0.62</v>
      </c>
      <c r="D640">
        <v>-0.17</v>
      </c>
      <c r="E640">
        <v>-0.32</v>
      </c>
      <c r="F640">
        <v>1.61</v>
      </c>
      <c r="G640">
        <v>10.42</v>
      </c>
      <c r="H640">
        <v>-0.13</v>
      </c>
      <c r="I640">
        <v>3.89</v>
      </c>
      <c r="J640">
        <v>3.49</v>
      </c>
      <c r="K640">
        <v>2.4900000000000002</v>
      </c>
      <c r="L640">
        <v>-8.67</v>
      </c>
      <c r="M640">
        <v>0.94</v>
      </c>
    </row>
    <row r="641" spans="1:13" x14ac:dyDescent="0.3">
      <c r="A641" s="1" t="s">
        <v>657</v>
      </c>
      <c r="B641">
        <v>3.16</v>
      </c>
      <c r="C641">
        <v>-15.24</v>
      </c>
      <c r="D641">
        <v>-2.0099999999999998</v>
      </c>
      <c r="E641">
        <v>2.59</v>
      </c>
      <c r="F641">
        <v>2.62</v>
      </c>
      <c r="G641">
        <v>0.28000000000000003</v>
      </c>
      <c r="H641">
        <v>0.99</v>
      </c>
      <c r="I641">
        <v>1.72</v>
      </c>
      <c r="J641">
        <v>2.19</v>
      </c>
      <c r="K641">
        <v>4.12</v>
      </c>
      <c r="L641">
        <v>1.97</v>
      </c>
      <c r="M641">
        <v>1.49</v>
      </c>
    </row>
    <row r="642" spans="1:13" x14ac:dyDescent="0.3">
      <c r="A642" s="1" t="s">
        <v>444</v>
      </c>
      <c r="B642">
        <v>-5.35</v>
      </c>
      <c r="C642">
        <v>13.52</v>
      </c>
      <c r="D642">
        <v>-4.1399999999999997</v>
      </c>
      <c r="E642">
        <v>-9.51</v>
      </c>
      <c r="F642">
        <v>-8.5299999999999994</v>
      </c>
      <c r="G642">
        <v>8.25</v>
      </c>
      <c r="H642">
        <v>-9.4</v>
      </c>
      <c r="I642">
        <v>-5.82</v>
      </c>
      <c r="J642">
        <v>0.62</v>
      </c>
      <c r="K642">
        <v>-3.67</v>
      </c>
      <c r="L642">
        <v>-3.77</v>
      </c>
      <c r="M642">
        <v>-0.84</v>
      </c>
    </row>
    <row r="643" spans="1:13" x14ac:dyDescent="0.3">
      <c r="A643" s="1" t="s">
        <v>445</v>
      </c>
      <c r="B643">
        <v>2.84</v>
      </c>
      <c r="C643">
        <v>24.66</v>
      </c>
      <c r="D643">
        <v>11.58</v>
      </c>
      <c r="E643">
        <v>6.42</v>
      </c>
      <c r="F643">
        <v>8.69</v>
      </c>
      <c r="G643">
        <v>5.87</v>
      </c>
      <c r="H643">
        <v>4.63</v>
      </c>
      <c r="I643">
        <v>2.61</v>
      </c>
      <c r="J643">
        <v>7.89</v>
      </c>
      <c r="K643">
        <v>4.66</v>
      </c>
      <c r="L643">
        <v>5.87</v>
      </c>
      <c r="M643">
        <v>9.82</v>
      </c>
    </row>
    <row r="644" spans="1:13" x14ac:dyDescent="0.3">
      <c r="A644" s="1" t="s">
        <v>446</v>
      </c>
      <c r="B644">
        <v>2.3199999999999998</v>
      </c>
      <c r="C644">
        <v>2.73</v>
      </c>
      <c r="D644">
        <v>3.81</v>
      </c>
      <c r="E644">
        <v>7.34</v>
      </c>
      <c r="F644">
        <v>1.79</v>
      </c>
      <c r="G644">
        <v>4.32</v>
      </c>
      <c r="H644">
        <v>0.98</v>
      </c>
      <c r="I644">
        <v>2.79</v>
      </c>
      <c r="J644">
        <v>2.2799999999999998</v>
      </c>
      <c r="K644">
        <v>-0.11</v>
      </c>
      <c r="L644">
        <v>6.4</v>
      </c>
      <c r="M644">
        <v>3.51</v>
      </c>
    </row>
    <row r="645" spans="1:13" x14ac:dyDescent="0.3">
      <c r="A645" s="1" t="s">
        <v>447</v>
      </c>
      <c r="B645">
        <v>-3.77</v>
      </c>
      <c r="C645">
        <v>-4.3099999999999996</v>
      </c>
      <c r="D645">
        <v>-2.21</v>
      </c>
      <c r="E645">
        <v>1.95</v>
      </c>
      <c r="F645">
        <v>-2.75</v>
      </c>
      <c r="G645">
        <v>-1.67</v>
      </c>
      <c r="H645">
        <v>0.14000000000000001</v>
      </c>
      <c r="I645">
        <v>-5.29</v>
      </c>
      <c r="J645">
        <v>-0.4</v>
      </c>
      <c r="K645">
        <v>-0.22</v>
      </c>
      <c r="L645">
        <v>-3.61</v>
      </c>
      <c r="M645">
        <v>-2.98</v>
      </c>
    </row>
    <row r="646" spans="1:13" x14ac:dyDescent="0.3">
      <c r="A646" s="1" t="s">
        <v>658</v>
      </c>
      <c r="B646">
        <v>-4.57</v>
      </c>
      <c r="C646">
        <v>-2.58</v>
      </c>
      <c r="D646">
        <v>-7.3</v>
      </c>
      <c r="E646">
        <v>3.17</v>
      </c>
      <c r="F646">
        <v>-6.57</v>
      </c>
      <c r="G646">
        <v>-5.95</v>
      </c>
      <c r="H646">
        <v>-3.22</v>
      </c>
      <c r="I646">
        <v>-5.04</v>
      </c>
      <c r="J646">
        <v>-5.68</v>
      </c>
      <c r="K646">
        <v>-4.71</v>
      </c>
      <c r="L646">
        <v>-2.04</v>
      </c>
      <c r="M646">
        <v>-5.57</v>
      </c>
    </row>
    <row r="647" spans="1:13" x14ac:dyDescent="0.3">
      <c r="A647" s="1" t="s">
        <v>448</v>
      </c>
      <c r="B647">
        <v>-3.53</v>
      </c>
      <c r="C647">
        <v>-17.88</v>
      </c>
      <c r="D647">
        <v>-3.01</v>
      </c>
      <c r="E647">
        <v>-6.24</v>
      </c>
      <c r="F647">
        <v>-2.21</v>
      </c>
      <c r="G647">
        <v>-1.73</v>
      </c>
      <c r="H647">
        <v>-0.18</v>
      </c>
      <c r="I647">
        <v>1.1200000000000001</v>
      </c>
      <c r="J647">
        <v>0.47</v>
      </c>
      <c r="K647">
        <v>-4.58</v>
      </c>
      <c r="L647">
        <v>-1.77</v>
      </c>
      <c r="M647">
        <v>-3.78</v>
      </c>
    </row>
    <row r="648" spans="1:13" x14ac:dyDescent="0.3">
      <c r="A648" s="1" t="s">
        <v>449</v>
      </c>
      <c r="B648">
        <v>5.0199999999999996</v>
      </c>
      <c r="C648">
        <v>15.76</v>
      </c>
      <c r="D648">
        <v>9.73</v>
      </c>
      <c r="E648">
        <v>-1.29</v>
      </c>
      <c r="F648">
        <v>6.28</v>
      </c>
      <c r="G648">
        <v>11.94</v>
      </c>
      <c r="H648">
        <v>6.97</v>
      </c>
      <c r="I648">
        <v>5.08</v>
      </c>
      <c r="J648">
        <v>7.18</v>
      </c>
      <c r="K648">
        <v>5.87</v>
      </c>
      <c r="L648">
        <v>10.26</v>
      </c>
      <c r="M648">
        <v>10.73</v>
      </c>
    </row>
    <row r="649" spans="1:13" x14ac:dyDescent="0.3">
      <c r="A649" s="1" t="s">
        <v>659</v>
      </c>
      <c r="B649">
        <v>3.53</v>
      </c>
      <c r="C649">
        <v>6.61</v>
      </c>
      <c r="D649">
        <v>7.83</v>
      </c>
      <c r="E649">
        <v>0.18</v>
      </c>
      <c r="F649">
        <v>2.85</v>
      </c>
      <c r="G649">
        <v>4.66</v>
      </c>
      <c r="H649">
        <v>2.2599999999999998</v>
      </c>
      <c r="I649">
        <v>1.69</v>
      </c>
      <c r="J649">
        <v>5.9</v>
      </c>
      <c r="K649">
        <v>6.9</v>
      </c>
      <c r="L649">
        <v>6.77</v>
      </c>
      <c r="M649">
        <v>6.34</v>
      </c>
    </row>
    <row r="650" spans="1:13" x14ac:dyDescent="0.3">
      <c r="A650" s="1" t="s">
        <v>450</v>
      </c>
      <c r="B650">
        <v>-1.77</v>
      </c>
      <c r="C650">
        <v>-17.91</v>
      </c>
      <c r="D650">
        <v>-1.94</v>
      </c>
      <c r="E650">
        <v>-0.11</v>
      </c>
      <c r="F650">
        <v>0.56000000000000005</v>
      </c>
      <c r="G650">
        <v>3.11</v>
      </c>
      <c r="H650">
        <v>4.53</v>
      </c>
      <c r="I650">
        <v>-3</v>
      </c>
      <c r="J650">
        <v>1.28</v>
      </c>
      <c r="K650">
        <v>3.52</v>
      </c>
      <c r="L650">
        <v>0.73</v>
      </c>
      <c r="M650">
        <v>1.29</v>
      </c>
    </row>
    <row r="651" spans="1:13" x14ac:dyDescent="0.3">
      <c r="A651" s="1" t="s">
        <v>451</v>
      </c>
      <c r="B651">
        <v>1.92</v>
      </c>
      <c r="C651">
        <v>7.21</v>
      </c>
      <c r="D651">
        <v>6.13</v>
      </c>
      <c r="E651">
        <v>2.95</v>
      </c>
      <c r="F651">
        <v>3.16</v>
      </c>
      <c r="G651">
        <v>6.11</v>
      </c>
      <c r="H651">
        <v>-2.72</v>
      </c>
      <c r="I651">
        <v>2.4300000000000002</v>
      </c>
      <c r="J651">
        <v>9.4600000000000009</v>
      </c>
      <c r="K651">
        <v>4.63</v>
      </c>
      <c r="L651">
        <v>3.64</v>
      </c>
      <c r="M651">
        <v>6.6</v>
      </c>
    </row>
    <row r="652" spans="1:13" x14ac:dyDescent="0.3">
      <c r="A652" s="1" t="s">
        <v>660</v>
      </c>
      <c r="B652">
        <v>2.99</v>
      </c>
      <c r="C652">
        <v>-5.56</v>
      </c>
      <c r="D652">
        <v>4.7</v>
      </c>
      <c r="E652">
        <v>10.32</v>
      </c>
      <c r="F652">
        <v>3.92</v>
      </c>
      <c r="G652">
        <v>2.41</v>
      </c>
      <c r="H652">
        <v>3.08</v>
      </c>
      <c r="I652">
        <v>7.03</v>
      </c>
      <c r="J652">
        <v>2.63</v>
      </c>
      <c r="K652">
        <v>2.19</v>
      </c>
      <c r="L652">
        <v>4.83</v>
      </c>
      <c r="M652">
        <v>3.9</v>
      </c>
    </row>
    <row r="653" spans="1:13" x14ac:dyDescent="0.3">
      <c r="A653" s="1" t="s">
        <v>452</v>
      </c>
      <c r="B653">
        <v>-1.54</v>
      </c>
      <c r="C653">
        <v>-0.96</v>
      </c>
      <c r="D653">
        <v>-4.0999999999999996</v>
      </c>
      <c r="E653">
        <v>-0.63</v>
      </c>
      <c r="F653">
        <v>-3.31</v>
      </c>
      <c r="G653">
        <v>-4.3600000000000003</v>
      </c>
      <c r="H653">
        <v>-6.52</v>
      </c>
      <c r="I653">
        <v>1.57</v>
      </c>
      <c r="J653">
        <v>-4.7300000000000004</v>
      </c>
      <c r="K653">
        <v>-5.86</v>
      </c>
      <c r="L653">
        <v>-4.17</v>
      </c>
      <c r="M653">
        <v>-5.35</v>
      </c>
    </row>
    <row r="654" spans="1:13" x14ac:dyDescent="0.3">
      <c r="A654" s="1" t="s">
        <v>453</v>
      </c>
      <c r="B654">
        <v>1.38</v>
      </c>
      <c r="C654">
        <v>-0.75</v>
      </c>
      <c r="D654">
        <v>3.36</v>
      </c>
      <c r="E654">
        <v>-0.49</v>
      </c>
      <c r="F654">
        <v>1.86</v>
      </c>
      <c r="G654">
        <v>8.1</v>
      </c>
      <c r="H654">
        <v>3.74</v>
      </c>
      <c r="I654">
        <v>8.01</v>
      </c>
      <c r="J654">
        <v>2.4500000000000002</v>
      </c>
      <c r="K654">
        <v>3.14</v>
      </c>
      <c r="L654">
        <v>3.53</v>
      </c>
      <c r="M654">
        <v>2.78</v>
      </c>
    </row>
    <row r="655" spans="1:13" x14ac:dyDescent="0.3">
      <c r="A655" s="1" t="s">
        <v>661</v>
      </c>
      <c r="B655">
        <v>-2.2599999999999998</v>
      </c>
      <c r="C655">
        <v>6.1</v>
      </c>
      <c r="D655">
        <v>-1.76</v>
      </c>
      <c r="E655">
        <v>-2.0499999999999998</v>
      </c>
      <c r="F655">
        <v>-1.99</v>
      </c>
      <c r="G655">
        <v>7.52</v>
      </c>
      <c r="H655">
        <v>-0.61</v>
      </c>
      <c r="I655">
        <v>-4.21</v>
      </c>
      <c r="J655">
        <v>3.56</v>
      </c>
      <c r="K655">
        <v>2.95</v>
      </c>
      <c r="L655">
        <v>-0.28000000000000003</v>
      </c>
      <c r="M655">
        <v>-0.02</v>
      </c>
    </row>
    <row r="656" spans="1:13" x14ac:dyDescent="0.3">
      <c r="A656" s="1" t="s">
        <v>454</v>
      </c>
    </row>
    <row r="657" spans="1:1" x14ac:dyDescent="0.3">
      <c r="A657" s="1" t="s">
        <v>662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86DE-7728-407C-ADB2-CE8A28D29C88}">
  <dimension ref="A1:G657"/>
  <sheetViews>
    <sheetView workbookViewId="0">
      <selection activeCell="I21" sqref="I21"/>
    </sheetView>
  </sheetViews>
  <sheetFormatPr defaultRowHeight="16.5" x14ac:dyDescent="0.3"/>
  <sheetData>
    <row r="1" spans="1:7" x14ac:dyDescent="0.3"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686</v>
      </c>
    </row>
    <row r="2" spans="1:7" x14ac:dyDescent="0.3">
      <c r="A2" s="1" t="s">
        <v>461</v>
      </c>
      <c r="B2">
        <v>-8.1</v>
      </c>
      <c r="C2">
        <v>2.93</v>
      </c>
      <c r="D2">
        <v>3.13</v>
      </c>
      <c r="E2">
        <v>0.6</v>
      </c>
      <c r="F2">
        <f>B2+E2</f>
        <v>-7.5</v>
      </c>
    </row>
    <row r="3" spans="1:7" x14ac:dyDescent="0.3">
      <c r="A3" s="1" t="s">
        <v>462</v>
      </c>
      <c r="B3">
        <v>5.13</v>
      </c>
      <c r="C3">
        <v>-2.58</v>
      </c>
      <c r="D3">
        <v>3.93</v>
      </c>
      <c r="E3">
        <v>0.62</v>
      </c>
      <c r="F3">
        <f t="shared" ref="F3:F66" si="0">B3+E3</f>
        <v>5.75</v>
      </c>
    </row>
    <row r="4" spans="1:7" x14ac:dyDescent="0.3">
      <c r="A4" s="1" t="s">
        <v>1</v>
      </c>
      <c r="B4">
        <v>-1.06</v>
      </c>
      <c r="C4">
        <v>-2.3199999999999998</v>
      </c>
      <c r="D4">
        <v>3.99</v>
      </c>
      <c r="E4">
        <v>0.56999999999999995</v>
      </c>
      <c r="F4">
        <f t="shared" si="0"/>
        <v>-0.4900000000000001</v>
      </c>
    </row>
    <row r="5" spans="1:7" x14ac:dyDescent="0.3">
      <c r="A5" s="1" t="s">
        <v>2</v>
      </c>
      <c r="B5">
        <v>-11</v>
      </c>
      <c r="C5">
        <v>-6.15</v>
      </c>
      <c r="D5">
        <v>6.18</v>
      </c>
      <c r="E5">
        <v>0.5</v>
      </c>
      <c r="F5">
        <f t="shared" si="0"/>
        <v>-10.5</v>
      </c>
    </row>
    <row r="6" spans="1:7" x14ac:dyDescent="0.3">
      <c r="A6" s="1" t="s">
        <v>463</v>
      </c>
      <c r="B6">
        <v>-6.92</v>
      </c>
      <c r="C6">
        <v>-4.59</v>
      </c>
      <c r="D6">
        <v>3.33</v>
      </c>
      <c r="E6">
        <v>0.53</v>
      </c>
      <c r="F6">
        <f t="shared" si="0"/>
        <v>-6.39</v>
      </c>
    </row>
    <row r="7" spans="1:7" x14ac:dyDescent="0.3">
      <c r="A7" s="1" t="s">
        <v>3</v>
      </c>
      <c r="B7">
        <v>-5.79</v>
      </c>
      <c r="C7">
        <v>-2.13</v>
      </c>
      <c r="D7">
        <v>0.6</v>
      </c>
      <c r="E7">
        <v>0.57999999999999996</v>
      </c>
      <c r="F7">
        <f t="shared" si="0"/>
        <v>-5.21</v>
      </c>
    </row>
    <row r="8" spans="1:7" x14ac:dyDescent="0.3">
      <c r="A8" s="1" t="s">
        <v>4</v>
      </c>
      <c r="B8">
        <v>6.93</v>
      </c>
      <c r="C8">
        <v>-0.5</v>
      </c>
      <c r="D8">
        <v>0.9</v>
      </c>
      <c r="E8">
        <v>0.52</v>
      </c>
      <c r="F8">
        <f t="shared" si="0"/>
        <v>7.4499999999999993</v>
      </c>
    </row>
    <row r="9" spans="1:7" x14ac:dyDescent="0.3">
      <c r="A9" s="1" t="s">
        <v>464</v>
      </c>
      <c r="B9">
        <v>4.49</v>
      </c>
      <c r="C9">
        <v>1.52</v>
      </c>
      <c r="D9">
        <v>1.1499999999999999</v>
      </c>
      <c r="E9">
        <v>0.53</v>
      </c>
      <c r="F9">
        <f t="shared" si="0"/>
        <v>5.0200000000000005</v>
      </c>
    </row>
    <row r="10" spans="1:7" x14ac:dyDescent="0.3">
      <c r="A10" s="1" t="s">
        <v>5</v>
      </c>
      <c r="B10">
        <v>4.18</v>
      </c>
      <c r="C10">
        <v>8.59</v>
      </c>
      <c r="D10">
        <v>-5.47</v>
      </c>
      <c r="E10">
        <v>0.54</v>
      </c>
      <c r="F10">
        <f t="shared" si="0"/>
        <v>4.72</v>
      </c>
    </row>
    <row r="11" spans="1:7" x14ac:dyDescent="0.3">
      <c r="A11" s="1" t="s">
        <v>465</v>
      </c>
      <c r="B11">
        <v>-2.2799999999999998</v>
      </c>
      <c r="C11">
        <v>-4.21</v>
      </c>
      <c r="D11">
        <v>0.22</v>
      </c>
      <c r="E11">
        <v>0.46</v>
      </c>
      <c r="F11">
        <f t="shared" si="0"/>
        <v>-1.8199999999999998</v>
      </c>
    </row>
    <row r="12" spans="1:7" x14ac:dyDescent="0.3">
      <c r="A12" s="1" t="s">
        <v>6</v>
      </c>
      <c r="B12">
        <v>4.5999999999999996</v>
      </c>
      <c r="C12">
        <v>-3.94</v>
      </c>
      <c r="D12">
        <v>1.69</v>
      </c>
      <c r="E12">
        <v>0.46</v>
      </c>
      <c r="F12">
        <f t="shared" si="0"/>
        <v>5.0599999999999996</v>
      </c>
    </row>
    <row r="13" spans="1:7" x14ac:dyDescent="0.3">
      <c r="A13" s="1" t="s">
        <v>7</v>
      </c>
      <c r="B13">
        <v>5.72</v>
      </c>
      <c r="C13">
        <v>2.92</v>
      </c>
      <c r="D13">
        <v>1</v>
      </c>
      <c r="E13">
        <v>0.42</v>
      </c>
      <c r="F13">
        <f t="shared" si="0"/>
        <v>6.14</v>
      </c>
    </row>
    <row r="14" spans="1:7" x14ac:dyDescent="0.3">
      <c r="A14" s="1" t="s">
        <v>466</v>
      </c>
      <c r="B14">
        <v>4.84</v>
      </c>
      <c r="C14">
        <v>7.36</v>
      </c>
      <c r="D14">
        <v>1.33</v>
      </c>
      <c r="E14">
        <v>0.38</v>
      </c>
      <c r="F14">
        <f t="shared" si="0"/>
        <v>5.22</v>
      </c>
    </row>
    <row r="15" spans="1:7" x14ac:dyDescent="0.3">
      <c r="A15" s="1" t="s">
        <v>467</v>
      </c>
      <c r="B15">
        <v>1.41</v>
      </c>
      <c r="C15">
        <v>1.86</v>
      </c>
      <c r="D15">
        <v>-1.23</v>
      </c>
      <c r="E15">
        <v>0.33</v>
      </c>
      <c r="F15">
        <f t="shared" si="0"/>
        <v>1.74</v>
      </c>
    </row>
    <row r="16" spans="1:7" x14ac:dyDescent="0.3">
      <c r="A16" s="1" t="s">
        <v>8</v>
      </c>
      <c r="B16">
        <v>4.13</v>
      </c>
      <c r="C16">
        <v>2.62</v>
      </c>
      <c r="D16">
        <v>-3.95</v>
      </c>
      <c r="E16">
        <v>0.3</v>
      </c>
      <c r="F16">
        <f t="shared" si="0"/>
        <v>4.43</v>
      </c>
    </row>
    <row r="17" spans="1:6" x14ac:dyDescent="0.3">
      <c r="A17" s="1" t="s">
        <v>9</v>
      </c>
      <c r="B17">
        <v>3.15</v>
      </c>
      <c r="C17">
        <v>-0.49</v>
      </c>
      <c r="D17">
        <v>0.69</v>
      </c>
      <c r="E17">
        <v>0.28000000000000003</v>
      </c>
      <c r="F17">
        <f t="shared" si="0"/>
        <v>3.4299999999999997</v>
      </c>
    </row>
    <row r="18" spans="1:6" x14ac:dyDescent="0.3">
      <c r="A18" s="1" t="s">
        <v>468</v>
      </c>
      <c r="B18">
        <v>-3.98</v>
      </c>
      <c r="C18">
        <v>-1.04</v>
      </c>
      <c r="D18">
        <v>-1.44</v>
      </c>
      <c r="E18">
        <v>0.28999999999999998</v>
      </c>
      <c r="F18">
        <f t="shared" si="0"/>
        <v>-3.69</v>
      </c>
    </row>
    <row r="19" spans="1:6" x14ac:dyDescent="0.3">
      <c r="A19" s="1" t="s">
        <v>10</v>
      </c>
      <c r="B19">
        <v>-0.1</v>
      </c>
      <c r="C19">
        <v>-1.47</v>
      </c>
      <c r="D19">
        <v>-1.87</v>
      </c>
      <c r="E19">
        <v>0.37</v>
      </c>
      <c r="F19">
        <f t="shared" si="0"/>
        <v>0.27</v>
      </c>
    </row>
    <row r="20" spans="1:6" x14ac:dyDescent="0.3">
      <c r="A20" s="1" t="s">
        <v>469</v>
      </c>
      <c r="B20">
        <v>-4.5</v>
      </c>
      <c r="C20">
        <v>-1.48</v>
      </c>
      <c r="D20">
        <v>0.02</v>
      </c>
      <c r="E20">
        <v>0.4</v>
      </c>
      <c r="F20">
        <f t="shared" si="0"/>
        <v>-4.0999999999999996</v>
      </c>
    </row>
    <row r="21" spans="1:6" x14ac:dyDescent="0.3">
      <c r="A21" s="1" t="s">
        <v>11</v>
      </c>
      <c r="B21">
        <v>3.79</v>
      </c>
      <c r="C21">
        <v>-0.17</v>
      </c>
      <c r="D21">
        <v>2.63</v>
      </c>
      <c r="E21">
        <v>0.47</v>
      </c>
      <c r="F21">
        <f t="shared" si="0"/>
        <v>4.26</v>
      </c>
    </row>
    <row r="22" spans="1:6" x14ac:dyDescent="0.3">
      <c r="A22" s="1" t="s">
        <v>12</v>
      </c>
      <c r="B22">
        <v>-0.85</v>
      </c>
      <c r="C22">
        <v>0.51</v>
      </c>
      <c r="D22">
        <v>-2.91</v>
      </c>
      <c r="E22">
        <v>0.37</v>
      </c>
      <c r="F22">
        <f t="shared" si="0"/>
        <v>-0.48</v>
      </c>
    </row>
    <row r="23" spans="1:6" x14ac:dyDescent="0.3">
      <c r="A23" s="1" t="s">
        <v>470</v>
      </c>
      <c r="B23">
        <v>-4.42</v>
      </c>
      <c r="C23">
        <v>-1.76</v>
      </c>
      <c r="D23">
        <v>-0.48</v>
      </c>
      <c r="E23">
        <v>0.37</v>
      </c>
      <c r="F23">
        <f t="shared" si="0"/>
        <v>-4.05</v>
      </c>
    </row>
    <row r="24" spans="1:6" x14ac:dyDescent="0.3">
      <c r="A24" s="1" t="s">
        <v>13</v>
      </c>
      <c r="B24">
        <v>-0.46</v>
      </c>
      <c r="C24">
        <v>-2.77</v>
      </c>
      <c r="D24">
        <v>-1.68</v>
      </c>
      <c r="E24">
        <v>0.37</v>
      </c>
      <c r="F24">
        <f t="shared" si="0"/>
        <v>-9.0000000000000024E-2</v>
      </c>
    </row>
    <row r="25" spans="1:6" x14ac:dyDescent="0.3">
      <c r="A25" s="1" t="s">
        <v>14</v>
      </c>
      <c r="B25">
        <v>8.7100000000000009</v>
      </c>
      <c r="C25">
        <v>3.29</v>
      </c>
      <c r="D25">
        <v>-0.4</v>
      </c>
      <c r="E25">
        <v>0.37</v>
      </c>
      <c r="F25">
        <f t="shared" si="0"/>
        <v>9.08</v>
      </c>
    </row>
    <row r="26" spans="1:6" x14ac:dyDescent="0.3">
      <c r="A26" s="1" t="s">
        <v>15</v>
      </c>
      <c r="B26">
        <v>2.4900000000000002</v>
      </c>
      <c r="C26">
        <v>5.85</v>
      </c>
      <c r="D26">
        <v>2.2400000000000002</v>
      </c>
      <c r="E26">
        <v>0.28999999999999998</v>
      </c>
      <c r="F26">
        <f t="shared" si="0"/>
        <v>2.7800000000000002</v>
      </c>
    </row>
    <row r="27" spans="1:6" x14ac:dyDescent="0.3">
      <c r="A27" s="1" t="s">
        <v>16</v>
      </c>
      <c r="B27">
        <v>2.87</v>
      </c>
      <c r="C27">
        <v>1.3</v>
      </c>
      <c r="D27">
        <v>-2.79</v>
      </c>
      <c r="E27">
        <v>0.25</v>
      </c>
      <c r="F27">
        <f t="shared" si="0"/>
        <v>3.12</v>
      </c>
    </row>
    <row r="28" spans="1:6" x14ac:dyDescent="0.3">
      <c r="A28" s="1" t="s">
        <v>471</v>
      </c>
      <c r="B28">
        <v>0.63</v>
      </c>
      <c r="C28">
        <v>-0.24</v>
      </c>
      <c r="D28">
        <v>-1.61</v>
      </c>
      <c r="E28">
        <v>0.27</v>
      </c>
      <c r="F28">
        <f t="shared" si="0"/>
        <v>0.9</v>
      </c>
    </row>
    <row r="29" spans="1:6" x14ac:dyDescent="0.3">
      <c r="A29" s="1" t="s">
        <v>472</v>
      </c>
      <c r="B29">
        <v>0.28999999999999998</v>
      </c>
      <c r="C29">
        <v>0.11</v>
      </c>
      <c r="D29">
        <v>0.12</v>
      </c>
      <c r="E29">
        <v>0.28999999999999998</v>
      </c>
      <c r="F29">
        <f t="shared" si="0"/>
        <v>0.57999999999999996</v>
      </c>
    </row>
    <row r="30" spans="1:6" x14ac:dyDescent="0.3">
      <c r="A30" s="1" t="s">
        <v>17</v>
      </c>
      <c r="B30">
        <v>1.25</v>
      </c>
      <c r="C30">
        <v>-2.69</v>
      </c>
      <c r="D30">
        <v>-2.7</v>
      </c>
      <c r="E30">
        <v>0.3</v>
      </c>
      <c r="F30">
        <f t="shared" si="0"/>
        <v>1.55</v>
      </c>
    </row>
    <row r="31" spans="1:6" x14ac:dyDescent="0.3">
      <c r="A31" s="1" t="s">
        <v>18</v>
      </c>
      <c r="B31">
        <v>-2.4300000000000002</v>
      </c>
      <c r="C31">
        <v>0.27</v>
      </c>
      <c r="D31">
        <v>-2.48</v>
      </c>
      <c r="E31">
        <v>0.28999999999999998</v>
      </c>
      <c r="F31">
        <f t="shared" si="0"/>
        <v>-2.14</v>
      </c>
    </row>
    <row r="32" spans="1:6" x14ac:dyDescent="0.3">
      <c r="A32" s="1" t="s">
        <v>19</v>
      </c>
      <c r="B32">
        <v>-0.8</v>
      </c>
      <c r="C32">
        <v>-2.87</v>
      </c>
      <c r="D32">
        <v>0.66</v>
      </c>
      <c r="E32">
        <v>0.31</v>
      </c>
      <c r="F32">
        <f t="shared" si="0"/>
        <v>-0.49000000000000005</v>
      </c>
    </row>
    <row r="33" spans="1:6" x14ac:dyDescent="0.3">
      <c r="A33" s="1" t="s">
        <v>20</v>
      </c>
      <c r="B33">
        <v>3.26</v>
      </c>
      <c r="C33">
        <v>-4.03</v>
      </c>
      <c r="D33">
        <v>4.54</v>
      </c>
      <c r="E33">
        <v>0.28999999999999998</v>
      </c>
      <c r="F33">
        <f t="shared" si="0"/>
        <v>3.55</v>
      </c>
    </row>
    <row r="34" spans="1:6" x14ac:dyDescent="0.3">
      <c r="A34" s="1" t="s">
        <v>473</v>
      </c>
      <c r="B34">
        <v>-1.1399999999999999</v>
      </c>
      <c r="C34">
        <v>-2.65</v>
      </c>
      <c r="D34">
        <v>0.46</v>
      </c>
      <c r="E34">
        <v>0.34</v>
      </c>
      <c r="F34">
        <f t="shared" si="0"/>
        <v>-0.79999999999999982</v>
      </c>
    </row>
    <row r="35" spans="1:6" x14ac:dyDescent="0.3">
      <c r="A35" s="1" t="s">
        <v>21</v>
      </c>
      <c r="B35">
        <v>0.52</v>
      </c>
      <c r="C35">
        <v>-2.73</v>
      </c>
      <c r="D35">
        <v>1.34</v>
      </c>
      <c r="E35">
        <v>0.4</v>
      </c>
      <c r="F35">
        <f t="shared" si="0"/>
        <v>0.92</v>
      </c>
    </row>
    <row r="36" spans="1:6" x14ac:dyDescent="0.3">
      <c r="A36" s="1" t="s">
        <v>22</v>
      </c>
      <c r="B36">
        <v>4.5999999999999996</v>
      </c>
      <c r="C36">
        <v>-1.2</v>
      </c>
      <c r="D36">
        <v>4.8499999999999996</v>
      </c>
      <c r="E36">
        <v>0.37</v>
      </c>
      <c r="F36">
        <f t="shared" si="0"/>
        <v>4.97</v>
      </c>
    </row>
    <row r="37" spans="1:6" x14ac:dyDescent="0.3">
      <c r="A37" s="1" t="s">
        <v>474</v>
      </c>
      <c r="B37">
        <v>0.62</v>
      </c>
      <c r="C37">
        <v>-1.95</v>
      </c>
      <c r="D37">
        <v>-2.19</v>
      </c>
      <c r="E37">
        <v>0.37</v>
      </c>
      <c r="F37">
        <f t="shared" si="0"/>
        <v>0.99</v>
      </c>
    </row>
    <row r="38" spans="1:6" x14ac:dyDescent="0.3">
      <c r="A38" s="1" t="s">
        <v>23</v>
      </c>
      <c r="B38">
        <v>-3.29</v>
      </c>
      <c r="C38">
        <v>-3.49</v>
      </c>
      <c r="D38">
        <v>2.68</v>
      </c>
      <c r="E38">
        <v>0.44</v>
      </c>
      <c r="F38">
        <f t="shared" si="0"/>
        <v>-2.85</v>
      </c>
    </row>
    <row r="39" spans="1:6" x14ac:dyDescent="0.3">
      <c r="A39" s="1" t="s">
        <v>24</v>
      </c>
      <c r="B39">
        <v>-4.8499999999999996</v>
      </c>
      <c r="C39">
        <v>-3.87</v>
      </c>
      <c r="D39">
        <v>1.6</v>
      </c>
      <c r="E39">
        <v>0.41</v>
      </c>
      <c r="F39">
        <f t="shared" si="0"/>
        <v>-4.4399999999999995</v>
      </c>
    </row>
    <row r="40" spans="1:6" x14ac:dyDescent="0.3">
      <c r="A40" s="1" t="s">
        <v>475</v>
      </c>
      <c r="B40">
        <v>-1.3</v>
      </c>
      <c r="C40">
        <v>-2.82</v>
      </c>
      <c r="D40">
        <v>2.62</v>
      </c>
      <c r="E40">
        <v>0.46</v>
      </c>
      <c r="F40">
        <f t="shared" si="0"/>
        <v>-0.84000000000000008</v>
      </c>
    </row>
    <row r="41" spans="1:6" x14ac:dyDescent="0.3">
      <c r="A41" s="1" t="s">
        <v>25</v>
      </c>
      <c r="B41">
        <v>-5.68</v>
      </c>
      <c r="C41">
        <v>-3.85</v>
      </c>
      <c r="D41">
        <v>5.41</v>
      </c>
      <c r="E41">
        <v>0.52</v>
      </c>
      <c r="F41">
        <f t="shared" si="0"/>
        <v>-5.16</v>
      </c>
    </row>
    <row r="42" spans="1:6" x14ac:dyDescent="0.3">
      <c r="A42" s="1" t="s">
        <v>26</v>
      </c>
      <c r="B42">
        <v>-2.94</v>
      </c>
      <c r="C42">
        <v>-6.3</v>
      </c>
      <c r="D42">
        <v>0.41</v>
      </c>
      <c r="E42">
        <v>0.51</v>
      </c>
      <c r="F42">
        <f t="shared" si="0"/>
        <v>-2.4299999999999997</v>
      </c>
    </row>
    <row r="43" spans="1:6" x14ac:dyDescent="0.3">
      <c r="A43" s="1" t="s">
        <v>476</v>
      </c>
      <c r="B43">
        <v>-1.57</v>
      </c>
      <c r="C43">
        <v>-2.86</v>
      </c>
      <c r="D43">
        <v>1.2</v>
      </c>
      <c r="E43">
        <v>0.51</v>
      </c>
      <c r="F43">
        <f t="shared" si="0"/>
        <v>-1.06</v>
      </c>
    </row>
    <row r="44" spans="1:6" x14ac:dyDescent="0.3">
      <c r="A44" s="1" t="s">
        <v>27</v>
      </c>
      <c r="B44">
        <v>5.05</v>
      </c>
      <c r="C44">
        <v>7.97</v>
      </c>
      <c r="D44">
        <v>-5.31</v>
      </c>
      <c r="E44">
        <v>0.64</v>
      </c>
      <c r="F44">
        <f t="shared" si="0"/>
        <v>5.6899999999999995</v>
      </c>
    </row>
    <row r="45" spans="1:6" x14ac:dyDescent="0.3">
      <c r="A45" s="1" t="s">
        <v>28</v>
      </c>
      <c r="B45">
        <v>-3.82</v>
      </c>
      <c r="C45">
        <v>-2.13</v>
      </c>
      <c r="D45">
        <v>1.24</v>
      </c>
      <c r="E45">
        <v>0.7</v>
      </c>
      <c r="F45">
        <f t="shared" si="0"/>
        <v>-3.12</v>
      </c>
    </row>
    <row r="46" spans="1:6" x14ac:dyDescent="0.3">
      <c r="A46" s="1" t="s">
        <v>477</v>
      </c>
      <c r="B46">
        <v>4.75</v>
      </c>
      <c r="C46">
        <v>3.04</v>
      </c>
      <c r="D46">
        <v>2.0099999999999998</v>
      </c>
      <c r="E46">
        <v>0.68</v>
      </c>
      <c r="F46">
        <f t="shared" si="0"/>
        <v>5.43</v>
      </c>
    </row>
    <row r="47" spans="1:6" x14ac:dyDescent="0.3">
      <c r="A47" s="1" t="s">
        <v>29</v>
      </c>
      <c r="B47">
        <v>-0.83</v>
      </c>
      <c r="C47">
        <v>-0.45</v>
      </c>
      <c r="D47">
        <v>1.94</v>
      </c>
      <c r="E47">
        <v>0.65</v>
      </c>
      <c r="F47">
        <f t="shared" si="0"/>
        <v>-0.17999999999999994</v>
      </c>
    </row>
    <row r="48" spans="1:6" x14ac:dyDescent="0.3">
      <c r="A48" s="1" t="s">
        <v>30</v>
      </c>
      <c r="B48">
        <v>-12.75</v>
      </c>
      <c r="C48">
        <v>-7.67</v>
      </c>
      <c r="D48">
        <v>3.87</v>
      </c>
      <c r="E48">
        <v>0.56000000000000005</v>
      </c>
      <c r="F48">
        <f t="shared" si="0"/>
        <v>-12.19</v>
      </c>
    </row>
    <row r="49" spans="1:6" x14ac:dyDescent="0.3">
      <c r="A49" s="1" t="s">
        <v>31</v>
      </c>
      <c r="B49">
        <v>0.61</v>
      </c>
      <c r="C49">
        <v>-5.35</v>
      </c>
      <c r="D49">
        <v>3.85</v>
      </c>
      <c r="E49">
        <v>0.64</v>
      </c>
      <c r="F49">
        <f t="shared" si="0"/>
        <v>1.25</v>
      </c>
    </row>
    <row r="50" spans="1:6" x14ac:dyDescent="0.3">
      <c r="A50" s="1" t="s">
        <v>32</v>
      </c>
      <c r="B50">
        <v>-0.17</v>
      </c>
      <c r="C50">
        <v>9.68</v>
      </c>
      <c r="D50">
        <v>6.02</v>
      </c>
      <c r="E50">
        <v>0.63</v>
      </c>
      <c r="F50">
        <f t="shared" si="0"/>
        <v>0.45999999999999996</v>
      </c>
    </row>
    <row r="51" spans="1:6" x14ac:dyDescent="0.3">
      <c r="A51" s="1" t="s">
        <v>33</v>
      </c>
      <c r="B51">
        <v>-0.47</v>
      </c>
      <c r="C51">
        <v>-0.18</v>
      </c>
      <c r="D51">
        <v>2.81</v>
      </c>
      <c r="E51">
        <v>0.57999999999999996</v>
      </c>
      <c r="F51">
        <f t="shared" si="0"/>
        <v>0.10999999999999999</v>
      </c>
    </row>
    <row r="52" spans="1:6" x14ac:dyDescent="0.3">
      <c r="A52" s="1" t="s">
        <v>478</v>
      </c>
      <c r="B52">
        <v>-2.81</v>
      </c>
      <c r="C52">
        <v>2.6</v>
      </c>
      <c r="D52">
        <v>-0.32</v>
      </c>
      <c r="E52">
        <v>0.56000000000000005</v>
      </c>
      <c r="F52">
        <f t="shared" si="0"/>
        <v>-2.25</v>
      </c>
    </row>
    <row r="53" spans="1:6" x14ac:dyDescent="0.3">
      <c r="A53" s="1" t="s">
        <v>34</v>
      </c>
      <c r="B53">
        <v>-5.29</v>
      </c>
      <c r="C53">
        <v>-0.74</v>
      </c>
      <c r="D53">
        <v>0.85</v>
      </c>
      <c r="E53">
        <v>0.75</v>
      </c>
      <c r="F53">
        <f t="shared" si="0"/>
        <v>-4.54</v>
      </c>
    </row>
    <row r="54" spans="1:6" x14ac:dyDescent="0.3">
      <c r="A54" s="1" t="s">
        <v>35</v>
      </c>
      <c r="B54">
        <v>-4.68</v>
      </c>
      <c r="C54">
        <v>-2.96</v>
      </c>
      <c r="D54">
        <v>-2.02</v>
      </c>
      <c r="E54">
        <v>0.75</v>
      </c>
      <c r="F54">
        <f t="shared" si="0"/>
        <v>-3.9299999999999997</v>
      </c>
    </row>
    <row r="55" spans="1:6" x14ac:dyDescent="0.3">
      <c r="A55" s="1" t="s">
        <v>479</v>
      </c>
      <c r="B55">
        <v>-2.83</v>
      </c>
      <c r="C55">
        <v>-0.17</v>
      </c>
      <c r="D55">
        <v>0.77</v>
      </c>
      <c r="E55">
        <v>0.6</v>
      </c>
      <c r="F55">
        <f t="shared" si="0"/>
        <v>-2.23</v>
      </c>
    </row>
    <row r="56" spans="1:6" x14ac:dyDescent="0.3">
      <c r="A56" s="1" t="s">
        <v>36</v>
      </c>
      <c r="B56">
        <v>-8.0500000000000007</v>
      </c>
      <c r="C56">
        <v>0.84</v>
      </c>
      <c r="D56">
        <v>5.16</v>
      </c>
      <c r="E56">
        <v>0.7</v>
      </c>
      <c r="F56">
        <f t="shared" si="0"/>
        <v>-7.3500000000000005</v>
      </c>
    </row>
    <row r="57" spans="1:6" x14ac:dyDescent="0.3">
      <c r="A57" s="1" t="s">
        <v>480</v>
      </c>
      <c r="B57">
        <v>-9.35</v>
      </c>
      <c r="C57">
        <v>-0.73</v>
      </c>
      <c r="D57">
        <v>2.64</v>
      </c>
      <c r="E57">
        <v>0.6</v>
      </c>
      <c r="F57">
        <f t="shared" si="0"/>
        <v>-8.75</v>
      </c>
    </row>
    <row r="58" spans="1:6" x14ac:dyDescent="0.3">
      <c r="A58" s="1" t="s">
        <v>37</v>
      </c>
      <c r="B58">
        <v>-11.77</v>
      </c>
      <c r="C58">
        <v>0.27</v>
      </c>
      <c r="D58">
        <v>5.58</v>
      </c>
      <c r="E58">
        <v>0.81</v>
      </c>
      <c r="F58">
        <f t="shared" si="0"/>
        <v>-10.959999999999999</v>
      </c>
    </row>
    <row r="59" spans="1:6" x14ac:dyDescent="0.3">
      <c r="A59" s="1" t="s">
        <v>38</v>
      </c>
      <c r="B59">
        <v>16.100000000000001</v>
      </c>
      <c r="C59">
        <v>-3.46</v>
      </c>
      <c r="D59">
        <v>-9.8699999999999992</v>
      </c>
      <c r="E59">
        <v>0.51</v>
      </c>
      <c r="F59">
        <f t="shared" si="0"/>
        <v>16.610000000000003</v>
      </c>
    </row>
    <row r="60" spans="1:6" x14ac:dyDescent="0.3">
      <c r="A60" s="1" t="s">
        <v>481</v>
      </c>
      <c r="B60">
        <v>-4.51</v>
      </c>
      <c r="C60">
        <v>-1.21</v>
      </c>
      <c r="D60">
        <v>-0.2</v>
      </c>
      <c r="E60">
        <v>0.54</v>
      </c>
      <c r="F60">
        <f t="shared" si="0"/>
        <v>-3.9699999999999998</v>
      </c>
    </row>
    <row r="61" spans="1:6" x14ac:dyDescent="0.3">
      <c r="A61" s="1" t="s">
        <v>39</v>
      </c>
      <c r="B61">
        <v>-3.45</v>
      </c>
      <c r="C61">
        <v>-4.83</v>
      </c>
      <c r="D61">
        <v>0.11</v>
      </c>
      <c r="E61">
        <v>0.7</v>
      </c>
      <c r="F61">
        <f t="shared" si="0"/>
        <v>-2.75</v>
      </c>
    </row>
    <row r="62" spans="1:6" x14ac:dyDescent="0.3">
      <c r="A62" s="1" t="s">
        <v>40</v>
      </c>
      <c r="B62">
        <v>13.66</v>
      </c>
      <c r="C62">
        <v>11.14</v>
      </c>
      <c r="D62">
        <v>8.2799999999999994</v>
      </c>
      <c r="E62">
        <v>0.57999999999999996</v>
      </c>
      <c r="F62">
        <f t="shared" si="0"/>
        <v>14.24</v>
      </c>
    </row>
    <row r="63" spans="1:6" x14ac:dyDescent="0.3">
      <c r="A63" s="1" t="s">
        <v>41</v>
      </c>
      <c r="B63">
        <v>5.56</v>
      </c>
      <c r="C63">
        <v>0.16</v>
      </c>
      <c r="D63">
        <v>-4.4400000000000004</v>
      </c>
      <c r="E63">
        <v>0.43</v>
      </c>
      <c r="F63">
        <f t="shared" si="0"/>
        <v>5.9899999999999993</v>
      </c>
    </row>
    <row r="64" spans="1:6" x14ac:dyDescent="0.3">
      <c r="A64" s="1" t="s">
        <v>482</v>
      </c>
      <c r="B64">
        <v>2.66</v>
      </c>
      <c r="C64">
        <v>3.78</v>
      </c>
      <c r="D64">
        <v>2.38</v>
      </c>
      <c r="E64">
        <v>0.41</v>
      </c>
      <c r="F64">
        <f t="shared" si="0"/>
        <v>3.0700000000000003</v>
      </c>
    </row>
    <row r="65" spans="1:6" x14ac:dyDescent="0.3">
      <c r="A65" s="1" t="s">
        <v>42</v>
      </c>
      <c r="B65">
        <v>4.2300000000000004</v>
      </c>
      <c r="C65">
        <v>-0.65</v>
      </c>
      <c r="D65">
        <v>-1.1399999999999999</v>
      </c>
      <c r="E65">
        <v>0.44</v>
      </c>
      <c r="F65">
        <f t="shared" si="0"/>
        <v>4.6700000000000008</v>
      </c>
    </row>
    <row r="66" spans="1:6" x14ac:dyDescent="0.3">
      <c r="A66" s="1" t="s">
        <v>483</v>
      </c>
      <c r="B66">
        <v>5.19</v>
      </c>
      <c r="C66">
        <v>3.83</v>
      </c>
      <c r="D66">
        <v>-4.0999999999999996</v>
      </c>
      <c r="E66">
        <v>0.44</v>
      </c>
      <c r="F66">
        <f t="shared" si="0"/>
        <v>5.6300000000000008</v>
      </c>
    </row>
    <row r="67" spans="1:6" x14ac:dyDescent="0.3">
      <c r="A67" s="1" t="s">
        <v>43</v>
      </c>
      <c r="B67">
        <v>4.83</v>
      </c>
      <c r="C67">
        <v>0.87</v>
      </c>
      <c r="D67">
        <v>1.38</v>
      </c>
      <c r="E67">
        <v>0.41</v>
      </c>
      <c r="F67">
        <f t="shared" ref="F67:F130" si="1">B67+E67</f>
        <v>5.24</v>
      </c>
    </row>
    <row r="68" spans="1:6" x14ac:dyDescent="0.3">
      <c r="A68" s="1" t="s">
        <v>44</v>
      </c>
      <c r="B68">
        <v>-6.59</v>
      </c>
      <c r="C68">
        <v>2.7</v>
      </c>
      <c r="D68">
        <v>1.69</v>
      </c>
      <c r="E68">
        <v>0.48</v>
      </c>
      <c r="F68">
        <f t="shared" si="1"/>
        <v>-6.1099999999999994</v>
      </c>
    </row>
    <row r="69" spans="1:6" x14ac:dyDescent="0.3">
      <c r="A69" s="1" t="s">
        <v>484</v>
      </c>
      <c r="B69">
        <v>-2.85</v>
      </c>
      <c r="C69">
        <v>-3.25</v>
      </c>
      <c r="D69">
        <v>-0.95</v>
      </c>
      <c r="E69">
        <v>0.48</v>
      </c>
      <c r="F69">
        <f t="shared" si="1"/>
        <v>-2.37</v>
      </c>
    </row>
    <row r="70" spans="1:6" x14ac:dyDescent="0.3">
      <c r="A70" s="1" t="s">
        <v>45</v>
      </c>
      <c r="B70">
        <v>-4.26</v>
      </c>
      <c r="C70">
        <v>-0.1</v>
      </c>
      <c r="D70">
        <v>0.39</v>
      </c>
      <c r="E70">
        <v>0.53</v>
      </c>
      <c r="F70">
        <f t="shared" si="1"/>
        <v>-3.7299999999999995</v>
      </c>
    </row>
    <row r="71" spans="1:6" x14ac:dyDescent="0.3">
      <c r="A71" s="1" t="s">
        <v>46</v>
      </c>
      <c r="B71">
        <v>5.31</v>
      </c>
      <c r="C71">
        <v>-4.03</v>
      </c>
      <c r="D71">
        <v>0.28000000000000003</v>
      </c>
      <c r="E71">
        <v>0.56000000000000005</v>
      </c>
      <c r="F71">
        <f t="shared" si="1"/>
        <v>5.8699999999999992</v>
      </c>
    </row>
    <row r="72" spans="1:6" x14ac:dyDescent="0.3">
      <c r="A72" s="1" t="s">
        <v>485</v>
      </c>
      <c r="B72">
        <v>2.64</v>
      </c>
      <c r="C72">
        <v>-1.2</v>
      </c>
      <c r="D72">
        <v>2.0299999999999998</v>
      </c>
      <c r="E72">
        <v>0.41</v>
      </c>
      <c r="F72">
        <f t="shared" si="1"/>
        <v>3.0500000000000003</v>
      </c>
    </row>
    <row r="73" spans="1:6" x14ac:dyDescent="0.3">
      <c r="A73" s="1" t="s">
        <v>47</v>
      </c>
      <c r="B73">
        <v>-1.6</v>
      </c>
      <c r="C73">
        <v>-0.78</v>
      </c>
      <c r="D73">
        <v>1.69</v>
      </c>
      <c r="E73">
        <v>0.48</v>
      </c>
      <c r="F73">
        <f t="shared" si="1"/>
        <v>-1.1200000000000001</v>
      </c>
    </row>
    <row r="74" spans="1:6" x14ac:dyDescent="0.3">
      <c r="A74" s="1" t="s">
        <v>486</v>
      </c>
      <c r="B74">
        <v>12.16</v>
      </c>
      <c r="C74">
        <v>4.8099999999999996</v>
      </c>
      <c r="D74">
        <v>8.6300000000000008</v>
      </c>
      <c r="E74">
        <v>0.47</v>
      </c>
      <c r="F74">
        <f t="shared" si="1"/>
        <v>12.63</v>
      </c>
    </row>
    <row r="75" spans="1:6" x14ac:dyDescent="0.3">
      <c r="A75" s="1" t="s">
        <v>487</v>
      </c>
      <c r="B75">
        <v>0.32</v>
      </c>
      <c r="C75">
        <v>7.06</v>
      </c>
      <c r="D75">
        <v>5.87</v>
      </c>
      <c r="E75">
        <v>0.34</v>
      </c>
      <c r="F75">
        <f t="shared" si="1"/>
        <v>0.66</v>
      </c>
    </row>
    <row r="76" spans="1:6" x14ac:dyDescent="0.3">
      <c r="A76" s="1" t="s">
        <v>48</v>
      </c>
      <c r="B76">
        <v>2.3199999999999998</v>
      </c>
      <c r="C76">
        <v>-1.1599999999999999</v>
      </c>
      <c r="D76">
        <v>-0.12</v>
      </c>
      <c r="E76">
        <v>0.4</v>
      </c>
      <c r="F76">
        <f t="shared" si="1"/>
        <v>2.7199999999999998</v>
      </c>
    </row>
    <row r="77" spans="1:6" x14ac:dyDescent="0.3">
      <c r="A77" s="1" t="s">
        <v>49</v>
      </c>
      <c r="B77">
        <v>-1.49</v>
      </c>
      <c r="C77">
        <v>-0.11</v>
      </c>
      <c r="D77">
        <v>-0.16</v>
      </c>
      <c r="E77">
        <v>0.42</v>
      </c>
      <c r="F77">
        <f t="shared" si="1"/>
        <v>-1.07</v>
      </c>
    </row>
    <row r="78" spans="1:6" x14ac:dyDescent="0.3">
      <c r="A78" s="1" t="s">
        <v>488</v>
      </c>
      <c r="B78">
        <v>-1.34</v>
      </c>
      <c r="C78">
        <v>-1.23</v>
      </c>
      <c r="D78">
        <v>-1.36</v>
      </c>
      <c r="E78">
        <v>0.37</v>
      </c>
      <c r="F78">
        <f t="shared" si="1"/>
        <v>-0.97000000000000008</v>
      </c>
    </row>
    <row r="79" spans="1:6" x14ac:dyDescent="0.3">
      <c r="A79" s="1" t="s">
        <v>50</v>
      </c>
      <c r="B79">
        <v>4.05</v>
      </c>
      <c r="C79">
        <v>-1.32</v>
      </c>
      <c r="D79">
        <v>0.71</v>
      </c>
      <c r="E79">
        <v>0.43</v>
      </c>
      <c r="F79">
        <f t="shared" si="1"/>
        <v>4.4799999999999995</v>
      </c>
    </row>
    <row r="80" spans="1:6" x14ac:dyDescent="0.3">
      <c r="A80" s="1" t="s">
        <v>489</v>
      </c>
      <c r="B80">
        <v>-1.07</v>
      </c>
      <c r="C80">
        <v>0.28999999999999998</v>
      </c>
      <c r="D80">
        <v>1.73</v>
      </c>
      <c r="E80">
        <v>0.47</v>
      </c>
      <c r="F80">
        <f t="shared" si="1"/>
        <v>-0.60000000000000009</v>
      </c>
    </row>
    <row r="81" spans="1:6" x14ac:dyDescent="0.3">
      <c r="A81" s="1" t="s">
        <v>51</v>
      </c>
      <c r="B81">
        <v>-0.56000000000000005</v>
      </c>
      <c r="C81">
        <v>-2</v>
      </c>
      <c r="D81">
        <v>0.81</v>
      </c>
      <c r="E81">
        <v>0.42</v>
      </c>
      <c r="F81">
        <f t="shared" si="1"/>
        <v>-0.14000000000000007</v>
      </c>
    </row>
    <row r="82" spans="1:6" x14ac:dyDescent="0.3">
      <c r="A82" s="1" t="s">
        <v>52</v>
      </c>
      <c r="B82">
        <v>2.0699999999999998</v>
      </c>
      <c r="C82">
        <v>-0.02</v>
      </c>
      <c r="D82">
        <v>-0.28999999999999998</v>
      </c>
      <c r="E82">
        <v>0.44</v>
      </c>
      <c r="F82">
        <f t="shared" si="1"/>
        <v>2.5099999999999998</v>
      </c>
    </row>
    <row r="83" spans="1:6" x14ac:dyDescent="0.3">
      <c r="A83" s="1" t="s">
        <v>490</v>
      </c>
      <c r="B83">
        <v>-2.42</v>
      </c>
      <c r="C83">
        <v>0.22</v>
      </c>
      <c r="D83">
        <v>-0.18</v>
      </c>
      <c r="E83">
        <v>0.41</v>
      </c>
      <c r="F83">
        <f t="shared" si="1"/>
        <v>-2.0099999999999998</v>
      </c>
    </row>
    <row r="84" spans="1:6" x14ac:dyDescent="0.3">
      <c r="A84" s="1" t="s">
        <v>53</v>
      </c>
      <c r="B84">
        <v>0.36</v>
      </c>
      <c r="C84">
        <v>2.3199999999999998</v>
      </c>
      <c r="D84">
        <v>1.51</v>
      </c>
      <c r="E84">
        <v>0.4</v>
      </c>
      <c r="F84">
        <f t="shared" si="1"/>
        <v>0.76</v>
      </c>
    </row>
    <row r="85" spans="1:6" x14ac:dyDescent="0.3">
      <c r="A85" s="1" t="s">
        <v>54</v>
      </c>
      <c r="B85">
        <v>5.65</v>
      </c>
      <c r="C85">
        <v>3.03</v>
      </c>
      <c r="D85">
        <v>2.27</v>
      </c>
      <c r="E85">
        <v>0.4</v>
      </c>
      <c r="F85">
        <f t="shared" si="1"/>
        <v>6.0500000000000007</v>
      </c>
    </row>
    <row r="86" spans="1:6" x14ac:dyDescent="0.3">
      <c r="A86" s="1" t="s">
        <v>55</v>
      </c>
      <c r="B86">
        <v>-4.05</v>
      </c>
      <c r="C86">
        <v>4.76</v>
      </c>
      <c r="D86">
        <v>4.2699999999999996</v>
      </c>
      <c r="E86">
        <v>0.36</v>
      </c>
      <c r="F86">
        <f t="shared" si="1"/>
        <v>-3.69</v>
      </c>
    </row>
    <row r="87" spans="1:6" x14ac:dyDescent="0.3">
      <c r="A87" s="1" t="s">
        <v>56</v>
      </c>
      <c r="B87">
        <v>-1.94</v>
      </c>
      <c r="C87">
        <v>1.04</v>
      </c>
      <c r="D87">
        <v>0.47</v>
      </c>
      <c r="E87">
        <v>0.35</v>
      </c>
      <c r="F87">
        <f t="shared" si="1"/>
        <v>-1.5899999999999999</v>
      </c>
    </row>
    <row r="88" spans="1:6" x14ac:dyDescent="0.3">
      <c r="A88" s="1" t="s">
        <v>57</v>
      </c>
      <c r="B88">
        <v>-1.37</v>
      </c>
      <c r="C88">
        <v>1</v>
      </c>
      <c r="D88">
        <v>1.0900000000000001</v>
      </c>
      <c r="E88">
        <v>0.38</v>
      </c>
      <c r="F88">
        <f t="shared" si="1"/>
        <v>-0.9900000000000001</v>
      </c>
    </row>
    <row r="89" spans="1:6" x14ac:dyDescent="0.3">
      <c r="A89" s="1" t="s">
        <v>491</v>
      </c>
      <c r="B89">
        <v>0.15</v>
      </c>
      <c r="C89">
        <v>-0.12</v>
      </c>
      <c r="D89">
        <v>3.38</v>
      </c>
      <c r="E89">
        <v>0.38</v>
      </c>
      <c r="F89">
        <f t="shared" si="1"/>
        <v>0.53</v>
      </c>
    </row>
    <row r="90" spans="1:6" x14ac:dyDescent="0.3">
      <c r="A90" s="1" t="s">
        <v>58</v>
      </c>
      <c r="B90">
        <v>-1.45</v>
      </c>
      <c r="C90">
        <v>1.18</v>
      </c>
      <c r="D90">
        <v>0.85</v>
      </c>
      <c r="E90">
        <v>0.37</v>
      </c>
      <c r="F90">
        <f t="shared" si="1"/>
        <v>-1.08</v>
      </c>
    </row>
    <row r="91" spans="1:6" x14ac:dyDescent="0.3">
      <c r="A91" s="1" t="s">
        <v>59</v>
      </c>
      <c r="B91">
        <v>4.71</v>
      </c>
      <c r="C91">
        <v>2.09</v>
      </c>
      <c r="D91">
        <v>-0.74</v>
      </c>
      <c r="E91">
        <v>0.4</v>
      </c>
      <c r="F91">
        <f t="shared" si="1"/>
        <v>5.1100000000000003</v>
      </c>
    </row>
    <row r="92" spans="1:6" x14ac:dyDescent="0.3">
      <c r="A92" s="1" t="s">
        <v>492</v>
      </c>
      <c r="B92">
        <v>-1.69</v>
      </c>
      <c r="C92">
        <v>2.16</v>
      </c>
      <c r="D92">
        <v>-0.56000000000000005</v>
      </c>
      <c r="E92">
        <v>0.42</v>
      </c>
      <c r="F92">
        <f t="shared" si="1"/>
        <v>-1.27</v>
      </c>
    </row>
    <row r="93" spans="1:6" x14ac:dyDescent="0.3">
      <c r="A93" s="1" t="s">
        <v>60</v>
      </c>
      <c r="B93">
        <v>-1.75</v>
      </c>
      <c r="C93">
        <v>1.48</v>
      </c>
      <c r="D93">
        <v>-2.7</v>
      </c>
      <c r="E93">
        <v>0.44</v>
      </c>
      <c r="F93">
        <f t="shared" si="1"/>
        <v>-1.31</v>
      </c>
    </row>
    <row r="94" spans="1:6" x14ac:dyDescent="0.3">
      <c r="A94" s="1" t="s">
        <v>61</v>
      </c>
      <c r="B94">
        <v>-0.27</v>
      </c>
      <c r="C94">
        <v>1.34</v>
      </c>
      <c r="D94">
        <v>-0.52</v>
      </c>
      <c r="E94">
        <v>0.43</v>
      </c>
      <c r="F94">
        <f t="shared" si="1"/>
        <v>0.15999999999999998</v>
      </c>
    </row>
    <row r="95" spans="1:6" x14ac:dyDescent="0.3">
      <c r="A95" s="1" t="s">
        <v>62</v>
      </c>
      <c r="B95">
        <v>-4.38</v>
      </c>
      <c r="C95">
        <v>1.25</v>
      </c>
      <c r="D95">
        <v>1.75</v>
      </c>
      <c r="E95">
        <v>0.49</v>
      </c>
      <c r="F95">
        <f t="shared" si="1"/>
        <v>-3.8899999999999997</v>
      </c>
    </row>
    <row r="96" spans="1:6" x14ac:dyDescent="0.3">
      <c r="A96" s="1" t="s">
        <v>63</v>
      </c>
      <c r="B96">
        <v>4</v>
      </c>
      <c r="C96">
        <v>3.73</v>
      </c>
      <c r="D96">
        <v>0.26</v>
      </c>
      <c r="E96">
        <v>0.5</v>
      </c>
      <c r="F96">
        <f t="shared" si="1"/>
        <v>4.5</v>
      </c>
    </row>
    <row r="97" spans="1:6" x14ac:dyDescent="0.3">
      <c r="A97" s="1" t="s">
        <v>493</v>
      </c>
      <c r="B97">
        <v>0.27</v>
      </c>
      <c r="C97">
        <v>1.32</v>
      </c>
      <c r="D97">
        <v>-0.28999999999999998</v>
      </c>
      <c r="E97">
        <v>0.49</v>
      </c>
      <c r="F97">
        <f t="shared" si="1"/>
        <v>0.76</v>
      </c>
    </row>
    <row r="98" spans="1:6" x14ac:dyDescent="0.3">
      <c r="A98" s="1" t="s">
        <v>64</v>
      </c>
      <c r="B98">
        <v>-6.01</v>
      </c>
      <c r="C98">
        <v>2.2400000000000002</v>
      </c>
      <c r="D98">
        <v>3.36</v>
      </c>
      <c r="E98">
        <v>0.49</v>
      </c>
      <c r="F98">
        <f t="shared" si="1"/>
        <v>-5.52</v>
      </c>
    </row>
    <row r="99" spans="1:6" x14ac:dyDescent="0.3">
      <c r="A99" s="1" t="s">
        <v>65</v>
      </c>
      <c r="B99">
        <v>-1.38</v>
      </c>
      <c r="C99">
        <v>3.59</v>
      </c>
      <c r="D99">
        <v>0.83</v>
      </c>
      <c r="E99">
        <v>0.46</v>
      </c>
      <c r="F99">
        <f t="shared" si="1"/>
        <v>-0.91999999999999993</v>
      </c>
    </row>
    <row r="100" spans="1:6" x14ac:dyDescent="0.3">
      <c r="A100" s="1" t="s">
        <v>66</v>
      </c>
      <c r="B100">
        <v>2.85</v>
      </c>
      <c r="C100">
        <v>3.49</v>
      </c>
      <c r="D100">
        <v>1.18</v>
      </c>
      <c r="E100">
        <v>0.53</v>
      </c>
      <c r="F100">
        <f t="shared" si="1"/>
        <v>3.38</v>
      </c>
    </row>
    <row r="101" spans="1:6" x14ac:dyDescent="0.3">
      <c r="A101" s="1" t="s">
        <v>494</v>
      </c>
      <c r="B101">
        <v>7.88</v>
      </c>
      <c r="C101">
        <v>0.45</v>
      </c>
      <c r="D101">
        <v>-3.54</v>
      </c>
      <c r="E101">
        <v>0.54</v>
      </c>
      <c r="F101">
        <f t="shared" si="1"/>
        <v>8.42</v>
      </c>
    </row>
    <row r="102" spans="1:6" x14ac:dyDescent="0.3">
      <c r="A102" s="1" t="s">
        <v>67</v>
      </c>
      <c r="B102">
        <v>1.76</v>
      </c>
      <c r="C102">
        <v>4.5599999999999996</v>
      </c>
      <c r="D102">
        <v>-0.52</v>
      </c>
      <c r="E102">
        <v>0.51</v>
      </c>
      <c r="F102">
        <f t="shared" si="1"/>
        <v>2.27</v>
      </c>
    </row>
    <row r="103" spans="1:6" x14ac:dyDescent="0.3">
      <c r="A103" s="1" t="s">
        <v>68</v>
      </c>
      <c r="B103">
        <v>-1.69</v>
      </c>
      <c r="C103">
        <v>1.66</v>
      </c>
      <c r="D103">
        <v>0.56999999999999995</v>
      </c>
      <c r="E103">
        <v>0.54</v>
      </c>
      <c r="F103">
        <f t="shared" si="1"/>
        <v>-1.1499999999999999</v>
      </c>
    </row>
    <row r="104" spans="1:6" x14ac:dyDescent="0.3">
      <c r="A104" s="1" t="s">
        <v>69</v>
      </c>
      <c r="B104">
        <v>5.1100000000000003</v>
      </c>
      <c r="C104">
        <v>0.23</v>
      </c>
      <c r="D104">
        <v>-1.1499999999999999</v>
      </c>
      <c r="E104">
        <v>0.56000000000000005</v>
      </c>
      <c r="F104">
        <f t="shared" si="1"/>
        <v>5.67</v>
      </c>
    </row>
    <row r="105" spans="1:6" x14ac:dyDescent="0.3">
      <c r="A105" s="1" t="s">
        <v>70</v>
      </c>
      <c r="B105">
        <v>3.75</v>
      </c>
      <c r="C105">
        <v>5.0599999999999996</v>
      </c>
      <c r="D105">
        <v>-0.51</v>
      </c>
      <c r="E105">
        <v>0.56000000000000005</v>
      </c>
      <c r="F105">
        <f t="shared" si="1"/>
        <v>4.3100000000000005</v>
      </c>
    </row>
    <row r="106" spans="1:6" x14ac:dyDescent="0.3">
      <c r="A106" s="1" t="s">
        <v>495</v>
      </c>
      <c r="B106">
        <v>-1.43</v>
      </c>
      <c r="C106">
        <v>-0.43</v>
      </c>
      <c r="D106">
        <v>1.89</v>
      </c>
      <c r="E106">
        <v>0.62</v>
      </c>
      <c r="F106">
        <f t="shared" si="1"/>
        <v>-0.80999999999999994</v>
      </c>
    </row>
    <row r="107" spans="1:6" x14ac:dyDescent="0.3">
      <c r="A107" s="1" t="s">
        <v>71</v>
      </c>
      <c r="B107">
        <v>-11.91</v>
      </c>
      <c r="C107">
        <v>-9.86</v>
      </c>
      <c r="D107">
        <v>1.38</v>
      </c>
      <c r="E107">
        <v>0.68</v>
      </c>
      <c r="F107">
        <f t="shared" si="1"/>
        <v>-11.23</v>
      </c>
    </row>
    <row r="108" spans="1:6" x14ac:dyDescent="0.3">
      <c r="A108" s="1" t="s">
        <v>72</v>
      </c>
      <c r="B108">
        <v>2.71</v>
      </c>
      <c r="C108">
        <v>2.97</v>
      </c>
      <c r="D108">
        <v>-2.15</v>
      </c>
      <c r="E108">
        <v>0.7</v>
      </c>
      <c r="F108">
        <f t="shared" si="1"/>
        <v>3.41</v>
      </c>
    </row>
    <row r="109" spans="1:6" x14ac:dyDescent="0.3">
      <c r="A109" s="1" t="s">
        <v>496</v>
      </c>
      <c r="B109">
        <v>0.88</v>
      </c>
      <c r="C109">
        <v>1.29</v>
      </c>
      <c r="D109">
        <v>-2.13</v>
      </c>
      <c r="E109">
        <v>0.78</v>
      </c>
      <c r="F109">
        <f t="shared" si="1"/>
        <v>1.6600000000000001</v>
      </c>
    </row>
    <row r="110" spans="1:6" x14ac:dyDescent="0.3">
      <c r="A110" s="1" t="s">
        <v>73</v>
      </c>
      <c r="B110">
        <v>4.2300000000000004</v>
      </c>
      <c r="C110">
        <v>3.62</v>
      </c>
      <c r="D110">
        <v>2.19</v>
      </c>
      <c r="E110">
        <v>0.77</v>
      </c>
      <c r="F110">
        <f t="shared" si="1"/>
        <v>5</v>
      </c>
    </row>
    <row r="111" spans="1:6" x14ac:dyDescent="0.3">
      <c r="A111" s="1" t="s">
        <v>74</v>
      </c>
      <c r="B111">
        <v>-3.56</v>
      </c>
      <c r="C111">
        <v>0.45</v>
      </c>
      <c r="D111">
        <v>1.17</v>
      </c>
      <c r="E111">
        <v>0.73</v>
      </c>
      <c r="F111">
        <f t="shared" si="1"/>
        <v>-2.83</v>
      </c>
    </row>
    <row r="112" spans="1:6" x14ac:dyDescent="0.3">
      <c r="A112" s="1" t="s">
        <v>497</v>
      </c>
      <c r="B112">
        <v>5.68</v>
      </c>
      <c r="C112">
        <v>3.26</v>
      </c>
      <c r="D112">
        <v>-0.71</v>
      </c>
      <c r="E112">
        <v>0.81</v>
      </c>
      <c r="F112">
        <f t="shared" si="1"/>
        <v>6.49</v>
      </c>
    </row>
    <row r="113" spans="1:6" x14ac:dyDescent="0.3">
      <c r="A113" s="1" t="s">
        <v>75</v>
      </c>
      <c r="B113">
        <v>-0.06</v>
      </c>
      <c r="C113">
        <v>2.15</v>
      </c>
      <c r="D113">
        <v>1.1200000000000001</v>
      </c>
      <c r="E113">
        <v>0.8</v>
      </c>
      <c r="F113">
        <f t="shared" si="1"/>
        <v>0.74</v>
      </c>
    </row>
    <row r="114" spans="1:6" x14ac:dyDescent="0.3">
      <c r="A114" s="1" t="s">
        <v>76</v>
      </c>
      <c r="B114">
        <v>-2.21</v>
      </c>
      <c r="C114">
        <v>0.21</v>
      </c>
      <c r="D114">
        <v>1.31</v>
      </c>
      <c r="E114">
        <v>0.82</v>
      </c>
      <c r="F114">
        <f t="shared" si="1"/>
        <v>-1.3900000000000001</v>
      </c>
    </row>
    <row r="115" spans="1:6" x14ac:dyDescent="0.3">
      <c r="A115" s="1" t="s">
        <v>498</v>
      </c>
      <c r="B115">
        <v>3.85</v>
      </c>
      <c r="C115">
        <v>1.17</v>
      </c>
      <c r="D115">
        <v>1.44</v>
      </c>
      <c r="E115">
        <v>0.81</v>
      </c>
      <c r="F115">
        <f t="shared" si="1"/>
        <v>4.66</v>
      </c>
    </row>
    <row r="116" spans="1:6" x14ac:dyDescent="0.3">
      <c r="A116" s="1" t="s">
        <v>77</v>
      </c>
      <c r="B116">
        <v>0.82</v>
      </c>
      <c r="C116">
        <v>1.28</v>
      </c>
      <c r="D116">
        <v>1.86</v>
      </c>
      <c r="E116">
        <v>0.77</v>
      </c>
      <c r="F116">
        <f t="shared" si="1"/>
        <v>1.5899999999999999</v>
      </c>
    </row>
    <row r="117" spans="1:6" x14ac:dyDescent="0.3">
      <c r="A117" s="1" t="s">
        <v>78</v>
      </c>
      <c r="B117">
        <v>5.53</v>
      </c>
      <c r="C117">
        <v>2.0499999999999998</v>
      </c>
      <c r="D117">
        <v>-1.58</v>
      </c>
      <c r="E117">
        <v>0.77</v>
      </c>
      <c r="F117">
        <f t="shared" si="1"/>
        <v>6.3000000000000007</v>
      </c>
    </row>
    <row r="118" spans="1:6" x14ac:dyDescent="0.3">
      <c r="A118" s="1" t="s">
        <v>499</v>
      </c>
      <c r="B118">
        <v>-0.82</v>
      </c>
      <c r="C118">
        <v>-0.27</v>
      </c>
      <c r="D118">
        <v>-0.9</v>
      </c>
      <c r="E118">
        <v>0.83</v>
      </c>
      <c r="F118">
        <f t="shared" si="1"/>
        <v>1.0000000000000009E-2</v>
      </c>
    </row>
    <row r="119" spans="1:6" x14ac:dyDescent="0.3">
      <c r="A119" s="1" t="s">
        <v>79</v>
      </c>
      <c r="B119">
        <v>-8.1</v>
      </c>
      <c r="C119">
        <v>-3.37</v>
      </c>
      <c r="D119">
        <v>-1.84</v>
      </c>
      <c r="E119">
        <v>0.87</v>
      </c>
      <c r="F119">
        <f t="shared" si="1"/>
        <v>-7.2299999999999995</v>
      </c>
    </row>
    <row r="120" spans="1:6" x14ac:dyDescent="0.3">
      <c r="A120" s="1" t="s">
        <v>80</v>
      </c>
      <c r="B120">
        <v>5.21</v>
      </c>
      <c r="C120">
        <v>2.87</v>
      </c>
      <c r="D120">
        <v>-3.29</v>
      </c>
      <c r="E120">
        <v>0.99</v>
      </c>
      <c r="F120">
        <f t="shared" si="1"/>
        <v>6.2</v>
      </c>
    </row>
    <row r="121" spans="1:6" x14ac:dyDescent="0.3">
      <c r="A121" s="1" t="s">
        <v>500</v>
      </c>
      <c r="B121">
        <v>1.79</v>
      </c>
      <c r="C121">
        <v>4.17</v>
      </c>
      <c r="D121">
        <v>-2.1</v>
      </c>
      <c r="E121">
        <v>0.95</v>
      </c>
      <c r="F121">
        <f t="shared" si="1"/>
        <v>2.74</v>
      </c>
    </row>
    <row r="122" spans="1:6" x14ac:dyDescent="0.3">
      <c r="A122" s="1" t="s">
        <v>81</v>
      </c>
      <c r="B122">
        <v>5.51</v>
      </c>
      <c r="C122">
        <v>1.62</v>
      </c>
      <c r="D122">
        <v>1.75</v>
      </c>
      <c r="E122">
        <v>0.8</v>
      </c>
      <c r="F122">
        <f t="shared" si="1"/>
        <v>6.31</v>
      </c>
    </row>
    <row r="123" spans="1:6" x14ac:dyDescent="0.3">
      <c r="A123" s="1" t="s">
        <v>82</v>
      </c>
      <c r="B123">
        <v>-1.22</v>
      </c>
      <c r="C123">
        <v>-1.85</v>
      </c>
      <c r="D123">
        <v>0.61</v>
      </c>
      <c r="E123">
        <v>0.89</v>
      </c>
      <c r="F123">
        <f t="shared" si="1"/>
        <v>-0.32999999999999996</v>
      </c>
    </row>
    <row r="124" spans="1:6" x14ac:dyDescent="0.3">
      <c r="A124" s="1" t="s">
        <v>83</v>
      </c>
      <c r="B124">
        <v>-12.9</v>
      </c>
      <c r="C124">
        <v>-6.64</v>
      </c>
      <c r="D124">
        <v>-1.01</v>
      </c>
      <c r="E124">
        <v>1.21</v>
      </c>
      <c r="F124">
        <f t="shared" si="1"/>
        <v>-11.690000000000001</v>
      </c>
    </row>
    <row r="125" spans="1:6" x14ac:dyDescent="0.3">
      <c r="A125" s="1" t="s">
        <v>84</v>
      </c>
      <c r="B125">
        <v>3.97</v>
      </c>
      <c r="C125">
        <v>1.05</v>
      </c>
      <c r="D125">
        <v>1.06</v>
      </c>
      <c r="E125">
        <v>1.26</v>
      </c>
      <c r="F125">
        <f t="shared" si="1"/>
        <v>5.23</v>
      </c>
    </row>
    <row r="126" spans="1:6" x14ac:dyDescent="0.3">
      <c r="A126" s="1" t="s">
        <v>501</v>
      </c>
      <c r="B126">
        <v>5.26</v>
      </c>
      <c r="C126">
        <v>2.13</v>
      </c>
      <c r="D126">
        <v>0.38</v>
      </c>
      <c r="E126">
        <v>0.81</v>
      </c>
      <c r="F126">
        <f t="shared" si="1"/>
        <v>6.07</v>
      </c>
    </row>
    <row r="127" spans="1:6" x14ac:dyDescent="0.3">
      <c r="A127" s="1" t="s">
        <v>85</v>
      </c>
      <c r="B127">
        <v>3.06</v>
      </c>
      <c r="C127">
        <v>1.66</v>
      </c>
      <c r="D127">
        <v>-0.76</v>
      </c>
      <c r="E127">
        <v>0.61</v>
      </c>
      <c r="F127">
        <f t="shared" si="1"/>
        <v>3.67</v>
      </c>
    </row>
    <row r="128" spans="1:6" x14ac:dyDescent="0.3">
      <c r="A128" s="1" t="s">
        <v>86</v>
      </c>
      <c r="B128">
        <v>6.49</v>
      </c>
      <c r="C128">
        <v>4.1399999999999997</v>
      </c>
      <c r="D128">
        <v>-6.41</v>
      </c>
      <c r="E128">
        <v>0.53</v>
      </c>
      <c r="F128">
        <f t="shared" si="1"/>
        <v>7.0200000000000005</v>
      </c>
    </row>
    <row r="129" spans="1:6" x14ac:dyDescent="0.3">
      <c r="A129" s="1" t="s">
        <v>502</v>
      </c>
      <c r="B129">
        <v>1.8</v>
      </c>
      <c r="C129">
        <v>3.92</v>
      </c>
      <c r="D129">
        <v>-2.6</v>
      </c>
      <c r="E129">
        <v>0.64</v>
      </c>
      <c r="F129">
        <f t="shared" si="1"/>
        <v>2.44</v>
      </c>
    </row>
    <row r="130" spans="1:6" x14ac:dyDescent="0.3">
      <c r="A130" s="1" t="s">
        <v>87</v>
      </c>
      <c r="B130">
        <v>2.19</v>
      </c>
      <c r="C130">
        <v>0.98</v>
      </c>
      <c r="D130">
        <v>-4.59</v>
      </c>
      <c r="E130">
        <v>0.75</v>
      </c>
      <c r="F130">
        <f t="shared" si="1"/>
        <v>2.94</v>
      </c>
    </row>
    <row r="131" spans="1:6" x14ac:dyDescent="0.3">
      <c r="A131" s="1" t="s">
        <v>88</v>
      </c>
      <c r="B131">
        <v>1.06</v>
      </c>
      <c r="C131">
        <v>2.4700000000000002</v>
      </c>
      <c r="D131">
        <v>-2.76</v>
      </c>
      <c r="E131">
        <v>0.95</v>
      </c>
      <c r="F131">
        <f t="shared" ref="F131:F194" si="2">B131+E131</f>
        <v>2.0099999999999998</v>
      </c>
    </row>
    <row r="132" spans="1:6" x14ac:dyDescent="0.3">
      <c r="A132" s="1" t="s">
        <v>503</v>
      </c>
      <c r="B132">
        <v>9.59</v>
      </c>
      <c r="C132">
        <v>-3.36</v>
      </c>
      <c r="D132">
        <v>-8.33</v>
      </c>
      <c r="E132">
        <v>0.96</v>
      </c>
      <c r="F132">
        <f t="shared" si="2"/>
        <v>10.55</v>
      </c>
    </row>
    <row r="133" spans="1:6" x14ac:dyDescent="0.3">
      <c r="A133" s="1" t="s">
        <v>504</v>
      </c>
      <c r="B133">
        <v>-4.5199999999999996</v>
      </c>
      <c r="C133">
        <v>-0.26</v>
      </c>
      <c r="D133">
        <v>2.79</v>
      </c>
      <c r="E133">
        <v>1.31</v>
      </c>
      <c r="F133">
        <f t="shared" si="2"/>
        <v>-3.2099999999999995</v>
      </c>
    </row>
    <row r="134" spans="1:6" x14ac:dyDescent="0.3">
      <c r="A134" s="1" t="s">
        <v>505</v>
      </c>
      <c r="B134">
        <v>-5.04</v>
      </c>
      <c r="C134">
        <v>2.92</v>
      </c>
      <c r="D134">
        <v>6.72</v>
      </c>
      <c r="E134">
        <v>1.04</v>
      </c>
      <c r="F134">
        <f t="shared" si="2"/>
        <v>-4</v>
      </c>
    </row>
    <row r="135" spans="1:6" x14ac:dyDescent="0.3">
      <c r="A135" s="1" t="s">
        <v>506</v>
      </c>
      <c r="B135">
        <v>0.56999999999999995</v>
      </c>
      <c r="C135">
        <v>-0.34</v>
      </c>
      <c r="D135">
        <v>1.02</v>
      </c>
      <c r="E135">
        <v>1.07</v>
      </c>
      <c r="F135">
        <f t="shared" si="2"/>
        <v>1.6400000000000001</v>
      </c>
    </row>
    <row r="136" spans="1:6" x14ac:dyDescent="0.3">
      <c r="A136" s="1" t="s">
        <v>89</v>
      </c>
      <c r="B136">
        <v>3.56</v>
      </c>
      <c r="C136">
        <v>3.54</v>
      </c>
      <c r="D136">
        <v>0.64</v>
      </c>
      <c r="E136">
        <v>1.21</v>
      </c>
      <c r="F136">
        <f t="shared" si="2"/>
        <v>4.7699999999999996</v>
      </c>
    </row>
    <row r="137" spans="1:6" x14ac:dyDescent="0.3">
      <c r="A137" s="1" t="s">
        <v>90</v>
      </c>
      <c r="B137">
        <v>-2.11</v>
      </c>
      <c r="C137">
        <v>4.4000000000000004</v>
      </c>
      <c r="D137">
        <v>2.2799999999999998</v>
      </c>
      <c r="E137">
        <v>1.08</v>
      </c>
      <c r="F137">
        <f t="shared" si="2"/>
        <v>-1.0299999999999998</v>
      </c>
    </row>
    <row r="138" spans="1:6" x14ac:dyDescent="0.3">
      <c r="A138" s="1" t="s">
        <v>507</v>
      </c>
      <c r="B138">
        <v>0.11</v>
      </c>
      <c r="C138">
        <v>2</v>
      </c>
      <c r="D138">
        <v>-0.42</v>
      </c>
      <c r="E138">
        <v>1.1499999999999999</v>
      </c>
      <c r="F138">
        <f t="shared" si="2"/>
        <v>1.26</v>
      </c>
    </row>
    <row r="139" spans="1:6" x14ac:dyDescent="0.3">
      <c r="A139" s="1" t="s">
        <v>91</v>
      </c>
      <c r="B139">
        <v>-2.36</v>
      </c>
      <c r="C139">
        <v>-0.83</v>
      </c>
      <c r="D139">
        <v>5.13</v>
      </c>
      <c r="E139">
        <v>1.35</v>
      </c>
      <c r="F139">
        <f t="shared" si="2"/>
        <v>-1.0099999999999998</v>
      </c>
    </row>
    <row r="140" spans="1:6" x14ac:dyDescent="0.3">
      <c r="A140" s="1" t="s">
        <v>92</v>
      </c>
      <c r="B140">
        <v>-1.54</v>
      </c>
      <c r="C140">
        <v>-2.19</v>
      </c>
      <c r="D140">
        <v>-0.5</v>
      </c>
      <c r="E140">
        <v>1.24</v>
      </c>
      <c r="F140">
        <f t="shared" si="2"/>
        <v>-0.30000000000000004</v>
      </c>
    </row>
    <row r="141" spans="1:6" x14ac:dyDescent="0.3">
      <c r="A141" s="1" t="s">
        <v>508</v>
      </c>
      <c r="B141">
        <v>-7.04</v>
      </c>
      <c r="C141">
        <v>-1.95</v>
      </c>
      <c r="D141">
        <v>4.76</v>
      </c>
      <c r="E141">
        <v>1.28</v>
      </c>
      <c r="F141">
        <f t="shared" si="2"/>
        <v>-5.76</v>
      </c>
    </row>
    <row r="142" spans="1:6" x14ac:dyDescent="0.3">
      <c r="A142" s="1" t="s">
        <v>93</v>
      </c>
      <c r="B142">
        <v>-7.17</v>
      </c>
      <c r="C142">
        <v>-2.65</v>
      </c>
      <c r="D142">
        <v>5.17</v>
      </c>
      <c r="E142">
        <v>1.24</v>
      </c>
      <c r="F142">
        <f t="shared" si="2"/>
        <v>-5.93</v>
      </c>
    </row>
    <row r="143" spans="1:6" x14ac:dyDescent="0.3">
      <c r="A143" s="1" t="s">
        <v>509</v>
      </c>
      <c r="B143">
        <v>4.92</v>
      </c>
      <c r="C143">
        <v>2.23</v>
      </c>
      <c r="D143">
        <v>-4.21</v>
      </c>
      <c r="E143">
        <v>1.21</v>
      </c>
      <c r="F143">
        <f t="shared" si="2"/>
        <v>6.13</v>
      </c>
    </row>
    <row r="144" spans="1:6" x14ac:dyDescent="0.3">
      <c r="A144" s="1" t="s">
        <v>94</v>
      </c>
      <c r="B144">
        <v>3.36</v>
      </c>
      <c r="C144">
        <v>-1.03</v>
      </c>
      <c r="D144">
        <v>1.83</v>
      </c>
      <c r="E144">
        <v>1.07</v>
      </c>
      <c r="F144">
        <f t="shared" si="2"/>
        <v>4.43</v>
      </c>
    </row>
    <row r="145" spans="1:6" x14ac:dyDescent="0.3">
      <c r="A145" s="1" t="s">
        <v>510</v>
      </c>
      <c r="B145">
        <v>-3.65</v>
      </c>
      <c r="C145">
        <v>1.2</v>
      </c>
      <c r="D145">
        <v>0.81</v>
      </c>
      <c r="E145">
        <v>0.87</v>
      </c>
      <c r="F145">
        <f t="shared" si="2"/>
        <v>-2.78</v>
      </c>
    </row>
    <row r="146" spans="1:6" x14ac:dyDescent="0.3">
      <c r="A146" s="1" t="s">
        <v>511</v>
      </c>
      <c r="B146">
        <v>-3.24</v>
      </c>
      <c r="C146">
        <v>-1.28</v>
      </c>
      <c r="D146">
        <v>3.19</v>
      </c>
      <c r="E146">
        <v>0.8</v>
      </c>
      <c r="F146">
        <f t="shared" si="2"/>
        <v>-2.4400000000000004</v>
      </c>
    </row>
    <row r="147" spans="1:6" x14ac:dyDescent="0.3">
      <c r="A147" s="1" t="s">
        <v>512</v>
      </c>
      <c r="B147">
        <v>-5.86</v>
      </c>
      <c r="C147">
        <v>0.44</v>
      </c>
      <c r="D147">
        <v>6.05</v>
      </c>
      <c r="E147">
        <v>0.92</v>
      </c>
      <c r="F147">
        <f t="shared" si="2"/>
        <v>-4.9400000000000004</v>
      </c>
    </row>
    <row r="148" spans="1:6" x14ac:dyDescent="0.3">
      <c r="A148" s="1" t="s">
        <v>95</v>
      </c>
      <c r="B148">
        <v>-1.87</v>
      </c>
      <c r="C148">
        <v>-0.21</v>
      </c>
      <c r="D148">
        <v>3.81</v>
      </c>
      <c r="E148">
        <v>0.98</v>
      </c>
      <c r="F148">
        <f t="shared" si="2"/>
        <v>-0.89000000000000012</v>
      </c>
    </row>
    <row r="149" spans="1:6" x14ac:dyDescent="0.3">
      <c r="A149" s="1" t="s">
        <v>96</v>
      </c>
      <c r="B149">
        <v>3.27</v>
      </c>
      <c r="C149">
        <v>1.47</v>
      </c>
      <c r="D149">
        <v>-2.7</v>
      </c>
      <c r="E149">
        <v>1.1299999999999999</v>
      </c>
      <c r="F149">
        <f t="shared" si="2"/>
        <v>4.4000000000000004</v>
      </c>
    </row>
    <row r="150" spans="1:6" x14ac:dyDescent="0.3">
      <c r="A150" s="1" t="s">
        <v>513</v>
      </c>
      <c r="B150">
        <v>-3.99</v>
      </c>
      <c r="C150">
        <v>0.52</v>
      </c>
      <c r="D150">
        <v>1.75</v>
      </c>
      <c r="E150">
        <v>1.06</v>
      </c>
      <c r="F150">
        <f t="shared" si="2"/>
        <v>-2.93</v>
      </c>
    </row>
    <row r="151" spans="1:6" x14ac:dyDescent="0.3">
      <c r="A151" s="1" t="s">
        <v>97</v>
      </c>
      <c r="B151">
        <v>-3.09</v>
      </c>
      <c r="C151">
        <v>-0.4</v>
      </c>
      <c r="D151">
        <v>1.53</v>
      </c>
      <c r="E151">
        <v>0.96</v>
      </c>
      <c r="F151">
        <f t="shared" si="2"/>
        <v>-2.13</v>
      </c>
    </row>
    <row r="152" spans="1:6" x14ac:dyDescent="0.3">
      <c r="A152" s="1" t="s">
        <v>514</v>
      </c>
      <c r="B152">
        <v>-3.19</v>
      </c>
      <c r="C152">
        <v>0.83</v>
      </c>
      <c r="D152">
        <v>0.09</v>
      </c>
      <c r="E152">
        <v>1.05</v>
      </c>
      <c r="F152">
        <f t="shared" si="2"/>
        <v>-2.1399999999999997</v>
      </c>
    </row>
    <row r="153" spans="1:6" x14ac:dyDescent="0.3">
      <c r="A153" s="1" t="s">
        <v>98</v>
      </c>
      <c r="B153">
        <v>11.14</v>
      </c>
      <c r="C153">
        <v>-4.1399999999999997</v>
      </c>
      <c r="D153">
        <v>0.95</v>
      </c>
      <c r="E153">
        <v>0.76</v>
      </c>
      <c r="F153">
        <f t="shared" si="2"/>
        <v>11.9</v>
      </c>
    </row>
    <row r="154" spans="1:6" x14ac:dyDescent="0.3">
      <c r="A154" s="1" t="s">
        <v>99</v>
      </c>
      <c r="B154">
        <v>1.29</v>
      </c>
      <c r="C154">
        <v>2.95</v>
      </c>
      <c r="D154">
        <v>0.28000000000000003</v>
      </c>
      <c r="E154">
        <v>0.51</v>
      </c>
      <c r="F154">
        <f t="shared" si="2"/>
        <v>1.8</v>
      </c>
    </row>
    <row r="155" spans="1:6" x14ac:dyDescent="0.3">
      <c r="A155" s="1" t="s">
        <v>515</v>
      </c>
      <c r="B155">
        <v>11.3</v>
      </c>
      <c r="C155">
        <v>2.34</v>
      </c>
      <c r="D155">
        <v>-3.66</v>
      </c>
      <c r="E155">
        <v>0.59</v>
      </c>
      <c r="F155">
        <f t="shared" si="2"/>
        <v>11.89</v>
      </c>
    </row>
    <row r="156" spans="1:6" x14ac:dyDescent="0.3">
      <c r="A156" s="1" t="s">
        <v>100</v>
      </c>
      <c r="B156">
        <v>4.67</v>
      </c>
      <c r="C156">
        <v>4.67</v>
      </c>
      <c r="D156">
        <v>-1.87</v>
      </c>
      <c r="E156">
        <v>0.63</v>
      </c>
      <c r="F156">
        <f t="shared" si="2"/>
        <v>5.3</v>
      </c>
    </row>
    <row r="157" spans="1:6" x14ac:dyDescent="0.3">
      <c r="A157" s="1" t="s">
        <v>516</v>
      </c>
      <c r="B157">
        <v>0.55000000000000004</v>
      </c>
      <c r="C157">
        <v>-0.22</v>
      </c>
      <c r="D157">
        <v>-0.02</v>
      </c>
      <c r="E157">
        <v>0.67</v>
      </c>
      <c r="F157">
        <f t="shared" si="2"/>
        <v>1.2200000000000002</v>
      </c>
    </row>
    <row r="158" spans="1:6" x14ac:dyDescent="0.3">
      <c r="A158" s="1" t="s">
        <v>101</v>
      </c>
      <c r="B158">
        <v>3.6</v>
      </c>
      <c r="C158">
        <v>2.73</v>
      </c>
      <c r="D158">
        <v>-0.75</v>
      </c>
      <c r="E158">
        <v>0.69</v>
      </c>
      <c r="F158">
        <f t="shared" si="2"/>
        <v>4.29</v>
      </c>
    </row>
    <row r="159" spans="1:6" x14ac:dyDescent="0.3">
      <c r="A159" s="1" t="s">
        <v>102</v>
      </c>
      <c r="B159">
        <v>2.59</v>
      </c>
      <c r="C159">
        <v>3.27</v>
      </c>
      <c r="D159">
        <v>0.7</v>
      </c>
      <c r="E159">
        <v>0.62</v>
      </c>
      <c r="F159">
        <f t="shared" si="2"/>
        <v>3.21</v>
      </c>
    </row>
    <row r="160" spans="1:6" x14ac:dyDescent="0.3">
      <c r="A160" s="1" t="s">
        <v>103</v>
      </c>
      <c r="B160">
        <v>2.82</v>
      </c>
      <c r="C160">
        <v>1.73</v>
      </c>
      <c r="D160">
        <v>2.02</v>
      </c>
      <c r="E160">
        <v>0.63</v>
      </c>
      <c r="F160">
        <f t="shared" si="2"/>
        <v>3.4499999999999997</v>
      </c>
    </row>
    <row r="161" spans="1:6" x14ac:dyDescent="0.3">
      <c r="A161" s="1" t="s">
        <v>517</v>
      </c>
      <c r="B161">
        <v>6.67</v>
      </c>
      <c r="C161">
        <v>0.5</v>
      </c>
      <c r="D161">
        <v>0.49</v>
      </c>
      <c r="E161">
        <v>0.71</v>
      </c>
      <c r="F161">
        <f t="shared" si="2"/>
        <v>7.38</v>
      </c>
    </row>
    <row r="162" spans="1:6" x14ac:dyDescent="0.3">
      <c r="A162" s="1" t="s">
        <v>104</v>
      </c>
      <c r="B162">
        <v>0.52</v>
      </c>
      <c r="C162">
        <v>6.24</v>
      </c>
      <c r="D162">
        <v>-1.4</v>
      </c>
      <c r="E162">
        <v>0.69</v>
      </c>
      <c r="F162">
        <f t="shared" si="2"/>
        <v>1.21</v>
      </c>
    </row>
    <row r="163" spans="1:6" x14ac:dyDescent="0.3">
      <c r="A163" s="1" t="s">
        <v>105</v>
      </c>
      <c r="B163">
        <v>3.07</v>
      </c>
      <c r="C163">
        <v>0.95</v>
      </c>
      <c r="D163">
        <v>-3.9</v>
      </c>
      <c r="E163">
        <v>0.67</v>
      </c>
      <c r="F163">
        <f t="shared" si="2"/>
        <v>3.7399999999999998</v>
      </c>
    </row>
    <row r="164" spans="1:6" x14ac:dyDescent="0.3">
      <c r="A164" s="1" t="s">
        <v>518</v>
      </c>
      <c r="B164">
        <v>-4.07</v>
      </c>
      <c r="C164">
        <v>1.5</v>
      </c>
      <c r="D164">
        <v>5.62</v>
      </c>
      <c r="E164">
        <v>0.74</v>
      </c>
      <c r="F164">
        <f t="shared" si="2"/>
        <v>-3.33</v>
      </c>
    </row>
    <row r="165" spans="1:6" x14ac:dyDescent="0.3">
      <c r="A165" s="1" t="s">
        <v>106</v>
      </c>
      <c r="B165">
        <v>-0.5</v>
      </c>
      <c r="C165">
        <v>-4.28</v>
      </c>
      <c r="D165">
        <v>5.54</v>
      </c>
      <c r="E165">
        <v>0.76</v>
      </c>
      <c r="F165">
        <f t="shared" si="2"/>
        <v>0.26</v>
      </c>
    </row>
    <row r="166" spans="1:6" x14ac:dyDescent="0.3">
      <c r="A166" s="1" t="s">
        <v>107</v>
      </c>
      <c r="B166">
        <v>0.91</v>
      </c>
      <c r="C166">
        <v>0.61</v>
      </c>
      <c r="D166">
        <v>1.01</v>
      </c>
      <c r="E166">
        <v>0.76</v>
      </c>
      <c r="F166">
        <f t="shared" si="2"/>
        <v>1.67</v>
      </c>
    </row>
    <row r="167" spans="1:6" x14ac:dyDescent="0.3">
      <c r="A167" s="1" t="s">
        <v>108</v>
      </c>
      <c r="B167">
        <v>-3.44</v>
      </c>
      <c r="C167">
        <v>-3.57</v>
      </c>
      <c r="D167">
        <v>4.97</v>
      </c>
      <c r="E167">
        <v>0.76</v>
      </c>
      <c r="F167">
        <f t="shared" si="2"/>
        <v>-2.6799999999999997</v>
      </c>
    </row>
    <row r="168" spans="1:6" x14ac:dyDescent="0.3">
      <c r="A168" s="1" t="s">
        <v>109</v>
      </c>
      <c r="B168">
        <v>2.16</v>
      </c>
      <c r="C168">
        <v>2.0099999999999998</v>
      </c>
      <c r="D168">
        <v>-0.72</v>
      </c>
      <c r="E168">
        <v>0.7</v>
      </c>
      <c r="F168">
        <f t="shared" si="2"/>
        <v>2.8600000000000003</v>
      </c>
    </row>
    <row r="169" spans="1:6" x14ac:dyDescent="0.3">
      <c r="A169" s="1" t="s">
        <v>519</v>
      </c>
      <c r="B169">
        <v>-1.78</v>
      </c>
      <c r="C169">
        <v>-0.27</v>
      </c>
      <c r="D169">
        <v>1.73</v>
      </c>
      <c r="E169">
        <v>0.73</v>
      </c>
      <c r="F169">
        <f t="shared" si="2"/>
        <v>-1.05</v>
      </c>
    </row>
    <row r="170" spans="1:6" x14ac:dyDescent="0.3">
      <c r="A170" s="1" t="s">
        <v>110</v>
      </c>
      <c r="B170">
        <v>-1.92</v>
      </c>
      <c r="C170">
        <v>-0.38</v>
      </c>
      <c r="D170">
        <v>7.58</v>
      </c>
      <c r="E170">
        <v>0.76</v>
      </c>
      <c r="F170">
        <f t="shared" si="2"/>
        <v>-1.1599999999999999</v>
      </c>
    </row>
    <row r="171" spans="1:6" x14ac:dyDescent="0.3">
      <c r="A171" s="1" t="s">
        <v>111</v>
      </c>
      <c r="B171">
        <v>-4.82</v>
      </c>
      <c r="C171">
        <v>-1.69</v>
      </c>
      <c r="D171">
        <v>3.33</v>
      </c>
      <c r="E171">
        <v>0.71</v>
      </c>
      <c r="F171">
        <f t="shared" si="2"/>
        <v>-4.1100000000000003</v>
      </c>
    </row>
    <row r="172" spans="1:6" x14ac:dyDescent="0.3">
      <c r="A172" s="1" t="s">
        <v>520</v>
      </c>
      <c r="B172">
        <v>0.63</v>
      </c>
      <c r="C172">
        <v>7.0000000000000007E-2</v>
      </c>
      <c r="D172">
        <v>0.46</v>
      </c>
      <c r="E172">
        <v>0.73</v>
      </c>
      <c r="F172">
        <f t="shared" si="2"/>
        <v>1.3599999999999999</v>
      </c>
    </row>
    <row r="173" spans="1:6" x14ac:dyDescent="0.3">
      <c r="A173" s="1" t="s">
        <v>112</v>
      </c>
      <c r="B173">
        <v>-0.51</v>
      </c>
      <c r="C173">
        <v>-1.1599999999999999</v>
      </c>
      <c r="D173">
        <v>1.2</v>
      </c>
      <c r="E173">
        <v>0.81</v>
      </c>
      <c r="F173">
        <f t="shared" si="2"/>
        <v>0.30000000000000004</v>
      </c>
    </row>
    <row r="174" spans="1:6" x14ac:dyDescent="0.3">
      <c r="A174" s="1" t="s">
        <v>113</v>
      </c>
      <c r="B174">
        <v>-5.97</v>
      </c>
      <c r="C174">
        <v>0.06</v>
      </c>
      <c r="D174">
        <v>0.31</v>
      </c>
      <c r="E174">
        <v>0.78</v>
      </c>
      <c r="F174">
        <f t="shared" si="2"/>
        <v>-5.1899999999999995</v>
      </c>
    </row>
    <row r="175" spans="1:6" x14ac:dyDescent="0.3">
      <c r="A175" s="1" t="s">
        <v>521</v>
      </c>
      <c r="B175">
        <v>1.82</v>
      </c>
      <c r="C175">
        <v>-0.3</v>
      </c>
      <c r="D175">
        <v>-2.66</v>
      </c>
      <c r="E175">
        <v>0.75</v>
      </c>
      <c r="F175">
        <f t="shared" si="2"/>
        <v>2.5700000000000003</v>
      </c>
    </row>
    <row r="176" spans="1:6" x14ac:dyDescent="0.3">
      <c r="A176" s="1" t="s">
        <v>114</v>
      </c>
      <c r="B176">
        <v>-2.74</v>
      </c>
      <c r="C176">
        <v>-2.21</v>
      </c>
      <c r="D176">
        <v>0.36</v>
      </c>
      <c r="E176">
        <v>0.82</v>
      </c>
      <c r="F176">
        <f t="shared" si="2"/>
        <v>-1.9200000000000004</v>
      </c>
    </row>
    <row r="177" spans="1:6" x14ac:dyDescent="0.3">
      <c r="A177" s="1" t="s">
        <v>115</v>
      </c>
      <c r="B177">
        <v>10.28</v>
      </c>
      <c r="C177">
        <v>-0.24</v>
      </c>
      <c r="D177">
        <v>-1.82</v>
      </c>
      <c r="E177">
        <v>0.83</v>
      </c>
      <c r="F177">
        <f t="shared" si="2"/>
        <v>11.11</v>
      </c>
    </row>
    <row r="178" spans="1:6" x14ac:dyDescent="0.3">
      <c r="A178" s="1" t="s">
        <v>522</v>
      </c>
      <c r="B178">
        <v>-0.8</v>
      </c>
      <c r="C178">
        <v>0.17</v>
      </c>
      <c r="D178">
        <v>5.28</v>
      </c>
      <c r="E178">
        <v>0.86</v>
      </c>
      <c r="F178">
        <f t="shared" si="2"/>
        <v>5.9999999999999942E-2</v>
      </c>
    </row>
    <row r="179" spans="1:6" x14ac:dyDescent="0.3">
      <c r="A179" s="1" t="s">
        <v>116</v>
      </c>
      <c r="B179">
        <v>-0.84</v>
      </c>
      <c r="C179">
        <v>-1.23</v>
      </c>
      <c r="D179">
        <v>0.45</v>
      </c>
      <c r="E179">
        <v>1</v>
      </c>
      <c r="F179">
        <f t="shared" si="2"/>
        <v>0.16000000000000003</v>
      </c>
    </row>
    <row r="180" spans="1:6" x14ac:dyDescent="0.3">
      <c r="A180" s="1" t="s">
        <v>117</v>
      </c>
      <c r="B180">
        <v>-1.76</v>
      </c>
      <c r="C180">
        <v>-0.65</v>
      </c>
      <c r="D180">
        <v>4.0599999999999996</v>
      </c>
      <c r="E180">
        <v>0.73</v>
      </c>
      <c r="F180">
        <f t="shared" si="2"/>
        <v>-1.03</v>
      </c>
    </row>
    <row r="181" spans="1:6" x14ac:dyDescent="0.3">
      <c r="A181" s="1" t="s">
        <v>523</v>
      </c>
      <c r="B181">
        <v>1.84</v>
      </c>
      <c r="C181">
        <v>-0.56000000000000005</v>
      </c>
      <c r="D181">
        <v>-0.26</v>
      </c>
      <c r="E181">
        <v>0.64</v>
      </c>
      <c r="F181">
        <f t="shared" si="2"/>
        <v>2.48</v>
      </c>
    </row>
    <row r="182" spans="1:6" x14ac:dyDescent="0.3">
      <c r="A182" s="1" t="s">
        <v>118</v>
      </c>
      <c r="B182">
        <v>7.99</v>
      </c>
      <c r="C182">
        <v>3.31</v>
      </c>
      <c r="D182">
        <v>-5.35</v>
      </c>
      <c r="E182">
        <v>0.65</v>
      </c>
      <c r="F182">
        <f t="shared" si="2"/>
        <v>8.64</v>
      </c>
    </row>
    <row r="183" spans="1:6" x14ac:dyDescent="0.3">
      <c r="A183" s="1" t="s">
        <v>119</v>
      </c>
      <c r="B183">
        <v>1.22</v>
      </c>
      <c r="C183">
        <v>0.79</v>
      </c>
      <c r="D183">
        <v>-0.1</v>
      </c>
      <c r="E183">
        <v>0.57999999999999996</v>
      </c>
      <c r="F183">
        <f t="shared" si="2"/>
        <v>1.7999999999999998</v>
      </c>
    </row>
    <row r="184" spans="1:6" x14ac:dyDescent="0.3">
      <c r="A184" s="1" t="s">
        <v>524</v>
      </c>
      <c r="B184">
        <v>-0.84</v>
      </c>
      <c r="C184">
        <v>-1.08</v>
      </c>
      <c r="D184">
        <v>4.07</v>
      </c>
      <c r="E184">
        <v>0.62</v>
      </c>
      <c r="F184">
        <f t="shared" si="2"/>
        <v>-0.21999999999999997</v>
      </c>
    </row>
    <row r="185" spans="1:6" x14ac:dyDescent="0.3">
      <c r="A185" s="1" t="s">
        <v>120</v>
      </c>
      <c r="B185">
        <v>-0.96</v>
      </c>
      <c r="C185">
        <v>0.14000000000000001</v>
      </c>
      <c r="D185">
        <v>3.72</v>
      </c>
      <c r="E185">
        <v>0.72</v>
      </c>
      <c r="F185">
        <f t="shared" si="2"/>
        <v>-0.24</v>
      </c>
    </row>
    <row r="186" spans="1:6" x14ac:dyDescent="0.3">
      <c r="A186" s="1" t="s">
        <v>121</v>
      </c>
      <c r="B186">
        <v>5.09</v>
      </c>
      <c r="C186">
        <v>-2.2200000000000002</v>
      </c>
      <c r="D186">
        <v>-0.96</v>
      </c>
      <c r="E186">
        <v>0.66</v>
      </c>
      <c r="F186">
        <f t="shared" si="2"/>
        <v>5.75</v>
      </c>
    </row>
    <row r="187" spans="1:6" x14ac:dyDescent="0.3">
      <c r="A187" s="1" t="s">
        <v>525</v>
      </c>
      <c r="B187">
        <v>1.27</v>
      </c>
      <c r="C187">
        <v>0.52</v>
      </c>
      <c r="D187">
        <v>0.38</v>
      </c>
      <c r="E187">
        <v>0.55000000000000004</v>
      </c>
      <c r="F187">
        <f t="shared" si="2"/>
        <v>1.82</v>
      </c>
    </row>
    <row r="188" spans="1:6" x14ac:dyDescent="0.3">
      <c r="A188" s="1" t="s">
        <v>122</v>
      </c>
      <c r="B188">
        <v>-0.74</v>
      </c>
      <c r="C188">
        <v>2.84</v>
      </c>
      <c r="D188">
        <v>-1.62</v>
      </c>
      <c r="E188">
        <v>0.62</v>
      </c>
      <c r="F188">
        <f t="shared" si="2"/>
        <v>-0.12</v>
      </c>
    </row>
    <row r="189" spans="1:6" x14ac:dyDescent="0.3">
      <c r="A189" s="1" t="s">
        <v>526</v>
      </c>
      <c r="B189">
        <v>-1.02</v>
      </c>
      <c r="C189">
        <v>-0.3</v>
      </c>
      <c r="D189">
        <v>2.3199999999999998</v>
      </c>
      <c r="E189">
        <v>0.55000000000000004</v>
      </c>
      <c r="F189">
        <f t="shared" si="2"/>
        <v>-0.47</v>
      </c>
    </row>
    <row r="190" spans="1:6" x14ac:dyDescent="0.3">
      <c r="A190" s="1" t="s">
        <v>123</v>
      </c>
      <c r="B190">
        <v>-4.54</v>
      </c>
      <c r="C190">
        <v>-1.59</v>
      </c>
      <c r="D190">
        <v>1.29</v>
      </c>
      <c r="E190">
        <v>0.6</v>
      </c>
      <c r="F190">
        <f t="shared" si="2"/>
        <v>-3.94</v>
      </c>
    </row>
    <row r="191" spans="1:6" x14ac:dyDescent="0.3">
      <c r="A191" s="1" t="s">
        <v>124</v>
      </c>
      <c r="B191">
        <v>4.0199999999999996</v>
      </c>
      <c r="C191">
        <v>-1.51</v>
      </c>
      <c r="D191">
        <v>0.75</v>
      </c>
      <c r="E191">
        <v>0.65</v>
      </c>
      <c r="F191">
        <f t="shared" si="2"/>
        <v>4.67</v>
      </c>
    </row>
    <row r="192" spans="1:6" x14ac:dyDescent="0.3">
      <c r="A192" s="1" t="s">
        <v>527</v>
      </c>
      <c r="B192">
        <v>6.48</v>
      </c>
      <c r="C192">
        <v>0.25</v>
      </c>
      <c r="D192">
        <v>-2.85</v>
      </c>
      <c r="E192">
        <v>0.61</v>
      </c>
      <c r="F192">
        <f t="shared" si="2"/>
        <v>7.0900000000000007</v>
      </c>
    </row>
    <row r="193" spans="1:6" x14ac:dyDescent="0.3">
      <c r="A193" s="1" t="s">
        <v>528</v>
      </c>
      <c r="B193">
        <v>3.88</v>
      </c>
      <c r="C193">
        <v>-0.51</v>
      </c>
      <c r="D193">
        <v>-1.54</v>
      </c>
      <c r="E193">
        <v>0.65</v>
      </c>
      <c r="F193">
        <f t="shared" si="2"/>
        <v>4.53</v>
      </c>
    </row>
    <row r="194" spans="1:6" x14ac:dyDescent="0.3">
      <c r="A194" s="1" t="s">
        <v>125</v>
      </c>
      <c r="B194">
        <v>0.65</v>
      </c>
      <c r="C194">
        <v>1.21</v>
      </c>
      <c r="D194">
        <v>0.44</v>
      </c>
      <c r="E194">
        <v>0.56000000000000005</v>
      </c>
      <c r="F194">
        <f t="shared" si="2"/>
        <v>1.21</v>
      </c>
    </row>
    <row r="195" spans="1:6" x14ac:dyDescent="0.3">
      <c r="A195" s="1" t="s">
        <v>126</v>
      </c>
      <c r="B195">
        <v>7.13</v>
      </c>
      <c r="C195">
        <v>-0.54</v>
      </c>
      <c r="D195">
        <v>-0.72</v>
      </c>
      <c r="E195">
        <v>0.53</v>
      </c>
      <c r="F195">
        <f t="shared" ref="F195:F258" si="3">B195+E195</f>
        <v>7.66</v>
      </c>
    </row>
    <row r="196" spans="1:6" x14ac:dyDescent="0.3">
      <c r="A196" s="1" t="s">
        <v>529</v>
      </c>
      <c r="B196">
        <v>4.88</v>
      </c>
      <c r="C196">
        <v>-0.59</v>
      </c>
      <c r="D196">
        <v>-0.39</v>
      </c>
      <c r="E196">
        <v>0.6</v>
      </c>
      <c r="F196">
        <f t="shared" si="3"/>
        <v>5.4799999999999995</v>
      </c>
    </row>
    <row r="197" spans="1:6" x14ac:dyDescent="0.3">
      <c r="A197" s="1" t="s">
        <v>127</v>
      </c>
      <c r="B197">
        <v>-1.31</v>
      </c>
      <c r="C197">
        <v>2.78</v>
      </c>
      <c r="D197">
        <v>-2.87</v>
      </c>
      <c r="E197">
        <v>0.52</v>
      </c>
      <c r="F197">
        <f t="shared" si="3"/>
        <v>-0.79</v>
      </c>
    </row>
    <row r="198" spans="1:6" x14ac:dyDescent="0.3">
      <c r="A198" s="1" t="s">
        <v>530</v>
      </c>
      <c r="B198">
        <v>4.62</v>
      </c>
      <c r="C198">
        <v>-1.35</v>
      </c>
      <c r="D198">
        <v>-0.21</v>
      </c>
      <c r="E198">
        <v>0.49</v>
      </c>
      <c r="F198">
        <f t="shared" si="3"/>
        <v>5.1100000000000003</v>
      </c>
    </row>
    <row r="199" spans="1:6" x14ac:dyDescent="0.3">
      <c r="A199" s="1" t="s">
        <v>128</v>
      </c>
      <c r="B199">
        <v>1.03</v>
      </c>
      <c r="C199">
        <v>-0.96</v>
      </c>
      <c r="D199">
        <v>1.28</v>
      </c>
      <c r="E199">
        <v>0.52</v>
      </c>
      <c r="F199">
        <f t="shared" si="3"/>
        <v>1.55</v>
      </c>
    </row>
    <row r="200" spans="1:6" x14ac:dyDescent="0.3">
      <c r="A200" s="1" t="s">
        <v>129</v>
      </c>
      <c r="B200">
        <v>-6.45</v>
      </c>
      <c r="C200">
        <v>-3.36</v>
      </c>
      <c r="D200">
        <v>4.7</v>
      </c>
      <c r="E200">
        <v>0.52</v>
      </c>
      <c r="F200">
        <f t="shared" si="3"/>
        <v>-5.93</v>
      </c>
    </row>
    <row r="201" spans="1:6" x14ac:dyDescent="0.3">
      <c r="A201" s="1" t="s">
        <v>531</v>
      </c>
      <c r="B201">
        <v>6.07</v>
      </c>
      <c r="C201">
        <v>-4.17</v>
      </c>
      <c r="D201">
        <v>3.51</v>
      </c>
      <c r="E201">
        <v>0.46</v>
      </c>
      <c r="F201">
        <f t="shared" si="3"/>
        <v>6.53</v>
      </c>
    </row>
    <row r="202" spans="1:6" x14ac:dyDescent="0.3">
      <c r="A202" s="1" t="s">
        <v>130</v>
      </c>
      <c r="B202">
        <v>-8.6</v>
      </c>
      <c r="C202">
        <v>2.36</v>
      </c>
      <c r="D202">
        <v>3.22</v>
      </c>
      <c r="E202">
        <v>0.45</v>
      </c>
      <c r="F202">
        <f t="shared" si="3"/>
        <v>-8.15</v>
      </c>
    </row>
    <row r="203" spans="1:6" x14ac:dyDescent="0.3">
      <c r="A203" s="1" t="s">
        <v>131</v>
      </c>
      <c r="B203">
        <v>4.66</v>
      </c>
      <c r="C203">
        <v>-2.5</v>
      </c>
      <c r="D203">
        <v>-1.42</v>
      </c>
      <c r="E203">
        <v>0.46</v>
      </c>
      <c r="F203">
        <f t="shared" si="3"/>
        <v>5.12</v>
      </c>
    </row>
    <row r="204" spans="1:6" x14ac:dyDescent="0.3">
      <c r="A204" s="1" t="s">
        <v>532</v>
      </c>
      <c r="B204">
        <v>1.17</v>
      </c>
      <c r="C204">
        <v>-1.91</v>
      </c>
      <c r="D204">
        <v>-7.0000000000000007E-2</v>
      </c>
      <c r="E204">
        <v>0.39</v>
      </c>
      <c r="F204">
        <f t="shared" si="3"/>
        <v>1.56</v>
      </c>
    </row>
    <row r="205" spans="1:6" x14ac:dyDescent="0.3">
      <c r="A205" s="1" t="s">
        <v>132</v>
      </c>
      <c r="B205">
        <v>-3.27</v>
      </c>
      <c r="C205">
        <v>0.13</v>
      </c>
      <c r="D205">
        <v>0.36</v>
      </c>
      <c r="E205">
        <v>0.49</v>
      </c>
      <c r="F205">
        <f t="shared" si="3"/>
        <v>-2.7800000000000002</v>
      </c>
    </row>
    <row r="206" spans="1:6" x14ac:dyDescent="0.3">
      <c r="A206" s="1" t="s">
        <v>533</v>
      </c>
      <c r="B206">
        <v>12.47</v>
      </c>
      <c r="C206">
        <v>-1.81</v>
      </c>
      <c r="D206">
        <v>-3.16</v>
      </c>
      <c r="E206">
        <v>0.42</v>
      </c>
      <c r="F206">
        <f t="shared" si="3"/>
        <v>12.89</v>
      </c>
    </row>
    <row r="207" spans="1:6" x14ac:dyDescent="0.3">
      <c r="A207" s="1" t="s">
        <v>534</v>
      </c>
      <c r="B207">
        <v>4.3899999999999997</v>
      </c>
      <c r="C207">
        <v>3.49</v>
      </c>
      <c r="D207">
        <v>-5.91</v>
      </c>
      <c r="E207">
        <v>0.43</v>
      </c>
      <c r="F207">
        <f t="shared" si="3"/>
        <v>4.8199999999999994</v>
      </c>
    </row>
    <row r="208" spans="1:6" x14ac:dyDescent="0.3">
      <c r="A208" s="1" t="s">
        <v>133</v>
      </c>
      <c r="B208">
        <v>1.64</v>
      </c>
      <c r="C208">
        <v>0.45</v>
      </c>
      <c r="D208">
        <v>1.61</v>
      </c>
      <c r="E208">
        <v>0.47</v>
      </c>
      <c r="F208">
        <f t="shared" si="3"/>
        <v>2.11</v>
      </c>
    </row>
    <row r="209" spans="1:6" x14ac:dyDescent="0.3">
      <c r="A209" s="1" t="s">
        <v>134</v>
      </c>
      <c r="B209">
        <v>-2.11</v>
      </c>
      <c r="C209">
        <v>-1.69</v>
      </c>
      <c r="D209">
        <v>-0.39</v>
      </c>
      <c r="E209">
        <v>0.44</v>
      </c>
      <c r="F209">
        <f t="shared" si="3"/>
        <v>-1.67</v>
      </c>
    </row>
    <row r="210" spans="1:6" x14ac:dyDescent="0.3">
      <c r="A210" s="1" t="s">
        <v>535</v>
      </c>
      <c r="B210">
        <v>0.11</v>
      </c>
      <c r="C210">
        <v>-0.5</v>
      </c>
      <c r="D210">
        <v>0.23</v>
      </c>
      <c r="E210">
        <v>0.38</v>
      </c>
      <c r="F210">
        <f t="shared" si="3"/>
        <v>0.49</v>
      </c>
    </row>
    <row r="211" spans="1:6" x14ac:dyDescent="0.3">
      <c r="A211" s="1" t="s">
        <v>135</v>
      </c>
      <c r="B211">
        <v>3.94</v>
      </c>
      <c r="C211">
        <v>-2.12</v>
      </c>
      <c r="D211">
        <v>1.04</v>
      </c>
      <c r="E211">
        <v>0.48</v>
      </c>
      <c r="F211">
        <f t="shared" si="3"/>
        <v>4.42</v>
      </c>
    </row>
    <row r="212" spans="1:6" x14ac:dyDescent="0.3">
      <c r="A212" s="1" t="s">
        <v>136</v>
      </c>
      <c r="B212">
        <v>3.85</v>
      </c>
      <c r="C212">
        <v>-0.69</v>
      </c>
      <c r="D212">
        <v>0.68</v>
      </c>
      <c r="E212">
        <v>0.46</v>
      </c>
      <c r="F212">
        <f t="shared" si="3"/>
        <v>4.3100000000000005</v>
      </c>
    </row>
    <row r="213" spans="1:6" x14ac:dyDescent="0.3">
      <c r="A213" s="1" t="s">
        <v>137</v>
      </c>
      <c r="B213">
        <v>3.52</v>
      </c>
      <c r="C213">
        <v>-0.77</v>
      </c>
      <c r="D213">
        <v>-0.93</v>
      </c>
      <c r="E213">
        <v>0.47</v>
      </c>
      <c r="F213">
        <f t="shared" si="3"/>
        <v>3.99</v>
      </c>
    </row>
    <row r="214" spans="1:6" x14ac:dyDescent="0.3">
      <c r="A214" s="1" t="s">
        <v>138</v>
      </c>
      <c r="B214">
        <v>-2.59</v>
      </c>
      <c r="C214">
        <v>0.54</v>
      </c>
      <c r="D214">
        <v>0.27</v>
      </c>
      <c r="E214">
        <v>0.45</v>
      </c>
      <c r="F214">
        <f t="shared" si="3"/>
        <v>-2.1399999999999997</v>
      </c>
    </row>
    <row r="215" spans="1:6" x14ac:dyDescent="0.3">
      <c r="A215" s="1" t="s">
        <v>536</v>
      </c>
      <c r="B215">
        <v>-23.24</v>
      </c>
      <c r="C215">
        <v>-8.43</v>
      </c>
      <c r="D215">
        <v>4.24</v>
      </c>
      <c r="E215">
        <v>0.6</v>
      </c>
      <c r="F215">
        <f t="shared" si="3"/>
        <v>-22.639999999999997</v>
      </c>
    </row>
    <row r="216" spans="1:6" x14ac:dyDescent="0.3">
      <c r="A216" s="1" t="s">
        <v>139</v>
      </c>
      <c r="B216">
        <v>-7.77</v>
      </c>
      <c r="C216">
        <v>2.72</v>
      </c>
      <c r="D216">
        <v>2.95</v>
      </c>
      <c r="E216">
        <v>0.35</v>
      </c>
      <c r="F216">
        <f t="shared" si="3"/>
        <v>-7.42</v>
      </c>
    </row>
    <row r="217" spans="1:6" x14ac:dyDescent="0.3">
      <c r="A217" s="1" t="s">
        <v>140</v>
      </c>
      <c r="B217">
        <v>6.81</v>
      </c>
      <c r="C217">
        <v>0.13</v>
      </c>
      <c r="D217">
        <v>-4.43</v>
      </c>
      <c r="E217">
        <v>0.39</v>
      </c>
      <c r="F217">
        <f t="shared" si="3"/>
        <v>7.1999999999999993</v>
      </c>
    </row>
    <row r="218" spans="1:6" x14ac:dyDescent="0.3">
      <c r="A218" s="1" t="s">
        <v>537</v>
      </c>
      <c r="B218">
        <v>4.21</v>
      </c>
      <c r="C218">
        <v>-0.72</v>
      </c>
      <c r="D218">
        <v>5.01</v>
      </c>
      <c r="E218">
        <v>0.28999999999999998</v>
      </c>
      <c r="F218">
        <f t="shared" si="3"/>
        <v>4.5</v>
      </c>
    </row>
    <row r="219" spans="1:6" x14ac:dyDescent="0.3">
      <c r="A219" s="1" t="s">
        <v>141</v>
      </c>
      <c r="B219">
        <v>4.75</v>
      </c>
      <c r="C219">
        <v>3.34</v>
      </c>
      <c r="D219">
        <v>-1.71</v>
      </c>
      <c r="E219">
        <v>0.46</v>
      </c>
      <c r="F219">
        <f t="shared" si="3"/>
        <v>5.21</v>
      </c>
    </row>
    <row r="220" spans="1:6" x14ac:dyDescent="0.3">
      <c r="A220" s="1" t="s">
        <v>142</v>
      </c>
      <c r="B220">
        <v>-2.27</v>
      </c>
      <c r="C220">
        <v>6.15</v>
      </c>
      <c r="D220">
        <v>0.73</v>
      </c>
      <c r="E220">
        <v>0.44</v>
      </c>
      <c r="F220">
        <f t="shared" si="3"/>
        <v>-1.83</v>
      </c>
    </row>
    <row r="221" spans="1:6" x14ac:dyDescent="0.3">
      <c r="A221" s="1" t="s">
        <v>538</v>
      </c>
      <c r="B221">
        <v>0.56000000000000005</v>
      </c>
      <c r="C221">
        <v>1</v>
      </c>
      <c r="D221">
        <v>1.67</v>
      </c>
      <c r="E221">
        <v>0.46</v>
      </c>
      <c r="F221">
        <f t="shared" si="3"/>
        <v>1.02</v>
      </c>
    </row>
    <row r="222" spans="1:6" x14ac:dyDescent="0.3">
      <c r="A222" s="1" t="s">
        <v>143</v>
      </c>
      <c r="B222">
        <v>-0.28999999999999998</v>
      </c>
      <c r="C222">
        <v>-2.6</v>
      </c>
      <c r="D222">
        <v>2.42</v>
      </c>
      <c r="E222">
        <v>0.51</v>
      </c>
      <c r="F222">
        <f t="shared" si="3"/>
        <v>0.22000000000000003</v>
      </c>
    </row>
    <row r="223" spans="1:6" x14ac:dyDescent="0.3">
      <c r="A223" s="1" t="s">
        <v>144</v>
      </c>
      <c r="B223">
        <v>4.79</v>
      </c>
      <c r="C223">
        <v>2.11</v>
      </c>
      <c r="D223">
        <v>-1.24</v>
      </c>
      <c r="E223">
        <v>0.49</v>
      </c>
      <c r="F223">
        <f t="shared" si="3"/>
        <v>5.28</v>
      </c>
    </row>
    <row r="224" spans="1:6" x14ac:dyDescent="0.3">
      <c r="A224" s="1" t="s">
        <v>539</v>
      </c>
      <c r="B224">
        <v>-1.25</v>
      </c>
      <c r="C224">
        <v>-0.25</v>
      </c>
      <c r="D224">
        <v>2.2200000000000002</v>
      </c>
      <c r="E224">
        <v>0.51</v>
      </c>
      <c r="F224">
        <f t="shared" si="3"/>
        <v>-0.74</v>
      </c>
    </row>
    <row r="225" spans="1:6" x14ac:dyDescent="0.3">
      <c r="A225" s="1" t="s">
        <v>145</v>
      </c>
      <c r="B225">
        <v>-3.31</v>
      </c>
      <c r="C225">
        <v>0.04</v>
      </c>
      <c r="D225">
        <v>2.15</v>
      </c>
      <c r="E225">
        <v>0.59</v>
      </c>
      <c r="F225">
        <f t="shared" si="3"/>
        <v>-2.72</v>
      </c>
    </row>
    <row r="226" spans="1:6" x14ac:dyDescent="0.3">
      <c r="A226" s="1" t="s">
        <v>146</v>
      </c>
      <c r="B226">
        <v>3.3</v>
      </c>
      <c r="C226">
        <v>-1.31</v>
      </c>
      <c r="D226">
        <v>-0.75</v>
      </c>
      <c r="E226">
        <v>0.62</v>
      </c>
      <c r="F226">
        <f t="shared" si="3"/>
        <v>3.92</v>
      </c>
    </row>
    <row r="227" spans="1:6" x14ac:dyDescent="0.3">
      <c r="A227" s="1" t="s">
        <v>147</v>
      </c>
      <c r="B227">
        <v>1.1499999999999999</v>
      </c>
      <c r="C227">
        <v>-2.93</v>
      </c>
      <c r="D227">
        <v>2.0499999999999998</v>
      </c>
      <c r="E227">
        <v>0.61</v>
      </c>
      <c r="F227">
        <f t="shared" si="3"/>
        <v>1.7599999999999998</v>
      </c>
    </row>
    <row r="228" spans="1:6" x14ac:dyDescent="0.3">
      <c r="A228" s="1" t="s">
        <v>148</v>
      </c>
      <c r="B228">
        <v>-2.29</v>
      </c>
      <c r="C228">
        <v>-1.72</v>
      </c>
      <c r="D228">
        <v>1.41</v>
      </c>
      <c r="E228">
        <v>0.56999999999999995</v>
      </c>
      <c r="F228">
        <f t="shared" si="3"/>
        <v>-1.7200000000000002</v>
      </c>
    </row>
    <row r="229" spans="1:6" x14ac:dyDescent="0.3">
      <c r="A229" s="1" t="s">
        <v>540</v>
      </c>
      <c r="B229">
        <v>1.49</v>
      </c>
      <c r="C229">
        <v>1.95</v>
      </c>
      <c r="D229">
        <v>-1.69</v>
      </c>
      <c r="E229">
        <v>0.63</v>
      </c>
      <c r="F229">
        <f t="shared" si="3"/>
        <v>2.12</v>
      </c>
    </row>
    <row r="230" spans="1:6" x14ac:dyDescent="0.3">
      <c r="A230" s="1" t="s">
        <v>149</v>
      </c>
      <c r="B230">
        <v>6.1</v>
      </c>
      <c r="C230">
        <v>-2.23</v>
      </c>
      <c r="D230">
        <v>0.6</v>
      </c>
      <c r="E230">
        <v>0.55000000000000004</v>
      </c>
      <c r="F230">
        <f t="shared" si="3"/>
        <v>6.6499999999999995</v>
      </c>
    </row>
    <row r="231" spans="1:6" x14ac:dyDescent="0.3">
      <c r="A231" s="1" t="s">
        <v>150</v>
      </c>
      <c r="B231">
        <v>-2.25</v>
      </c>
      <c r="C231">
        <v>2.82</v>
      </c>
      <c r="D231">
        <v>1.01</v>
      </c>
      <c r="E231">
        <v>0.61</v>
      </c>
      <c r="F231">
        <f t="shared" si="3"/>
        <v>-1.6400000000000001</v>
      </c>
    </row>
    <row r="232" spans="1:6" x14ac:dyDescent="0.3">
      <c r="A232" s="1" t="s">
        <v>151</v>
      </c>
      <c r="B232">
        <v>1.57</v>
      </c>
      <c r="C232">
        <v>0.67</v>
      </c>
      <c r="D232">
        <v>0.57999999999999996</v>
      </c>
      <c r="E232">
        <v>0.67</v>
      </c>
      <c r="F232">
        <f t="shared" si="3"/>
        <v>2.2400000000000002</v>
      </c>
    </row>
    <row r="233" spans="1:6" x14ac:dyDescent="0.3">
      <c r="A233" s="1" t="s">
        <v>541</v>
      </c>
      <c r="B233">
        <v>4.33</v>
      </c>
      <c r="C233">
        <v>-0.68</v>
      </c>
      <c r="D233">
        <v>-1.42</v>
      </c>
      <c r="E233">
        <v>0.67</v>
      </c>
      <c r="F233">
        <f t="shared" si="3"/>
        <v>5</v>
      </c>
    </row>
    <row r="234" spans="1:6" x14ac:dyDescent="0.3">
      <c r="A234" s="1" t="s">
        <v>152</v>
      </c>
      <c r="B234">
        <v>3.35</v>
      </c>
      <c r="C234">
        <v>-0.05</v>
      </c>
      <c r="D234">
        <v>-0.88</v>
      </c>
      <c r="E234">
        <v>0.79</v>
      </c>
      <c r="F234">
        <f t="shared" si="3"/>
        <v>4.1400000000000006</v>
      </c>
    </row>
    <row r="235" spans="1:6" x14ac:dyDescent="0.3">
      <c r="A235" s="1" t="s">
        <v>153</v>
      </c>
      <c r="B235">
        <v>-1.35</v>
      </c>
      <c r="C235">
        <v>-1.02</v>
      </c>
      <c r="D235">
        <v>2.25</v>
      </c>
      <c r="E235">
        <v>0.71</v>
      </c>
      <c r="F235">
        <f t="shared" si="3"/>
        <v>-0.64000000000000012</v>
      </c>
    </row>
    <row r="236" spans="1:6" x14ac:dyDescent="0.3">
      <c r="A236" s="1" t="s">
        <v>154</v>
      </c>
      <c r="B236">
        <v>7.2</v>
      </c>
      <c r="C236">
        <v>-4.1399999999999997</v>
      </c>
      <c r="D236">
        <v>-2.79</v>
      </c>
      <c r="E236">
        <v>0.7</v>
      </c>
      <c r="F236">
        <f t="shared" si="3"/>
        <v>7.9</v>
      </c>
    </row>
    <row r="237" spans="1:6" x14ac:dyDescent="0.3">
      <c r="A237" s="1" t="s">
        <v>155</v>
      </c>
      <c r="B237">
        <v>1.44</v>
      </c>
      <c r="C237">
        <v>0.56000000000000005</v>
      </c>
      <c r="D237">
        <v>0.6</v>
      </c>
      <c r="E237">
        <v>0.74</v>
      </c>
      <c r="F237">
        <f t="shared" si="3"/>
        <v>2.1799999999999997</v>
      </c>
    </row>
    <row r="238" spans="1:6" x14ac:dyDescent="0.3">
      <c r="A238" s="1" t="s">
        <v>542</v>
      </c>
      <c r="B238">
        <v>-0.76</v>
      </c>
      <c r="C238">
        <v>0.32</v>
      </c>
      <c r="D238">
        <v>-1.27</v>
      </c>
      <c r="E238">
        <v>0.65</v>
      </c>
      <c r="F238">
        <f t="shared" si="3"/>
        <v>-0.10999999999999999</v>
      </c>
    </row>
    <row r="239" spans="1:6" x14ac:dyDescent="0.3">
      <c r="A239" s="1" t="s">
        <v>156</v>
      </c>
      <c r="B239">
        <v>-3.67</v>
      </c>
      <c r="C239">
        <v>-3.23</v>
      </c>
      <c r="D239">
        <v>-1.1100000000000001</v>
      </c>
      <c r="E239">
        <v>0.68</v>
      </c>
      <c r="F239">
        <f t="shared" si="3"/>
        <v>-2.9899999999999998</v>
      </c>
    </row>
    <row r="240" spans="1:6" x14ac:dyDescent="0.3">
      <c r="A240" s="1" t="s">
        <v>157</v>
      </c>
      <c r="B240">
        <v>1.03</v>
      </c>
      <c r="C240">
        <v>-1.24</v>
      </c>
      <c r="D240">
        <v>-1.0900000000000001</v>
      </c>
      <c r="E240">
        <v>0.69</v>
      </c>
      <c r="F240">
        <f t="shared" si="3"/>
        <v>1.72</v>
      </c>
    </row>
    <row r="241" spans="1:6" x14ac:dyDescent="0.3">
      <c r="A241" s="1" t="s">
        <v>543</v>
      </c>
      <c r="B241">
        <v>1.1599999999999999</v>
      </c>
      <c r="C241">
        <v>-2.36</v>
      </c>
      <c r="D241">
        <v>0.16</v>
      </c>
      <c r="E241">
        <v>0.61</v>
      </c>
      <c r="F241">
        <f t="shared" si="3"/>
        <v>1.77</v>
      </c>
    </row>
    <row r="242" spans="1:6" x14ac:dyDescent="0.3">
      <c r="A242" s="1" t="s">
        <v>158</v>
      </c>
      <c r="B242">
        <v>-7.85</v>
      </c>
      <c r="C242">
        <v>-1.24</v>
      </c>
      <c r="D242">
        <v>0.85</v>
      </c>
      <c r="E242">
        <v>0.56999999999999995</v>
      </c>
      <c r="F242">
        <f t="shared" si="3"/>
        <v>-7.2799999999999994</v>
      </c>
    </row>
    <row r="243" spans="1:6" x14ac:dyDescent="0.3">
      <c r="A243" s="1" t="s">
        <v>159</v>
      </c>
      <c r="B243">
        <v>1.1100000000000001</v>
      </c>
      <c r="C243">
        <v>0.99</v>
      </c>
      <c r="D243">
        <v>0.64</v>
      </c>
      <c r="E243">
        <v>0.56999999999999995</v>
      </c>
      <c r="F243">
        <f t="shared" si="3"/>
        <v>1.6800000000000002</v>
      </c>
    </row>
    <row r="244" spans="1:6" x14ac:dyDescent="0.3">
      <c r="A244" s="1" t="s">
        <v>544</v>
      </c>
      <c r="B244">
        <v>1.83</v>
      </c>
      <c r="C244">
        <v>1.5</v>
      </c>
      <c r="D244">
        <v>-2.92</v>
      </c>
      <c r="E244">
        <v>0.64</v>
      </c>
      <c r="F244">
        <f t="shared" si="3"/>
        <v>2.4700000000000002</v>
      </c>
    </row>
    <row r="245" spans="1:6" x14ac:dyDescent="0.3">
      <c r="A245" s="1" t="s">
        <v>160</v>
      </c>
      <c r="B245">
        <v>-3.36</v>
      </c>
      <c r="C245">
        <v>-0.46</v>
      </c>
      <c r="D245">
        <v>-2.59</v>
      </c>
      <c r="E245">
        <v>0.69</v>
      </c>
      <c r="F245">
        <f t="shared" si="3"/>
        <v>-2.67</v>
      </c>
    </row>
    <row r="246" spans="1:6" x14ac:dyDescent="0.3">
      <c r="A246" s="1" t="s">
        <v>161</v>
      </c>
      <c r="B246">
        <v>8.42</v>
      </c>
      <c r="C246">
        <v>-2.5299999999999998</v>
      </c>
      <c r="D246">
        <v>-3.83</v>
      </c>
      <c r="E246">
        <v>0.68</v>
      </c>
      <c r="F246">
        <f t="shared" si="3"/>
        <v>9.1</v>
      </c>
    </row>
    <row r="247" spans="1:6" x14ac:dyDescent="0.3">
      <c r="A247" s="1" t="s">
        <v>545</v>
      </c>
      <c r="B247">
        <v>-1.0900000000000001</v>
      </c>
      <c r="C247">
        <v>1.4</v>
      </c>
      <c r="D247">
        <v>-1.93</v>
      </c>
      <c r="E247">
        <v>0.63</v>
      </c>
      <c r="F247">
        <f t="shared" si="3"/>
        <v>-0.46000000000000008</v>
      </c>
    </row>
    <row r="248" spans="1:6" x14ac:dyDescent="0.3">
      <c r="A248" s="1" t="s">
        <v>162</v>
      </c>
      <c r="B248">
        <v>-1.9</v>
      </c>
      <c r="C248">
        <v>-3.12</v>
      </c>
      <c r="D248">
        <v>-0.03</v>
      </c>
      <c r="E248">
        <v>0.68</v>
      </c>
      <c r="F248">
        <f t="shared" si="3"/>
        <v>-1.2199999999999998</v>
      </c>
    </row>
    <row r="249" spans="1:6" x14ac:dyDescent="0.3">
      <c r="A249" s="1" t="s">
        <v>163</v>
      </c>
      <c r="B249">
        <v>-10.15</v>
      </c>
      <c r="C249">
        <v>-3.57</v>
      </c>
      <c r="D249">
        <v>1.64</v>
      </c>
      <c r="E249">
        <v>0.66</v>
      </c>
      <c r="F249">
        <f t="shared" si="3"/>
        <v>-9.49</v>
      </c>
    </row>
    <row r="250" spans="1:6" x14ac:dyDescent="0.3">
      <c r="A250" s="1" t="s">
        <v>546</v>
      </c>
      <c r="B250">
        <v>-6.12</v>
      </c>
      <c r="C250">
        <v>-3.65</v>
      </c>
      <c r="D250">
        <v>0.64</v>
      </c>
      <c r="E250">
        <v>0.6</v>
      </c>
      <c r="F250">
        <f t="shared" si="3"/>
        <v>-5.5200000000000005</v>
      </c>
    </row>
    <row r="251" spans="1:6" x14ac:dyDescent="0.3">
      <c r="A251" s="1" t="s">
        <v>164</v>
      </c>
      <c r="B251">
        <v>-1.92</v>
      </c>
      <c r="C251">
        <v>-5.57</v>
      </c>
      <c r="D251">
        <v>0.1</v>
      </c>
      <c r="E251">
        <v>0.68</v>
      </c>
      <c r="F251">
        <f t="shared" si="3"/>
        <v>-1.2399999999999998</v>
      </c>
    </row>
    <row r="252" spans="1:6" x14ac:dyDescent="0.3">
      <c r="A252" s="1" t="s">
        <v>165</v>
      </c>
      <c r="B252">
        <v>6.35</v>
      </c>
      <c r="C252">
        <v>0.43</v>
      </c>
      <c r="D252">
        <v>-3.1</v>
      </c>
      <c r="E252">
        <v>0.56999999999999995</v>
      </c>
      <c r="F252">
        <f t="shared" si="3"/>
        <v>6.92</v>
      </c>
    </row>
    <row r="253" spans="1:6" x14ac:dyDescent="0.3">
      <c r="A253" s="1" t="s">
        <v>166</v>
      </c>
      <c r="B253">
        <v>2.46</v>
      </c>
      <c r="C253">
        <v>0.81</v>
      </c>
      <c r="D253">
        <v>-1.7</v>
      </c>
      <c r="E253">
        <v>0.6</v>
      </c>
      <c r="F253">
        <f t="shared" si="3"/>
        <v>3.06</v>
      </c>
    </row>
    <row r="254" spans="1:6" x14ac:dyDescent="0.3">
      <c r="A254" s="1" t="s">
        <v>167</v>
      </c>
      <c r="B254">
        <v>4.6900000000000004</v>
      </c>
      <c r="C254">
        <v>3.81</v>
      </c>
      <c r="D254">
        <v>-1.6</v>
      </c>
      <c r="E254">
        <v>0.52</v>
      </c>
      <c r="F254">
        <f t="shared" si="3"/>
        <v>5.2100000000000009</v>
      </c>
    </row>
    <row r="255" spans="1:6" x14ac:dyDescent="0.3">
      <c r="A255" s="1" t="s">
        <v>168</v>
      </c>
      <c r="B255">
        <v>7.19</v>
      </c>
      <c r="C255">
        <v>3.95</v>
      </c>
      <c r="D255">
        <v>-0.57999999999999996</v>
      </c>
      <c r="E255">
        <v>0.48</v>
      </c>
      <c r="F255">
        <f t="shared" si="3"/>
        <v>7.67</v>
      </c>
    </row>
    <row r="256" spans="1:6" x14ac:dyDescent="0.3">
      <c r="A256" s="1" t="s">
        <v>547</v>
      </c>
      <c r="B256">
        <v>2.65</v>
      </c>
      <c r="C256">
        <v>3.93</v>
      </c>
      <c r="D256">
        <v>-1.39</v>
      </c>
      <c r="E256">
        <v>0.44</v>
      </c>
      <c r="F256">
        <f t="shared" si="3"/>
        <v>3.09</v>
      </c>
    </row>
    <row r="257" spans="1:6" x14ac:dyDescent="0.3">
      <c r="A257" s="1" t="s">
        <v>169</v>
      </c>
      <c r="B257">
        <v>-0.28000000000000003</v>
      </c>
      <c r="C257">
        <v>0.48</v>
      </c>
      <c r="D257">
        <v>1.5</v>
      </c>
      <c r="E257">
        <v>0.53</v>
      </c>
      <c r="F257">
        <f t="shared" si="3"/>
        <v>0.25</v>
      </c>
    </row>
    <row r="258" spans="1:6" x14ac:dyDescent="0.3">
      <c r="A258" s="1" t="s">
        <v>170</v>
      </c>
      <c r="B258">
        <v>3.65</v>
      </c>
      <c r="C258">
        <v>-0.4</v>
      </c>
      <c r="D258">
        <v>-0.52</v>
      </c>
      <c r="E258">
        <v>0.47</v>
      </c>
      <c r="F258">
        <f t="shared" si="3"/>
        <v>4.12</v>
      </c>
    </row>
    <row r="259" spans="1:6" x14ac:dyDescent="0.3">
      <c r="A259" s="1" t="s">
        <v>548</v>
      </c>
      <c r="B259">
        <v>-4.9400000000000004</v>
      </c>
      <c r="C259">
        <v>0.13</v>
      </c>
      <c r="D259">
        <v>1.1499999999999999</v>
      </c>
      <c r="E259">
        <v>0.42</v>
      </c>
      <c r="F259">
        <f t="shared" ref="F259:F322" si="4">B259+E259</f>
        <v>-4.5200000000000005</v>
      </c>
    </row>
    <row r="260" spans="1:6" x14ac:dyDescent="0.3">
      <c r="A260" s="1" t="s">
        <v>171</v>
      </c>
      <c r="B260">
        <v>4.24</v>
      </c>
      <c r="C260">
        <v>-0.92</v>
      </c>
      <c r="D260">
        <v>-1.32</v>
      </c>
      <c r="E260">
        <v>0.49</v>
      </c>
      <c r="F260">
        <f t="shared" si="4"/>
        <v>4.7300000000000004</v>
      </c>
    </row>
    <row r="261" spans="1:6" x14ac:dyDescent="0.3">
      <c r="A261" s="1" t="s">
        <v>549</v>
      </c>
      <c r="B261">
        <v>2.3199999999999998</v>
      </c>
      <c r="C261">
        <v>1.58</v>
      </c>
      <c r="D261">
        <v>-0.78</v>
      </c>
      <c r="E261">
        <v>0.46</v>
      </c>
      <c r="F261">
        <f t="shared" si="4"/>
        <v>2.78</v>
      </c>
    </row>
    <row r="262" spans="1:6" x14ac:dyDescent="0.3">
      <c r="A262" s="1" t="s">
        <v>172</v>
      </c>
      <c r="B262">
        <v>-1.59</v>
      </c>
      <c r="C262">
        <v>1.64</v>
      </c>
      <c r="D262">
        <v>-1.08</v>
      </c>
      <c r="E262">
        <v>0.46</v>
      </c>
      <c r="F262">
        <f t="shared" si="4"/>
        <v>-1.1300000000000001</v>
      </c>
    </row>
    <row r="263" spans="1:6" x14ac:dyDescent="0.3">
      <c r="A263" s="1" t="s">
        <v>173</v>
      </c>
      <c r="B263">
        <v>1.29</v>
      </c>
      <c r="C263">
        <v>0.81</v>
      </c>
      <c r="D263">
        <v>-0.47</v>
      </c>
      <c r="E263">
        <v>0.42</v>
      </c>
      <c r="F263">
        <f t="shared" si="4"/>
        <v>1.71</v>
      </c>
    </row>
    <row r="264" spans="1:6" x14ac:dyDescent="0.3">
      <c r="A264" s="1" t="s">
        <v>550</v>
      </c>
      <c r="B264">
        <v>-4.1900000000000004</v>
      </c>
      <c r="C264">
        <v>-0.5</v>
      </c>
      <c r="D264">
        <v>-1.89</v>
      </c>
      <c r="E264">
        <v>0.39</v>
      </c>
      <c r="F264">
        <f t="shared" si="4"/>
        <v>-3.8000000000000003</v>
      </c>
    </row>
    <row r="265" spans="1:6" x14ac:dyDescent="0.3">
      <c r="A265" s="1" t="s">
        <v>174</v>
      </c>
      <c r="B265">
        <v>10.84</v>
      </c>
      <c r="C265">
        <v>-2.2400000000000002</v>
      </c>
      <c r="D265">
        <v>-4.17</v>
      </c>
      <c r="E265">
        <v>0.38</v>
      </c>
      <c r="F265">
        <f t="shared" si="4"/>
        <v>11.22</v>
      </c>
    </row>
    <row r="266" spans="1:6" x14ac:dyDescent="0.3">
      <c r="A266" s="1" t="s">
        <v>175</v>
      </c>
      <c r="B266">
        <v>-0.59</v>
      </c>
      <c r="C266">
        <v>8.4600000000000009</v>
      </c>
      <c r="D266">
        <v>4.71</v>
      </c>
      <c r="E266">
        <v>0.34</v>
      </c>
      <c r="F266">
        <f t="shared" si="4"/>
        <v>-0.24999999999999994</v>
      </c>
    </row>
    <row r="267" spans="1:6" x14ac:dyDescent="0.3">
      <c r="A267" s="1" t="s">
        <v>551</v>
      </c>
      <c r="B267">
        <v>1.0900000000000001</v>
      </c>
      <c r="C267">
        <v>0.87</v>
      </c>
      <c r="D267">
        <v>6.47</v>
      </c>
      <c r="E267">
        <v>0.28000000000000003</v>
      </c>
      <c r="F267">
        <f t="shared" si="4"/>
        <v>1.37</v>
      </c>
    </row>
    <row r="268" spans="1:6" x14ac:dyDescent="0.3">
      <c r="A268" s="1" t="s">
        <v>176</v>
      </c>
      <c r="B268">
        <v>-2.66</v>
      </c>
      <c r="C268">
        <v>-1.04</v>
      </c>
      <c r="D268">
        <v>3.56</v>
      </c>
      <c r="E268">
        <v>0.34</v>
      </c>
      <c r="F268">
        <f t="shared" si="4"/>
        <v>-2.3200000000000003</v>
      </c>
    </row>
    <row r="269" spans="1:6" x14ac:dyDescent="0.3">
      <c r="A269" s="1" t="s">
        <v>177</v>
      </c>
      <c r="B269">
        <v>1.07</v>
      </c>
      <c r="C269">
        <v>-6.06</v>
      </c>
      <c r="D269">
        <v>4.34</v>
      </c>
      <c r="E269">
        <v>0.32</v>
      </c>
      <c r="F269">
        <f t="shared" si="4"/>
        <v>1.3900000000000001</v>
      </c>
    </row>
    <row r="270" spans="1:6" x14ac:dyDescent="0.3">
      <c r="A270" s="1" t="s">
        <v>552</v>
      </c>
      <c r="B270">
        <v>0.3</v>
      </c>
      <c r="C270">
        <v>0.41</v>
      </c>
      <c r="D270">
        <v>1.19</v>
      </c>
      <c r="E270">
        <v>0.28000000000000003</v>
      </c>
      <c r="F270">
        <f t="shared" si="4"/>
        <v>0.58000000000000007</v>
      </c>
    </row>
    <row r="271" spans="1:6" x14ac:dyDescent="0.3">
      <c r="A271" s="1" t="s">
        <v>178</v>
      </c>
      <c r="B271">
        <v>-2.34</v>
      </c>
      <c r="C271">
        <v>-3.07</v>
      </c>
      <c r="D271">
        <v>3.24</v>
      </c>
      <c r="E271">
        <v>0.32</v>
      </c>
      <c r="F271">
        <f t="shared" si="4"/>
        <v>-2.02</v>
      </c>
    </row>
    <row r="272" spans="1:6" x14ac:dyDescent="0.3">
      <c r="A272" s="1" t="s">
        <v>179</v>
      </c>
      <c r="B272">
        <v>3.77</v>
      </c>
      <c r="C272">
        <v>-0.47</v>
      </c>
      <c r="D272">
        <v>-0.56000000000000005</v>
      </c>
      <c r="E272">
        <v>0.31</v>
      </c>
      <c r="F272">
        <f t="shared" si="4"/>
        <v>4.08</v>
      </c>
    </row>
    <row r="273" spans="1:6" x14ac:dyDescent="0.3">
      <c r="A273" s="1" t="s">
        <v>180</v>
      </c>
      <c r="B273">
        <v>-2.38</v>
      </c>
      <c r="C273">
        <v>-0.13</v>
      </c>
      <c r="D273">
        <v>-1.1000000000000001</v>
      </c>
      <c r="E273">
        <v>0.26</v>
      </c>
      <c r="F273">
        <f t="shared" si="4"/>
        <v>-2.12</v>
      </c>
    </row>
    <row r="274" spans="1:6" x14ac:dyDescent="0.3">
      <c r="A274" s="1" t="s">
        <v>181</v>
      </c>
      <c r="B274">
        <v>1.19</v>
      </c>
      <c r="C274">
        <v>0.54</v>
      </c>
      <c r="D274">
        <v>-0.26</v>
      </c>
      <c r="E274">
        <v>0.26</v>
      </c>
      <c r="F274">
        <f t="shared" si="4"/>
        <v>1.45</v>
      </c>
    </row>
    <row r="275" spans="1:6" x14ac:dyDescent="0.3">
      <c r="A275" s="1" t="s">
        <v>553</v>
      </c>
      <c r="B275">
        <v>1.02</v>
      </c>
      <c r="C275">
        <v>2.09</v>
      </c>
      <c r="D275">
        <v>-1.98</v>
      </c>
      <c r="E275">
        <v>0.23</v>
      </c>
      <c r="F275">
        <f t="shared" si="4"/>
        <v>1.25</v>
      </c>
    </row>
    <row r="276" spans="1:6" x14ac:dyDescent="0.3">
      <c r="A276" s="1" t="s">
        <v>182</v>
      </c>
      <c r="B276">
        <v>4.13</v>
      </c>
      <c r="C276">
        <v>3.76</v>
      </c>
      <c r="D276">
        <v>-1.35</v>
      </c>
      <c r="E276">
        <v>0.23</v>
      </c>
      <c r="F276">
        <f t="shared" si="4"/>
        <v>4.3600000000000003</v>
      </c>
    </row>
    <row r="277" spans="1:6" x14ac:dyDescent="0.3">
      <c r="A277" s="1" t="s">
        <v>183</v>
      </c>
      <c r="B277">
        <v>1.53</v>
      </c>
      <c r="C277">
        <v>1.69</v>
      </c>
      <c r="D277">
        <v>2.62</v>
      </c>
      <c r="E277">
        <v>0.28000000000000003</v>
      </c>
      <c r="F277">
        <f t="shared" si="4"/>
        <v>1.81</v>
      </c>
    </row>
    <row r="278" spans="1:6" x14ac:dyDescent="0.3">
      <c r="A278" s="1" t="s">
        <v>554</v>
      </c>
      <c r="B278">
        <v>0.93</v>
      </c>
      <c r="C278">
        <v>1.89</v>
      </c>
      <c r="D278">
        <v>5.94</v>
      </c>
      <c r="E278">
        <v>0.23</v>
      </c>
      <c r="F278">
        <f t="shared" si="4"/>
        <v>1.1600000000000001</v>
      </c>
    </row>
    <row r="279" spans="1:6" x14ac:dyDescent="0.3">
      <c r="A279" s="1" t="s">
        <v>555</v>
      </c>
      <c r="B279">
        <v>0.12</v>
      </c>
      <c r="C279">
        <v>-3.48</v>
      </c>
      <c r="D279">
        <v>6.42</v>
      </c>
      <c r="E279">
        <v>0.22</v>
      </c>
      <c r="F279">
        <f t="shared" si="4"/>
        <v>0.33999999999999997</v>
      </c>
    </row>
    <row r="280" spans="1:6" x14ac:dyDescent="0.3">
      <c r="A280" s="1" t="s">
        <v>184</v>
      </c>
      <c r="B280">
        <v>2.2999999999999998</v>
      </c>
      <c r="C280">
        <v>0.24</v>
      </c>
      <c r="D280">
        <v>1.18</v>
      </c>
      <c r="E280">
        <v>0.25</v>
      </c>
      <c r="F280">
        <f t="shared" si="4"/>
        <v>2.5499999999999998</v>
      </c>
    </row>
    <row r="281" spans="1:6" x14ac:dyDescent="0.3">
      <c r="A281" s="1" t="s">
        <v>185</v>
      </c>
      <c r="B281">
        <v>-3.05</v>
      </c>
      <c r="C281">
        <v>-0.67</v>
      </c>
      <c r="D281">
        <v>2.4900000000000002</v>
      </c>
      <c r="E281">
        <v>0.24</v>
      </c>
      <c r="F281">
        <f t="shared" si="4"/>
        <v>-2.8099999999999996</v>
      </c>
    </row>
    <row r="282" spans="1:6" x14ac:dyDescent="0.3">
      <c r="A282" s="1" t="s">
        <v>186</v>
      </c>
      <c r="B282">
        <v>2.89</v>
      </c>
      <c r="C282">
        <v>2.04</v>
      </c>
      <c r="D282">
        <v>-3.42</v>
      </c>
      <c r="E282">
        <v>0.22</v>
      </c>
      <c r="F282">
        <f t="shared" si="4"/>
        <v>3.1100000000000003</v>
      </c>
    </row>
    <row r="283" spans="1:6" x14ac:dyDescent="0.3">
      <c r="A283" s="1" t="s">
        <v>187</v>
      </c>
      <c r="B283">
        <v>0.31</v>
      </c>
      <c r="C283">
        <v>-0.28999999999999998</v>
      </c>
      <c r="D283">
        <v>2.75</v>
      </c>
      <c r="E283">
        <v>0.25</v>
      </c>
      <c r="F283">
        <f t="shared" si="4"/>
        <v>0.56000000000000005</v>
      </c>
    </row>
    <row r="284" spans="1:6" x14ac:dyDescent="0.3">
      <c r="A284" s="1" t="s">
        <v>556</v>
      </c>
      <c r="B284">
        <v>-0.34</v>
      </c>
      <c r="C284">
        <v>0.96</v>
      </c>
      <c r="D284">
        <v>2.85</v>
      </c>
      <c r="E284">
        <v>0.24</v>
      </c>
      <c r="F284">
        <f t="shared" si="4"/>
        <v>-0.10000000000000003</v>
      </c>
    </row>
    <row r="285" spans="1:6" x14ac:dyDescent="0.3">
      <c r="A285" s="1" t="s">
        <v>188</v>
      </c>
      <c r="B285">
        <v>3.71</v>
      </c>
      <c r="C285">
        <v>0.13</v>
      </c>
      <c r="D285">
        <v>0.13</v>
      </c>
      <c r="E285">
        <v>0.25</v>
      </c>
      <c r="F285">
        <f t="shared" si="4"/>
        <v>3.96</v>
      </c>
    </row>
    <row r="286" spans="1:6" x14ac:dyDescent="0.3">
      <c r="A286" s="1" t="s">
        <v>189</v>
      </c>
      <c r="B286">
        <v>-0.12</v>
      </c>
      <c r="C286">
        <v>3.04</v>
      </c>
      <c r="D286">
        <v>-0.31</v>
      </c>
      <c r="E286">
        <v>0.26</v>
      </c>
      <c r="F286">
        <f t="shared" si="4"/>
        <v>0.14000000000000001</v>
      </c>
    </row>
    <row r="287" spans="1:6" x14ac:dyDescent="0.3">
      <c r="A287" s="1" t="s">
        <v>557</v>
      </c>
      <c r="B287">
        <v>1.41</v>
      </c>
      <c r="C287">
        <v>2.0299999999999998</v>
      </c>
      <c r="D287">
        <v>-2.76</v>
      </c>
      <c r="E287">
        <v>0.22</v>
      </c>
      <c r="F287">
        <f t="shared" si="4"/>
        <v>1.63</v>
      </c>
    </row>
    <row r="288" spans="1:6" x14ac:dyDescent="0.3">
      <c r="A288" s="1" t="s">
        <v>190</v>
      </c>
      <c r="B288">
        <v>-1.89</v>
      </c>
      <c r="C288">
        <v>-1.25</v>
      </c>
      <c r="D288">
        <v>-0.74</v>
      </c>
      <c r="E288">
        <v>0.25</v>
      </c>
      <c r="F288">
        <f t="shared" si="4"/>
        <v>-1.64</v>
      </c>
    </row>
    <row r="289" spans="1:6" x14ac:dyDescent="0.3">
      <c r="A289" s="1" t="s">
        <v>191</v>
      </c>
      <c r="B289">
        <v>1.65</v>
      </c>
      <c r="C289">
        <v>1.23</v>
      </c>
      <c r="D289">
        <v>0.32</v>
      </c>
      <c r="E289">
        <v>0.23</v>
      </c>
      <c r="F289">
        <f t="shared" si="4"/>
        <v>1.88</v>
      </c>
    </row>
    <row r="290" spans="1:6" x14ac:dyDescent="0.3">
      <c r="A290" s="1" t="s">
        <v>192</v>
      </c>
      <c r="B290">
        <v>2.87</v>
      </c>
      <c r="C290">
        <v>0.34</v>
      </c>
      <c r="D290">
        <v>1.1499999999999999</v>
      </c>
      <c r="E290">
        <v>0.25</v>
      </c>
      <c r="F290">
        <f t="shared" si="4"/>
        <v>3.12</v>
      </c>
    </row>
    <row r="291" spans="1:6" x14ac:dyDescent="0.3">
      <c r="A291" s="1" t="s">
        <v>193</v>
      </c>
      <c r="B291">
        <v>-2.5499999999999998</v>
      </c>
      <c r="C291">
        <v>2.8</v>
      </c>
      <c r="D291">
        <v>-1.54</v>
      </c>
      <c r="E291">
        <v>0.21</v>
      </c>
      <c r="F291">
        <f t="shared" si="4"/>
        <v>-2.34</v>
      </c>
    </row>
    <row r="292" spans="1:6" x14ac:dyDescent="0.3">
      <c r="A292" s="1" t="s">
        <v>194</v>
      </c>
      <c r="B292">
        <v>-4.78</v>
      </c>
      <c r="C292">
        <v>-1.08</v>
      </c>
      <c r="D292">
        <v>1.6</v>
      </c>
      <c r="E292">
        <v>0.27</v>
      </c>
      <c r="F292">
        <f t="shared" si="4"/>
        <v>-4.51</v>
      </c>
    </row>
    <row r="293" spans="1:6" x14ac:dyDescent="0.3">
      <c r="A293" s="1" t="s">
        <v>558</v>
      </c>
      <c r="B293">
        <v>0.68</v>
      </c>
      <c r="C293">
        <v>-0.93</v>
      </c>
      <c r="D293">
        <v>1.66</v>
      </c>
      <c r="E293">
        <v>0.27</v>
      </c>
      <c r="F293">
        <f t="shared" si="4"/>
        <v>0.95000000000000007</v>
      </c>
    </row>
    <row r="294" spans="1:6" x14ac:dyDescent="0.3">
      <c r="A294" s="1" t="s">
        <v>195</v>
      </c>
      <c r="B294">
        <v>0.57999999999999996</v>
      </c>
      <c r="C294">
        <v>-2.15</v>
      </c>
      <c r="D294">
        <v>0.67</v>
      </c>
      <c r="E294">
        <v>0.31</v>
      </c>
      <c r="F294">
        <f t="shared" si="4"/>
        <v>0.8899999999999999</v>
      </c>
    </row>
    <row r="295" spans="1:6" x14ac:dyDescent="0.3">
      <c r="A295" s="1" t="s">
        <v>196</v>
      </c>
      <c r="B295">
        <v>-3.03</v>
      </c>
      <c r="C295">
        <v>-0.41</v>
      </c>
      <c r="D295">
        <v>1.67</v>
      </c>
      <c r="E295">
        <v>0.31</v>
      </c>
      <c r="F295">
        <f t="shared" si="4"/>
        <v>-2.7199999999999998</v>
      </c>
    </row>
    <row r="296" spans="1:6" x14ac:dyDescent="0.3">
      <c r="A296" s="1" t="s">
        <v>559</v>
      </c>
      <c r="B296">
        <v>2.82</v>
      </c>
      <c r="C296">
        <v>-1.81</v>
      </c>
      <c r="D296">
        <v>0.57999999999999996</v>
      </c>
      <c r="E296">
        <v>0.28000000000000003</v>
      </c>
      <c r="F296">
        <f t="shared" si="4"/>
        <v>3.0999999999999996</v>
      </c>
    </row>
    <row r="297" spans="1:6" x14ac:dyDescent="0.3">
      <c r="A297" s="1" t="s">
        <v>197</v>
      </c>
      <c r="B297">
        <v>4.01</v>
      </c>
      <c r="C297">
        <v>1.45</v>
      </c>
      <c r="D297">
        <v>-2.5099999999999998</v>
      </c>
      <c r="E297">
        <v>0.37</v>
      </c>
      <c r="F297">
        <f t="shared" si="4"/>
        <v>4.38</v>
      </c>
    </row>
    <row r="298" spans="1:6" x14ac:dyDescent="0.3">
      <c r="A298" s="1" t="s">
        <v>198</v>
      </c>
      <c r="B298">
        <v>-2.31</v>
      </c>
      <c r="C298">
        <v>3.14</v>
      </c>
      <c r="D298">
        <v>-1.89</v>
      </c>
      <c r="E298">
        <v>0.37</v>
      </c>
      <c r="F298">
        <f t="shared" si="4"/>
        <v>-1.94</v>
      </c>
    </row>
    <row r="299" spans="1:6" x14ac:dyDescent="0.3">
      <c r="A299" s="1" t="s">
        <v>199</v>
      </c>
      <c r="B299">
        <v>1.34</v>
      </c>
      <c r="C299">
        <v>-2.2400000000000002</v>
      </c>
      <c r="D299">
        <v>-1.62</v>
      </c>
      <c r="E299">
        <v>0.38</v>
      </c>
      <c r="F299">
        <f t="shared" si="4"/>
        <v>1.7200000000000002</v>
      </c>
    </row>
    <row r="300" spans="1:6" x14ac:dyDescent="0.3">
      <c r="A300" s="1" t="s">
        <v>200</v>
      </c>
      <c r="B300">
        <v>-4.04</v>
      </c>
      <c r="C300">
        <v>0.25</v>
      </c>
      <c r="D300">
        <v>-0.7</v>
      </c>
      <c r="E300">
        <v>0.37</v>
      </c>
      <c r="F300">
        <f t="shared" si="4"/>
        <v>-3.67</v>
      </c>
    </row>
    <row r="301" spans="1:6" x14ac:dyDescent="0.3">
      <c r="A301" s="1" t="s">
        <v>560</v>
      </c>
      <c r="B301">
        <v>0.86</v>
      </c>
      <c r="C301">
        <v>0.22</v>
      </c>
      <c r="D301">
        <v>-0.13</v>
      </c>
      <c r="E301">
        <v>0.44</v>
      </c>
      <c r="F301">
        <f t="shared" si="4"/>
        <v>1.3</v>
      </c>
    </row>
    <row r="302" spans="1:6" x14ac:dyDescent="0.3">
      <c r="A302" s="1" t="s">
        <v>201</v>
      </c>
      <c r="B302">
        <v>1.8</v>
      </c>
      <c r="C302">
        <v>-3.5</v>
      </c>
      <c r="D302">
        <v>2.57</v>
      </c>
      <c r="E302">
        <v>0.42</v>
      </c>
      <c r="F302">
        <f t="shared" si="4"/>
        <v>2.2200000000000002</v>
      </c>
    </row>
    <row r="303" spans="1:6" x14ac:dyDescent="0.3">
      <c r="A303" s="1" t="s">
        <v>202</v>
      </c>
      <c r="B303">
        <v>3.63</v>
      </c>
      <c r="C303">
        <v>-0.66</v>
      </c>
      <c r="D303">
        <v>1.08</v>
      </c>
      <c r="E303">
        <v>0.4</v>
      </c>
      <c r="F303">
        <f t="shared" si="4"/>
        <v>4.03</v>
      </c>
    </row>
    <row r="304" spans="1:6" x14ac:dyDescent="0.3">
      <c r="A304" s="1" t="s">
        <v>203</v>
      </c>
      <c r="B304">
        <v>2.19</v>
      </c>
      <c r="C304">
        <v>-0.16</v>
      </c>
      <c r="D304">
        <v>-2.15</v>
      </c>
      <c r="E304">
        <v>0.46</v>
      </c>
      <c r="F304">
        <f t="shared" si="4"/>
        <v>2.65</v>
      </c>
    </row>
    <row r="305" spans="1:6" x14ac:dyDescent="0.3">
      <c r="A305" s="1" t="s">
        <v>561</v>
      </c>
      <c r="B305">
        <v>2.11</v>
      </c>
      <c r="C305">
        <v>-0.49</v>
      </c>
      <c r="D305">
        <v>1.71</v>
      </c>
      <c r="E305">
        <v>0.44</v>
      </c>
      <c r="F305">
        <f t="shared" si="4"/>
        <v>2.5499999999999998</v>
      </c>
    </row>
    <row r="306" spans="1:6" x14ac:dyDescent="0.3">
      <c r="A306" s="1" t="s">
        <v>204</v>
      </c>
      <c r="B306">
        <v>2.9</v>
      </c>
      <c r="C306">
        <v>-2.5499999999999998</v>
      </c>
      <c r="D306">
        <v>2.29</v>
      </c>
      <c r="E306">
        <v>0.54</v>
      </c>
      <c r="F306">
        <f t="shared" si="4"/>
        <v>3.44</v>
      </c>
    </row>
    <row r="307" spans="1:6" x14ac:dyDescent="0.3">
      <c r="A307" s="1" t="s">
        <v>205</v>
      </c>
      <c r="B307">
        <v>2.72</v>
      </c>
      <c r="C307">
        <v>3.18</v>
      </c>
      <c r="D307">
        <v>-2.54</v>
      </c>
      <c r="E307">
        <v>0.47</v>
      </c>
      <c r="F307">
        <f t="shared" si="4"/>
        <v>3.1900000000000004</v>
      </c>
    </row>
    <row r="308" spans="1:6" x14ac:dyDescent="0.3">
      <c r="A308" s="1" t="s">
        <v>206</v>
      </c>
      <c r="B308">
        <v>3.72</v>
      </c>
      <c r="C308">
        <v>2.0699999999999998</v>
      </c>
      <c r="D308">
        <v>-1.62</v>
      </c>
      <c r="E308">
        <v>0.45</v>
      </c>
      <c r="F308">
        <f t="shared" si="4"/>
        <v>4.17</v>
      </c>
    </row>
    <row r="309" spans="1:6" x14ac:dyDescent="0.3">
      <c r="A309" s="1" t="s">
        <v>207</v>
      </c>
      <c r="B309">
        <v>0.55000000000000004</v>
      </c>
      <c r="C309">
        <v>1.35</v>
      </c>
      <c r="D309">
        <v>2.79</v>
      </c>
      <c r="E309">
        <v>0.47</v>
      </c>
      <c r="F309">
        <f t="shared" si="4"/>
        <v>1.02</v>
      </c>
    </row>
    <row r="310" spans="1:6" x14ac:dyDescent="0.3">
      <c r="A310" s="1" t="s">
        <v>562</v>
      </c>
      <c r="B310">
        <v>3.35</v>
      </c>
      <c r="C310">
        <v>-2.2000000000000002</v>
      </c>
      <c r="D310">
        <v>-0.04</v>
      </c>
      <c r="E310">
        <v>0.43</v>
      </c>
      <c r="F310">
        <f t="shared" si="4"/>
        <v>3.7800000000000002</v>
      </c>
    </row>
    <row r="311" spans="1:6" x14ac:dyDescent="0.3">
      <c r="A311" s="1" t="s">
        <v>208</v>
      </c>
      <c r="B311">
        <v>-1.52</v>
      </c>
      <c r="C311">
        <v>-3.78</v>
      </c>
      <c r="D311">
        <v>-0.5</v>
      </c>
      <c r="E311">
        <v>0.47</v>
      </c>
      <c r="F311">
        <f t="shared" si="4"/>
        <v>-1.05</v>
      </c>
    </row>
    <row r="312" spans="1:6" x14ac:dyDescent="0.3">
      <c r="A312" s="1" t="s">
        <v>209</v>
      </c>
      <c r="B312">
        <v>3.96</v>
      </c>
      <c r="C312">
        <v>-1.0900000000000001</v>
      </c>
      <c r="D312">
        <v>0.51</v>
      </c>
      <c r="E312">
        <v>0.42</v>
      </c>
      <c r="F312">
        <f t="shared" si="4"/>
        <v>4.38</v>
      </c>
    </row>
    <row r="313" spans="1:6" x14ac:dyDescent="0.3">
      <c r="A313" s="1" t="s">
        <v>563</v>
      </c>
      <c r="B313">
        <v>1.03</v>
      </c>
      <c r="C313">
        <v>0.7</v>
      </c>
      <c r="D313">
        <v>0.22</v>
      </c>
      <c r="E313">
        <v>0.49</v>
      </c>
      <c r="F313">
        <f t="shared" si="4"/>
        <v>1.52</v>
      </c>
    </row>
    <row r="314" spans="1:6" x14ac:dyDescent="0.3">
      <c r="A314" s="1" t="s">
        <v>210</v>
      </c>
      <c r="B314">
        <v>2.2599999999999998</v>
      </c>
      <c r="C314">
        <v>-2.73</v>
      </c>
      <c r="D314">
        <v>0.38</v>
      </c>
      <c r="E314">
        <v>0.43</v>
      </c>
      <c r="F314">
        <f t="shared" si="4"/>
        <v>2.69</v>
      </c>
    </row>
    <row r="315" spans="1:6" x14ac:dyDescent="0.3">
      <c r="A315" s="1" t="s">
        <v>211</v>
      </c>
      <c r="B315">
        <v>1.33</v>
      </c>
      <c r="C315">
        <v>1.79</v>
      </c>
      <c r="D315">
        <v>-1.08</v>
      </c>
      <c r="E315">
        <v>0.39</v>
      </c>
      <c r="F315">
        <f t="shared" si="4"/>
        <v>1.7200000000000002</v>
      </c>
    </row>
    <row r="316" spans="1:6" x14ac:dyDescent="0.3">
      <c r="A316" s="1" t="s">
        <v>564</v>
      </c>
      <c r="B316">
        <v>0.73</v>
      </c>
      <c r="C316">
        <v>1.49</v>
      </c>
      <c r="D316">
        <v>0.35</v>
      </c>
      <c r="E316">
        <v>0.39</v>
      </c>
      <c r="F316">
        <f t="shared" si="4"/>
        <v>1.1200000000000001</v>
      </c>
    </row>
    <row r="317" spans="1:6" x14ac:dyDescent="0.3">
      <c r="A317" s="1" t="s">
        <v>212</v>
      </c>
      <c r="B317">
        <v>2.06</v>
      </c>
      <c r="C317">
        <v>5.23</v>
      </c>
      <c r="D317">
        <v>-4.0199999999999996</v>
      </c>
      <c r="E317">
        <v>0.46</v>
      </c>
      <c r="F317">
        <f t="shared" si="4"/>
        <v>2.52</v>
      </c>
    </row>
    <row r="318" spans="1:6" x14ac:dyDescent="0.3">
      <c r="A318" s="1" t="s">
        <v>213</v>
      </c>
      <c r="B318">
        <v>2.36</v>
      </c>
      <c r="C318">
        <v>3.17</v>
      </c>
      <c r="D318">
        <v>-0.83</v>
      </c>
      <c r="E318">
        <v>0.42</v>
      </c>
      <c r="F318">
        <f t="shared" si="4"/>
        <v>2.78</v>
      </c>
    </row>
    <row r="319" spans="1:6" x14ac:dyDescent="0.3">
      <c r="A319" s="1" t="s">
        <v>565</v>
      </c>
      <c r="B319">
        <v>-1.1399999999999999</v>
      </c>
      <c r="C319">
        <v>-4.01</v>
      </c>
      <c r="D319">
        <v>2.35</v>
      </c>
      <c r="E319">
        <v>0.4</v>
      </c>
      <c r="F319">
        <f t="shared" si="4"/>
        <v>-0.73999999999999988</v>
      </c>
    </row>
    <row r="320" spans="1:6" x14ac:dyDescent="0.3">
      <c r="A320" s="1" t="s">
        <v>214</v>
      </c>
      <c r="B320">
        <v>-5.97</v>
      </c>
      <c r="C320">
        <v>-4.3099999999999996</v>
      </c>
      <c r="D320">
        <v>5.14</v>
      </c>
      <c r="E320">
        <v>0.45</v>
      </c>
      <c r="F320">
        <f t="shared" si="4"/>
        <v>-5.52</v>
      </c>
    </row>
    <row r="321" spans="1:6" x14ac:dyDescent="0.3">
      <c r="A321" s="1" t="s">
        <v>566</v>
      </c>
      <c r="B321">
        <v>2.77</v>
      </c>
      <c r="C321">
        <v>2.44</v>
      </c>
      <c r="D321">
        <v>-0.74</v>
      </c>
      <c r="E321">
        <v>0.41</v>
      </c>
      <c r="F321">
        <f t="shared" si="4"/>
        <v>3.18</v>
      </c>
    </row>
    <row r="322" spans="1:6" x14ac:dyDescent="0.3">
      <c r="A322" s="1" t="s">
        <v>215</v>
      </c>
      <c r="B322">
        <v>5.01</v>
      </c>
      <c r="C322">
        <v>-0.98</v>
      </c>
      <c r="D322">
        <v>-2.72</v>
      </c>
      <c r="E322">
        <v>0.44</v>
      </c>
      <c r="F322">
        <f t="shared" si="4"/>
        <v>5.45</v>
      </c>
    </row>
    <row r="323" spans="1:6" x14ac:dyDescent="0.3">
      <c r="A323" s="1" t="s">
        <v>216</v>
      </c>
      <c r="B323">
        <v>0.86</v>
      </c>
      <c r="C323">
        <v>-4.4400000000000004</v>
      </c>
      <c r="D323">
        <v>4.9400000000000004</v>
      </c>
      <c r="E323">
        <v>0.42</v>
      </c>
      <c r="F323">
        <f t="shared" ref="F323:F386" si="5">B323+E323</f>
        <v>1.28</v>
      </c>
    </row>
    <row r="324" spans="1:6" x14ac:dyDescent="0.3">
      <c r="A324" s="1" t="s">
        <v>567</v>
      </c>
      <c r="B324">
        <v>6.25</v>
      </c>
      <c r="C324">
        <v>-4.0199999999999996</v>
      </c>
      <c r="D324">
        <v>1.39</v>
      </c>
      <c r="E324">
        <v>0.41</v>
      </c>
      <c r="F324">
        <f t="shared" si="5"/>
        <v>6.66</v>
      </c>
    </row>
    <row r="325" spans="1:6" x14ac:dyDescent="0.3">
      <c r="A325" s="1" t="s">
        <v>217</v>
      </c>
      <c r="B325">
        <v>-1.7</v>
      </c>
      <c r="C325">
        <v>3.16</v>
      </c>
      <c r="D325">
        <v>1.31</v>
      </c>
      <c r="E325">
        <v>0.46</v>
      </c>
      <c r="F325">
        <f t="shared" si="5"/>
        <v>-1.24</v>
      </c>
    </row>
    <row r="326" spans="1:6" x14ac:dyDescent="0.3">
      <c r="A326" s="1" t="s">
        <v>218</v>
      </c>
      <c r="B326">
        <v>4.99</v>
      </c>
      <c r="C326">
        <v>-1.95</v>
      </c>
      <c r="D326">
        <v>-1.42</v>
      </c>
      <c r="E326">
        <v>0.45</v>
      </c>
      <c r="F326">
        <f t="shared" si="5"/>
        <v>5.44</v>
      </c>
    </row>
    <row r="327" spans="1:6" x14ac:dyDescent="0.3">
      <c r="A327" s="1" t="s">
        <v>219</v>
      </c>
      <c r="B327">
        <v>-0.49</v>
      </c>
      <c r="C327">
        <v>-3.22</v>
      </c>
      <c r="D327">
        <v>5.67</v>
      </c>
      <c r="E327">
        <v>0.39</v>
      </c>
      <c r="F327">
        <f t="shared" si="5"/>
        <v>-9.9999999999999978E-2</v>
      </c>
    </row>
    <row r="328" spans="1:6" x14ac:dyDescent="0.3">
      <c r="A328" s="1" t="s">
        <v>220</v>
      </c>
      <c r="B328">
        <v>-5.03</v>
      </c>
      <c r="C328">
        <v>-0.36</v>
      </c>
      <c r="D328">
        <v>3.39</v>
      </c>
      <c r="E328">
        <v>0.43</v>
      </c>
      <c r="F328">
        <f t="shared" si="5"/>
        <v>-4.6000000000000005</v>
      </c>
    </row>
    <row r="329" spans="1:6" x14ac:dyDescent="0.3">
      <c r="A329" s="1" t="s">
        <v>221</v>
      </c>
      <c r="B329">
        <v>4.04</v>
      </c>
      <c r="C329">
        <v>-5.77</v>
      </c>
      <c r="D329">
        <v>7.0000000000000007E-2</v>
      </c>
      <c r="E329">
        <v>0.43</v>
      </c>
      <c r="F329">
        <f t="shared" si="5"/>
        <v>4.47</v>
      </c>
    </row>
    <row r="330" spans="1:6" x14ac:dyDescent="0.3">
      <c r="A330" s="1" t="s">
        <v>568</v>
      </c>
      <c r="B330">
        <v>6.74</v>
      </c>
      <c r="C330">
        <v>5.19</v>
      </c>
      <c r="D330">
        <v>-4.13</v>
      </c>
      <c r="E330">
        <v>0.49</v>
      </c>
      <c r="F330">
        <f t="shared" si="5"/>
        <v>7.23</v>
      </c>
    </row>
    <row r="331" spans="1:6" x14ac:dyDescent="0.3">
      <c r="A331" s="1" t="s">
        <v>222</v>
      </c>
      <c r="B331">
        <v>4.0999999999999996</v>
      </c>
      <c r="C331">
        <v>1.22</v>
      </c>
      <c r="D331">
        <v>1.58</v>
      </c>
      <c r="E331">
        <v>0.37</v>
      </c>
      <c r="F331">
        <f t="shared" si="5"/>
        <v>4.47</v>
      </c>
    </row>
    <row r="332" spans="1:6" x14ac:dyDescent="0.3">
      <c r="A332" s="1" t="s">
        <v>223</v>
      </c>
      <c r="B332">
        <v>7.33</v>
      </c>
      <c r="C332">
        <v>-2.74</v>
      </c>
      <c r="D332">
        <v>0.26</v>
      </c>
      <c r="E332">
        <v>0.43</v>
      </c>
      <c r="F332">
        <f t="shared" si="5"/>
        <v>7.76</v>
      </c>
    </row>
    <row r="333" spans="1:6" x14ac:dyDescent="0.3">
      <c r="A333" s="1" t="s">
        <v>569</v>
      </c>
      <c r="B333">
        <v>-4.1500000000000004</v>
      </c>
      <c r="C333">
        <v>7.28</v>
      </c>
      <c r="D333">
        <v>1.18</v>
      </c>
      <c r="E333">
        <v>0.41</v>
      </c>
      <c r="F333">
        <f t="shared" si="5"/>
        <v>-3.74</v>
      </c>
    </row>
    <row r="334" spans="1:6" x14ac:dyDescent="0.3">
      <c r="A334" s="1" t="s">
        <v>224</v>
      </c>
      <c r="B334">
        <v>5.35</v>
      </c>
      <c r="C334">
        <v>2.5299999999999998</v>
      </c>
      <c r="D334">
        <v>0.37</v>
      </c>
      <c r="E334">
        <v>0.44</v>
      </c>
      <c r="F334">
        <f t="shared" si="5"/>
        <v>5.79</v>
      </c>
    </row>
    <row r="335" spans="1:6" x14ac:dyDescent="0.3">
      <c r="A335" s="1" t="s">
        <v>225</v>
      </c>
      <c r="B335">
        <v>-3.8</v>
      </c>
      <c r="C335">
        <v>-0.73</v>
      </c>
      <c r="D335">
        <v>2.27</v>
      </c>
      <c r="E335">
        <v>0.42</v>
      </c>
      <c r="F335">
        <f t="shared" si="5"/>
        <v>-3.38</v>
      </c>
    </row>
    <row r="336" spans="1:6" x14ac:dyDescent="0.3">
      <c r="A336" s="1" t="s">
        <v>570</v>
      </c>
      <c r="B336">
        <v>2.98</v>
      </c>
      <c r="C336">
        <v>-5.12</v>
      </c>
      <c r="D336">
        <v>1.2</v>
      </c>
      <c r="E336">
        <v>0.39</v>
      </c>
      <c r="F336">
        <f t="shared" si="5"/>
        <v>3.37</v>
      </c>
    </row>
    <row r="337" spans="1:6" x14ac:dyDescent="0.3">
      <c r="A337" s="1" t="s">
        <v>226</v>
      </c>
      <c r="B337">
        <v>1.32</v>
      </c>
      <c r="C337">
        <v>-2.48</v>
      </c>
      <c r="D337">
        <v>3.84</v>
      </c>
      <c r="E337">
        <v>0.48</v>
      </c>
      <c r="F337">
        <f t="shared" si="5"/>
        <v>1.8</v>
      </c>
    </row>
    <row r="338" spans="1:6" x14ac:dyDescent="0.3">
      <c r="A338" s="1" t="s">
        <v>571</v>
      </c>
      <c r="B338">
        <v>0.15</v>
      </c>
      <c r="C338">
        <v>-1.07</v>
      </c>
      <c r="D338">
        <v>-1.63</v>
      </c>
      <c r="E338">
        <v>0.43</v>
      </c>
      <c r="F338">
        <f t="shared" si="5"/>
        <v>0.57999999999999996</v>
      </c>
    </row>
    <row r="339" spans="1:6" x14ac:dyDescent="0.3">
      <c r="A339" s="1" t="s">
        <v>572</v>
      </c>
      <c r="B339">
        <v>7.04</v>
      </c>
      <c r="C339">
        <v>0.32</v>
      </c>
      <c r="D339">
        <v>-0.85</v>
      </c>
      <c r="E339">
        <v>0.39</v>
      </c>
      <c r="F339">
        <f t="shared" si="5"/>
        <v>7.43</v>
      </c>
    </row>
    <row r="340" spans="1:6" x14ac:dyDescent="0.3">
      <c r="A340" s="1" t="s">
        <v>227</v>
      </c>
      <c r="B340">
        <v>4.76</v>
      </c>
      <c r="C340">
        <v>-1.1399999999999999</v>
      </c>
      <c r="D340">
        <v>1.39</v>
      </c>
      <c r="E340">
        <v>0.39</v>
      </c>
      <c r="F340">
        <f t="shared" si="5"/>
        <v>5.1499999999999995</v>
      </c>
    </row>
    <row r="341" spans="1:6" x14ac:dyDescent="0.3">
      <c r="A341" s="1" t="s">
        <v>228</v>
      </c>
      <c r="B341">
        <v>0.73</v>
      </c>
      <c r="C341">
        <v>7.0000000000000007E-2</v>
      </c>
      <c r="D341">
        <v>0.94</v>
      </c>
      <c r="E341">
        <v>0.43</v>
      </c>
      <c r="F341">
        <f t="shared" si="5"/>
        <v>1.1599999999999999</v>
      </c>
    </row>
    <row r="342" spans="1:6" x14ac:dyDescent="0.3">
      <c r="A342" s="1" t="s">
        <v>573</v>
      </c>
      <c r="B342">
        <v>-3.07</v>
      </c>
      <c r="C342">
        <v>-3.38</v>
      </c>
      <c r="D342">
        <v>3.44</v>
      </c>
      <c r="E342">
        <v>0.4</v>
      </c>
      <c r="F342">
        <f t="shared" si="5"/>
        <v>-2.67</v>
      </c>
    </row>
    <row r="343" spans="1:6" x14ac:dyDescent="0.3">
      <c r="A343" s="1" t="s">
        <v>229</v>
      </c>
      <c r="B343">
        <v>3.18</v>
      </c>
      <c r="C343">
        <v>-3.21</v>
      </c>
      <c r="D343">
        <v>-1.96</v>
      </c>
      <c r="E343">
        <v>0.41</v>
      </c>
      <c r="F343">
        <f t="shared" si="5"/>
        <v>3.5900000000000003</v>
      </c>
    </row>
    <row r="344" spans="1:6" x14ac:dyDescent="0.3">
      <c r="A344" s="1" t="s">
        <v>230</v>
      </c>
      <c r="B344">
        <v>-2.46</v>
      </c>
      <c r="C344">
        <v>-4.91</v>
      </c>
      <c r="D344">
        <v>-1.78</v>
      </c>
      <c r="E344">
        <v>0.4</v>
      </c>
      <c r="F344">
        <f t="shared" si="5"/>
        <v>-2.06</v>
      </c>
    </row>
    <row r="345" spans="1:6" x14ac:dyDescent="0.3">
      <c r="A345" s="1" t="s">
        <v>231</v>
      </c>
      <c r="B345">
        <v>-16.079999999999998</v>
      </c>
      <c r="C345">
        <v>-5.69</v>
      </c>
      <c r="D345">
        <v>3.53</v>
      </c>
      <c r="E345">
        <v>0.43</v>
      </c>
      <c r="F345">
        <f t="shared" si="5"/>
        <v>-15.649999999999999</v>
      </c>
    </row>
    <row r="346" spans="1:6" x14ac:dyDescent="0.3">
      <c r="A346" s="1" t="s">
        <v>232</v>
      </c>
      <c r="B346">
        <v>6.15</v>
      </c>
      <c r="C346">
        <v>0.09</v>
      </c>
      <c r="D346">
        <v>-3.42</v>
      </c>
      <c r="E346">
        <v>0.46</v>
      </c>
      <c r="F346">
        <f t="shared" si="5"/>
        <v>6.61</v>
      </c>
    </row>
    <row r="347" spans="1:6" x14ac:dyDescent="0.3">
      <c r="A347" s="1" t="s">
        <v>574</v>
      </c>
      <c r="B347">
        <v>7.13</v>
      </c>
      <c r="C347">
        <v>-3.12</v>
      </c>
      <c r="D347">
        <v>-2.23</v>
      </c>
      <c r="E347">
        <v>0.32</v>
      </c>
      <c r="F347">
        <f t="shared" si="5"/>
        <v>7.45</v>
      </c>
    </row>
    <row r="348" spans="1:6" x14ac:dyDescent="0.3">
      <c r="A348" s="1" t="s">
        <v>233</v>
      </c>
      <c r="B348">
        <v>6.1</v>
      </c>
      <c r="C348">
        <v>1.23</v>
      </c>
      <c r="D348">
        <v>-3.25</v>
      </c>
      <c r="E348">
        <v>0.31</v>
      </c>
      <c r="F348">
        <f t="shared" si="5"/>
        <v>6.4099999999999993</v>
      </c>
    </row>
    <row r="349" spans="1:6" x14ac:dyDescent="0.3">
      <c r="A349" s="1" t="s">
        <v>234</v>
      </c>
      <c r="B349">
        <v>6.16</v>
      </c>
      <c r="C349">
        <v>-0.5</v>
      </c>
      <c r="D349">
        <v>-4.1900000000000004</v>
      </c>
      <c r="E349">
        <v>0.38</v>
      </c>
      <c r="F349">
        <f t="shared" si="5"/>
        <v>6.54</v>
      </c>
    </row>
    <row r="350" spans="1:6" x14ac:dyDescent="0.3">
      <c r="A350" s="1" t="s">
        <v>575</v>
      </c>
      <c r="B350">
        <v>3.5</v>
      </c>
      <c r="C350">
        <v>0.75</v>
      </c>
      <c r="D350">
        <v>-4.5999999999999996</v>
      </c>
      <c r="E350">
        <v>0.35</v>
      </c>
      <c r="F350">
        <f t="shared" si="5"/>
        <v>3.85</v>
      </c>
    </row>
    <row r="351" spans="1:6" x14ac:dyDescent="0.3">
      <c r="A351" s="1" t="s">
        <v>576</v>
      </c>
      <c r="B351">
        <v>-4.08</v>
      </c>
      <c r="C351">
        <v>-6.08</v>
      </c>
      <c r="D351">
        <v>1.92</v>
      </c>
      <c r="E351">
        <v>0.35</v>
      </c>
      <c r="F351">
        <f t="shared" si="5"/>
        <v>-3.73</v>
      </c>
    </row>
    <row r="352" spans="1:6" x14ac:dyDescent="0.3">
      <c r="A352" s="1" t="s">
        <v>235</v>
      </c>
      <c r="B352">
        <v>3.45</v>
      </c>
      <c r="C352">
        <v>-3.8</v>
      </c>
      <c r="D352">
        <v>-2.74</v>
      </c>
      <c r="E352">
        <v>0.43</v>
      </c>
      <c r="F352">
        <f t="shared" si="5"/>
        <v>3.8800000000000003</v>
      </c>
    </row>
    <row r="353" spans="1:6" x14ac:dyDescent="0.3">
      <c r="A353" s="1" t="s">
        <v>236</v>
      </c>
      <c r="B353">
        <v>4.33</v>
      </c>
      <c r="C353">
        <v>3.91</v>
      </c>
      <c r="D353">
        <v>2.46</v>
      </c>
      <c r="E353">
        <v>0.37</v>
      </c>
      <c r="F353">
        <f t="shared" si="5"/>
        <v>4.7</v>
      </c>
    </row>
    <row r="354" spans="1:6" x14ac:dyDescent="0.3">
      <c r="A354" s="1" t="s">
        <v>237</v>
      </c>
      <c r="B354">
        <v>-2.46</v>
      </c>
      <c r="C354">
        <v>3.34</v>
      </c>
      <c r="D354">
        <v>2.35</v>
      </c>
      <c r="E354">
        <v>0.34</v>
      </c>
      <c r="F354">
        <f t="shared" si="5"/>
        <v>-2.12</v>
      </c>
    </row>
    <row r="355" spans="1:6" x14ac:dyDescent="0.3">
      <c r="A355" s="1" t="s">
        <v>238</v>
      </c>
      <c r="B355">
        <v>4.7699999999999996</v>
      </c>
      <c r="C355">
        <v>3.1</v>
      </c>
      <c r="D355">
        <v>-3.19</v>
      </c>
      <c r="E355">
        <v>0.4</v>
      </c>
      <c r="F355">
        <f t="shared" si="5"/>
        <v>5.17</v>
      </c>
    </row>
    <row r="356" spans="1:6" x14ac:dyDescent="0.3">
      <c r="A356" s="1" t="s">
        <v>577</v>
      </c>
      <c r="B356">
        <v>-3.49</v>
      </c>
      <c r="C356">
        <v>2.6</v>
      </c>
      <c r="D356">
        <v>-0.44</v>
      </c>
      <c r="E356">
        <v>0.38</v>
      </c>
      <c r="F356">
        <f t="shared" si="5"/>
        <v>-3.1100000000000003</v>
      </c>
    </row>
    <row r="357" spans="1:6" x14ac:dyDescent="0.3">
      <c r="A357" s="1" t="s">
        <v>239</v>
      </c>
      <c r="B357">
        <v>-1.38</v>
      </c>
      <c r="C357">
        <v>-0.94</v>
      </c>
      <c r="D357">
        <v>-1.87</v>
      </c>
      <c r="E357">
        <v>0.39</v>
      </c>
      <c r="F357">
        <f t="shared" si="5"/>
        <v>-0.98999999999999988</v>
      </c>
    </row>
    <row r="358" spans="1:6" x14ac:dyDescent="0.3">
      <c r="A358" s="1" t="s">
        <v>240</v>
      </c>
      <c r="B358">
        <v>-2.79</v>
      </c>
      <c r="C358">
        <v>3.41</v>
      </c>
      <c r="D358">
        <v>-3.49</v>
      </c>
      <c r="E358">
        <v>0.39</v>
      </c>
      <c r="F358">
        <f t="shared" si="5"/>
        <v>-2.4</v>
      </c>
    </row>
    <row r="359" spans="1:6" x14ac:dyDescent="0.3">
      <c r="A359" s="1" t="s">
        <v>578</v>
      </c>
      <c r="B359">
        <v>6.12</v>
      </c>
      <c r="C359">
        <v>-6.64</v>
      </c>
      <c r="D359">
        <v>-3.37</v>
      </c>
      <c r="E359">
        <v>0.39</v>
      </c>
      <c r="F359">
        <f t="shared" si="5"/>
        <v>6.51</v>
      </c>
    </row>
    <row r="360" spans="1:6" x14ac:dyDescent="0.3">
      <c r="A360" s="1" t="s">
        <v>241</v>
      </c>
      <c r="B360">
        <v>3.37</v>
      </c>
      <c r="C360">
        <v>7.21</v>
      </c>
      <c r="D360">
        <v>-6.12</v>
      </c>
      <c r="E360">
        <v>0.36</v>
      </c>
      <c r="F360">
        <f t="shared" si="5"/>
        <v>3.73</v>
      </c>
    </row>
    <row r="361" spans="1:6" x14ac:dyDescent="0.3">
      <c r="A361" s="1" t="s">
        <v>242</v>
      </c>
      <c r="B361">
        <v>7.72</v>
      </c>
      <c r="C361">
        <v>7.03</v>
      </c>
      <c r="D361">
        <v>-8.33</v>
      </c>
      <c r="E361">
        <v>0.44</v>
      </c>
      <c r="F361">
        <f t="shared" si="5"/>
        <v>8.16</v>
      </c>
    </row>
    <row r="362" spans="1:6" x14ac:dyDescent="0.3">
      <c r="A362" s="1" t="s">
        <v>243</v>
      </c>
      <c r="B362">
        <v>-4.74</v>
      </c>
      <c r="C362">
        <v>5.77</v>
      </c>
      <c r="D362">
        <v>-1.88</v>
      </c>
      <c r="E362">
        <v>0.41</v>
      </c>
      <c r="F362">
        <f t="shared" si="5"/>
        <v>-4.33</v>
      </c>
    </row>
    <row r="363" spans="1:6" x14ac:dyDescent="0.3">
      <c r="A363" s="1" t="s">
        <v>244</v>
      </c>
      <c r="B363">
        <v>2.4500000000000002</v>
      </c>
      <c r="C363">
        <v>21.36</v>
      </c>
      <c r="D363">
        <v>-9.59</v>
      </c>
      <c r="E363">
        <v>0.43</v>
      </c>
      <c r="F363">
        <f t="shared" si="5"/>
        <v>2.8800000000000003</v>
      </c>
    </row>
    <row r="364" spans="1:6" x14ac:dyDescent="0.3">
      <c r="A364" s="1" t="s">
        <v>245</v>
      </c>
      <c r="B364">
        <v>5.2</v>
      </c>
      <c r="C364">
        <v>-17.2</v>
      </c>
      <c r="D364">
        <v>8.1300000000000008</v>
      </c>
      <c r="E364">
        <v>0.47</v>
      </c>
      <c r="F364">
        <f t="shared" si="5"/>
        <v>5.67</v>
      </c>
    </row>
    <row r="365" spans="1:6" x14ac:dyDescent="0.3">
      <c r="A365" s="1" t="s">
        <v>579</v>
      </c>
      <c r="B365">
        <v>-6.4</v>
      </c>
      <c r="C365">
        <v>-6.68</v>
      </c>
      <c r="D365">
        <v>7.26</v>
      </c>
      <c r="E365">
        <v>0.46</v>
      </c>
      <c r="F365">
        <f t="shared" si="5"/>
        <v>-5.94</v>
      </c>
    </row>
    <row r="366" spans="1:6" x14ac:dyDescent="0.3">
      <c r="A366" s="1" t="s">
        <v>246</v>
      </c>
      <c r="B366">
        <v>-4.42</v>
      </c>
      <c r="C366">
        <v>-6.05</v>
      </c>
      <c r="D366">
        <v>4.75</v>
      </c>
      <c r="E366">
        <v>0.5</v>
      </c>
      <c r="F366">
        <f t="shared" si="5"/>
        <v>-3.92</v>
      </c>
    </row>
    <row r="367" spans="1:6" x14ac:dyDescent="0.3">
      <c r="A367" s="1" t="s">
        <v>247</v>
      </c>
      <c r="B367">
        <v>4.6399999999999997</v>
      </c>
      <c r="C367">
        <v>12.84</v>
      </c>
      <c r="D367">
        <v>-8.42</v>
      </c>
      <c r="E367">
        <v>0.4</v>
      </c>
      <c r="F367">
        <f t="shared" si="5"/>
        <v>5.04</v>
      </c>
    </row>
    <row r="368" spans="1:6" x14ac:dyDescent="0.3">
      <c r="A368" s="1" t="s">
        <v>248</v>
      </c>
      <c r="B368">
        <v>-2.5099999999999998</v>
      </c>
      <c r="C368">
        <v>-3.07</v>
      </c>
      <c r="D368">
        <v>8.31</v>
      </c>
      <c r="E368">
        <v>0.48</v>
      </c>
      <c r="F368">
        <f t="shared" si="5"/>
        <v>-2.0299999999999998</v>
      </c>
    </row>
    <row r="369" spans="1:6" x14ac:dyDescent="0.3">
      <c r="A369" s="1" t="s">
        <v>249</v>
      </c>
      <c r="B369">
        <v>7.03</v>
      </c>
      <c r="C369">
        <v>-0.61</v>
      </c>
      <c r="D369">
        <v>-1.39</v>
      </c>
      <c r="E369">
        <v>0.5</v>
      </c>
      <c r="F369">
        <f t="shared" si="5"/>
        <v>7.53</v>
      </c>
    </row>
    <row r="370" spans="1:6" x14ac:dyDescent="0.3">
      <c r="A370" s="1" t="s">
        <v>580</v>
      </c>
      <c r="B370">
        <v>-5.45</v>
      </c>
      <c r="C370">
        <v>-1.82</v>
      </c>
      <c r="D370">
        <v>7.17</v>
      </c>
      <c r="E370">
        <v>0.51</v>
      </c>
      <c r="F370">
        <f t="shared" si="5"/>
        <v>-4.9400000000000004</v>
      </c>
    </row>
    <row r="371" spans="1:6" x14ac:dyDescent="0.3">
      <c r="A371" s="1" t="s">
        <v>250</v>
      </c>
      <c r="B371">
        <v>-2.76</v>
      </c>
      <c r="C371">
        <v>-3.88</v>
      </c>
      <c r="D371">
        <v>5.71</v>
      </c>
      <c r="E371">
        <v>0.56000000000000005</v>
      </c>
      <c r="F371">
        <f t="shared" si="5"/>
        <v>-2.1999999999999997</v>
      </c>
    </row>
    <row r="372" spans="1:6" x14ac:dyDescent="0.3">
      <c r="A372" s="1" t="s">
        <v>251</v>
      </c>
      <c r="B372">
        <v>-10.72</v>
      </c>
      <c r="C372">
        <v>-3.41</v>
      </c>
      <c r="D372">
        <v>12.3</v>
      </c>
      <c r="E372">
        <v>0.51</v>
      </c>
      <c r="F372">
        <f t="shared" si="5"/>
        <v>-10.210000000000001</v>
      </c>
    </row>
    <row r="373" spans="1:6" x14ac:dyDescent="0.3">
      <c r="A373" s="1" t="s">
        <v>581</v>
      </c>
      <c r="B373">
        <v>1.19</v>
      </c>
      <c r="C373">
        <v>0.73</v>
      </c>
      <c r="D373">
        <v>7.61</v>
      </c>
      <c r="E373">
        <v>0.5</v>
      </c>
      <c r="F373">
        <f t="shared" si="5"/>
        <v>1.69</v>
      </c>
    </row>
    <row r="374" spans="1:6" x14ac:dyDescent="0.3">
      <c r="A374" s="1" t="s">
        <v>252</v>
      </c>
      <c r="B374">
        <v>3.13</v>
      </c>
      <c r="C374">
        <v>6.68</v>
      </c>
      <c r="D374">
        <v>-5.07</v>
      </c>
      <c r="E374">
        <v>0.54</v>
      </c>
      <c r="F374">
        <f t="shared" si="5"/>
        <v>3.67</v>
      </c>
    </row>
    <row r="375" spans="1:6" x14ac:dyDescent="0.3">
      <c r="A375" s="1" t="s">
        <v>253</v>
      </c>
      <c r="B375">
        <v>-10.050000000000001</v>
      </c>
      <c r="C375">
        <v>-0.78</v>
      </c>
      <c r="D375">
        <v>12.47</v>
      </c>
      <c r="E375">
        <v>0.38</v>
      </c>
      <c r="F375">
        <f t="shared" si="5"/>
        <v>-9.67</v>
      </c>
    </row>
    <row r="376" spans="1:6" x14ac:dyDescent="0.3">
      <c r="A376" s="1" t="s">
        <v>582</v>
      </c>
      <c r="B376">
        <v>-7.26</v>
      </c>
      <c r="C376">
        <v>0.25</v>
      </c>
      <c r="D376">
        <v>6.42</v>
      </c>
      <c r="E376">
        <v>0.42</v>
      </c>
      <c r="F376">
        <f t="shared" si="5"/>
        <v>-6.84</v>
      </c>
    </row>
    <row r="377" spans="1:6" x14ac:dyDescent="0.3">
      <c r="A377" s="1" t="s">
        <v>254</v>
      </c>
      <c r="B377">
        <v>7.94</v>
      </c>
      <c r="C377">
        <v>0.55000000000000004</v>
      </c>
      <c r="D377">
        <v>-4.67</v>
      </c>
      <c r="E377">
        <v>0.39</v>
      </c>
      <c r="F377">
        <f t="shared" si="5"/>
        <v>8.33</v>
      </c>
    </row>
    <row r="378" spans="1:6" x14ac:dyDescent="0.3">
      <c r="A378" s="1" t="s">
        <v>255</v>
      </c>
      <c r="B378">
        <v>0.72</v>
      </c>
      <c r="C378">
        <v>2.5</v>
      </c>
      <c r="D378">
        <v>3.36</v>
      </c>
      <c r="E378">
        <v>0.32</v>
      </c>
      <c r="F378">
        <f t="shared" si="5"/>
        <v>1.04</v>
      </c>
    </row>
    <row r="379" spans="1:6" x14ac:dyDescent="0.3">
      <c r="A379" s="1" t="s">
        <v>583</v>
      </c>
      <c r="B379">
        <v>-1.94</v>
      </c>
      <c r="C379">
        <v>6.24</v>
      </c>
      <c r="D379">
        <v>-1.1200000000000001</v>
      </c>
      <c r="E379">
        <v>0.28000000000000003</v>
      </c>
      <c r="F379">
        <f t="shared" si="5"/>
        <v>-1.66</v>
      </c>
    </row>
    <row r="380" spans="1:6" x14ac:dyDescent="0.3">
      <c r="A380" s="1" t="s">
        <v>256</v>
      </c>
      <c r="B380">
        <v>-2.13</v>
      </c>
      <c r="C380">
        <v>-4.1900000000000004</v>
      </c>
      <c r="D380">
        <v>5.21</v>
      </c>
      <c r="E380">
        <v>0.3</v>
      </c>
      <c r="F380">
        <f t="shared" si="5"/>
        <v>-1.8299999999999998</v>
      </c>
    </row>
    <row r="381" spans="1:6" x14ac:dyDescent="0.3">
      <c r="A381" s="1" t="s">
        <v>257</v>
      </c>
      <c r="B381">
        <v>-6.46</v>
      </c>
      <c r="C381">
        <v>2.48</v>
      </c>
      <c r="D381">
        <v>2.31</v>
      </c>
      <c r="E381">
        <v>0.31</v>
      </c>
      <c r="F381">
        <f t="shared" si="5"/>
        <v>-6.15</v>
      </c>
    </row>
    <row r="382" spans="1:6" x14ac:dyDescent="0.3">
      <c r="A382" s="1" t="s">
        <v>584</v>
      </c>
      <c r="B382">
        <v>-9.25</v>
      </c>
      <c r="C382">
        <v>-6.23</v>
      </c>
      <c r="D382">
        <v>1.45</v>
      </c>
      <c r="E382">
        <v>0.28000000000000003</v>
      </c>
      <c r="F382">
        <f t="shared" si="5"/>
        <v>-8.9700000000000006</v>
      </c>
    </row>
    <row r="383" spans="1:6" x14ac:dyDescent="0.3">
      <c r="A383" s="1" t="s">
        <v>258</v>
      </c>
      <c r="B383">
        <v>2.46</v>
      </c>
      <c r="C383">
        <v>7.48</v>
      </c>
      <c r="D383">
        <v>-7.65</v>
      </c>
      <c r="E383">
        <v>0.22</v>
      </c>
      <c r="F383">
        <f t="shared" si="5"/>
        <v>2.68</v>
      </c>
    </row>
    <row r="384" spans="1:6" x14ac:dyDescent="0.3">
      <c r="A384" s="1" t="s">
        <v>259</v>
      </c>
      <c r="B384">
        <v>7.54</v>
      </c>
      <c r="C384">
        <v>-0.47</v>
      </c>
      <c r="D384">
        <v>2.21</v>
      </c>
      <c r="E384">
        <v>0.17</v>
      </c>
      <c r="F384">
        <f t="shared" si="5"/>
        <v>7.71</v>
      </c>
    </row>
    <row r="385" spans="1:6" x14ac:dyDescent="0.3">
      <c r="A385" s="1" t="s">
        <v>260</v>
      </c>
      <c r="B385">
        <v>1.6</v>
      </c>
      <c r="C385">
        <v>4.74</v>
      </c>
      <c r="D385">
        <v>0.84</v>
      </c>
      <c r="E385">
        <v>0.15</v>
      </c>
      <c r="F385">
        <f t="shared" si="5"/>
        <v>1.75</v>
      </c>
    </row>
    <row r="386" spans="1:6" x14ac:dyDescent="0.3">
      <c r="A386" s="1" t="s">
        <v>261</v>
      </c>
      <c r="B386">
        <v>-1.44</v>
      </c>
      <c r="C386">
        <v>1.19</v>
      </c>
      <c r="D386">
        <v>3.44</v>
      </c>
      <c r="E386">
        <v>0.14000000000000001</v>
      </c>
      <c r="F386">
        <f t="shared" si="5"/>
        <v>-1.2999999999999998</v>
      </c>
    </row>
    <row r="387" spans="1:6" x14ac:dyDescent="0.3">
      <c r="A387" s="1" t="s">
        <v>262</v>
      </c>
      <c r="B387">
        <v>-2.29</v>
      </c>
      <c r="C387">
        <v>-1.01</v>
      </c>
      <c r="D387">
        <v>2.16</v>
      </c>
      <c r="E387">
        <v>0.13</v>
      </c>
      <c r="F387">
        <f t="shared" ref="F387:F450" si="6">B387+E387</f>
        <v>-2.16</v>
      </c>
    </row>
    <row r="388" spans="1:6" x14ac:dyDescent="0.3">
      <c r="A388" s="1" t="s">
        <v>585</v>
      </c>
      <c r="B388">
        <v>4.24</v>
      </c>
      <c r="C388">
        <v>4.21</v>
      </c>
      <c r="D388">
        <v>1.06</v>
      </c>
      <c r="E388">
        <v>0.13</v>
      </c>
      <c r="F388">
        <f t="shared" si="6"/>
        <v>4.37</v>
      </c>
    </row>
    <row r="389" spans="1:6" x14ac:dyDescent="0.3">
      <c r="A389" s="1" t="s">
        <v>263</v>
      </c>
      <c r="B389">
        <v>-5.2</v>
      </c>
      <c r="C389">
        <v>5.96</v>
      </c>
      <c r="D389">
        <v>3.88</v>
      </c>
      <c r="E389">
        <v>0.15</v>
      </c>
      <c r="F389">
        <f t="shared" si="6"/>
        <v>-5.05</v>
      </c>
    </row>
    <row r="390" spans="1:6" x14ac:dyDescent="0.3">
      <c r="A390" s="1" t="s">
        <v>264</v>
      </c>
      <c r="B390">
        <v>-1.38</v>
      </c>
      <c r="C390">
        <v>-3.21</v>
      </c>
      <c r="D390">
        <v>1.53</v>
      </c>
      <c r="E390">
        <v>0.14000000000000001</v>
      </c>
      <c r="F390">
        <f t="shared" si="6"/>
        <v>-1.2399999999999998</v>
      </c>
    </row>
    <row r="391" spans="1:6" x14ac:dyDescent="0.3">
      <c r="A391" s="1" t="s">
        <v>586</v>
      </c>
      <c r="B391">
        <v>-7.21</v>
      </c>
      <c r="C391">
        <v>4.29</v>
      </c>
      <c r="D391">
        <v>-0.05</v>
      </c>
      <c r="E391">
        <v>0.13</v>
      </c>
      <c r="F391">
        <f t="shared" si="6"/>
        <v>-7.08</v>
      </c>
    </row>
    <row r="392" spans="1:6" x14ac:dyDescent="0.3">
      <c r="A392" s="1" t="s">
        <v>265</v>
      </c>
      <c r="B392">
        <v>-8.18</v>
      </c>
      <c r="C392">
        <v>-5.28</v>
      </c>
      <c r="D392">
        <v>-3.85</v>
      </c>
      <c r="E392">
        <v>0.15</v>
      </c>
      <c r="F392">
        <f t="shared" si="6"/>
        <v>-8.0299999999999994</v>
      </c>
    </row>
    <row r="393" spans="1:6" x14ac:dyDescent="0.3">
      <c r="A393" s="1" t="s">
        <v>587</v>
      </c>
      <c r="B393">
        <v>0.5</v>
      </c>
      <c r="C393">
        <v>-2.86</v>
      </c>
      <c r="D393">
        <v>3.28</v>
      </c>
      <c r="E393">
        <v>0.14000000000000001</v>
      </c>
      <c r="F393">
        <f t="shared" si="6"/>
        <v>0.64</v>
      </c>
    </row>
    <row r="394" spans="1:6" x14ac:dyDescent="0.3">
      <c r="A394" s="1" t="s">
        <v>266</v>
      </c>
      <c r="B394">
        <v>-10.35</v>
      </c>
      <c r="C394">
        <v>2.41</v>
      </c>
      <c r="D394">
        <v>1.45</v>
      </c>
      <c r="E394">
        <v>0.14000000000000001</v>
      </c>
      <c r="F394">
        <f t="shared" si="6"/>
        <v>-10.209999999999999</v>
      </c>
    </row>
    <row r="395" spans="1:6" x14ac:dyDescent="0.3">
      <c r="A395" s="1" t="s">
        <v>267</v>
      </c>
      <c r="B395">
        <v>7.84</v>
      </c>
      <c r="C395">
        <v>-3.42</v>
      </c>
      <c r="D395">
        <v>-3.94</v>
      </c>
      <c r="E395">
        <v>0.14000000000000001</v>
      </c>
      <c r="F395">
        <f t="shared" si="6"/>
        <v>7.9799999999999995</v>
      </c>
    </row>
    <row r="396" spans="1:6" x14ac:dyDescent="0.3">
      <c r="A396" s="1" t="s">
        <v>588</v>
      </c>
      <c r="B396">
        <v>5.96</v>
      </c>
      <c r="C396">
        <v>3.19</v>
      </c>
      <c r="D396">
        <v>-1.26</v>
      </c>
      <c r="E396">
        <v>0.12</v>
      </c>
      <c r="F396">
        <f t="shared" si="6"/>
        <v>6.08</v>
      </c>
    </row>
    <row r="397" spans="1:6" x14ac:dyDescent="0.3">
      <c r="A397" s="1" t="s">
        <v>268</v>
      </c>
      <c r="B397">
        <v>-5.76</v>
      </c>
      <c r="C397">
        <v>0.08</v>
      </c>
      <c r="D397">
        <v>2.14</v>
      </c>
      <c r="E397">
        <v>0.11</v>
      </c>
      <c r="F397">
        <f t="shared" si="6"/>
        <v>-5.6499999999999995</v>
      </c>
    </row>
    <row r="398" spans="1:6" x14ac:dyDescent="0.3">
      <c r="A398" s="1" t="s">
        <v>269</v>
      </c>
      <c r="B398">
        <v>-2.57</v>
      </c>
      <c r="C398">
        <v>1.32</v>
      </c>
      <c r="D398">
        <v>-0.81</v>
      </c>
      <c r="E398">
        <v>0.1</v>
      </c>
      <c r="F398">
        <f t="shared" si="6"/>
        <v>-2.4699999999999998</v>
      </c>
    </row>
    <row r="399" spans="1:6" x14ac:dyDescent="0.3">
      <c r="A399" s="1" t="s">
        <v>270</v>
      </c>
      <c r="B399">
        <v>-1.88</v>
      </c>
      <c r="C399">
        <v>-0.46</v>
      </c>
      <c r="D399">
        <v>-1.37</v>
      </c>
      <c r="E399">
        <v>0.09</v>
      </c>
      <c r="F399">
        <f t="shared" si="6"/>
        <v>-1.7899999999999998</v>
      </c>
    </row>
    <row r="400" spans="1:6" x14ac:dyDescent="0.3">
      <c r="A400" s="1" t="s">
        <v>271</v>
      </c>
      <c r="B400">
        <v>1.0900000000000001</v>
      </c>
      <c r="C400">
        <v>1.02</v>
      </c>
      <c r="D400">
        <v>-1.94</v>
      </c>
      <c r="E400">
        <v>0.1</v>
      </c>
      <c r="F400">
        <f t="shared" si="6"/>
        <v>1.1900000000000002</v>
      </c>
    </row>
    <row r="401" spans="1:6" x14ac:dyDescent="0.3">
      <c r="A401" s="1" t="s">
        <v>272</v>
      </c>
      <c r="B401">
        <v>8.2200000000000006</v>
      </c>
      <c r="C401">
        <v>0.62</v>
      </c>
      <c r="D401">
        <v>1.1499999999999999</v>
      </c>
      <c r="E401">
        <v>0.1</v>
      </c>
      <c r="F401">
        <f t="shared" si="6"/>
        <v>8.32</v>
      </c>
    </row>
    <row r="402" spans="1:6" x14ac:dyDescent="0.3">
      <c r="A402" s="1" t="s">
        <v>589</v>
      </c>
      <c r="B402">
        <v>6.05</v>
      </c>
      <c r="C402">
        <v>4.67</v>
      </c>
      <c r="D402">
        <v>0.39</v>
      </c>
      <c r="E402">
        <v>0.09</v>
      </c>
      <c r="F402">
        <f t="shared" si="6"/>
        <v>6.14</v>
      </c>
    </row>
    <row r="403" spans="1:6" x14ac:dyDescent="0.3">
      <c r="A403" s="1" t="s">
        <v>273</v>
      </c>
      <c r="B403">
        <v>1.42</v>
      </c>
      <c r="C403">
        <v>1.74</v>
      </c>
      <c r="D403">
        <v>0.11</v>
      </c>
      <c r="E403">
        <v>0.1</v>
      </c>
      <c r="F403">
        <f t="shared" si="6"/>
        <v>1.52</v>
      </c>
    </row>
    <row r="404" spans="1:6" x14ac:dyDescent="0.3">
      <c r="A404" s="1" t="s">
        <v>274</v>
      </c>
      <c r="B404">
        <v>2.35</v>
      </c>
      <c r="C404">
        <v>5.0599999999999996</v>
      </c>
      <c r="D404">
        <v>-1.24</v>
      </c>
      <c r="E404">
        <v>7.0000000000000007E-2</v>
      </c>
      <c r="F404">
        <f t="shared" si="6"/>
        <v>2.42</v>
      </c>
    </row>
    <row r="405" spans="1:6" x14ac:dyDescent="0.3">
      <c r="A405" s="1" t="s">
        <v>590</v>
      </c>
      <c r="B405">
        <v>2.34</v>
      </c>
      <c r="C405">
        <v>2.59</v>
      </c>
      <c r="D405">
        <v>1.53</v>
      </c>
      <c r="E405">
        <v>7.0000000000000007E-2</v>
      </c>
      <c r="F405">
        <f t="shared" si="6"/>
        <v>2.4099999999999997</v>
      </c>
    </row>
    <row r="406" spans="1:6" x14ac:dyDescent="0.3">
      <c r="A406" s="1" t="s">
        <v>275</v>
      </c>
      <c r="B406">
        <v>-1.24</v>
      </c>
      <c r="C406">
        <v>0.79</v>
      </c>
      <c r="D406">
        <v>0.17</v>
      </c>
      <c r="E406">
        <v>0.08</v>
      </c>
      <c r="F406">
        <f t="shared" si="6"/>
        <v>-1.1599999999999999</v>
      </c>
    </row>
    <row r="407" spans="1:6" x14ac:dyDescent="0.3">
      <c r="A407" s="1" t="s">
        <v>276</v>
      </c>
      <c r="B407">
        <v>6.08</v>
      </c>
      <c r="C407">
        <v>2.69</v>
      </c>
      <c r="D407">
        <v>1.97</v>
      </c>
      <c r="E407">
        <v>7.0000000000000007E-2</v>
      </c>
      <c r="F407">
        <f t="shared" si="6"/>
        <v>6.15</v>
      </c>
    </row>
    <row r="408" spans="1:6" x14ac:dyDescent="0.3">
      <c r="A408" s="1" t="s">
        <v>591</v>
      </c>
      <c r="B408">
        <v>1.35</v>
      </c>
      <c r="C408">
        <v>2.08</v>
      </c>
      <c r="D408">
        <v>1.78</v>
      </c>
      <c r="E408">
        <v>7.0000000000000007E-2</v>
      </c>
      <c r="F408">
        <f t="shared" si="6"/>
        <v>1.4200000000000002</v>
      </c>
    </row>
    <row r="409" spans="1:6" x14ac:dyDescent="0.3">
      <c r="A409" s="1" t="s">
        <v>277</v>
      </c>
      <c r="B409">
        <v>4.29</v>
      </c>
      <c r="C409">
        <v>-2.67</v>
      </c>
      <c r="D409">
        <v>1.6</v>
      </c>
      <c r="E409">
        <v>0.08</v>
      </c>
      <c r="F409">
        <f t="shared" si="6"/>
        <v>4.37</v>
      </c>
    </row>
    <row r="410" spans="1:6" x14ac:dyDescent="0.3">
      <c r="A410" s="1" t="s">
        <v>592</v>
      </c>
      <c r="B410">
        <v>2.15</v>
      </c>
      <c r="C410">
        <v>2.5499999999999998</v>
      </c>
      <c r="D410">
        <v>2.4900000000000002</v>
      </c>
      <c r="E410">
        <v>7.0000000000000007E-2</v>
      </c>
      <c r="F410">
        <f t="shared" si="6"/>
        <v>2.2199999999999998</v>
      </c>
    </row>
    <row r="411" spans="1:6" x14ac:dyDescent="0.3">
      <c r="A411" s="1" t="s">
        <v>593</v>
      </c>
      <c r="B411">
        <v>1.4</v>
      </c>
      <c r="C411">
        <v>-1.57</v>
      </c>
      <c r="D411">
        <v>0.88</v>
      </c>
      <c r="E411">
        <v>0.06</v>
      </c>
      <c r="F411">
        <f t="shared" si="6"/>
        <v>1.46</v>
      </c>
    </row>
    <row r="412" spans="1:6" x14ac:dyDescent="0.3">
      <c r="A412" s="1" t="s">
        <v>278</v>
      </c>
      <c r="B412">
        <v>-1.32</v>
      </c>
      <c r="C412">
        <v>1.72</v>
      </c>
      <c r="D412">
        <v>0.27</v>
      </c>
      <c r="E412">
        <v>0.09</v>
      </c>
      <c r="F412">
        <f t="shared" si="6"/>
        <v>-1.23</v>
      </c>
    </row>
    <row r="413" spans="1:6" x14ac:dyDescent="0.3">
      <c r="A413" s="1" t="s">
        <v>279</v>
      </c>
      <c r="B413">
        <v>-1.83</v>
      </c>
      <c r="C413">
        <v>-1.7</v>
      </c>
      <c r="D413">
        <v>-3.07</v>
      </c>
      <c r="E413">
        <v>0.08</v>
      </c>
      <c r="F413">
        <f t="shared" si="6"/>
        <v>-1.75</v>
      </c>
    </row>
    <row r="414" spans="1:6" x14ac:dyDescent="0.3">
      <c r="A414" s="1" t="s">
        <v>280</v>
      </c>
      <c r="B414">
        <v>1.17</v>
      </c>
      <c r="C414">
        <v>-0.2</v>
      </c>
      <c r="D414">
        <v>-0.25</v>
      </c>
      <c r="E414">
        <v>0.06</v>
      </c>
      <c r="F414">
        <f t="shared" si="6"/>
        <v>1.23</v>
      </c>
    </row>
    <row r="415" spans="1:6" x14ac:dyDescent="0.3">
      <c r="A415" s="1" t="s">
        <v>281</v>
      </c>
      <c r="B415">
        <v>1.86</v>
      </c>
      <c r="C415">
        <v>2.2599999999999998</v>
      </c>
      <c r="D415">
        <v>1.18</v>
      </c>
      <c r="E415">
        <v>0.08</v>
      </c>
      <c r="F415">
        <f t="shared" si="6"/>
        <v>1.9400000000000002</v>
      </c>
    </row>
    <row r="416" spans="1:6" x14ac:dyDescent="0.3">
      <c r="A416" s="1" t="s">
        <v>594</v>
      </c>
      <c r="B416">
        <v>-4.0599999999999996</v>
      </c>
      <c r="C416">
        <v>-3.82</v>
      </c>
      <c r="D416">
        <v>3.24</v>
      </c>
      <c r="E416">
        <v>0.1</v>
      </c>
      <c r="F416">
        <f t="shared" si="6"/>
        <v>-3.9599999999999995</v>
      </c>
    </row>
    <row r="417" spans="1:6" x14ac:dyDescent="0.3">
      <c r="A417" s="1" t="s">
        <v>282</v>
      </c>
      <c r="B417">
        <v>0.08</v>
      </c>
      <c r="C417">
        <v>-1.48</v>
      </c>
      <c r="D417">
        <v>0.97</v>
      </c>
      <c r="E417">
        <v>0.11</v>
      </c>
      <c r="F417">
        <f t="shared" si="6"/>
        <v>0.19</v>
      </c>
    </row>
    <row r="418" spans="1:6" x14ac:dyDescent="0.3">
      <c r="A418" s="1" t="s">
        <v>283</v>
      </c>
      <c r="B418">
        <v>1.6</v>
      </c>
      <c r="C418">
        <v>3.01</v>
      </c>
      <c r="D418">
        <v>0</v>
      </c>
      <c r="E418">
        <v>0.11</v>
      </c>
      <c r="F418">
        <f t="shared" si="6"/>
        <v>1.7100000000000002</v>
      </c>
    </row>
    <row r="419" spans="1:6" x14ac:dyDescent="0.3">
      <c r="A419" s="1" t="s">
        <v>595</v>
      </c>
      <c r="B419">
        <v>1.43</v>
      </c>
      <c r="C419">
        <v>0.15</v>
      </c>
      <c r="D419">
        <v>-0.22</v>
      </c>
      <c r="E419">
        <v>0.11</v>
      </c>
      <c r="F419">
        <f t="shared" si="6"/>
        <v>1.54</v>
      </c>
    </row>
    <row r="420" spans="1:6" x14ac:dyDescent="0.3">
      <c r="A420" s="1" t="s">
        <v>284</v>
      </c>
      <c r="B420">
        <v>4.54</v>
      </c>
      <c r="C420">
        <v>3.74</v>
      </c>
      <c r="D420">
        <v>1.41</v>
      </c>
      <c r="E420">
        <v>0.15</v>
      </c>
      <c r="F420">
        <f t="shared" si="6"/>
        <v>4.6900000000000004</v>
      </c>
    </row>
    <row r="421" spans="1:6" x14ac:dyDescent="0.3">
      <c r="A421" s="1" t="s">
        <v>285</v>
      </c>
      <c r="B421">
        <v>3.43</v>
      </c>
      <c r="C421">
        <v>-0.03</v>
      </c>
      <c r="D421">
        <v>-0.22</v>
      </c>
      <c r="E421">
        <v>0.16</v>
      </c>
      <c r="F421">
        <f t="shared" si="6"/>
        <v>3.5900000000000003</v>
      </c>
    </row>
    <row r="422" spans="1:6" x14ac:dyDescent="0.3">
      <c r="A422" s="1" t="s">
        <v>286</v>
      </c>
      <c r="B422">
        <v>-2.76</v>
      </c>
      <c r="C422">
        <v>-1.72</v>
      </c>
      <c r="D422">
        <v>2.06</v>
      </c>
      <c r="E422">
        <v>0.16</v>
      </c>
      <c r="F422">
        <f t="shared" si="6"/>
        <v>-2.5999999999999996</v>
      </c>
    </row>
    <row r="423" spans="1:6" x14ac:dyDescent="0.3">
      <c r="A423" s="1" t="s">
        <v>287</v>
      </c>
      <c r="B423">
        <v>1.89</v>
      </c>
      <c r="C423">
        <v>-0.56999999999999995</v>
      </c>
      <c r="D423">
        <v>1.54</v>
      </c>
      <c r="E423">
        <v>0.16</v>
      </c>
      <c r="F423">
        <f t="shared" si="6"/>
        <v>2.0499999999999998</v>
      </c>
    </row>
    <row r="424" spans="1:6" x14ac:dyDescent="0.3">
      <c r="A424" s="1" t="s">
        <v>288</v>
      </c>
      <c r="B424">
        <v>-1.97</v>
      </c>
      <c r="C424">
        <v>-1.4</v>
      </c>
      <c r="D424">
        <v>2.04</v>
      </c>
      <c r="E424">
        <v>0.21</v>
      </c>
      <c r="F424">
        <f t="shared" si="6"/>
        <v>-1.76</v>
      </c>
    </row>
    <row r="425" spans="1:6" x14ac:dyDescent="0.3">
      <c r="A425" s="1" t="s">
        <v>596</v>
      </c>
      <c r="B425">
        <v>-2.61</v>
      </c>
      <c r="C425">
        <v>-3.94</v>
      </c>
      <c r="D425">
        <v>7.0000000000000007E-2</v>
      </c>
      <c r="E425">
        <v>0.21</v>
      </c>
      <c r="F425">
        <f t="shared" si="6"/>
        <v>-2.4</v>
      </c>
    </row>
    <row r="426" spans="1:6" x14ac:dyDescent="0.3">
      <c r="A426" s="1" t="s">
        <v>289</v>
      </c>
      <c r="B426">
        <v>3.65</v>
      </c>
      <c r="C426">
        <v>2.88</v>
      </c>
      <c r="D426">
        <v>-0.64</v>
      </c>
      <c r="E426">
        <v>0.24</v>
      </c>
      <c r="F426">
        <f t="shared" si="6"/>
        <v>3.8899999999999997</v>
      </c>
    </row>
    <row r="427" spans="1:6" x14ac:dyDescent="0.3">
      <c r="A427" s="1" t="s">
        <v>290</v>
      </c>
      <c r="B427">
        <v>0.56999999999999995</v>
      </c>
      <c r="C427">
        <v>2.58</v>
      </c>
      <c r="D427">
        <v>2.83</v>
      </c>
      <c r="E427">
        <v>0.23</v>
      </c>
      <c r="F427">
        <f t="shared" si="6"/>
        <v>0.79999999999999993</v>
      </c>
    </row>
    <row r="428" spans="1:6" x14ac:dyDescent="0.3">
      <c r="A428" s="1" t="s">
        <v>597</v>
      </c>
      <c r="B428">
        <v>3.92</v>
      </c>
      <c r="C428">
        <v>2.91</v>
      </c>
      <c r="D428">
        <v>-0.79</v>
      </c>
      <c r="E428">
        <v>0.24</v>
      </c>
      <c r="F428">
        <f t="shared" si="6"/>
        <v>4.16</v>
      </c>
    </row>
    <row r="429" spans="1:6" x14ac:dyDescent="0.3">
      <c r="A429" s="1" t="s">
        <v>291</v>
      </c>
      <c r="B429">
        <v>-1.22</v>
      </c>
      <c r="C429">
        <v>-0.97</v>
      </c>
      <c r="D429">
        <v>1.32</v>
      </c>
      <c r="E429">
        <v>0.3</v>
      </c>
      <c r="F429">
        <f t="shared" si="6"/>
        <v>-0.91999999999999993</v>
      </c>
    </row>
    <row r="430" spans="1:6" x14ac:dyDescent="0.3">
      <c r="A430" s="1" t="s">
        <v>292</v>
      </c>
      <c r="B430">
        <v>0.49</v>
      </c>
      <c r="C430">
        <v>-0.65</v>
      </c>
      <c r="D430">
        <v>0.71</v>
      </c>
      <c r="E430">
        <v>0.28999999999999998</v>
      </c>
      <c r="F430">
        <f t="shared" si="6"/>
        <v>0.78</v>
      </c>
    </row>
    <row r="431" spans="1:6" x14ac:dyDescent="0.3">
      <c r="A431" s="1" t="s">
        <v>293</v>
      </c>
      <c r="B431">
        <v>-2.02</v>
      </c>
      <c r="C431">
        <v>-1.25</v>
      </c>
      <c r="D431">
        <v>0.42</v>
      </c>
      <c r="E431">
        <v>0.27</v>
      </c>
      <c r="F431">
        <f t="shared" si="6"/>
        <v>-1.75</v>
      </c>
    </row>
    <row r="432" spans="1:6" x14ac:dyDescent="0.3">
      <c r="A432" s="1" t="s">
        <v>294</v>
      </c>
      <c r="B432">
        <v>3.61</v>
      </c>
      <c r="C432">
        <v>1</v>
      </c>
      <c r="D432">
        <v>-1.1599999999999999</v>
      </c>
      <c r="E432">
        <v>0.31</v>
      </c>
      <c r="F432">
        <f t="shared" si="6"/>
        <v>3.92</v>
      </c>
    </row>
    <row r="433" spans="1:6" x14ac:dyDescent="0.3">
      <c r="A433" s="1" t="s">
        <v>598</v>
      </c>
      <c r="B433">
        <v>-0.25</v>
      </c>
      <c r="C433">
        <v>-0.42</v>
      </c>
      <c r="D433">
        <v>0.2</v>
      </c>
      <c r="E433">
        <v>0.32</v>
      </c>
      <c r="F433">
        <f t="shared" si="6"/>
        <v>7.0000000000000007E-2</v>
      </c>
    </row>
    <row r="434" spans="1:6" x14ac:dyDescent="0.3">
      <c r="A434" s="1" t="s">
        <v>295</v>
      </c>
      <c r="B434">
        <v>3.04</v>
      </c>
      <c r="C434">
        <v>5.4</v>
      </c>
      <c r="D434">
        <v>1.08</v>
      </c>
      <c r="E434">
        <v>0.35</v>
      </c>
      <c r="F434">
        <f t="shared" si="6"/>
        <v>3.39</v>
      </c>
    </row>
    <row r="435" spans="1:6" x14ac:dyDescent="0.3">
      <c r="A435" s="1" t="s">
        <v>296</v>
      </c>
      <c r="B435">
        <v>-0.3</v>
      </c>
      <c r="C435">
        <v>-0.38</v>
      </c>
      <c r="D435">
        <v>-0.34</v>
      </c>
      <c r="E435">
        <v>0.34</v>
      </c>
      <c r="F435">
        <f t="shared" si="6"/>
        <v>4.0000000000000036E-2</v>
      </c>
    </row>
    <row r="436" spans="1:6" x14ac:dyDescent="0.3">
      <c r="A436" s="1" t="s">
        <v>297</v>
      </c>
      <c r="B436">
        <v>1.46</v>
      </c>
      <c r="C436">
        <v>3.44</v>
      </c>
      <c r="D436">
        <v>0.6</v>
      </c>
      <c r="E436">
        <v>0.37</v>
      </c>
      <c r="F436">
        <f t="shared" si="6"/>
        <v>1.83</v>
      </c>
    </row>
    <row r="437" spans="1:6" x14ac:dyDescent="0.3">
      <c r="A437" s="1" t="s">
        <v>599</v>
      </c>
      <c r="B437">
        <v>0.73</v>
      </c>
      <c r="C437">
        <v>-1.42</v>
      </c>
      <c r="D437">
        <v>2.34</v>
      </c>
      <c r="E437">
        <v>0.36</v>
      </c>
      <c r="F437">
        <f t="shared" si="6"/>
        <v>1.0899999999999999</v>
      </c>
    </row>
    <row r="438" spans="1:6" x14ac:dyDescent="0.3">
      <c r="A438" s="1" t="s">
        <v>298</v>
      </c>
      <c r="B438">
        <v>-3.57</v>
      </c>
      <c r="C438">
        <v>-2.96</v>
      </c>
      <c r="D438">
        <v>2.41</v>
      </c>
      <c r="E438">
        <v>0.43</v>
      </c>
      <c r="F438">
        <f t="shared" si="6"/>
        <v>-3.1399999999999997</v>
      </c>
    </row>
    <row r="439" spans="1:6" x14ac:dyDescent="0.3">
      <c r="A439" s="1" t="s">
        <v>299</v>
      </c>
      <c r="B439">
        <v>-0.35</v>
      </c>
      <c r="C439">
        <v>-0.39</v>
      </c>
      <c r="D439">
        <v>0.85</v>
      </c>
      <c r="E439">
        <v>0.4</v>
      </c>
      <c r="F439">
        <f t="shared" si="6"/>
        <v>5.0000000000000044E-2</v>
      </c>
    </row>
    <row r="440" spans="1:6" x14ac:dyDescent="0.3">
      <c r="A440" s="1" t="s">
        <v>300</v>
      </c>
      <c r="B440">
        <v>-0.78</v>
      </c>
      <c r="C440">
        <v>-3.98</v>
      </c>
      <c r="D440">
        <v>2.6</v>
      </c>
      <c r="E440">
        <v>0.4</v>
      </c>
      <c r="F440">
        <f t="shared" si="6"/>
        <v>-0.38</v>
      </c>
    </row>
    <row r="441" spans="1:6" x14ac:dyDescent="0.3">
      <c r="A441" s="1" t="s">
        <v>301</v>
      </c>
      <c r="B441">
        <v>2.0299999999999998</v>
      </c>
      <c r="C441">
        <v>1.03</v>
      </c>
      <c r="D441">
        <v>-2.06</v>
      </c>
      <c r="E441">
        <v>0.42</v>
      </c>
      <c r="F441">
        <f t="shared" si="6"/>
        <v>2.4499999999999997</v>
      </c>
    </row>
    <row r="442" spans="1:6" x14ac:dyDescent="0.3">
      <c r="A442" s="1" t="s">
        <v>600</v>
      </c>
      <c r="B442">
        <v>1.84</v>
      </c>
      <c r="C442">
        <v>-1.36</v>
      </c>
      <c r="D442">
        <v>0.08</v>
      </c>
      <c r="E442">
        <v>0.41</v>
      </c>
      <c r="F442">
        <f t="shared" si="6"/>
        <v>2.25</v>
      </c>
    </row>
    <row r="443" spans="1:6" x14ac:dyDescent="0.3">
      <c r="A443" s="1" t="s">
        <v>302</v>
      </c>
      <c r="B443">
        <v>3.23</v>
      </c>
      <c r="C443">
        <v>1.75</v>
      </c>
      <c r="D443">
        <v>-0.31</v>
      </c>
      <c r="E443">
        <v>0.41</v>
      </c>
      <c r="F443">
        <f t="shared" si="6"/>
        <v>3.64</v>
      </c>
    </row>
    <row r="444" spans="1:6" x14ac:dyDescent="0.3">
      <c r="A444" s="1" t="s">
        <v>303</v>
      </c>
      <c r="B444">
        <v>1.71</v>
      </c>
      <c r="C444">
        <v>0.7</v>
      </c>
      <c r="D444">
        <v>0.14000000000000001</v>
      </c>
      <c r="E444">
        <v>0.42</v>
      </c>
      <c r="F444">
        <f t="shared" si="6"/>
        <v>2.13</v>
      </c>
    </row>
    <row r="445" spans="1:6" x14ac:dyDescent="0.3">
      <c r="A445" s="1" t="s">
        <v>601</v>
      </c>
      <c r="B445">
        <v>0.87</v>
      </c>
      <c r="C445">
        <v>-1.1499999999999999</v>
      </c>
      <c r="D445">
        <v>2.73</v>
      </c>
      <c r="E445">
        <v>0.4</v>
      </c>
      <c r="F445">
        <f t="shared" si="6"/>
        <v>1.27</v>
      </c>
    </row>
    <row r="446" spans="1:6" x14ac:dyDescent="0.3">
      <c r="A446" s="1" t="s">
        <v>304</v>
      </c>
      <c r="B446">
        <v>1.4</v>
      </c>
      <c r="C446">
        <v>0.12</v>
      </c>
      <c r="D446">
        <v>-0.68</v>
      </c>
      <c r="E446">
        <v>0.44</v>
      </c>
      <c r="F446">
        <f t="shared" si="6"/>
        <v>1.8399999999999999</v>
      </c>
    </row>
    <row r="447" spans="1:6" x14ac:dyDescent="0.3">
      <c r="A447" s="1" t="s">
        <v>305</v>
      </c>
      <c r="B447">
        <v>-1.96</v>
      </c>
      <c r="C447">
        <v>1.19</v>
      </c>
      <c r="D447">
        <v>-0.14000000000000001</v>
      </c>
      <c r="E447">
        <v>0.38</v>
      </c>
      <c r="F447">
        <f t="shared" si="6"/>
        <v>-1.58</v>
      </c>
    </row>
    <row r="448" spans="1:6" x14ac:dyDescent="0.3">
      <c r="A448" s="1" t="s">
        <v>602</v>
      </c>
      <c r="B448">
        <v>0.68</v>
      </c>
      <c r="C448">
        <v>0.16</v>
      </c>
      <c r="D448">
        <v>-0.97</v>
      </c>
      <c r="E448">
        <v>0.43</v>
      </c>
      <c r="F448">
        <f t="shared" si="6"/>
        <v>1.1100000000000001</v>
      </c>
    </row>
    <row r="449" spans="1:6" x14ac:dyDescent="0.3">
      <c r="A449" s="1" t="s">
        <v>306</v>
      </c>
      <c r="B449">
        <v>3.49</v>
      </c>
      <c r="C449">
        <v>-2.16</v>
      </c>
      <c r="D449">
        <v>-1.45</v>
      </c>
      <c r="E449">
        <v>0.44</v>
      </c>
      <c r="F449">
        <f t="shared" si="6"/>
        <v>3.93</v>
      </c>
    </row>
    <row r="450" spans="1:6" x14ac:dyDescent="0.3">
      <c r="A450" s="1" t="s">
        <v>307</v>
      </c>
      <c r="B450">
        <v>3.24</v>
      </c>
      <c r="C450">
        <v>0.24</v>
      </c>
      <c r="D450">
        <v>-0.65</v>
      </c>
      <c r="E450">
        <v>0.41</v>
      </c>
      <c r="F450">
        <f t="shared" si="6"/>
        <v>3.6500000000000004</v>
      </c>
    </row>
    <row r="451" spans="1:6" x14ac:dyDescent="0.3">
      <c r="A451" s="1" t="s">
        <v>603</v>
      </c>
      <c r="B451">
        <v>-1.96</v>
      </c>
      <c r="C451">
        <v>0.75</v>
      </c>
      <c r="D451">
        <v>-1.05</v>
      </c>
      <c r="E451">
        <v>0.4</v>
      </c>
      <c r="F451">
        <f t="shared" ref="F451:F514" si="7">B451+E451</f>
        <v>-1.56</v>
      </c>
    </row>
    <row r="452" spans="1:6" x14ac:dyDescent="0.3">
      <c r="A452" s="1" t="s">
        <v>308</v>
      </c>
      <c r="B452">
        <v>-3.73</v>
      </c>
      <c r="C452">
        <v>-2.61</v>
      </c>
      <c r="D452">
        <v>-3.71</v>
      </c>
      <c r="E452">
        <v>0.4</v>
      </c>
      <c r="F452">
        <f t="shared" si="7"/>
        <v>-3.33</v>
      </c>
    </row>
    <row r="453" spans="1:6" x14ac:dyDescent="0.3">
      <c r="A453" s="1" t="s">
        <v>309</v>
      </c>
      <c r="B453">
        <v>0.92</v>
      </c>
      <c r="C453">
        <v>-0.13</v>
      </c>
      <c r="D453">
        <v>-1.86</v>
      </c>
      <c r="E453">
        <v>0.42</v>
      </c>
      <c r="F453">
        <f t="shared" si="7"/>
        <v>1.34</v>
      </c>
    </row>
    <row r="454" spans="1:6" x14ac:dyDescent="0.3">
      <c r="A454" s="1" t="s">
        <v>604</v>
      </c>
      <c r="B454">
        <v>3.22</v>
      </c>
      <c r="C454">
        <v>-2.23</v>
      </c>
      <c r="D454">
        <v>-2.21</v>
      </c>
      <c r="E454">
        <v>0.32</v>
      </c>
      <c r="F454">
        <f t="shared" si="7"/>
        <v>3.54</v>
      </c>
    </row>
    <row r="455" spans="1:6" x14ac:dyDescent="0.3">
      <c r="A455" s="1" t="s">
        <v>310</v>
      </c>
      <c r="B455">
        <v>1.8</v>
      </c>
      <c r="C455">
        <v>0.08</v>
      </c>
      <c r="D455">
        <v>-2.98</v>
      </c>
      <c r="E455">
        <v>0.32</v>
      </c>
      <c r="F455">
        <f t="shared" si="7"/>
        <v>2.12</v>
      </c>
    </row>
    <row r="456" spans="1:6" x14ac:dyDescent="0.3">
      <c r="A456" s="1" t="s">
        <v>311</v>
      </c>
      <c r="B456">
        <v>-4.83</v>
      </c>
      <c r="C456">
        <v>-2.93</v>
      </c>
      <c r="D456">
        <v>-0.94</v>
      </c>
      <c r="E456">
        <v>0.34</v>
      </c>
      <c r="F456">
        <f t="shared" si="7"/>
        <v>-4.49</v>
      </c>
    </row>
    <row r="457" spans="1:6" x14ac:dyDescent="0.3">
      <c r="A457" s="1" t="s">
        <v>312</v>
      </c>
      <c r="B457">
        <v>-0.87</v>
      </c>
      <c r="C457">
        <v>0.13</v>
      </c>
      <c r="D457">
        <v>-0.55000000000000004</v>
      </c>
      <c r="E457">
        <v>0.27</v>
      </c>
      <c r="F457">
        <f t="shared" si="7"/>
        <v>-0.6</v>
      </c>
    </row>
    <row r="458" spans="1:6" x14ac:dyDescent="0.3">
      <c r="A458" s="1" t="s">
        <v>313</v>
      </c>
      <c r="B458">
        <v>-6.36</v>
      </c>
      <c r="C458">
        <v>-1.03</v>
      </c>
      <c r="D458">
        <v>3.97</v>
      </c>
      <c r="E458">
        <v>0.21</v>
      </c>
      <c r="F458">
        <f t="shared" si="7"/>
        <v>-6.15</v>
      </c>
    </row>
    <row r="459" spans="1:6" x14ac:dyDescent="0.3">
      <c r="A459" s="1" t="s">
        <v>314</v>
      </c>
      <c r="B459">
        <v>-3.09</v>
      </c>
      <c r="C459">
        <v>-0.43</v>
      </c>
      <c r="D459">
        <v>-0.84</v>
      </c>
      <c r="E459">
        <v>0.13</v>
      </c>
      <c r="F459">
        <f t="shared" si="7"/>
        <v>-2.96</v>
      </c>
    </row>
    <row r="460" spans="1:6" x14ac:dyDescent="0.3">
      <c r="A460" s="1" t="s">
        <v>315</v>
      </c>
      <c r="B460">
        <v>-0.93</v>
      </c>
      <c r="C460">
        <v>0.71</v>
      </c>
      <c r="D460">
        <v>0.3</v>
      </c>
      <c r="E460">
        <v>0.17</v>
      </c>
      <c r="F460">
        <f t="shared" si="7"/>
        <v>-0.76</v>
      </c>
    </row>
    <row r="461" spans="1:6" x14ac:dyDescent="0.3">
      <c r="A461" s="1" t="s">
        <v>316</v>
      </c>
      <c r="B461">
        <v>4.5999999999999996</v>
      </c>
      <c r="C461">
        <v>-1.72</v>
      </c>
      <c r="D461">
        <v>-0.94</v>
      </c>
      <c r="E461">
        <v>0.18</v>
      </c>
      <c r="F461">
        <f t="shared" si="7"/>
        <v>4.7799999999999994</v>
      </c>
    </row>
    <row r="462" spans="1:6" x14ac:dyDescent="0.3">
      <c r="A462" s="1" t="s">
        <v>605</v>
      </c>
      <c r="B462">
        <v>1.86</v>
      </c>
      <c r="C462">
        <v>2.96</v>
      </c>
      <c r="D462">
        <v>-1.43</v>
      </c>
      <c r="E462">
        <v>0.18</v>
      </c>
      <c r="F462">
        <f t="shared" si="7"/>
        <v>2.04</v>
      </c>
    </row>
    <row r="463" spans="1:6" x14ac:dyDescent="0.3">
      <c r="A463" s="1" t="s">
        <v>317</v>
      </c>
      <c r="B463">
        <v>-8.44</v>
      </c>
      <c r="C463">
        <v>1.23</v>
      </c>
      <c r="D463">
        <v>-2.71</v>
      </c>
      <c r="E463">
        <v>0.17</v>
      </c>
      <c r="F463">
        <f t="shared" si="7"/>
        <v>-8.27</v>
      </c>
    </row>
    <row r="464" spans="1:6" x14ac:dyDescent="0.3">
      <c r="A464" s="1" t="s">
        <v>318</v>
      </c>
      <c r="B464">
        <v>-0.77</v>
      </c>
      <c r="C464">
        <v>2.6</v>
      </c>
      <c r="D464">
        <v>5.42</v>
      </c>
      <c r="E464">
        <v>0.15</v>
      </c>
      <c r="F464">
        <f t="shared" si="7"/>
        <v>-0.62</v>
      </c>
    </row>
    <row r="465" spans="1:6" x14ac:dyDescent="0.3">
      <c r="A465" s="1" t="s">
        <v>606</v>
      </c>
      <c r="B465">
        <v>1.53</v>
      </c>
      <c r="C465">
        <v>3.6</v>
      </c>
      <c r="D465">
        <v>1.59</v>
      </c>
      <c r="E465">
        <v>0.13</v>
      </c>
      <c r="F465">
        <f t="shared" si="7"/>
        <v>1.6600000000000001</v>
      </c>
    </row>
    <row r="466" spans="1:6" x14ac:dyDescent="0.3">
      <c r="A466" s="1" t="s">
        <v>319</v>
      </c>
      <c r="B466">
        <v>-9.24</v>
      </c>
      <c r="C466">
        <v>-1.23</v>
      </c>
      <c r="D466">
        <v>5.91</v>
      </c>
      <c r="E466">
        <v>0.15</v>
      </c>
      <c r="F466">
        <f t="shared" si="7"/>
        <v>-9.09</v>
      </c>
    </row>
    <row r="467" spans="1:6" x14ac:dyDescent="0.3">
      <c r="A467" s="1" t="s">
        <v>320</v>
      </c>
      <c r="B467">
        <v>-17.23</v>
      </c>
      <c r="C467">
        <v>-2.6</v>
      </c>
      <c r="D467">
        <v>-2.2999999999999998</v>
      </c>
      <c r="E467">
        <v>0.08</v>
      </c>
      <c r="F467">
        <f t="shared" si="7"/>
        <v>-17.150000000000002</v>
      </c>
    </row>
    <row r="468" spans="1:6" x14ac:dyDescent="0.3">
      <c r="A468" s="1" t="s">
        <v>607</v>
      </c>
      <c r="B468">
        <v>-7.86</v>
      </c>
      <c r="C468">
        <v>-2.85</v>
      </c>
      <c r="D468">
        <v>-6.31</v>
      </c>
      <c r="E468">
        <v>0.03</v>
      </c>
      <c r="F468">
        <f t="shared" si="7"/>
        <v>-7.83</v>
      </c>
    </row>
    <row r="469" spans="1:6" x14ac:dyDescent="0.3">
      <c r="A469" s="1" t="s">
        <v>321</v>
      </c>
      <c r="B469">
        <v>1.74</v>
      </c>
      <c r="C469">
        <v>3.46</v>
      </c>
      <c r="D469">
        <v>0.14000000000000001</v>
      </c>
      <c r="E469">
        <v>0</v>
      </c>
      <c r="F469">
        <f t="shared" si="7"/>
        <v>1.74</v>
      </c>
    </row>
    <row r="470" spans="1:6" x14ac:dyDescent="0.3">
      <c r="A470" s="1" t="s">
        <v>608</v>
      </c>
      <c r="B470">
        <v>-8.1199999999999992</v>
      </c>
      <c r="C470">
        <v>7.0000000000000007E-2</v>
      </c>
      <c r="D470">
        <v>-11.29</v>
      </c>
      <c r="E470">
        <v>0</v>
      </c>
      <c r="F470">
        <f t="shared" si="7"/>
        <v>-8.1199999999999992</v>
      </c>
    </row>
    <row r="471" spans="1:6" x14ac:dyDescent="0.3">
      <c r="A471" s="1" t="s">
        <v>609</v>
      </c>
      <c r="B471">
        <v>-10.1</v>
      </c>
      <c r="C471">
        <v>0.05</v>
      </c>
      <c r="D471">
        <v>-6.95</v>
      </c>
      <c r="E471">
        <v>0.01</v>
      </c>
      <c r="F471">
        <f t="shared" si="7"/>
        <v>-10.09</v>
      </c>
    </row>
    <row r="472" spans="1:6" x14ac:dyDescent="0.3">
      <c r="A472" s="1" t="s">
        <v>322</v>
      </c>
      <c r="B472">
        <v>8.9499999999999993</v>
      </c>
      <c r="C472">
        <v>0.03</v>
      </c>
      <c r="D472">
        <v>3.47</v>
      </c>
      <c r="E472">
        <v>0.02</v>
      </c>
      <c r="F472">
        <f t="shared" si="7"/>
        <v>8.9699999999999989</v>
      </c>
    </row>
    <row r="473" spans="1:6" x14ac:dyDescent="0.3">
      <c r="A473" s="1" t="s">
        <v>323</v>
      </c>
      <c r="B473">
        <v>10.18</v>
      </c>
      <c r="C473">
        <v>5.39</v>
      </c>
      <c r="D473">
        <v>5.36</v>
      </c>
      <c r="E473">
        <v>0.01</v>
      </c>
      <c r="F473">
        <f t="shared" si="7"/>
        <v>10.19</v>
      </c>
    </row>
    <row r="474" spans="1:6" x14ac:dyDescent="0.3">
      <c r="A474" s="1" t="s">
        <v>610</v>
      </c>
      <c r="B474">
        <v>5.21</v>
      </c>
      <c r="C474">
        <v>-2.52</v>
      </c>
      <c r="D474">
        <v>0.28000000000000003</v>
      </c>
      <c r="E474">
        <v>0</v>
      </c>
      <c r="F474">
        <f t="shared" si="7"/>
        <v>5.21</v>
      </c>
    </row>
    <row r="475" spans="1:6" x14ac:dyDescent="0.3">
      <c r="A475" s="1" t="s">
        <v>324</v>
      </c>
      <c r="B475">
        <v>0.43</v>
      </c>
      <c r="C475">
        <v>2.63</v>
      </c>
      <c r="D475">
        <v>-2.73</v>
      </c>
      <c r="E475">
        <v>0.01</v>
      </c>
      <c r="F475">
        <f t="shared" si="7"/>
        <v>0.44</v>
      </c>
    </row>
    <row r="476" spans="1:6" x14ac:dyDescent="0.3">
      <c r="A476" s="1" t="s">
        <v>325</v>
      </c>
      <c r="B476">
        <v>7.72</v>
      </c>
      <c r="C476">
        <v>1.87</v>
      </c>
      <c r="D476">
        <v>4.83</v>
      </c>
      <c r="E476">
        <v>0.01</v>
      </c>
      <c r="F476">
        <f t="shared" si="7"/>
        <v>7.7299999999999995</v>
      </c>
    </row>
    <row r="477" spans="1:6" x14ac:dyDescent="0.3">
      <c r="A477" s="1" t="s">
        <v>326</v>
      </c>
      <c r="B477">
        <v>3.33</v>
      </c>
      <c r="C477">
        <v>-1.08</v>
      </c>
      <c r="D477">
        <v>7.63</v>
      </c>
      <c r="E477">
        <v>0.01</v>
      </c>
      <c r="F477">
        <f t="shared" si="7"/>
        <v>3.34</v>
      </c>
    </row>
    <row r="478" spans="1:6" x14ac:dyDescent="0.3">
      <c r="A478" s="1" t="s">
        <v>327</v>
      </c>
      <c r="B478">
        <v>4.08</v>
      </c>
      <c r="C478">
        <v>2.4300000000000002</v>
      </c>
      <c r="D478">
        <v>1.04</v>
      </c>
      <c r="E478">
        <v>0.01</v>
      </c>
      <c r="F478">
        <f t="shared" si="7"/>
        <v>4.09</v>
      </c>
    </row>
    <row r="479" spans="1:6" x14ac:dyDescent="0.3">
      <c r="A479" s="1" t="s">
        <v>611</v>
      </c>
      <c r="B479">
        <v>-2.59</v>
      </c>
      <c r="C479">
        <v>-4.3499999999999996</v>
      </c>
      <c r="D479">
        <v>-4.21</v>
      </c>
      <c r="E479">
        <v>0</v>
      </c>
      <c r="F479">
        <f t="shared" si="7"/>
        <v>-2.59</v>
      </c>
    </row>
    <row r="480" spans="1:6" x14ac:dyDescent="0.3">
      <c r="A480" s="1" t="s">
        <v>328</v>
      </c>
      <c r="B480">
        <v>5.56</v>
      </c>
      <c r="C480">
        <v>-2.4</v>
      </c>
      <c r="D480">
        <v>-0.34</v>
      </c>
      <c r="E480">
        <v>0</v>
      </c>
      <c r="F480">
        <f t="shared" si="7"/>
        <v>5.56</v>
      </c>
    </row>
    <row r="481" spans="1:6" x14ac:dyDescent="0.3">
      <c r="A481" s="1" t="s">
        <v>329</v>
      </c>
      <c r="B481">
        <v>2.75</v>
      </c>
      <c r="C481">
        <v>6.05</v>
      </c>
      <c r="D481">
        <v>-0.16</v>
      </c>
      <c r="E481">
        <v>0.01</v>
      </c>
      <c r="F481">
        <f t="shared" si="7"/>
        <v>2.76</v>
      </c>
    </row>
    <row r="482" spans="1:6" x14ac:dyDescent="0.3">
      <c r="A482" s="1" t="s">
        <v>612</v>
      </c>
      <c r="B482">
        <v>-3.36</v>
      </c>
      <c r="C482">
        <v>0.4</v>
      </c>
      <c r="D482">
        <v>0.43</v>
      </c>
      <c r="E482">
        <v>0</v>
      </c>
      <c r="F482">
        <f t="shared" si="7"/>
        <v>-3.36</v>
      </c>
    </row>
    <row r="483" spans="1:6" x14ac:dyDescent="0.3">
      <c r="A483" s="1" t="s">
        <v>613</v>
      </c>
      <c r="B483">
        <v>3.4</v>
      </c>
      <c r="C483">
        <v>1.19</v>
      </c>
      <c r="D483">
        <v>3.22</v>
      </c>
      <c r="E483">
        <v>0</v>
      </c>
      <c r="F483">
        <f t="shared" si="7"/>
        <v>3.4</v>
      </c>
    </row>
    <row r="484" spans="1:6" x14ac:dyDescent="0.3">
      <c r="A484" s="1" t="s">
        <v>330</v>
      </c>
      <c r="B484">
        <v>6.31</v>
      </c>
      <c r="C484">
        <v>1.48</v>
      </c>
      <c r="D484">
        <v>2.21</v>
      </c>
      <c r="E484">
        <v>0.01</v>
      </c>
      <c r="F484">
        <f t="shared" si="7"/>
        <v>6.3199999999999994</v>
      </c>
    </row>
    <row r="485" spans="1:6" x14ac:dyDescent="0.3">
      <c r="A485" s="1" t="s">
        <v>331</v>
      </c>
      <c r="B485">
        <v>2</v>
      </c>
      <c r="C485">
        <v>4.87</v>
      </c>
      <c r="D485">
        <v>2.89</v>
      </c>
      <c r="E485">
        <v>0.01</v>
      </c>
      <c r="F485">
        <f t="shared" si="7"/>
        <v>2.0099999999999998</v>
      </c>
    </row>
    <row r="486" spans="1:6" x14ac:dyDescent="0.3">
      <c r="A486" s="1" t="s">
        <v>332</v>
      </c>
      <c r="B486">
        <v>-7.89</v>
      </c>
      <c r="C486">
        <v>0.09</v>
      </c>
      <c r="D486">
        <v>-2.44</v>
      </c>
      <c r="E486">
        <v>0.01</v>
      </c>
      <c r="F486">
        <f t="shared" si="7"/>
        <v>-7.88</v>
      </c>
    </row>
    <row r="487" spans="1:6" x14ac:dyDescent="0.3">
      <c r="A487" s="1" t="s">
        <v>333</v>
      </c>
      <c r="B487">
        <v>-5.57</v>
      </c>
      <c r="C487">
        <v>-1.81</v>
      </c>
      <c r="D487">
        <v>-4.7</v>
      </c>
      <c r="E487">
        <v>0.01</v>
      </c>
      <c r="F487">
        <f t="shared" si="7"/>
        <v>-5.5600000000000005</v>
      </c>
    </row>
    <row r="488" spans="1:6" x14ac:dyDescent="0.3">
      <c r="A488" s="1" t="s">
        <v>614</v>
      </c>
      <c r="B488">
        <v>6.93</v>
      </c>
      <c r="C488">
        <v>0.2</v>
      </c>
      <c r="D488">
        <v>-0.31</v>
      </c>
      <c r="E488">
        <v>0.01</v>
      </c>
      <c r="F488">
        <f t="shared" si="7"/>
        <v>6.9399999999999995</v>
      </c>
    </row>
    <row r="489" spans="1:6" x14ac:dyDescent="0.3">
      <c r="A489" s="1" t="s">
        <v>334</v>
      </c>
      <c r="B489">
        <v>-4.7699999999999996</v>
      </c>
      <c r="C489">
        <v>-3</v>
      </c>
      <c r="D489">
        <v>-1.9</v>
      </c>
      <c r="E489">
        <v>0.01</v>
      </c>
      <c r="F489">
        <f t="shared" si="7"/>
        <v>-4.76</v>
      </c>
    </row>
    <row r="490" spans="1:6" x14ac:dyDescent="0.3">
      <c r="A490" s="1" t="s">
        <v>335</v>
      </c>
      <c r="B490">
        <v>9.5399999999999991</v>
      </c>
      <c r="C490">
        <v>3.96</v>
      </c>
      <c r="D490">
        <v>-3.16</v>
      </c>
      <c r="E490">
        <v>0.01</v>
      </c>
      <c r="F490">
        <f t="shared" si="7"/>
        <v>9.5499999999999989</v>
      </c>
    </row>
    <row r="491" spans="1:6" x14ac:dyDescent="0.3">
      <c r="A491" s="1" t="s">
        <v>615</v>
      </c>
      <c r="B491">
        <v>3.88</v>
      </c>
      <c r="C491">
        <v>1.1299999999999999</v>
      </c>
      <c r="D491">
        <v>-2.42</v>
      </c>
      <c r="E491">
        <v>0.01</v>
      </c>
      <c r="F491">
        <f t="shared" si="7"/>
        <v>3.8899999999999997</v>
      </c>
    </row>
    <row r="492" spans="1:6" x14ac:dyDescent="0.3">
      <c r="A492" s="1" t="s">
        <v>336</v>
      </c>
      <c r="B492">
        <v>0.6</v>
      </c>
      <c r="C492">
        <v>3.76</v>
      </c>
      <c r="D492">
        <v>-0.96</v>
      </c>
      <c r="E492">
        <v>0.01</v>
      </c>
      <c r="F492">
        <f t="shared" si="7"/>
        <v>0.61</v>
      </c>
    </row>
    <row r="493" spans="1:6" x14ac:dyDescent="0.3">
      <c r="A493" s="1" t="s">
        <v>337</v>
      </c>
      <c r="B493">
        <v>6.82</v>
      </c>
      <c r="C493">
        <v>0.73</v>
      </c>
      <c r="D493">
        <v>3.69</v>
      </c>
      <c r="E493">
        <v>0.01</v>
      </c>
      <c r="F493">
        <f t="shared" si="7"/>
        <v>6.83</v>
      </c>
    </row>
    <row r="494" spans="1:6" x14ac:dyDescent="0.3">
      <c r="A494" s="1" t="s">
        <v>338</v>
      </c>
      <c r="B494">
        <v>1.99</v>
      </c>
      <c r="C494">
        <v>-2.5</v>
      </c>
      <c r="D494">
        <v>0.82</v>
      </c>
      <c r="E494">
        <v>0.01</v>
      </c>
      <c r="F494">
        <f t="shared" si="7"/>
        <v>2</v>
      </c>
    </row>
    <row r="495" spans="1:6" x14ac:dyDescent="0.3">
      <c r="A495" s="1" t="s">
        <v>339</v>
      </c>
      <c r="B495">
        <v>3.49</v>
      </c>
      <c r="C495">
        <v>1.53</v>
      </c>
      <c r="D495">
        <v>1.27</v>
      </c>
      <c r="E495">
        <v>0.01</v>
      </c>
      <c r="F495">
        <f t="shared" si="7"/>
        <v>3.5</v>
      </c>
    </row>
    <row r="496" spans="1:6" x14ac:dyDescent="0.3">
      <c r="A496" s="1" t="s">
        <v>340</v>
      </c>
      <c r="B496">
        <v>0.46</v>
      </c>
      <c r="C496">
        <v>2.54</v>
      </c>
      <c r="D496">
        <v>-1.83</v>
      </c>
      <c r="E496">
        <v>0.01</v>
      </c>
      <c r="F496">
        <f t="shared" si="7"/>
        <v>0.47000000000000003</v>
      </c>
    </row>
    <row r="497" spans="1:6" x14ac:dyDescent="0.3">
      <c r="A497" s="1" t="s">
        <v>616</v>
      </c>
      <c r="B497">
        <v>2.9</v>
      </c>
      <c r="C497">
        <v>-0.38</v>
      </c>
      <c r="D497">
        <v>-2.4300000000000002</v>
      </c>
      <c r="E497">
        <v>0</v>
      </c>
      <c r="F497">
        <f t="shared" si="7"/>
        <v>2.9</v>
      </c>
    </row>
    <row r="498" spans="1:6" x14ac:dyDescent="0.3">
      <c r="A498" s="1" t="s">
        <v>341</v>
      </c>
      <c r="B498">
        <v>-1.27</v>
      </c>
      <c r="C498">
        <v>-0.59</v>
      </c>
      <c r="D498">
        <v>-2.12</v>
      </c>
      <c r="E498">
        <v>0</v>
      </c>
      <c r="F498">
        <f t="shared" si="7"/>
        <v>-1.27</v>
      </c>
    </row>
    <row r="499" spans="1:6" x14ac:dyDescent="0.3">
      <c r="A499" s="1" t="s">
        <v>342</v>
      </c>
      <c r="B499">
        <v>-1.75</v>
      </c>
      <c r="C499">
        <v>-0.12</v>
      </c>
      <c r="D499">
        <v>-0.42</v>
      </c>
      <c r="E499">
        <v>0</v>
      </c>
      <c r="F499">
        <f t="shared" si="7"/>
        <v>-1.75</v>
      </c>
    </row>
    <row r="500" spans="1:6" x14ac:dyDescent="0.3">
      <c r="A500" s="1" t="s">
        <v>617</v>
      </c>
      <c r="B500">
        <v>-2.35</v>
      </c>
      <c r="C500">
        <v>-1.27</v>
      </c>
      <c r="D500">
        <v>-0.89</v>
      </c>
      <c r="E500">
        <v>0</v>
      </c>
      <c r="F500">
        <f t="shared" si="7"/>
        <v>-2.35</v>
      </c>
    </row>
    <row r="501" spans="1:6" x14ac:dyDescent="0.3">
      <c r="A501" s="1" t="s">
        <v>343</v>
      </c>
      <c r="B501">
        <v>-5.99</v>
      </c>
      <c r="C501">
        <v>-3.05</v>
      </c>
      <c r="D501">
        <v>-2.36</v>
      </c>
      <c r="E501">
        <v>0.01</v>
      </c>
      <c r="F501">
        <f t="shared" si="7"/>
        <v>-5.98</v>
      </c>
    </row>
    <row r="502" spans="1:6" x14ac:dyDescent="0.3">
      <c r="A502" s="1" t="s">
        <v>344</v>
      </c>
      <c r="B502">
        <v>-7.59</v>
      </c>
      <c r="C502">
        <v>-3.31</v>
      </c>
      <c r="D502">
        <v>-1.73</v>
      </c>
      <c r="E502">
        <v>0</v>
      </c>
      <c r="F502">
        <f t="shared" si="7"/>
        <v>-7.59</v>
      </c>
    </row>
    <row r="503" spans="1:6" x14ac:dyDescent="0.3">
      <c r="A503" s="1" t="s">
        <v>345</v>
      </c>
      <c r="B503">
        <v>11.35</v>
      </c>
      <c r="C503">
        <v>3.28</v>
      </c>
      <c r="D503">
        <v>0.11</v>
      </c>
      <c r="E503">
        <v>0</v>
      </c>
      <c r="F503">
        <f t="shared" si="7"/>
        <v>11.35</v>
      </c>
    </row>
    <row r="504" spans="1:6" x14ac:dyDescent="0.3">
      <c r="A504" s="1" t="s">
        <v>346</v>
      </c>
      <c r="B504">
        <v>-0.28000000000000003</v>
      </c>
      <c r="C504">
        <v>-0.16</v>
      </c>
      <c r="D504">
        <v>-0.45</v>
      </c>
      <c r="E504">
        <v>0</v>
      </c>
      <c r="F504">
        <f t="shared" si="7"/>
        <v>-0.28000000000000003</v>
      </c>
    </row>
    <row r="505" spans="1:6" x14ac:dyDescent="0.3">
      <c r="A505" s="1" t="s">
        <v>618</v>
      </c>
      <c r="B505">
        <v>0.74</v>
      </c>
      <c r="C505">
        <v>-0.59</v>
      </c>
      <c r="D505">
        <v>1.63</v>
      </c>
      <c r="E505">
        <v>0</v>
      </c>
      <c r="F505">
        <f t="shared" si="7"/>
        <v>0.74</v>
      </c>
    </row>
    <row r="506" spans="1:6" x14ac:dyDescent="0.3">
      <c r="A506" s="1" t="s">
        <v>347</v>
      </c>
      <c r="B506">
        <v>5.05</v>
      </c>
      <c r="C506">
        <v>2.04</v>
      </c>
      <c r="D506">
        <v>-0.97</v>
      </c>
      <c r="E506">
        <v>0</v>
      </c>
      <c r="F506">
        <f t="shared" si="7"/>
        <v>5.05</v>
      </c>
    </row>
    <row r="507" spans="1:6" x14ac:dyDescent="0.3">
      <c r="A507" s="1" t="s">
        <v>348</v>
      </c>
      <c r="B507">
        <v>4.42</v>
      </c>
      <c r="C507">
        <v>-1.85</v>
      </c>
      <c r="D507">
        <v>0.43</v>
      </c>
      <c r="E507">
        <v>0</v>
      </c>
      <c r="F507">
        <f t="shared" si="7"/>
        <v>4.42</v>
      </c>
    </row>
    <row r="508" spans="1:6" x14ac:dyDescent="0.3">
      <c r="A508" s="1" t="s">
        <v>619</v>
      </c>
      <c r="B508">
        <v>3.11</v>
      </c>
      <c r="C508">
        <v>-0.64</v>
      </c>
      <c r="D508">
        <v>1.1399999999999999</v>
      </c>
      <c r="E508">
        <v>0</v>
      </c>
      <c r="F508">
        <f t="shared" si="7"/>
        <v>3.11</v>
      </c>
    </row>
    <row r="509" spans="1:6" x14ac:dyDescent="0.3">
      <c r="A509" s="1" t="s">
        <v>349</v>
      </c>
      <c r="B509">
        <v>-0.85</v>
      </c>
      <c r="C509">
        <v>-0.42</v>
      </c>
      <c r="D509">
        <v>-0.78</v>
      </c>
      <c r="E509">
        <v>0</v>
      </c>
      <c r="F509">
        <f t="shared" si="7"/>
        <v>-0.85</v>
      </c>
    </row>
    <row r="510" spans="1:6" x14ac:dyDescent="0.3">
      <c r="A510" s="1" t="s">
        <v>350</v>
      </c>
      <c r="B510">
        <v>-6.19</v>
      </c>
      <c r="C510">
        <v>7.0000000000000007E-2</v>
      </c>
      <c r="D510">
        <v>-1.07</v>
      </c>
      <c r="E510">
        <v>0.01</v>
      </c>
      <c r="F510">
        <f t="shared" si="7"/>
        <v>-6.1800000000000006</v>
      </c>
    </row>
    <row r="511" spans="1:6" x14ac:dyDescent="0.3">
      <c r="A511" s="1" t="s">
        <v>620</v>
      </c>
      <c r="B511">
        <v>3.89</v>
      </c>
      <c r="C511">
        <v>0.67</v>
      </c>
      <c r="D511">
        <v>0.62</v>
      </c>
      <c r="E511">
        <v>0</v>
      </c>
      <c r="F511">
        <f t="shared" si="7"/>
        <v>3.89</v>
      </c>
    </row>
    <row r="512" spans="1:6" x14ac:dyDescent="0.3">
      <c r="A512" s="1" t="s">
        <v>351</v>
      </c>
      <c r="B512">
        <v>0.79</v>
      </c>
      <c r="C512">
        <v>-2.75</v>
      </c>
      <c r="D512">
        <v>-0.02</v>
      </c>
      <c r="E512">
        <v>0</v>
      </c>
      <c r="F512">
        <f t="shared" si="7"/>
        <v>0.79</v>
      </c>
    </row>
    <row r="513" spans="1:6" x14ac:dyDescent="0.3">
      <c r="A513" s="1" t="s">
        <v>352</v>
      </c>
      <c r="B513">
        <v>2.5499999999999998</v>
      </c>
      <c r="C513">
        <v>0.47</v>
      </c>
      <c r="D513">
        <v>1.3</v>
      </c>
      <c r="E513">
        <v>0.01</v>
      </c>
      <c r="F513">
        <f t="shared" si="7"/>
        <v>2.5599999999999996</v>
      </c>
    </row>
    <row r="514" spans="1:6" x14ac:dyDescent="0.3">
      <c r="A514" s="1" t="s">
        <v>621</v>
      </c>
      <c r="B514">
        <v>2.73</v>
      </c>
      <c r="C514">
        <v>0.51</v>
      </c>
      <c r="D514">
        <v>1.6</v>
      </c>
      <c r="E514">
        <v>0.01</v>
      </c>
      <c r="F514">
        <f t="shared" si="7"/>
        <v>2.7399999999999998</v>
      </c>
    </row>
    <row r="515" spans="1:6" x14ac:dyDescent="0.3">
      <c r="A515" s="1" t="s">
        <v>353</v>
      </c>
      <c r="B515">
        <v>-1.76</v>
      </c>
      <c r="C515">
        <v>-1.1499999999999999</v>
      </c>
      <c r="D515">
        <v>3.59</v>
      </c>
      <c r="E515">
        <v>0.01</v>
      </c>
      <c r="F515">
        <f t="shared" ref="F515:F578" si="8">B515+E515</f>
        <v>-1.75</v>
      </c>
    </row>
    <row r="516" spans="1:6" x14ac:dyDescent="0.3">
      <c r="A516" s="1" t="s">
        <v>354</v>
      </c>
      <c r="B516">
        <v>0.78</v>
      </c>
      <c r="C516">
        <v>0.63</v>
      </c>
      <c r="D516">
        <v>-0.84</v>
      </c>
      <c r="E516">
        <v>0.01</v>
      </c>
      <c r="F516">
        <f t="shared" si="8"/>
        <v>0.79</v>
      </c>
    </row>
    <row r="517" spans="1:6" x14ac:dyDescent="0.3">
      <c r="A517" s="1" t="s">
        <v>355</v>
      </c>
      <c r="B517">
        <v>1.18</v>
      </c>
      <c r="C517">
        <v>1.48</v>
      </c>
      <c r="D517">
        <v>3.51</v>
      </c>
      <c r="E517">
        <v>0.01</v>
      </c>
      <c r="F517">
        <f t="shared" si="8"/>
        <v>1.19</v>
      </c>
    </row>
    <row r="518" spans="1:6" x14ac:dyDescent="0.3">
      <c r="A518" s="1" t="s">
        <v>356</v>
      </c>
      <c r="B518">
        <v>5.57</v>
      </c>
      <c r="C518">
        <v>0.34</v>
      </c>
      <c r="D518">
        <v>0.96</v>
      </c>
      <c r="E518">
        <v>0</v>
      </c>
      <c r="F518">
        <f t="shared" si="8"/>
        <v>5.57</v>
      </c>
    </row>
    <row r="519" spans="1:6" x14ac:dyDescent="0.3">
      <c r="A519" s="1" t="s">
        <v>357</v>
      </c>
      <c r="B519">
        <v>1.29</v>
      </c>
      <c r="C519">
        <v>-0.27</v>
      </c>
      <c r="D519">
        <v>0.11</v>
      </c>
      <c r="E519">
        <v>0</v>
      </c>
      <c r="F519">
        <f t="shared" si="8"/>
        <v>1.29</v>
      </c>
    </row>
    <row r="520" spans="1:6" x14ac:dyDescent="0.3">
      <c r="A520" s="1" t="s">
        <v>622</v>
      </c>
      <c r="B520">
        <v>4.03</v>
      </c>
      <c r="C520">
        <v>0.81</v>
      </c>
      <c r="D520">
        <v>-0.19</v>
      </c>
      <c r="E520">
        <v>0</v>
      </c>
      <c r="F520">
        <f t="shared" si="8"/>
        <v>4.03</v>
      </c>
    </row>
    <row r="521" spans="1:6" x14ac:dyDescent="0.3">
      <c r="A521" s="1" t="s">
        <v>358</v>
      </c>
      <c r="B521">
        <v>1.55</v>
      </c>
      <c r="C521">
        <v>-2.37</v>
      </c>
      <c r="D521">
        <v>0.45</v>
      </c>
      <c r="E521">
        <v>0</v>
      </c>
      <c r="F521">
        <f t="shared" si="8"/>
        <v>1.55</v>
      </c>
    </row>
    <row r="522" spans="1:6" x14ac:dyDescent="0.3">
      <c r="A522" s="1" t="s">
        <v>359</v>
      </c>
      <c r="B522">
        <v>2.8</v>
      </c>
      <c r="C522">
        <v>1.71</v>
      </c>
      <c r="D522">
        <v>2.63</v>
      </c>
      <c r="E522">
        <v>0</v>
      </c>
      <c r="F522">
        <f t="shared" si="8"/>
        <v>2.8</v>
      </c>
    </row>
    <row r="523" spans="1:6" x14ac:dyDescent="0.3">
      <c r="A523" s="1" t="s">
        <v>623</v>
      </c>
      <c r="B523">
        <v>-1.2</v>
      </c>
      <c r="C523">
        <v>1.33</v>
      </c>
      <c r="D523">
        <v>0.03</v>
      </c>
      <c r="E523">
        <v>0</v>
      </c>
      <c r="F523">
        <f t="shared" si="8"/>
        <v>-1.2</v>
      </c>
    </row>
    <row r="524" spans="1:6" x14ac:dyDescent="0.3">
      <c r="A524" s="1" t="s">
        <v>360</v>
      </c>
      <c r="B524">
        <v>5.65</v>
      </c>
      <c r="C524">
        <v>1.87</v>
      </c>
      <c r="D524">
        <v>0.56999999999999995</v>
      </c>
      <c r="E524">
        <v>0</v>
      </c>
      <c r="F524">
        <f t="shared" si="8"/>
        <v>5.65</v>
      </c>
    </row>
    <row r="525" spans="1:6" x14ac:dyDescent="0.3">
      <c r="A525" s="1" t="s">
        <v>624</v>
      </c>
      <c r="B525">
        <v>-2.71</v>
      </c>
      <c r="C525">
        <v>0.27</v>
      </c>
      <c r="D525">
        <v>-2.69</v>
      </c>
      <c r="E525">
        <v>0</v>
      </c>
      <c r="F525">
        <f t="shared" si="8"/>
        <v>-2.71</v>
      </c>
    </row>
    <row r="526" spans="1:6" x14ac:dyDescent="0.3">
      <c r="A526" s="1" t="s">
        <v>361</v>
      </c>
      <c r="B526">
        <v>3.77</v>
      </c>
      <c r="C526">
        <v>2.87</v>
      </c>
      <c r="D526">
        <v>-1.22</v>
      </c>
      <c r="E526">
        <v>0</v>
      </c>
      <c r="F526">
        <f t="shared" si="8"/>
        <v>3.77</v>
      </c>
    </row>
    <row r="527" spans="1:6" x14ac:dyDescent="0.3">
      <c r="A527" s="1" t="s">
        <v>362</v>
      </c>
      <c r="B527">
        <v>4.18</v>
      </c>
      <c r="C527">
        <v>-1.52</v>
      </c>
      <c r="D527">
        <v>1.25</v>
      </c>
      <c r="E527">
        <v>0</v>
      </c>
      <c r="F527">
        <f t="shared" si="8"/>
        <v>4.18</v>
      </c>
    </row>
    <row r="528" spans="1:6" x14ac:dyDescent="0.3">
      <c r="A528" s="1" t="s">
        <v>625</v>
      </c>
      <c r="B528">
        <v>3.13</v>
      </c>
      <c r="C528">
        <v>1.29</v>
      </c>
      <c r="D528">
        <v>0.32</v>
      </c>
      <c r="E528">
        <v>0</v>
      </c>
      <c r="F528">
        <f t="shared" si="8"/>
        <v>3.13</v>
      </c>
    </row>
    <row r="529" spans="1:6" x14ac:dyDescent="0.3">
      <c r="A529" s="1" t="s">
        <v>363</v>
      </c>
      <c r="B529">
        <v>2.81</v>
      </c>
      <c r="C529">
        <v>-0.47</v>
      </c>
      <c r="D529">
        <v>-0.02</v>
      </c>
      <c r="E529">
        <v>0</v>
      </c>
      <c r="F529">
        <f t="shared" si="8"/>
        <v>2.81</v>
      </c>
    </row>
    <row r="530" spans="1:6" x14ac:dyDescent="0.3">
      <c r="A530" s="1" t="s">
        <v>364</v>
      </c>
      <c r="B530">
        <v>-3.32</v>
      </c>
      <c r="C530">
        <v>0.89</v>
      </c>
      <c r="D530">
        <v>-2.0699999999999998</v>
      </c>
      <c r="E530">
        <v>0</v>
      </c>
      <c r="F530">
        <f t="shared" si="8"/>
        <v>-3.32</v>
      </c>
    </row>
    <row r="531" spans="1:6" x14ac:dyDescent="0.3">
      <c r="A531" s="1" t="s">
        <v>365</v>
      </c>
      <c r="B531">
        <v>4.6500000000000004</v>
      </c>
      <c r="C531">
        <v>0.34</v>
      </c>
      <c r="D531">
        <v>-0.31</v>
      </c>
      <c r="E531">
        <v>0</v>
      </c>
      <c r="F531">
        <f t="shared" si="8"/>
        <v>4.6500000000000004</v>
      </c>
    </row>
    <row r="532" spans="1:6" x14ac:dyDescent="0.3">
      <c r="A532" s="1" t="s">
        <v>366</v>
      </c>
      <c r="B532">
        <v>0.43</v>
      </c>
      <c r="C532">
        <v>-1.81</v>
      </c>
      <c r="D532">
        <v>4.93</v>
      </c>
      <c r="E532">
        <v>0</v>
      </c>
      <c r="F532">
        <f t="shared" si="8"/>
        <v>0.43</v>
      </c>
    </row>
    <row r="533" spans="1:6" x14ac:dyDescent="0.3">
      <c r="A533" s="1" t="s">
        <v>367</v>
      </c>
      <c r="B533">
        <v>-0.19</v>
      </c>
      <c r="C533">
        <v>-4.18</v>
      </c>
      <c r="D533">
        <v>1.17</v>
      </c>
      <c r="E533">
        <v>0</v>
      </c>
      <c r="F533">
        <f t="shared" si="8"/>
        <v>-0.19</v>
      </c>
    </row>
    <row r="534" spans="1:6" x14ac:dyDescent="0.3">
      <c r="A534" s="1" t="s">
        <v>626</v>
      </c>
      <c r="B534">
        <v>2.06</v>
      </c>
      <c r="C534">
        <v>-1.88</v>
      </c>
      <c r="D534">
        <v>-0.13</v>
      </c>
      <c r="E534">
        <v>0</v>
      </c>
      <c r="F534">
        <f t="shared" si="8"/>
        <v>2.06</v>
      </c>
    </row>
    <row r="535" spans="1:6" x14ac:dyDescent="0.3">
      <c r="A535" s="1" t="s">
        <v>368</v>
      </c>
      <c r="B535">
        <v>2.61</v>
      </c>
      <c r="C535">
        <v>3.09</v>
      </c>
      <c r="D535">
        <v>-0.7</v>
      </c>
      <c r="E535">
        <v>0</v>
      </c>
      <c r="F535">
        <f t="shared" si="8"/>
        <v>2.61</v>
      </c>
    </row>
    <row r="536" spans="1:6" x14ac:dyDescent="0.3">
      <c r="A536" s="1" t="s">
        <v>369</v>
      </c>
      <c r="B536">
        <v>-2.04</v>
      </c>
      <c r="C536">
        <v>-4.3</v>
      </c>
      <c r="D536">
        <v>0.04</v>
      </c>
      <c r="E536">
        <v>0</v>
      </c>
      <c r="F536">
        <f t="shared" si="8"/>
        <v>-2.04</v>
      </c>
    </row>
    <row r="537" spans="1:6" x14ac:dyDescent="0.3">
      <c r="A537" s="1" t="s">
        <v>627</v>
      </c>
      <c r="B537">
        <v>4.24</v>
      </c>
      <c r="C537">
        <v>0.4</v>
      </c>
      <c r="D537">
        <v>-0.45</v>
      </c>
      <c r="E537">
        <v>0</v>
      </c>
      <c r="F537">
        <f t="shared" si="8"/>
        <v>4.24</v>
      </c>
    </row>
    <row r="538" spans="1:6" x14ac:dyDescent="0.3">
      <c r="A538" s="1" t="s">
        <v>370</v>
      </c>
      <c r="B538">
        <v>-1.97</v>
      </c>
      <c r="C538">
        <v>-3.7</v>
      </c>
      <c r="D538">
        <v>-1.35</v>
      </c>
      <c r="E538">
        <v>0</v>
      </c>
      <c r="F538">
        <f t="shared" si="8"/>
        <v>-1.97</v>
      </c>
    </row>
    <row r="539" spans="1:6" x14ac:dyDescent="0.3">
      <c r="A539" s="1" t="s">
        <v>371</v>
      </c>
      <c r="B539">
        <v>2.52</v>
      </c>
      <c r="C539">
        <v>4.2</v>
      </c>
      <c r="D539">
        <v>-1.8</v>
      </c>
      <c r="E539">
        <v>0</v>
      </c>
      <c r="F539">
        <f t="shared" si="8"/>
        <v>2.52</v>
      </c>
    </row>
    <row r="540" spans="1:6" x14ac:dyDescent="0.3">
      <c r="A540" s="1" t="s">
        <v>628</v>
      </c>
      <c r="B540">
        <v>2.5499999999999998</v>
      </c>
      <c r="C540">
        <v>-2.06</v>
      </c>
      <c r="D540">
        <v>-3.1</v>
      </c>
      <c r="E540">
        <v>0</v>
      </c>
      <c r="F540">
        <f t="shared" si="8"/>
        <v>2.5499999999999998</v>
      </c>
    </row>
    <row r="541" spans="1:6" x14ac:dyDescent="0.3">
      <c r="A541" s="1" t="s">
        <v>372</v>
      </c>
      <c r="B541">
        <v>-0.06</v>
      </c>
      <c r="C541">
        <v>2.4900000000000002</v>
      </c>
      <c r="D541">
        <v>2.27</v>
      </c>
      <c r="E541">
        <v>0</v>
      </c>
      <c r="F541">
        <f t="shared" si="8"/>
        <v>-0.06</v>
      </c>
    </row>
    <row r="542" spans="1:6" x14ac:dyDescent="0.3">
      <c r="A542" s="1" t="s">
        <v>629</v>
      </c>
      <c r="B542">
        <v>-3.11</v>
      </c>
      <c r="C542">
        <v>-0.56000000000000005</v>
      </c>
      <c r="D542">
        <v>-3.59</v>
      </c>
      <c r="E542">
        <v>0</v>
      </c>
      <c r="F542">
        <f t="shared" si="8"/>
        <v>-3.11</v>
      </c>
    </row>
    <row r="543" spans="1:6" x14ac:dyDescent="0.3">
      <c r="A543" s="1" t="s">
        <v>630</v>
      </c>
      <c r="B543">
        <v>6.13</v>
      </c>
      <c r="C543">
        <v>0.63</v>
      </c>
      <c r="D543">
        <v>-1.86</v>
      </c>
      <c r="E543">
        <v>0</v>
      </c>
      <c r="F543">
        <f t="shared" si="8"/>
        <v>6.13</v>
      </c>
    </row>
    <row r="544" spans="1:6" x14ac:dyDescent="0.3">
      <c r="A544" s="1" t="s">
        <v>373</v>
      </c>
      <c r="B544">
        <v>-1.1200000000000001</v>
      </c>
      <c r="C544">
        <v>3.04</v>
      </c>
      <c r="D544">
        <v>-0.38</v>
      </c>
      <c r="E544">
        <v>0</v>
      </c>
      <c r="F544">
        <f t="shared" si="8"/>
        <v>-1.1200000000000001</v>
      </c>
    </row>
    <row r="545" spans="1:6" x14ac:dyDescent="0.3">
      <c r="A545" s="1" t="s">
        <v>374</v>
      </c>
      <c r="B545">
        <v>0.59</v>
      </c>
      <c r="C545">
        <v>-3.06</v>
      </c>
      <c r="D545">
        <v>1.82</v>
      </c>
      <c r="E545">
        <v>0</v>
      </c>
      <c r="F545">
        <f t="shared" si="8"/>
        <v>0.59</v>
      </c>
    </row>
    <row r="546" spans="1:6" x14ac:dyDescent="0.3">
      <c r="A546" s="1" t="s">
        <v>631</v>
      </c>
      <c r="B546">
        <v>1.36</v>
      </c>
      <c r="C546">
        <v>0.94</v>
      </c>
      <c r="D546">
        <v>-1.1499999999999999</v>
      </c>
      <c r="E546">
        <v>0</v>
      </c>
      <c r="F546">
        <f t="shared" si="8"/>
        <v>1.36</v>
      </c>
    </row>
    <row r="547" spans="1:6" x14ac:dyDescent="0.3">
      <c r="A547" s="1" t="s">
        <v>375</v>
      </c>
      <c r="B547">
        <v>-1.53</v>
      </c>
      <c r="C547">
        <v>2.91</v>
      </c>
      <c r="D547">
        <v>-0.79</v>
      </c>
      <c r="E547">
        <v>0</v>
      </c>
      <c r="F547">
        <f t="shared" si="8"/>
        <v>-1.53</v>
      </c>
    </row>
    <row r="548" spans="1:6" x14ac:dyDescent="0.3">
      <c r="A548" s="1" t="s">
        <v>376</v>
      </c>
      <c r="B548">
        <v>1.54</v>
      </c>
      <c r="C548">
        <v>-4.17</v>
      </c>
      <c r="D548">
        <v>-4.13</v>
      </c>
      <c r="E548">
        <v>0</v>
      </c>
      <c r="F548">
        <f t="shared" si="8"/>
        <v>1.54</v>
      </c>
    </row>
    <row r="549" spans="1:6" x14ac:dyDescent="0.3">
      <c r="A549" s="1" t="s">
        <v>377</v>
      </c>
      <c r="B549">
        <v>-6.04</v>
      </c>
      <c r="C549">
        <v>0.33</v>
      </c>
      <c r="D549">
        <v>2.77</v>
      </c>
      <c r="E549">
        <v>0</v>
      </c>
      <c r="F549">
        <f t="shared" si="8"/>
        <v>-6.04</v>
      </c>
    </row>
    <row r="550" spans="1:6" x14ac:dyDescent="0.3">
      <c r="A550" s="1" t="s">
        <v>378</v>
      </c>
      <c r="B550">
        <v>-3.07</v>
      </c>
      <c r="C550">
        <v>-2.62</v>
      </c>
      <c r="D550">
        <v>0.56000000000000005</v>
      </c>
      <c r="E550">
        <v>0</v>
      </c>
      <c r="F550">
        <f t="shared" si="8"/>
        <v>-3.07</v>
      </c>
    </row>
    <row r="551" spans="1:6" x14ac:dyDescent="0.3">
      <c r="A551" s="1" t="s">
        <v>632</v>
      </c>
      <c r="B551">
        <v>7.75</v>
      </c>
      <c r="C551">
        <v>-1.89</v>
      </c>
      <c r="D551">
        <v>-0.46</v>
      </c>
      <c r="E551">
        <v>0</v>
      </c>
      <c r="F551">
        <f t="shared" si="8"/>
        <v>7.75</v>
      </c>
    </row>
    <row r="552" spans="1:6" x14ac:dyDescent="0.3">
      <c r="A552" s="1" t="s">
        <v>379</v>
      </c>
      <c r="B552">
        <v>0.56999999999999995</v>
      </c>
      <c r="C552">
        <v>3.59</v>
      </c>
      <c r="D552">
        <v>-0.42</v>
      </c>
      <c r="E552">
        <v>0</v>
      </c>
      <c r="F552">
        <f t="shared" si="8"/>
        <v>0.56999999999999995</v>
      </c>
    </row>
    <row r="553" spans="1:6" x14ac:dyDescent="0.3">
      <c r="A553" s="1" t="s">
        <v>380</v>
      </c>
      <c r="B553">
        <v>-2.17</v>
      </c>
      <c r="C553">
        <v>-2.85</v>
      </c>
      <c r="D553">
        <v>-2.61</v>
      </c>
      <c r="E553">
        <v>0.01</v>
      </c>
      <c r="F553">
        <f t="shared" si="8"/>
        <v>-2.16</v>
      </c>
    </row>
    <row r="554" spans="1:6" x14ac:dyDescent="0.3">
      <c r="A554" s="1" t="s">
        <v>633</v>
      </c>
      <c r="B554">
        <v>-5.77</v>
      </c>
      <c r="C554">
        <v>-3.42</v>
      </c>
      <c r="D554">
        <v>2.09</v>
      </c>
      <c r="E554">
        <v>0.01</v>
      </c>
      <c r="F554">
        <f t="shared" si="8"/>
        <v>-5.76</v>
      </c>
    </row>
    <row r="555" spans="1:6" x14ac:dyDescent="0.3">
      <c r="A555" s="1" t="s">
        <v>381</v>
      </c>
      <c r="B555">
        <v>-7.0000000000000007E-2</v>
      </c>
      <c r="C555">
        <v>0.74</v>
      </c>
      <c r="D555">
        <v>-0.56999999999999995</v>
      </c>
      <c r="E555">
        <v>0.02</v>
      </c>
      <c r="F555">
        <f t="shared" si="8"/>
        <v>-0.05</v>
      </c>
    </row>
    <row r="556" spans="1:6" x14ac:dyDescent="0.3">
      <c r="A556" s="1" t="s">
        <v>382</v>
      </c>
      <c r="B556">
        <v>6.96</v>
      </c>
      <c r="C556">
        <v>0.82</v>
      </c>
      <c r="D556">
        <v>1.19</v>
      </c>
      <c r="E556">
        <v>0.02</v>
      </c>
      <c r="F556">
        <f t="shared" si="8"/>
        <v>6.9799999999999995</v>
      </c>
    </row>
    <row r="557" spans="1:6" x14ac:dyDescent="0.3">
      <c r="A557" s="1" t="s">
        <v>634</v>
      </c>
      <c r="B557">
        <v>0.91</v>
      </c>
      <c r="C557">
        <v>0.76</v>
      </c>
      <c r="D557">
        <v>3.28</v>
      </c>
      <c r="E557">
        <v>0.01</v>
      </c>
      <c r="F557">
        <f t="shared" si="8"/>
        <v>0.92</v>
      </c>
    </row>
    <row r="558" spans="1:6" x14ac:dyDescent="0.3">
      <c r="A558" s="1" t="s">
        <v>383</v>
      </c>
      <c r="B558">
        <v>1.78</v>
      </c>
      <c r="C558">
        <v>-0.17</v>
      </c>
      <c r="D558">
        <v>-1.66</v>
      </c>
      <c r="E558">
        <v>0.01</v>
      </c>
      <c r="F558">
        <f t="shared" si="8"/>
        <v>1.79</v>
      </c>
    </row>
    <row r="559" spans="1:6" x14ac:dyDescent="0.3">
      <c r="A559" s="1" t="s">
        <v>384</v>
      </c>
      <c r="B559">
        <v>-0.05</v>
      </c>
      <c r="C559">
        <v>0.61</v>
      </c>
      <c r="D559">
        <v>-1.48</v>
      </c>
      <c r="E559">
        <v>0.02</v>
      </c>
      <c r="F559">
        <f t="shared" si="8"/>
        <v>-3.0000000000000002E-2</v>
      </c>
    </row>
    <row r="560" spans="1:6" x14ac:dyDescent="0.3">
      <c r="A560" s="1" t="s">
        <v>635</v>
      </c>
      <c r="B560">
        <v>3.95</v>
      </c>
      <c r="C560">
        <v>2.4900000000000002</v>
      </c>
      <c r="D560">
        <v>-1.32</v>
      </c>
      <c r="E560">
        <v>0.02</v>
      </c>
      <c r="F560">
        <f t="shared" si="8"/>
        <v>3.97</v>
      </c>
    </row>
    <row r="561" spans="1:6" x14ac:dyDescent="0.3">
      <c r="A561" s="1" t="s">
        <v>385</v>
      </c>
      <c r="B561">
        <v>0.49</v>
      </c>
      <c r="C561">
        <v>1.1599999999999999</v>
      </c>
      <c r="D561">
        <v>3.18</v>
      </c>
      <c r="E561">
        <v>0.02</v>
      </c>
      <c r="F561">
        <f t="shared" si="8"/>
        <v>0.51</v>
      </c>
    </row>
    <row r="562" spans="1:6" x14ac:dyDescent="0.3">
      <c r="A562" s="1" t="s">
        <v>386</v>
      </c>
      <c r="B562">
        <v>0.25</v>
      </c>
      <c r="C562">
        <v>2.12</v>
      </c>
      <c r="D562">
        <v>-1.24</v>
      </c>
      <c r="E562">
        <v>0.02</v>
      </c>
      <c r="F562">
        <f t="shared" si="8"/>
        <v>0.27</v>
      </c>
    </row>
    <row r="563" spans="1:6" x14ac:dyDescent="0.3">
      <c r="A563" s="1" t="s">
        <v>387</v>
      </c>
      <c r="B563">
        <v>-2.02</v>
      </c>
      <c r="C563">
        <v>-4.4000000000000004</v>
      </c>
      <c r="D563">
        <v>4.09</v>
      </c>
      <c r="E563">
        <v>0.02</v>
      </c>
      <c r="F563">
        <f t="shared" si="8"/>
        <v>-2</v>
      </c>
    </row>
    <row r="564" spans="1:6" x14ac:dyDescent="0.3">
      <c r="A564" s="1" t="s">
        <v>388</v>
      </c>
      <c r="B564">
        <v>4.8600000000000003</v>
      </c>
      <c r="C564">
        <v>5.71</v>
      </c>
      <c r="D564">
        <v>8.2100000000000009</v>
      </c>
      <c r="E564">
        <v>0.01</v>
      </c>
      <c r="F564">
        <f t="shared" si="8"/>
        <v>4.87</v>
      </c>
    </row>
    <row r="565" spans="1:6" x14ac:dyDescent="0.3">
      <c r="A565" s="1" t="s">
        <v>636</v>
      </c>
      <c r="B565">
        <v>1.82</v>
      </c>
      <c r="C565">
        <v>0.1</v>
      </c>
      <c r="D565">
        <v>3.53</v>
      </c>
      <c r="E565">
        <v>0.03</v>
      </c>
      <c r="F565">
        <f t="shared" si="8"/>
        <v>1.85</v>
      </c>
    </row>
    <row r="566" spans="1:6" x14ac:dyDescent="0.3">
      <c r="A566" s="1" t="s">
        <v>389</v>
      </c>
      <c r="B566">
        <v>1.94</v>
      </c>
      <c r="C566">
        <v>-1.18</v>
      </c>
      <c r="D566">
        <v>-2.75</v>
      </c>
      <c r="E566">
        <v>0.04</v>
      </c>
      <c r="F566">
        <f t="shared" si="8"/>
        <v>1.98</v>
      </c>
    </row>
    <row r="567" spans="1:6" x14ac:dyDescent="0.3">
      <c r="A567" s="1" t="s">
        <v>390</v>
      </c>
      <c r="B567">
        <v>3.57</v>
      </c>
      <c r="C567">
        <v>-2.0499999999999998</v>
      </c>
      <c r="D567">
        <v>-1.67</v>
      </c>
      <c r="E567">
        <v>0.04</v>
      </c>
      <c r="F567">
        <f t="shared" si="8"/>
        <v>3.61</v>
      </c>
    </row>
    <row r="568" spans="1:6" x14ac:dyDescent="0.3">
      <c r="A568" s="1" t="s">
        <v>391</v>
      </c>
      <c r="B568">
        <v>0.17</v>
      </c>
      <c r="C568">
        <v>1.1399999999999999</v>
      </c>
      <c r="D568">
        <v>-3.35</v>
      </c>
      <c r="E568">
        <v>0.03</v>
      </c>
      <c r="F568">
        <f t="shared" si="8"/>
        <v>0.2</v>
      </c>
    </row>
    <row r="569" spans="1:6" x14ac:dyDescent="0.3">
      <c r="A569" s="1" t="s">
        <v>637</v>
      </c>
      <c r="B569">
        <v>1.0900000000000001</v>
      </c>
      <c r="C569">
        <v>0.73</v>
      </c>
      <c r="D569">
        <v>-2.13</v>
      </c>
      <c r="E569">
        <v>0.05</v>
      </c>
      <c r="F569">
        <f t="shared" si="8"/>
        <v>1.1400000000000001</v>
      </c>
    </row>
    <row r="570" spans="1:6" x14ac:dyDescent="0.3">
      <c r="A570" s="1" t="s">
        <v>392</v>
      </c>
      <c r="B570">
        <v>1.06</v>
      </c>
      <c r="C570">
        <v>-2.57</v>
      </c>
      <c r="D570">
        <v>-3.78</v>
      </c>
      <c r="E570">
        <v>0.06</v>
      </c>
      <c r="F570">
        <f t="shared" si="8"/>
        <v>1.1200000000000001</v>
      </c>
    </row>
    <row r="571" spans="1:6" x14ac:dyDescent="0.3">
      <c r="A571" s="1" t="s">
        <v>393</v>
      </c>
      <c r="B571">
        <v>0.78</v>
      </c>
      <c r="C571">
        <v>2.25</v>
      </c>
      <c r="D571">
        <v>1.48</v>
      </c>
      <c r="E571">
        <v>0.06</v>
      </c>
      <c r="F571">
        <f t="shared" si="8"/>
        <v>0.84000000000000008</v>
      </c>
    </row>
    <row r="572" spans="1:6" x14ac:dyDescent="0.3">
      <c r="A572" s="1" t="s">
        <v>394</v>
      </c>
      <c r="B572">
        <v>1.87</v>
      </c>
      <c r="C572">
        <v>-1.5</v>
      </c>
      <c r="D572">
        <v>-0.31</v>
      </c>
      <c r="E572">
        <v>7.0000000000000007E-2</v>
      </c>
      <c r="F572">
        <f t="shared" si="8"/>
        <v>1.9400000000000002</v>
      </c>
    </row>
    <row r="573" spans="1:6" x14ac:dyDescent="0.3">
      <c r="A573" s="1" t="s">
        <v>395</v>
      </c>
      <c r="B573">
        <v>0.16</v>
      </c>
      <c r="C573">
        <v>-1.67</v>
      </c>
      <c r="D573">
        <v>-2.1</v>
      </c>
      <c r="E573">
        <v>0.09</v>
      </c>
      <c r="F573">
        <f t="shared" si="8"/>
        <v>0.25</v>
      </c>
    </row>
    <row r="574" spans="1:6" x14ac:dyDescent="0.3">
      <c r="A574" s="1" t="s">
        <v>638</v>
      </c>
      <c r="B574">
        <v>2.5099999999999998</v>
      </c>
      <c r="C574">
        <v>4.47</v>
      </c>
      <c r="D574">
        <v>3.12</v>
      </c>
      <c r="E574">
        <v>0.09</v>
      </c>
      <c r="F574">
        <f t="shared" si="8"/>
        <v>2.5999999999999996</v>
      </c>
    </row>
    <row r="575" spans="1:6" x14ac:dyDescent="0.3">
      <c r="A575" s="1" t="s">
        <v>396</v>
      </c>
      <c r="B575">
        <v>2.25</v>
      </c>
      <c r="C575">
        <v>-1.94</v>
      </c>
      <c r="D575">
        <v>0.19</v>
      </c>
      <c r="E575">
        <v>0.09</v>
      </c>
      <c r="F575">
        <f t="shared" si="8"/>
        <v>2.34</v>
      </c>
    </row>
    <row r="576" spans="1:6" x14ac:dyDescent="0.3">
      <c r="A576" s="1" t="s">
        <v>397</v>
      </c>
      <c r="B576">
        <v>3.12</v>
      </c>
      <c r="C576">
        <v>-0.54</v>
      </c>
      <c r="D576">
        <v>-0.03</v>
      </c>
      <c r="E576">
        <v>0.08</v>
      </c>
      <c r="F576">
        <f t="shared" si="8"/>
        <v>3.2</v>
      </c>
    </row>
    <row r="577" spans="1:6" x14ac:dyDescent="0.3">
      <c r="A577" s="1" t="s">
        <v>639</v>
      </c>
      <c r="B577">
        <v>1.06</v>
      </c>
      <c r="C577">
        <v>-1.32</v>
      </c>
      <c r="D577">
        <v>0.06</v>
      </c>
      <c r="E577">
        <v>0.09</v>
      </c>
      <c r="F577">
        <f t="shared" si="8"/>
        <v>1.1500000000000001</v>
      </c>
    </row>
    <row r="578" spans="1:6" x14ac:dyDescent="0.3">
      <c r="A578" s="1" t="s">
        <v>398</v>
      </c>
      <c r="B578">
        <v>5.57</v>
      </c>
      <c r="C578">
        <v>-3.12</v>
      </c>
      <c r="D578">
        <v>-1.28</v>
      </c>
      <c r="E578">
        <v>0.12</v>
      </c>
      <c r="F578">
        <f t="shared" si="8"/>
        <v>5.69</v>
      </c>
    </row>
    <row r="579" spans="1:6" x14ac:dyDescent="0.3">
      <c r="A579" s="1" t="s">
        <v>399</v>
      </c>
      <c r="B579">
        <v>-3.65</v>
      </c>
      <c r="C579">
        <v>0.26</v>
      </c>
      <c r="D579">
        <v>-1.04</v>
      </c>
      <c r="E579">
        <v>0.11</v>
      </c>
      <c r="F579">
        <f t="shared" ref="F579:F642" si="9">B579+E579</f>
        <v>-3.54</v>
      </c>
    </row>
    <row r="580" spans="1:6" x14ac:dyDescent="0.3">
      <c r="A580" s="1" t="s">
        <v>640</v>
      </c>
      <c r="B580">
        <v>-2.35</v>
      </c>
      <c r="C580">
        <v>4.0599999999999996</v>
      </c>
      <c r="D580">
        <v>-0.2</v>
      </c>
      <c r="E580">
        <v>0.11</v>
      </c>
      <c r="F580">
        <f t="shared" si="9"/>
        <v>-2.2400000000000002</v>
      </c>
    </row>
    <row r="581" spans="1:6" x14ac:dyDescent="0.3">
      <c r="A581" s="1" t="s">
        <v>400</v>
      </c>
      <c r="B581">
        <v>0.28999999999999998</v>
      </c>
      <c r="C581">
        <v>1.1299999999999999</v>
      </c>
      <c r="D581">
        <v>0.54</v>
      </c>
      <c r="E581">
        <v>0.14000000000000001</v>
      </c>
      <c r="F581">
        <f t="shared" si="9"/>
        <v>0.43</v>
      </c>
    </row>
    <row r="582" spans="1:6" x14ac:dyDescent="0.3">
      <c r="A582" s="1" t="s">
        <v>401</v>
      </c>
      <c r="B582">
        <v>2.65</v>
      </c>
      <c r="C582">
        <v>5.26</v>
      </c>
      <c r="D582">
        <v>-3.22</v>
      </c>
      <c r="E582">
        <v>0.14000000000000001</v>
      </c>
      <c r="F582">
        <f t="shared" si="9"/>
        <v>2.79</v>
      </c>
    </row>
    <row r="583" spans="1:6" x14ac:dyDescent="0.3">
      <c r="A583" s="1" t="s">
        <v>641</v>
      </c>
      <c r="B583">
        <v>0.48</v>
      </c>
      <c r="C583">
        <v>1.1399999999999999</v>
      </c>
      <c r="D583">
        <v>-2.33</v>
      </c>
      <c r="E583">
        <v>0.14000000000000001</v>
      </c>
      <c r="F583">
        <f t="shared" si="9"/>
        <v>0.62</v>
      </c>
    </row>
    <row r="584" spans="1:6" x14ac:dyDescent="0.3">
      <c r="A584" s="1" t="s">
        <v>402</v>
      </c>
      <c r="B584">
        <v>3.19</v>
      </c>
      <c r="C584">
        <v>-2.2200000000000002</v>
      </c>
      <c r="D584">
        <v>0.45</v>
      </c>
      <c r="E584">
        <v>0.16</v>
      </c>
      <c r="F584">
        <f t="shared" si="9"/>
        <v>3.35</v>
      </c>
    </row>
    <row r="585" spans="1:6" x14ac:dyDescent="0.3">
      <c r="A585" s="1" t="s">
        <v>403</v>
      </c>
      <c r="B585">
        <v>3.44</v>
      </c>
      <c r="C585">
        <v>1.1499999999999999</v>
      </c>
      <c r="D585">
        <v>-4</v>
      </c>
      <c r="E585">
        <v>0.16</v>
      </c>
      <c r="F585">
        <f t="shared" si="9"/>
        <v>3.6</v>
      </c>
    </row>
    <row r="586" spans="1:6" x14ac:dyDescent="0.3">
      <c r="A586" s="1" t="s">
        <v>642</v>
      </c>
      <c r="B586">
        <v>0.06</v>
      </c>
      <c r="C586">
        <v>-2.29</v>
      </c>
      <c r="D586">
        <v>-1.71</v>
      </c>
      <c r="E586">
        <v>0.15</v>
      </c>
      <c r="F586">
        <f t="shared" si="9"/>
        <v>0.21</v>
      </c>
    </row>
    <row r="587" spans="1:6" x14ac:dyDescent="0.3">
      <c r="A587" s="1" t="s">
        <v>404</v>
      </c>
      <c r="B587">
        <v>-7.68</v>
      </c>
      <c r="C587">
        <v>-4.74</v>
      </c>
      <c r="D587">
        <v>3.4</v>
      </c>
      <c r="E587">
        <v>0.19</v>
      </c>
      <c r="F587">
        <f t="shared" si="9"/>
        <v>-7.4899999999999993</v>
      </c>
    </row>
    <row r="588" spans="1:6" x14ac:dyDescent="0.3">
      <c r="A588" s="1" t="s">
        <v>405</v>
      </c>
      <c r="B588">
        <v>1.69</v>
      </c>
      <c r="C588">
        <v>-0.68</v>
      </c>
      <c r="D588">
        <v>0.28000000000000003</v>
      </c>
      <c r="E588">
        <v>0.18</v>
      </c>
      <c r="F588">
        <f t="shared" si="9"/>
        <v>1.8699999999999999</v>
      </c>
    </row>
    <row r="589" spans="1:6" x14ac:dyDescent="0.3">
      <c r="A589" s="1" t="s">
        <v>406</v>
      </c>
      <c r="B589">
        <v>-9.57</v>
      </c>
      <c r="C589">
        <v>-2.37</v>
      </c>
      <c r="D589">
        <v>-1.88</v>
      </c>
      <c r="E589">
        <v>0.2</v>
      </c>
      <c r="F589">
        <f t="shared" si="9"/>
        <v>-9.370000000000001</v>
      </c>
    </row>
    <row r="590" spans="1:6" x14ac:dyDescent="0.3">
      <c r="A590" s="1" t="s">
        <v>407</v>
      </c>
      <c r="B590">
        <v>8.4</v>
      </c>
      <c r="C590">
        <v>2.88</v>
      </c>
      <c r="D590">
        <v>-0.45</v>
      </c>
      <c r="E590">
        <v>0.21</v>
      </c>
      <c r="F590">
        <f t="shared" si="9"/>
        <v>8.6100000000000012</v>
      </c>
    </row>
    <row r="591" spans="1:6" x14ac:dyDescent="0.3">
      <c r="A591" s="1" t="s">
        <v>408</v>
      </c>
      <c r="B591">
        <v>3.4</v>
      </c>
      <c r="C591">
        <v>2.06</v>
      </c>
      <c r="D591">
        <v>-2.71</v>
      </c>
      <c r="E591">
        <v>0.18</v>
      </c>
      <c r="F591">
        <f t="shared" si="9"/>
        <v>3.58</v>
      </c>
    </row>
    <row r="592" spans="1:6" x14ac:dyDescent="0.3">
      <c r="A592" s="1" t="s">
        <v>643</v>
      </c>
      <c r="B592">
        <v>1.1000000000000001</v>
      </c>
      <c r="C592">
        <v>-3.05</v>
      </c>
      <c r="D592">
        <v>-4.12</v>
      </c>
      <c r="E592">
        <v>0.19</v>
      </c>
      <c r="F592">
        <f t="shared" si="9"/>
        <v>1.29</v>
      </c>
    </row>
    <row r="593" spans="1:6" x14ac:dyDescent="0.3">
      <c r="A593" s="1" t="s">
        <v>409</v>
      </c>
      <c r="B593">
        <v>3.97</v>
      </c>
      <c r="C593">
        <v>-1.72</v>
      </c>
      <c r="D593">
        <v>2.16</v>
      </c>
      <c r="E593">
        <v>0.21</v>
      </c>
      <c r="F593">
        <f t="shared" si="9"/>
        <v>4.1800000000000006</v>
      </c>
    </row>
    <row r="594" spans="1:6" x14ac:dyDescent="0.3">
      <c r="A594" s="1" t="s">
        <v>410</v>
      </c>
      <c r="B594">
        <v>-6.94</v>
      </c>
      <c r="C594">
        <v>-1.31</v>
      </c>
      <c r="D594">
        <v>-2.37</v>
      </c>
      <c r="E594">
        <v>0.21</v>
      </c>
      <c r="F594">
        <f t="shared" si="9"/>
        <v>-6.73</v>
      </c>
    </row>
    <row r="595" spans="1:6" x14ac:dyDescent="0.3">
      <c r="A595" s="1" t="s">
        <v>644</v>
      </c>
      <c r="B595">
        <v>6.93</v>
      </c>
      <c r="C595">
        <v>0.28000000000000003</v>
      </c>
      <c r="D595">
        <v>-0.7</v>
      </c>
      <c r="E595">
        <v>0.18</v>
      </c>
      <c r="F595">
        <f t="shared" si="9"/>
        <v>7.1099999999999994</v>
      </c>
    </row>
    <row r="596" spans="1:6" x14ac:dyDescent="0.3">
      <c r="A596" s="1" t="s">
        <v>411</v>
      </c>
      <c r="B596">
        <v>1.19</v>
      </c>
      <c r="C596">
        <v>-1.93</v>
      </c>
      <c r="D596">
        <v>0.47</v>
      </c>
      <c r="E596">
        <v>0.19</v>
      </c>
      <c r="F596">
        <f t="shared" si="9"/>
        <v>1.38</v>
      </c>
    </row>
    <row r="597" spans="1:6" x14ac:dyDescent="0.3">
      <c r="A597" s="1" t="s">
        <v>645</v>
      </c>
      <c r="B597">
        <v>-2.58</v>
      </c>
      <c r="C597">
        <v>-2.39</v>
      </c>
      <c r="D597">
        <v>-4.79</v>
      </c>
      <c r="E597">
        <v>0.16</v>
      </c>
      <c r="F597">
        <f t="shared" si="9"/>
        <v>-2.42</v>
      </c>
    </row>
    <row r="598" spans="1:6" x14ac:dyDescent="0.3">
      <c r="A598" s="1" t="s">
        <v>412</v>
      </c>
      <c r="B598">
        <v>1.43</v>
      </c>
      <c r="C598">
        <v>-0.97</v>
      </c>
      <c r="D598">
        <v>6.77</v>
      </c>
      <c r="E598">
        <v>0.18</v>
      </c>
      <c r="F598">
        <f t="shared" si="9"/>
        <v>1.6099999999999999</v>
      </c>
    </row>
    <row r="599" spans="1:6" x14ac:dyDescent="0.3">
      <c r="A599" s="1" t="s">
        <v>413</v>
      </c>
      <c r="B599">
        <v>2.06</v>
      </c>
      <c r="C599">
        <v>0.28999999999999998</v>
      </c>
      <c r="D599">
        <v>-1.9</v>
      </c>
      <c r="E599">
        <v>0.16</v>
      </c>
      <c r="F599">
        <f t="shared" si="9"/>
        <v>2.2200000000000002</v>
      </c>
    </row>
    <row r="600" spans="1:6" x14ac:dyDescent="0.3">
      <c r="A600" s="1" t="s">
        <v>646</v>
      </c>
      <c r="B600">
        <v>3.88</v>
      </c>
      <c r="C600">
        <v>0.78</v>
      </c>
      <c r="D600">
        <v>-1.99</v>
      </c>
      <c r="E600">
        <v>0.12</v>
      </c>
      <c r="F600">
        <f t="shared" si="9"/>
        <v>4</v>
      </c>
    </row>
    <row r="601" spans="1:6" x14ac:dyDescent="0.3">
      <c r="A601" s="1" t="s">
        <v>414</v>
      </c>
      <c r="B601">
        <v>2.77</v>
      </c>
      <c r="C601">
        <v>0.73</v>
      </c>
      <c r="D601">
        <v>1.78</v>
      </c>
      <c r="E601">
        <v>0.14000000000000001</v>
      </c>
      <c r="F601">
        <f t="shared" si="9"/>
        <v>2.91</v>
      </c>
    </row>
    <row r="602" spans="1:6" x14ac:dyDescent="0.3">
      <c r="A602" s="1" t="s">
        <v>415</v>
      </c>
      <c r="B602">
        <v>-0.11</v>
      </c>
      <c r="C602">
        <v>-3.13</v>
      </c>
      <c r="D602">
        <v>-6.25</v>
      </c>
      <c r="E602">
        <v>0.13</v>
      </c>
      <c r="F602">
        <f t="shared" si="9"/>
        <v>2.0000000000000004E-2</v>
      </c>
    </row>
    <row r="603" spans="1:6" x14ac:dyDescent="0.3">
      <c r="A603" s="1" t="s">
        <v>647</v>
      </c>
      <c r="B603">
        <v>-8.1300000000000008</v>
      </c>
      <c r="C603">
        <v>1.07</v>
      </c>
      <c r="D603">
        <v>-3.8</v>
      </c>
      <c r="E603">
        <v>0.12</v>
      </c>
      <c r="F603">
        <f t="shared" si="9"/>
        <v>-8.0100000000000016</v>
      </c>
    </row>
    <row r="604" spans="1:6" x14ac:dyDescent="0.3">
      <c r="A604" s="1" t="s">
        <v>416</v>
      </c>
      <c r="B604">
        <v>-13.39</v>
      </c>
      <c r="C604">
        <v>-4.79</v>
      </c>
      <c r="D604">
        <v>-13.88</v>
      </c>
      <c r="E604">
        <v>0.13</v>
      </c>
      <c r="F604">
        <f t="shared" si="9"/>
        <v>-13.26</v>
      </c>
    </row>
    <row r="605" spans="1:6" x14ac:dyDescent="0.3">
      <c r="A605" s="1" t="s">
        <v>417</v>
      </c>
      <c r="B605">
        <v>13.65</v>
      </c>
      <c r="C605">
        <v>2.4500000000000002</v>
      </c>
      <c r="D605">
        <v>-1.34</v>
      </c>
      <c r="E605">
        <v>0</v>
      </c>
      <c r="F605">
        <f t="shared" si="9"/>
        <v>13.65</v>
      </c>
    </row>
    <row r="606" spans="1:6" x14ac:dyDescent="0.3">
      <c r="A606" s="1" t="s">
        <v>648</v>
      </c>
      <c r="B606">
        <v>5.58</v>
      </c>
      <c r="C606">
        <v>2.4900000000000002</v>
      </c>
      <c r="D606">
        <v>-4.8499999999999996</v>
      </c>
      <c r="E606">
        <v>0.01</v>
      </c>
      <c r="F606">
        <f t="shared" si="9"/>
        <v>5.59</v>
      </c>
    </row>
    <row r="607" spans="1:6" x14ac:dyDescent="0.3">
      <c r="A607" s="1" t="s">
        <v>418</v>
      </c>
      <c r="B607">
        <v>2.46</v>
      </c>
      <c r="C607">
        <v>2.69</v>
      </c>
      <c r="D607">
        <v>-2.23</v>
      </c>
      <c r="E607">
        <v>0.01</v>
      </c>
      <c r="F607">
        <f t="shared" si="9"/>
        <v>2.4699999999999998</v>
      </c>
    </row>
    <row r="608" spans="1:6" x14ac:dyDescent="0.3">
      <c r="A608" s="1" t="s">
        <v>419</v>
      </c>
      <c r="B608">
        <v>5.77</v>
      </c>
      <c r="C608">
        <v>-2.2999999999999998</v>
      </c>
      <c r="D608">
        <v>-1.44</v>
      </c>
      <c r="E608">
        <v>0.01</v>
      </c>
      <c r="F608">
        <f t="shared" si="9"/>
        <v>5.7799999999999994</v>
      </c>
    </row>
    <row r="609" spans="1:6" x14ac:dyDescent="0.3">
      <c r="A609" s="1" t="s">
        <v>420</v>
      </c>
      <c r="B609">
        <v>7.63</v>
      </c>
      <c r="C609">
        <v>-0.28000000000000003</v>
      </c>
      <c r="D609">
        <v>-2.88</v>
      </c>
      <c r="E609">
        <v>0.01</v>
      </c>
      <c r="F609">
        <f t="shared" si="9"/>
        <v>7.64</v>
      </c>
    </row>
    <row r="610" spans="1:6" x14ac:dyDescent="0.3">
      <c r="A610" s="1" t="s">
        <v>421</v>
      </c>
      <c r="B610">
        <v>-3.63</v>
      </c>
      <c r="C610">
        <v>-0.03</v>
      </c>
      <c r="D610">
        <v>-2.65</v>
      </c>
      <c r="E610">
        <v>0.01</v>
      </c>
      <c r="F610">
        <f t="shared" si="9"/>
        <v>-3.62</v>
      </c>
    </row>
    <row r="611" spans="1:6" x14ac:dyDescent="0.3">
      <c r="A611" s="1" t="s">
        <v>649</v>
      </c>
      <c r="B611">
        <v>-2.1</v>
      </c>
      <c r="C611">
        <v>4.2699999999999996</v>
      </c>
      <c r="D611">
        <v>4.3099999999999996</v>
      </c>
      <c r="E611">
        <v>0.01</v>
      </c>
      <c r="F611">
        <f t="shared" si="9"/>
        <v>-2.0900000000000003</v>
      </c>
    </row>
    <row r="612" spans="1:6" x14ac:dyDescent="0.3">
      <c r="A612" s="1" t="s">
        <v>422</v>
      </c>
      <c r="B612">
        <v>12.47</v>
      </c>
      <c r="C612">
        <v>5.72</v>
      </c>
      <c r="D612">
        <v>2.15</v>
      </c>
      <c r="E612">
        <v>0.01</v>
      </c>
      <c r="F612">
        <f t="shared" si="9"/>
        <v>12.48</v>
      </c>
    </row>
    <row r="613" spans="1:6" x14ac:dyDescent="0.3">
      <c r="A613" s="1" t="s">
        <v>423</v>
      </c>
      <c r="B613">
        <v>4.63</v>
      </c>
      <c r="C613">
        <v>4.79</v>
      </c>
      <c r="D613">
        <v>-1.34</v>
      </c>
      <c r="E613">
        <v>0.01</v>
      </c>
      <c r="F613">
        <f t="shared" si="9"/>
        <v>4.6399999999999997</v>
      </c>
    </row>
    <row r="614" spans="1:6" x14ac:dyDescent="0.3">
      <c r="A614" s="1" t="s">
        <v>650</v>
      </c>
      <c r="B614">
        <v>-0.03</v>
      </c>
      <c r="C614">
        <v>7.5</v>
      </c>
      <c r="D614">
        <v>2.85</v>
      </c>
      <c r="E614">
        <v>0.01</v>
      </c>
      <c r="F614">
        <f t="shared" si="9"/>
        <v>-1.9999999999999997E-2</v>
      </c>
    </row>
    <row r="615" spans="1:6" x14ac:dyDescent="0.3">
      <c r="A615" s="1" t="s">
        <v>651</v>
      </c>
      <c r="B615">
        <v>2.78</v>
      </c>
      <c r="C615">
        <v>2.0699999999999998</v>
      </c>
      <c r="D615">
        <v>7.1</v>
      </c>
      <c r="E615">
        <v>0</v>
      </c>
      <c r="F615">
        <f t="shared" si="9"/>
        <v>2.78</v>
      </c>
    </row>
    <row r="616" spans="1:6" x14ac:dyDescent="0.3">
      <c r="A616" s="1" t="s">
        <v>424</v>
      </c>
      <c r="B616">
        <v>3.08</v>
      </c>
      <c r="C616">
        <v>-2.2799999999999998</v>
      </c>
      <c r="D616">
        <v>7.27</v>
      </c>
      <c r="E616">
        <v>0</v>
      </c>
      <c r="F616">
        <f t="shared" si="9"/>
        <v>3.08</v>
      </c>
    </row>
    <row r="617" spans="1:6" x14ac:dyDescent="0.3">
      <c r="A617" s="1" t="s">
        <v>425</v>
      </c>
      <c r="B617">
        <v>4.93</v>
      </c>
      <c r="C617">
        <v>-3.2</v>
      </c>
      <c r="D617">
        <v>-0.95</v>
      </c>
      <c r="E617">
        <v>0</v>
      </c>
      <c r="F617">
        <f t="shared" si="9"/>
        <v>4.93</v>
      </c>
    </row>
    <row r="618" spans="1:6" x14ac:dyDescent="0.3">
      <c r="A618" s="1" t="s">
        <v>426</v>
      </c>
      <c r="B618">
        <v>0.28999999999999998</v>
      </c>
      <c r="C618">
        <v>-0.27</v>
      </c>
      <c r="D618">
        <v>7.13</v>
      </c>
      <c r="E618">
        <v>0</v>
      </c>
      <c r="F618">
        <f t="shared" si="9"/>
        <v>0.28999999999999998</v>
      </c>
    </row>
    <row r="619" spans="1:6" x14ac:dyDescent="0.3">
      <c r="A619" s="1" t="s">
        <v>427</v>
      </c>
      <c r="B619">
        <v>2.75</v>
      </c>
      <c r="C619">
        <v>1.6</v>
      </c>
      <c r="D619">
        <v>-7.75</v>
      </c>
      <c r="E619">
        <v>0</v>
      </c>
      <c r="F619">
        <f t="shared" si="9"/>
        <v>2.75</v>
      </c>
    </row>
    <row r="620" spans="1:6" x14ac:dyDescent="0.3">
      <c r="A620" s="1" t="s">
        <v>652</v>
      </c>
      <c r="B620">
        <v>1.27</v>
      </c>
      <c r="C620">
        <v>-3.94</v>
      </c>
      <c r="D620">
        <v>-1.81</v>
      </c>
      <c r="E620">
        <v>0</v>
      </c>
      <c r="F620">
        <f t="shared" si="9"/>
        <v>1.27</v>
      </c>
    </row>
    <row r="621" spans="1:6" x14ac:dyDescent="0.3">
      <c r="A621" s="1" t="s">
        <v>428</v>
      </c>
      <c r="B621">
        <v>2.91</v>
      </c>
      <c r="C621">
        <v>-0.46</v>
      </c>
      <c r="D621">
        <v>-0.1</v>
      </c>
      <c r="E621">
        <v>0</v>
      </c>
      <c r="F621">
        <f t="shared" si="9"/>
        <v>2.91</v>
      </c>
    </row>
    <row r="622" spans="1:6" x14ac:dyDescent="0.3">
      <c r="A622" s="1" t="s">
        <v>429</v>
      </c>
      <c r="B622">
        <v>-4.37</v>
      </c>
      <c r="C622">
        <v>0.67</v>
      </c>
      <c r="D622">
        <v>5.0999999999999996</v>
      </c>
      <c r="E622">
        <v>0</v>
      </c>
      <c r="F622">
        <f t="shared" si="9"/>
        <v>-4.37</v>
      </c>
    </row>
    <row r="623" spans="1:6" x14ac:dyDescent="0.3">
      <c r="A623" s="1" t="s">
        <v>653</v>
      </c>
      <c r="B623">
        <v>6.65</v>
      </c>
      <c r="C623">
        <v>-2.37</v>
      </c>
      <c r="D623">
        <v>-0.45</v>
      </c>
      <c r="E623">
        <v>0</v>
      </c>
      <c r="F623">
        <f t="shared" si="9"/>
        <v>6.65</v>
      </c>
    </row>
    <row r="624" spans="1:6" x14ac:dyDescent="0.3">
      <c r="A624" s="1" t="s">
        <v>430</v>
      </c>
      <c r="B624">
        <v>-1.55</v>
      </c>
      <c r="C624">
        <v>-1.32</v>
      </c>
      <c r="D624">
        <v>-0.41</v>
      </c>
      <c r="E624">
        <v>0</v>
      </c>
      <c r="F624">
        <f t="shared" si="9"/>
        <v>-1.55</v>
      </c>
    </row>
    <row r="625" spans="1:6" x14ac:dyDescent="0.3">
      <c r="A625" s="1" t="s">
        <v>431</v>
      </c>
      <c r="B625">
        <v>3.1</v>
      </c>
      <c r="C625">
        <v>-1.64</v>
      </c>
      <c r="D625">
        <v>3.22</v>
      </c>
      <c r="E625">
        <v>0.01</v>
      </c>
      <c r="F625">
        <f t="shared" si="9"/>
        <v>3.11</v>
      </c>
    </row>
    <row r="626" spans="1:6" x14ac:dyDescent="0.3">
      <c r="A626" s="1" t="s">
        <v>432</v>
      </c>
      <c r="B626">
        <v>-6.25</v>
      </c>
      <c r="C626">
        <v>-5.96</v>
      </c>
      <c r="D626">
        <v>12.8</v>
      </c>
      <c r="E626">
        <v>0</v>
      </c>
      <c r="F626">
        <f t="shared" si="9"/>
        <v>-6.25</v>
      </c>
    </row>
    <row r="627" spans="1:6" x14ac:dyDescent="0.3">
      <c r="A627" s="1" t="s">
        <v>433</v>
      </c>
      <c r="B627">
        <v>-2.29</v>
      </c>
      <c r="C627">
        <v>2.19</v>
      </c>
      <c r="D627">
        <v>3.1</v>
      </c>
      <c r="E627">
        <v>0</v>
      </c>
      <c r="F627">
        <f t="shared" si="9"/>
        <v>-2.29</v>
      </c>
    </row>
    <row r="628" spans="1:6" x14ac:dyDescent="0.3">
      <c r="A628" s="1" t="s">
        <v>434</v>
      </c>
      <c r="B628">
        <v>3.06</v>
      </c>
      <c r="C628">
        <v>-1.66</v>
      </c>
      <c r="D628">
        <v>-1.76</v>
      </c>
      <c r="E628">
        <v>0.01</v>
      </c>
      <c r="F628">
        <f t="shared" si="9"/>
        <v>3.07</v>
      </c>
    </row>
    <row r="629" spans="1:6" x14ac:dyDescent="0.3">
      <c r="A629" s="1" t="s">
        <v>654</v>
      </c>
      <c r="B629">
        <v>-9.4600000000000009</v>
      </c>
      <c r="C629">
        <v>-1.38</v>
      </c>
      <c r="D629">
        <v>6.17</v>
      </c>
      <c r="E629">
        <v>0.01</v>
      </c>
      <c r="F629">
        <f t="shared" si="9"/>
        <v>-9.4500000000000011</v>
      </c>
    </row>
    <row r="630" spans="1:6" x14ac:dyDescent="0.3">
      <c r="A630" s="1" t="s">
        <v>435</v>
      </c>
      <c r="B630">
        <v>-0.34</v>
      </c>
      <c r="C630">
        <v>-1.96</v>
      </c>
      <c r="D630">
        <v>8.59</v>
      </c>
      <c r="E630">
        <v>0.03</v>
      </c>
      <c r="F630">
        <f t="shared" si="9"/>
        <v>-0.31000000000000005</v>
      </c>
    </row>
    <row r="631" spans="1:6" x14ac:dyDescent="0.3">
      <c r="A631" s="1" t="s">
        <v>436</v>
      </c>
      <c r="B631">
        <v>-8.44</v>
      </c>
      <c r="C631">
        <v>2.1800000000000002</v>
      </c>
      <c r="D631">
        <v>-6.1</v>
      </c>
      <c r="E631">
        <v>0.06</v>
      </c>
      <c r="F631">
        <f t="shared" si="9"/>
        <v>-8.379999999999999</v>
      </c>
    </row>
    <row r="632" spans="1:6" x14ac:dyDescent="0.3">
      <c r="A632" s="1" t="s">
        <v>655</v>
      </c>
      <c r="B632">
        <v>9.57</v>
      </c>
      <c r="C632">
        <v>2.8</v>
      </c>
      <c r="D632">
        <v>-4.03</v>
      </c>
      <c r="E632">
        <v>0.08</v>
      </c>
      <c r="F632">
        <f t="shared" si="9"/>
        <v>9.65</v>
      </c>
    </row>
    <row r="633" spans="1:6" x14ac:dyDescent="0.3">
      <c r="A633" s="1" t="s">
        <v>437</v>
      </c>
      <c r="B633">
        <v>-3.77</v>
      </c>
      <c r="C633">
        <v>1.4</v>
      </c>
      <c r="D633">
        <v>0.28999999999999998</v>
      </c>
      <c r="E633">
        <v>0.19</v>
      </c>
      <c r="F633">
        <f t="shared" si="9"/>
        <v>-3.58</v>
      </c>
    </row>
    <row r="634" spans="1:6" x14ac:dyDescent="0.3">
      <c r="A634" s="1" t="s">
        <v>438</v>
      </c>
      <c r="B634">
        <v>-9.35</v>
      </c>
      <c r="C634">
        <v>-0.82</v>
      </c>
      <c r="D634">
        <v>0.02</v>
      </c>
      <c r="E634">
        <v>0.19</v>
      </c>
      <c r="F634">
        <f t="shared" si="9"/>
        <v>-9.16</v>
      </c>
    </row>
    <row r="635" spans="1:6" x14ac:dyDescent="0.3">
      <c r="A635" s="1" t="s">
        <v>439</v>
      </c>
      <c r="B635">
        <v>7.83</v>
      </c>
      <c r="C635">
        <v>7.0000000000000007E-2</v>
      </c>
      <c r="D635">
        <v>8.06</v>
      </c>
      <c r="E635">
        <v>0.23</v>
      </c>
      <c r="F635">
        <f t="shared" si="9"/>
        <v>8.06</v>
      </c>
    </row>
    <row r="636" spans="1:6" x14ac:dyDescent="0.3">
      <c r="A636" s="1" t="s">
        <v>440</v>
      </c>
      <c r="B636">
        <v>4.6100000000000003</v>
      </c>
      <c r="C636">
        <v>-3.51</v>
      </c>
      <c r="D636">
        <v>1.41</v>
      </c>
      <c r="E636">
        <v>0.28999999999999998</v>
      </c>
      <c r="F636">
        <f t="shared" si="9"/>
        <v>4.9000000000000004</v>
      </c>
    </row>
    <row r="637" spans="1:6" x14ac:dyDescent="0.3">
      <c r="A637" s="1" t="s">
        <v>656</v>
      </c>
      <c r="B637">
        <v>-6.41</v>
      </c>
      <c r="C637">
        <v>-0.69</v>
      </c>
      <c r="D637">
        <v>1.34</v>
      </c>
      <c r="E637">
        <v>0.33</v>
      </c>
      <c r="F637">
        <f t="shared" si="9"/>
        <v>-6.08</v>
      </c>
    </row>
    <row r="638" spans="1:6" x14ac:dyDescent="0.3">
      <c r="A638" s="1" t="s">
        <v>441</v>
      </c>
      <c r="B638">
        <v>6.64</v>
      </c>
      <c r="C638">
        <v>5.01</v>
      </c>
      <c r="D638">
        <v>-4</v>
      </c>
      <c r="E638">
        <v>0.35</v>
      </c>
      <c r="F638">
        <f t="shared" si="9"/>
        <v>6.9899999999999993</v>
      </c>
    </row>
    <row r="639" spans="1:6" x14ac:dyDescent="0.3">
      <c r="A639" s="1" t="s">
        <v>442</v>
      </c>
      <c r="B639">
        <v>-2.59</v>
      </c>
      <c r="C639">
        <v>1.17</v>
      </c>
      <c r="D639">
        <v>-0.83</v>
      </c>
      <c r="E639">
        <v>0.34</v>
      </c>
      <c r="F639">
        <f t="shared" si="9"/>
        <v>-2.25</v>
      </c>
    </row>
    <row r="640" spans="1:6" x14ac:dyDescent="0.3">
      <c r="A640" s="1" t="s">
        <v>443</v>
      </c>
      <c r="B640">
        <v>2.5099999999999998</v>
      </c>
      <c r="C640">
        <v>-5.51</v>
      </c>
      <c r="D640">
        <v>-8.8699999999999992</v>
      </c>
      <c r="E640">
        <v>0.36</v>
      </c>
      <c r="F640">
        <f t="shared" si="9"/>
        <v>2.8699999999999997</v>
      </c>
    </row>
    <row r="641" spans="1:6" x14ac:dyDescent="0.3">
      <c r="A641" s="1" t="s">
        <v>657</v>
      </c>
      <c r="B641">
        <v>0.61</v>
      </c>
      <c r="C641">
        <v>-3.36</v>
      </c>
      <c r="D641">
        <v>-0.05</v>
      </c>
      <c r="E641">
        <v>0.35</v>
      </c>
      <c r="F641">
        <f t="shared" si="9"/>
        <v>0.96</v>
      </c>
    </row>
    <row r="642" spans="1:6" x14ac:dyDescent="0.3">
      <c r="A642" s="1" t="s">
        <v>444</v>
      </c>
      <c r="B642">
        <v>0.35</v>
      </c>
      <c r="C642">
        <v>1.6</v>
      </c>
      <c r="D642">
        <v>-7.74</v>
      </c>
      <c r="E642">
        <v>0.36</v>
      </c>
      <c r="F642">
        <f t="shared" si="9"/>
        <v>0.71</v>
      </c>
    </row>
    <row r="643" spans="1:6" x14ac:dyDescent="0.3">
      <c r="A643" s="1" t="s">
        <v>445</v>
      </c>
      <c r="B643">
        <v>6.47</v>
      </c>
      <c r="C643">
        <v>1.55</v>
      </c>
      <c r="D643">
        <v>-0.2</v>
      </c>
      <c r="E643">
        <v>0.4</v>
      </c>
      <c r="F643">
        <f t="shared" ref="F643:F657" si="10">B643+E643</f>
        <v>6.87</v>
      </c>
    </row>
    <row r="644" spans="1:6" x14ac:dyDescent="0.3">
      <c r="A644" s="1" t="s">
        <v>446</v>
      </c>
      <c r="B644">
        <v>3.21</v>
      </c>
      <c r="C644">
        <v>2.0499999999999998</v>
      </c>
      <c r="D644">
        <v>4.1100000000000003</v>
      </c>
      <c r="E644">
        <v>0.45</v>
      </c>
      <c r="F644">
        <f t="shared" si="10"/>
        <v>3.66</v>
      </c>
    </row>
    <row r="645" spans="1:6" x14ac:dyDescent="0.3">
      <c r="A645" s="1" t="s">
        <v>447</v>
      </c>
      <c r="B645">
        <v>-2.39</v>
      </c>
      <c r="C645">
        <v>-3.2</v>
      </c>
      <c r="D645">
        <v>-1.08</v>
      </c>
      <c r="E645">
        <v>0.45</v>
      </c>
      <c r="F645">
        <f t="shared" si="10"/>
        <v>-1.9400000000000002</v>
      </c>
    </row>
    <row r="646" spans="1:6" x14ac:dyDescent="0.3">
      <c r="A646" s="1" t="s">
        <v>658</v>
      </c>
      <c r="B646">
        <v>-5.24</v>
      </c>
      <c r="C646">
        <v>-2.4900000000000002</v>
      </c>
      <c r="D646">
        <v>1.45</v>
      </c>
      <c r="E646">
        <v>0.43</v>
      </c>
      <c r="F646">
        <f t="shared" si="10"/>
        <v>-4.8100000000000005</v>
      </c>
    </row>
    <row r="647" spans="1:6" x14ac:dyDescent="0.3">
      <c r="A647" s="1" t="s">
        <v>448</v>
      </c>
      <c r="B647">
        <v>-3.18</v>
      </c>
      <c r="C647">
        <v>-3.88</v>
      </c>
      <c r="D647">
        <v>0.19</v>
      </c>
      <c r="E647">
        <v>0.47</v>
      </c>
      <c r="F647">
        <f t="shared" si="10"/>
        <v>-2.71</v>
      </c>
    </row>
    <row r="648" spans="1:6" x14ac:dyDescent="0.3">
      <c r="A648" s="1" t="s">
        <v>449</v>
      </c>
      <c r="B648">
        <v>8.83</v>
      </c>
      <c r="C648">
        <v>-0.03</v>
      </c>
      <c r="D648">
        <v>1.66</v>
      </c>
      <c r="E648">
        <v>0.44</v>
      </c>
      <c r="F648">
        <f t="shared" si="10"/>
        <v>9.27</v>
      </c>
    </row>
    <row r="649" spans="1:6" x14ac:dyDescent="0.3">
      <c r="A649" s="1" t="s">
        <v>659</v>
      </c>
      <c r="B649">
        <v>4.87</v>
      </c>
      <c r="C649">
        <v>6.36</v>
      </c>
      <c r="D649">
        <v>4.92</v>
      </c>
      <c r="E649">
        <v>0.43</v>
      </c>
      <c r="F649">
        <f t="shared" si="10"/>
        <v>5.3</v>
      </c>
    </row>
    <row r="650" spans="1:6" x14ac:dyDescent="0.3">
      <c r="A650" s="1" t="s">
        <v>450</v>
      </c>
      <c r="B650">
        <v>0.7</v>
      </c>
      <c r="C650">
        <v>-5.0199999999999996</v>
      </c>
      <c r="D650">
        <v>-2.4700000000000002</v>
      </c>
      <c r="E650">
        <v>0.47</v>
      </c>
      <c r="F650">
        <f t="shared" si="10"/>
        <v>1.17</v>
      </c>
    </row>
    <row r="651" spans="1:6" x14ac:dyDescent="0.3">
      <c r="A651" s="1" t="s">
        <v>451</v>
      </c>
      <c r="B651">
        <v>5.07</v>
      </c>
      <c r="C651">
        <v>-0.22</v>
      </c>
      <c r="D651">
        <v>-3.52</v>
      </c>
      <c r="E651">
        <v>0.42</v>
      </c>
      <c r="F651">
        <f t="shared" si="10"/>
        <v>5.49</v>
      </c>
    </row>
    <row r="652" spans="1:6" x14ac:dyDescent="0.3">
      <c r="A652" s="1" t="s">
        <v>660</v>
      </c>
      <c r="B652">
        <v>2.83</v>
      </c>
      <c r="C652">
        <v>-2.5099999999999998</v>
      </c>
      <c r="D652">
        <v>4.21</v>
      </c>
      <c r="E652">
        <v>0.43</v>
      </c>
      <c r="F652">
        <f t="shared" si="10"/>
        <v>3.2600000000000002</v>
      </c>
    </row>
    <row r="653" spans="1:6" x14ac:dyDescent="0.3">
      <c r="A653" s="1" t="s">
        <v>452</v>
      </c>
      <c r="B653">
        <v>-4.67</v>
      </c>
      <c r="C653">
        <v>-2.39</v>
      </c>
      <c r="D653">
        <v>-0.52</v>
      </c>
      <c r="E653">
        <v>0.47</v>
      </c>
      <c r="F653">
        <f t="shared" si="10"/>
        <v>-4.2</v>
      </c>
    </row>
    <row r="654" spans="1:6" x14ac:dyDescent="0.3">
      <c r="A654" s="1" t="s">
        <v>453</v>
      </c>
      <c r="B654">
        <v>4.34</v>
      </c>
      <c r="C654">
        <v>0.78</v>
      </c>
      <c r="D654">
        <v>-1.66</v>
      </c>
      <c r="E654">
        <v>0.44</v>
      </c>
      <c r="F654">
        <f t="shared" si="10"/>
        <v>4.78</v>
      </c>
    </row>
    <row r="655" spans="1:6" x14ac:dyDescent="0.3">
      <c r="A655" s="1" t="s">
        <v>661</v>
      </c>
      <c r="B655">
        <v>2.77</v>
      </c>
      <c r="C655">
        <v>-3.06</v>
      </c>
      <c r="D655">
        <v>-3.31</v>
      </c>
      <c r="E655">
        <v>0.41</v>
      </c>
      <c r="F655">
        <f t="shared" si="10"/>
        <v>3.18</v>
      </c>
    </row>
    <row r="656" spans="1:6" x14ac:dyDescent="0.3">
      <c r="A656" s="1" t="s">
        <v>454</v>
      </c>
      <c r="B656">
        <v>1.24</v>
      </c>
      <c r="C656">
        <v>6.84</v>
      </c>
      <c r="D656">
        <v>5.7</v>
      </c>
      <c r="E656">
        <v>0.45</v>
      </c>
      <c r="F656">
        <f t="shared" si="10"/>
        <v>1.69</v>
      </c>
    </row>
    <row r="657" spans="1:6" x14ac:dyDescent="0.3">
      <c r="A657" s="1" t="s">
        <v>662</v>
      </c>
      <c r="F657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Data</vt:lpstr>
      <vt:lpstr>CRSP</vt:lpstr>
      <vt:lpstr>GW</vt:lpstr>
      <vt:lpstr>GOLD</vt:lpstr>
      <vt:lpstr>BTC-USD</vt:lpstr>
      <vt:lpstr>FF-12Ind</vt:lpstr>
      <vt:lpstr>FF-3Factor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Yanki Kalfa</dc:creator>
  <cp:lastModifiedBy>Allan Timmermann</cp:lastModifiedBy>
  <dcterms:created xsi:type="dcterms:W3CDTF">2024-08-27T03:13:49Z</dcterms:created>
  <dcterms:modified xsi:type="dcterms:W3CDTF">2024-09-24T00:11:22Z</dcterms:modified>
</cp:coreProperties>
</file>