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Share\趙雲瀚老師\EXCEL範例\統計報表\"/>
    </mc:Choice>
  </mc:AlternateContent>
  <xr:revisionPtr revIDLastSave="0" documentId="13_ncr:1_{F536977D-4165-4D35-BD70-DB8FEC72460D}" xr6:coauthVersionLast="43" xr6:coauthVersionMax="43" xr10:uidLastSave="{00000000-0000-0000-0000-000000000000}"/>
  <bookViews>
    <workbookView xWindow="-108" yWindow="-108" windowWidth="23256" windowHeight="12600" activeTab="3" xr2:uid="{00000000-000D-0000-FFFF-FFFF00000000}"/>
  </bookViews>
  <sheets>
    <sheet name="問卷" sheetId="2" r:id="rId1"/>
    <sheet name="原始資料" sheetId="1" r:id="rId2"/>
    <sheet name="資料分析" sheetId="3" r:id="rId3"/>
    <sheet name="總量表" sheetId="4" r:id="rId4"/>
    <sheet name="B地點構面" sheetId="5" r:id="rId5"/>
  </sheets>
  <definedNames>
    <definedName name="_xlnm._FilterDatabase" localSheetId="2" hidden="1">資料分析!$A$1:$U$21</definedName>
    <definedName name="B地點構面">B地點構面!$A$1:$E$21</definedName>
    <definedName name="資料分析">資料分析!$A$1:$U$21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5" l="1"/>
  <c r="H29" i="5"/>
  <c r="K28" i="5"/>
  <c r="J27" i="5"/>
  <c r="I26" i="5"/>
  <c r="H25" i="5"/>
  <c r="H30" i="5" s="1"/>
  <c r="B20" i="4"/>
  <c r="B18" i="4"/>
  <c r="P16" i="4"/>
  <c r="O15" i="4"/>
  <c r="N14" i="4"/>
  <c r="M13" i="4"/>
  <c r="L12" i="4"/>
  <c r="K11" i="4"/>
  <c r="J10" i="4"/>
  <c r="I9" i="4"/>
  <c r="H8" i="4"/>
  <c r="G7" i="4"/>
  <c r="F6" i="4"/>
  <c r="E5" i="4"/>
  <c r="D4" i="4"/>
  <c r="C3" i="4"/>
  <c r="B2" i="4"/>
  <c r="B19" i="4" s="1"/>
  <c r="B21" i="4" l="1"/>
  <c r="H32" i="5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6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培育_Day_1</author>
  </authors>
  <commentList>
    <comment ref="B1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培育</t>
        </r>
        <r>
          <rPr>
            <b/>
            <sz val="9"/>
            <color indexed="81"/>
            <rFont val="Tahoma"/>
            <family val="2"/>
          </rPr>
          <t>_Day_1: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細明體"/>
            <family val="3"/>
            <charset val="136"/>
          </rPr>
          <t>男性
2:女性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細明體"/>
            <family val="3"/>
            <charset val="136"/>
          </rPr>
          <t>培育</t>
        </r>
        <r>
          <rPr>
            <b/>
            <sz val="9"/>
            <color indexed="81"/>
            <rFont val="Tahoma"/>
            <family val="2"/>
          </rPr>
          <t>_Day_1:</t>
        </r>
        <r>
          <rPr>
            <sz val="9"/>
            <color indexed="81"/>
            <rFont val="Tahoma"/>
            <family val="2"/>
          </rPr>
          <t xml:space="preserve">
1:14-20</t>
        </r>
        <r>
          <rPr>
            <sz val="9"/>
            <color indexed="81"/>
            <rFont val="細明體"/>
            <family val="3"/>
            <charset val="136"/>
          </rPr>
          <t xml:space="preserve">歲
</t>
        </r>
        <r>
          <rPr>
            <sz val="9"/>
            <color indexed="81"/>
            <rFont val="Tahoma"/>
            <family val="2"/>
          </rPr>
          <t>2:21-27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3:28-35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4:36-42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5:43</t>
        </r>
        <r>
          <rPr>
            <sz val="9"/>
            <color indexed="81"/>
            <rFont val="細明體"/>
            <family val="3"/>
            <charset val="136"/>
          </rPr>
          <t>歲以上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培育_Day_1</author>
  </authors>
  <commentList>
    <comment ref="B1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培育</t>
        </r>
        <r>
          <rPr>
            <b/>
            <sz val="9"/>
            <color indexed="81"/>
            <rFont val="Tahoma"/>
            <family val="2"/>
          </rPr>
          <t>_Day_1: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細明體"/>
            <family val="3"/>
            <charset val="136"/>
          </rPr>
          <t>男性
2:女性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細明體"/>
            <family val="3"/>
            <charset val="136"/>
          </rPr>
          <t>培育</t>
        </r>
        <r>
          <rPr>
            <b/>
            <sz val="9"/>
            <color indexed="81"/>
            <rFont val="Tahoma"/>
            <family val="2"/>
          </rPr>
          <t>_Day_1:</t>
        </r>
        <r>
          <rPr>
            <sz val="9"/>
            <color indexed="81"/>
            <rFont val="Tahoma"/>
            <family val="2"/>
          </rPr>
          <t xml:space="preserve">
1:14-20</t>
        </r>
        <r>
          <rPr>
            <sz val="9"/>
            <color indexed="81"/>
            <rFont val="細明體"/>
            <family val="3"/>
            <charset val="136"/>
          </rPr>
          <t xml:space="preserve">歲
</t>
        </r>
        <r>
          <rPr>
            <sz val="9"/>
            <color indexed="81"/>
            <rFont val="Tahoma"/>
            <family val="2"/>
          </rPr>
          <t>2:21-27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3:28-35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4:36-42</t>
        </r>
        <r>
          <rPr>
            <sz val="9"/>
            <color indexed="81"/>
            <rFont val="細明體"/>
            <family val="3"/>
            <charset val="136"/>
          </rPr>
          <t>歲</t>
        </r>
        <r>
          <rPr>
            <sz val="9"/>
            <color indexed="81"/>
            <rFont val="Tahoma"/>
            <family val="2"/>
          </rPr>
          <t xml:space="preserve">
5:43</t>
        </r>
        <r>
          <rPr>
            <sz val="9"/>
            <color indexed="81"/>
            <rFont val="細明體"/>
            <family val="3"/>
            <charset val="136"/>
          </rPr>
          <t>歲以上</t>
        </r>
      </text>
    </comment>
  </commentList>
</comments>
</file>

<file path=xl/sharedStrings.xml><?xml version="1.0" encoding="utf-8"?>
<sst xmlns="http://schemas.openxmlformats.org/spreadsheetml/2006/main" count="240" uniqueCount="105">
  <si>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</si>
  <si>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</si>
  <si>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</si>
  <si>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</si>
  <si>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</si>
  <si>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B1</t>
    <phoneticPr fontId="1" type="noConversion"/>
  </si>
  <si>
    <t>B2</t>
  </si>
  <si>
    <t>B3</t>
  </si>
  <si>
    <t>B4</t>
  </si>
  <si>
    <t>C1</t>
    <phoneticPr fontId="1" type="noConversion"/>
  </si>
  <si>
    <t>C2</t>
  </si>
  <si>
    <t>C3</t>
  </si>
  <si>
    <t>C4</t>
  </si>
  <si>
    <t>D1</t>
    <phoneticPr fontId="1" type="noConversion"/>
  </si>
  <si>
    <t>D2</t>
  </si>
  <si>
    <t>D3</t>
  </si>
  <si>
    <t>D4</t>
  </si>
  <si>
    <t>E1</t>
    <phoneticPr fontId="1" type="noConversion"/>
  </si>
  <si>
    <t>E2</t>
  </si>
  <si>
    <t>E3</t>
  </si>
  <si>
    <r>
      <rPr>
        <sz val="14"/>
        <color theme="1"/>
        <rFont val="新細明體"/>
        <family val="2"/>
        <charset val="136"/>
      </rPr>
      <t>問卷編號</t>
    </r>
    <phoneticPr fontId="1" type="noConversion"/>
  </si>
  <si>
    <t>台中市民街頭消費型態之探討</t>
    <phoneticPr fontId="1" type="noConversion"/>
  </si>
  <si>
    <t>A1</t>
    <phoneticPr fontId="1" type="noConversion"/>
  </si>
  <si>
    <t>A3</t>
  </si>
  <si>
    <t>A4</t>
  </si>
  <si>
    <t>B2</t>
    <phoneticPr fontId="1" type="noConversion"/>
  </si>
  <si>
    <t>C2</t>
    <phoneticPr fontId="1" type="noConversion"/>
  </si>
  <si>
    <t>D2</t>
    <phoneticPr fontId="1" type="noConversion"/>
  </si>
  <si>
    <t>E2</t>
    <phoneticPr fontId="1" type="noConversion"/>
  </si>
  <si>
    <t>E3</t>
    <phoneticPr fontId="1" type="noConversion"/>
  </si>
  <si>
    <r>
      <rPr>
        <sz val="12"/>
        <color theme="1"/>
        <rFont val="新細明體"/>
        <family val="2"/>
        <charset val="136"/>
      </rPr>
      <t>題號</t>
    </r>
    <phoneticPr fontId="1" type="noConversion"/>
  </si>
  <si>
    <r>
      <rPr>
        <sz val="12"/>
        <color theme="1"/>
        <rFont val="新細明體"/>
        <family val="2"/>
        <charset val="136"/>
      </rPr>
      <t>變項</t>
    </r>
    <phoneticPr fontId="1" type="noConversion"/>
  </si>
  <si>
    <r>
      <rPr>
        <sz val="12"/>
        <color theme="1"/>
        <rFont val="新細明體"/>
        <family val="2"/>
        <charset val="136"/>
      </rPr>
      <t>答案項</t>
    </r>
    <phoneticPr fontId="1" type="noConversion"/>
  </si>
  <si>
    <r>
      <t>A.</t>
    </r>
    <r>
      <rPr>
        <sz val="12"/>
        <color theme="1"/>
        <rFont val="新細明體"/>
        <family val="2"/>
        <charset val="136"/>
      </rPr>
      <t>基本資料</t>
    </r>
    <phoneticPr fontId="1" type="noConversion"/>
  </si>
  <si>
    <r>
      <rPr>
        <sz val="12"/>
        <color theme="1"/>
        <rFont val="新細明體"/>
        <family val="2"/>
        <charset val="136"/>
      </rPr>
      <t>您的性別？</t>
    </r>
    <phoneticPr fontId="1" type="noConversion"/>
  </si>
  <si>
    <r>
      <rPr>
        <sz val="12"/>
        <color theme="1"/>
        <rFont val="新細明體"/>
        <family val="2"/>
        <charset val="136"/>
      </rPr>
      <t>男</t>
    </r>
    <phoneticPr fontId="1" type="noConversion"/>
  </si>
  <si>
    <r>
      <rPr>
        <sz val="12"/>
        <color theme="1"/>
        <rFont val="新細明體"/>
        <family val="2"/>
        <charset val="136"/>
      </rPr>
      <t>女</t>
    </r>
    <phoneticPr fontId="1" type="noConversion"/>
  </si>
  <si>
    <r>
      <rPr>
        <sz val="12"/>
        <color theme="1"/>
        <rFont val="新細明體"/>
        <family val="2"/>
        <charset val="136"/>
      </rPr>
      <t>您的年齡？</t>
    </r>
    <phoneticPr fontId="1" type="noConversion"/>
  </si>
  <si>
    <r>
      <t>14-20</t>
    </r>
    <r>
      <rPr>
        <sz val="12"/>
        <color theme="1"/>
        <rFont val="新細明體"/>
        <family val="2"/>
        <charset val="136"/>
      </rPr>
      <t>歲</t>
    </r>
    <phoneticPr fontId="1" type="noConversion"/>
  </si>
  <si>
    <r>
      <t>28-35</t>
    </r>
    <r>
      <rPr>
        <sz val="12"/>
        <color theme="1"/>
        <rFont val="新細明體"/>
        <family val="2"/>
        <charset val="136"/>
      </rPr>
      <t>歲</t>
    </r>
    <phoneticPr fontId="1" type="noConversion"/>
  </si>
  <si>
    <r>
      <t>43</t>
    </r>
    <r>
      <rPr>
        <sz val="12"/>
        <color theme="1"/>
        <rFont val="新細明體"/>
        <family val="2"/>
        <charset val="136"/>
      </rPr>
      <t>歲以上</t>
    </r>
    <phoneticPr fontId="1" type="noConversion"/>
  </si>
  <si>
    <r>
      <rPr>
        <sz val="12"/>
        <color theme="1"/>
        <rFont val="新細明體"/>
        <family val="2"/>
        <charset val="136"/>
      </rPr>
      <t>您的最高學歷？</t>
    </r>
    <phoneticPr fontId="1" type="noConversion"/>
  </si>
  <si>
    <r>
      <rPr>
        <sz val="12"/>
        <color theme="1"/>
        <rFont val="新細明體"/>
        <family val="2"/>
        <charset val="136"/>
      </rPr>
      <t>國中</t>
    </r>
    <phoneticPr fontId="1" type="noConversion"/>
  </si>
  <si>
    <r>
      <rPr>
        <sz val="12"/>
        <color theme="1"/>
        <rFont val="新細明體"/>
        <family val="2"/>
        <charset val="136"/>
      </rPr>
      <t>高中</t>
    </r>
    <phoneticPr fontId="1" type="noConversion"/>
  </si>
  <si>
    <r>
      <rPr>
        <sz val="12"/>
        <color theme="1"/>
        <rFont val="新細明體"/>
        <family val="2"/>
        <charset val="136"/>
      </rPr>
      <t>專科</t>
    </r>
    <phoneticPr fontId="1" type="noConversion"/>
  </si>
  <si>
    <r>
      <rPr>
        <sz val="12"/>
        <color theme="1"/>
        <rFont val="新細明體"/>
        <family val="2"/>
        <charset val="136"/>
      </rPr>
      <t>大學</t>
    </r>
    <phoneticPr fontId="1" type="noConversion"/>
  </si>
  <si>
    <r>
      <rPr>
        <sz val="12"/>
        <color theme="1"/>
        <rFont val="新細明體"/>
        <family val="2"/>
        <charset val="136"/>
      </rPr>
      <t>碩士以上</t>
    </r>
    <phoneticPr fontId="1" type="noConversion"/>
  </si>
  <si>
    <r>
      <rPr>
        <sz val="12"/>
        <color theme="1"/>
        <rFont val="新細明體"/>
        <family val="2"/>
        <charset val="136"/>
      </rPr>
      <t>您的家庭每月總收入？</t>
    </r>
    <phoneticPr fontId="1" type="noConversion"/>
  </si>
  <si>
    <r>
      <t>30000</t>
    </r>
    <r>
      <rPr>
        <sz val="12"/>
        <color theme="1"/>
        <rFont val="新細明體"/>
        <family val="2"/>
        <charset val="136"/>
      </rPr>
      <t>元以下</t>
    </r>
    <phoneticPr fontId="1" type="noConversion"/>
  </si>
  <si>
    <r>
      <t>30001-50000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</si>
  <si>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50001-80000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</si>
  <si>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80001-100000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</si>
  <si>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10001</t>
    </r>
    <r>
      <rPr>
        <sz val="12"/>
        <color theme="1"/>
        <rFont val="新細明體"/>
        <family val="2"/>
        <charset val="136"/>
      </rPr>
      <t>元以上</t>
    </r>
    <phoneticPr fontId="1" type="noConversion"/>
  </si>
  <si>
    <r>
      <rPr>
        <sz val="12"/>
        <color theme="1"/>
        <rFont val="新細明體"/>
        <family val="2"/>
        <charset val="136"/>
      </rPr>
      <t>您目前是否從事行銷工作？</t>
    </r>
    <phoneticPr fontId="1" type="noConversion"/>
  </si>
  <si>
    <r>
      <rPr>
        <sz val="12"/>
        <color theme="1"/>
        <rFont val="新細明體"/>
        <family val="2"/>
        <charset val="136"/>
      </rPr>
      <t>是</t>
    </r>
    <phoneticPr fontId="1" type="noConversion"/>
  </si>
  <si>
    <r>
      <rPr>
        <sz val="12"/>
        <color theme="1"/>
        <rFont val="新細明體"/>
        <family val="2"/>
        <charset val="136"/>
      </rPr>
      <t>否</t>
    </r>
    <phoneticPr fontId="1" type="noConversion"/>
  </si>
  <si>
    <r>
      <rPr>
        <sz val="12"/>
        <color theme="1"/>
        <rFont val="新細明體"/>
        <family val="2"/>
        <charset val="136"/>
      </rPr>
      <t>您最近半年到便利商店購物次數？</t>
    </r>
    <phoneticPr fontId="1" type="noConversion"/>
  </si>
  <si>
    <r>
      <t>0</t>
    </r>
    <r>
      <rPr>
        <sz val="12"/>
        <color theme="1"/>
        <rFont val="新細明體"/>
        <family val="2"/>
        <charset val="136"/>
      </rPr>
      <t>次</t>
    </r>
    <phoneticPr fontId="1" type="noConversion"/>
  </si>
  <si>
    <r>
      <t>1-3</t>
    </r>
    <r>
      <rPr>
        <sz val="12"/>
        <color theme="1"/>
        <rFont val="新細明體"/>
        <family val="2"/>
        <charset val="136"/>
      </rPr>
      <t>次</t>
    </r>
    <phoneticPr fontId="1" type="noConversion"/>
  </si>
  <si>
    <r>
      <t>4-6</t>
    </r>
    <r>
      <rPr>
        <sz val="12"/>
        <color theme="1"/>
        <rFont val="新細明體"/>
        <family val="2"/>
        <charset val="136"/>
      </rPr>
      <t>次</t>
    </r>
    <phoneticPr fontId="1" type="noConversion"/>
  </si>
  <si>
    <r>
      <t>7-9</t>
    </r>
    <r>
      <rPr>
        <sz val="12"/>
        <color theme="1"/>
        <rFont val="新細明體"/>
        <family val="2"/>
        <charset val="136"/>
      </rPr>
      <t>次</t>
    </r>
    <phoneticPr fontId="1" type="noConversion"/>
  </si>
  <si>
    <r>
      <t>10</t>
    </r>
    <r>
      <rPr>
        <sz val="12"/>
        <color theme="1"/>
        <rFont val="新細明體"/>
        <family val="2"/>
        <charset val="136"/>
      </rPr>
      <t>次以上</t>
    </r>
    <phoneticPr fontId="1" type="noConversion"/>
  </si>
  <si>
    <r>
      <rPr>
        <sz val="12"/>
        <color theme="1"/>
        <rFont val="新細明體"/>
        <family val="2"/>
        <charset val="136"/>
      </rPr>
      <t>您最近半年到賣場購物次數？</t>
    </r>
    <phoneticPr fontId="1" type="noConversion"/>
  </si>
  <si>
    <r>
      <rPr>
        <sz val="12"/>
        <color theme="1"/>
        <rFont val="新細明體"/>
        <family val="2"/>
        <charset val="136"/>
      </rPr>
      <t>您最近半年到書局購物次數？</t>
    </r>
    <phoneticPr fontId="1" type="noConversion"/>
  </si>
  <si>
    <r>
      <rPr>
        <sz val="12"/>
        <color theme="1"/>
        <rFont val="新細明體"/>
        <family val="2"/>
        <charset val="136"/>
      </rPr>
      <t>您最近半年到百貨公司購物次數？</t>
    </r>
    <phoneticPr fontId="1" type="noConversion"/>
  </si>
  <si>
    <r>
      <t>C.</t>
    </r>
    <r>
      <rPr>
        <sz val="12"/>
        <color theme="1"/>
        <rFont val="新細明體"/>
        <family val="2"/>
        <charset val="136"/>
      </rPr>
      <t>消費習慣</t>
    </r>
    <phoneticPr fontId="1" type="noConversion"/>
  </si>
  <si>
    <r>
      <rPr>
        <sz val="12"/>
        <color theme="1"/>
        <rFont val="新細明體"/>
        <family val="2"/>
        <charset val="136"/>
      </rPr>
      <t>您通常購物的消費金額？</t>
    </r>
    <phoneticPr fontId="1" type="noConversion"/>
  </si>
  <si>
    <r>
      <t>500</t>
    </r>
    <r>
      <rPr>
        <sz val="12"/>
        <color theme="1"/>
        <rFont val="新細明體"/>
        <family val="2"/>
        <charset val="136"/>
      </rPr>
      <t>元以下</t>
    </r>
    <phoneticPr fontId="1" type="noConversion"/>
  </si>
  <si>
    <r>
      <t>501-1000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</si>
  <si>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1001-2000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</si>
  <si>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2001-3000</t>
    </r>
    <r>
      <rPr>
        <sz val="12"/>
        <color theme="1"/>
        <rFont val="新細明體"/>
        <family val="2"/>
        <charset val="136"/>
      </rPr>
      <t>元</t>
    </r>
    <phoneticPr fontId="1" type="noConversion"/>
  </si>
  <si>
    <r>
      <t>3001</t>
    </r>
    <r>
      <rPr>
        <sz val="12"/>
        <color theme="1"/>
        <rFont val="新細明體"/>
        <family val="2"/>
        <charset val="136"/>
      </rPr>
      <t>元以上</t>
    </r>
    <phoneticPr fontId="1" type="noConversion"/>
  </si>
  <si>
    <r>
      <rPr>
        <sz val="12"/>
        <color theme="1"/>
        <rFont val="新細明體"/>
        <family val="2"/>
        <charset val="136"/>
      </rPr>
      <t>您每次消費都在您的預算之內？</t>
    </r>
    <phoneticPr fontId="1" type="noConversion"/>
  </si>
  <si>
    <r>
      <rPr>
        <sz val="12"/>
        <color theme="1"/>
        <rFont val="新細明體"/>
        <family val="2"/>
        <charset val="136"/>
      </rPr>
      <t>非常同意</t>
    </r>
    <phoneticPr fontId="1" type="noConversion"/>
  </si>
  <si>
    <r>
      <rPr>
        <sz val="12"/>
        <color theme="1"/>
        <rFont val="新細明體"/>
        <family val="2"/>
        <charset val="136"/>
      </rPr>
      <t>同意</t>
    </r>
    <phoneticPr fontId="1" type="noConversion"/>
  </si>
  <si>
    <r>
      <rPr>
        <sz val="12"/>
        <color theme="1"/>
        <rFont val="新細明體"/>
        <family val="2"/>
        <charset val="136"/>
      </rPr>
      <t>普通</t>
    </r>
    <phoneticPr fontId="1" type="noConversion"/>
  </si>
  <si>
    <r>
      <rPr>
        <sz val="12"/>
        <color theme="1"/>
        <rFont val="新細明體"/>
        <family val="2"/>
        <charset val="136"/>
      </rPr>
      <t>不同意</t>
    </r>
    <phoneticPr fontId="1" type="noConversion"/>
  </si>
  <si>
    <r>
      <rPr>
        <sz val="12"/>
        <color theme="1"/>
        <rFont val="新細明體"/>
        <family val="2"/>
        <charset val="136"/>
      </rPr>
      <t>非常不同意</t>
    </r>
    <phoneticPr fontId="1" type="noConversion"/>
  </si>
  <si>
    <r>
      <rPr>
        <sz val="12"/>
        <color theme="1"/>
        <rFont val="新細明體"/>
        <family val="2"/>
        <charset val="136"/>
      </rPr>
      <t>您認為消費券能提高您的購物意願？</t>
    </r>
    <phoneticPr fontId="1" type="noConversion"/>
  </si>
  <si>
    <r>
      <rPr>
        <sz val="12"/>
        <color theme="1"/>
        <rFont val="新細明體"/>
        <family val="2"/>
        <charset val="136"/>
      </rPr>
      <t>您認為搭贈促銷最能刺激您的購買意願？</t>
    </r>
    <phoneticPr fontId="1" type="noConversion"/>
  </si>
  <si>
    <r>
      <t>D.</t>
    </r>
    <r>
      <rPr>
        <sz val="12"/>
        <color theme="1"/>
        <rFont val="新細明體"/>
        <family val="2"/>
        <charset val="136"/>
      </rPr>
      <t>消費內容</t>
    </r>
    <phoneticPr fontId="1" type="noConversion"/>
  </si>
  <si>
    <r>
      <rPr>
        <sz val="12"/>
        <color theme="1"/>
        <rFont val="新細明體"/>
        <family val="2"/>
        <charset val="136"/>
      </rPr>
      <t>您的消費內容中佔最大比例的是飲食方面？</t>
    </r>
    <phoneticPr fontId="1" type="noConversion"/>
  </si>
  <si>
    <r>
      <rPr>
        <sz val="12"/>
        <color theme="1"/>
        <rFont val="新細明體"/>
        <family val="2"/>
        <charset val="136"/>
      </rPr>
      <t>您喜歡購買有另外搭贈其他附屬商品的搭售商品？</t>
    </r>
    <phoneticPr fontId="1" type="noConversion"/>
  </si>
  <si>
    <r>
      <rPr>
        <sz val="12"/>
        <color theme="1"/>
        <rFont val="新細明體"/>
        <family val="2"/>
        <charset val="136"/>
      </rPr>
      <t>您認為搭售商品的售價中已內含搭贈的附屬商品的價格？</t>
    </r>
    <phoneticPr fontId="1" type="noConversion"/>
  </si>
  <si>
    <r>
      <t>E.</t>
    </r>
    <r>
      <rPr>
        <sz val="12"/>
        <color theme="1"/>
        <rFont val="新細明體"/>
        <family val="2"/>
        <charset val="136"/>
      </rPr>
      <t>付款行為</t>
    </r>
    <phoneticPr fontId="1" type="noConversion"/>
  </si>
  <si>
    <r>
      <rPr>
        <sz val="12"/>
        <color theme="1"/>
        <rFont val="新細明體"/>
        <family val="2"/>
        <charset val="136"/>
      </rPr>
      <t>您購物的付款方式？</t>
    </r>
    <phoneticPr fontId="1" type="noConversion"/>
  </si>
  <si>
    <r>
      <rPr>
        <sz val="12"/>
        <color theme="1"/>
        <rFont val="新細明體"/>
        <family val="2"/>
        <charset val="136"/>
      </rPr>
      <t>現金</t>
    </r>
    <phoneticPr fontId="1" type="noConversion"/>
  </si>
  <si>
    <r>
      <rPr>
        <sz val="12"/>
        <color theme="1"/>
        <rFont val="新細明體"/>
        <family val="2"/>
        <charset val="136"/>
      </rPr>
      <t>信用卡</t>
    </r>
    <phoneticPr fontId="1" type="noConversion"/>
  </si>
  <si>
    <r>
      <rPr>
        <sz val="12"/>
        <color theme="1"/>
        <rFont val="新細明體"/>
        <family val="2"/>
        <charset val="136"/>
      </rPr>
      <t>現金卡</t>
    </r>
    <phoneticPr fontId="1" type="noConversion"/>
  </si>
  <si>
    <r>
      <rPr>
        <sz val="12"/>
        <color theme="1"/>
        <rFont val="新細明體"/>
        <family val="2"/>
        <charset val="136"/>
      </rPr>
      <t>支票</t>
    </r>
    <phoneticPr fontId="1" type="noConversion"/>
  </si>
  <si>
    <r>
      <rPr>
        <sz val="12"/>
        <color theme="1"/>
        <rFont val="新細明體"/>
        <family val="2"/>
        <charset val="136"/>
      </rPr>
      <t>轉帳</t>
    </r>
    <phoneticPr fontId="1" type="noConversion"/>
  </si>
  <si>
    <r>
      <rPr>
        <sz val="12"/>
        <color theme="1"/>
        <rFont val="新細明體"/>
        <family val="2"/>
        <charset val="136"/>
      </rPr>
      <t>如果店家可以接受刷卡付款時，您一定會以信用卡付款？</t>
    </r>
    <phoneticPr fontId="1" type="noConversion"/>
  </si>
  <si>
    <r>
      <rPr>
        <sz val="12"/>
        <color theme="1"/>
        <rFont val="新細明體"/>
        <family val="2"/>
        <charset val="136"/>
      </rPr>
      <t>您購物一定會索取收據或統一發票？</t>
    </r>
    <phoneticPr fontId="1" type="noConversion"/>
  </si>
  <si>
    <r>
      <rPr>
        <sz val="12"/>
        <color theme="1"/>
        <rFont val="新細明體"/>
        <family val="2"/>
        <charset val="136"/>
      </rPr>
      <t>您在提升知識技能方面佔最大比例的是購買書籍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含期刊雜誌</t>
    </r>
    <r>
      <rPr>
        <sz val="12"/>
        <color theme="1"/>
        <rFont val="Times New Roman"/>
        <family val="1"/>
      </rPr>
      <t>)</t>
    </r>
    <r>
      <rPr>
        <sz val="12"/>
        <color theme="1"/>
        <rFont val="新細明體"/>
        <family val="2"/>
        <charset val="136"/>
      </rPr>
      <t>？</t>
    </r>
    <phoneticPr fontId="1" type="noConversion"/>
  </si>
  <si>
    <r>
      <t>21-27</t>
    </r>
    <r>
      <rPr>
        <sz val="12"/>
        <color theme="1"/>
        <rFont val="新細明體"/>
        <family val="2"/>
        <charset val="136"/>
      </rPr>
      <t>歲</t>
    </r>
    <phoneticPr fontId="1" type="noConversion"/>
  </si>
  <si>
    <r>
      <t>36-42</t>
    </r>
    <r>
      <rPr>
        <sz val="12"/>
        <color theme="1"/>
        <rFont val="新細明體"/>
        <family val="2"/>
        <charset val="136"/>
      </rPr>
      <t>歲</t>
    </r>
    <phoneticPr fontId="1" type="noConversion"/>
  </si>
  <si>
    <t>個數</t>
    <phoneticPr fontId="1" type="noConversion"/>
  </si>
  <si>
    <t>平均數</t>
    <phoneticPr fontId="1" type="noConversion"/>
  </si>
  <si>
    <t>標準差</t>
    <phoneticPr fontId="1" type="noConversion"/>
  </si>
  <si>
    <t>變異數</t>
    <phoneticPr fontId="1" type="noConversion"/>
  </si>
  <si>
    <t>總題數</t>
    <phoneticPr fontId="1" type="noConversion"/>
  </si>
  <si>
    <t>變異數和</t>
    <phoneticPr fontId="1" type="noConversion"/>
  </si>
  <si>
    <t>共變數和</t>
    <phoneticPr fontId="1" type="noConversion"/>
  </si>
  <si>
    <t>Alpha</t>
    <phoneticPr fontId="1" type="noConversion"/>
  </si>
  <si>
    <r>
      <t>B.</t>
    </r>
    <r>
      <rPr>
        <sz val="12"/>
        <color theme="1"/>
        <rFont val="新細明體"/>
        <family val="2"/>
        <charset val="136"/>
      </rPr>
      <t>消費地點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</si>
</sst>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1"/>
    </font>
    <font>
      <sz val="14"/>
      <color theme="1"/>
      <name val="新細明體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sz val="14"/>
      <color rgb="FFFF0000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0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176" fontId="2" fillId="5" borderId="0" xfId="0" applyNumberFormat="1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176" fontId="13" fillId="5" borderId="0" xfId="0" applyNumberFormat="1" applyFont="1" applyFill="1">
      <alignment vertical="center"/>
    </xf>
    <xf numFmtId="0" fontId="1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2" sqref="A22"/>
    </sheetView>
  </sheetViews>
  <sheetFormatPr defaultColWidth="9" defaultRowHeight="15.6" x14ac:dyDescent="0.3"/>
  <cols>
    <col min="1" max="1" width="11.44140625" style="2" bestFit="1" customWidth="1"/>
    <col min="2" max="2" width="61.88671875" style="2" bestFit="1" customWidth="1"/>
    <col min="3" max="3" width="12.77734375" style="2" bestFit="1" customWidth="1"/>
    <col min="4" max="5" width="14.77734375" style="2" bestFit="1" customWidth="1"/>
    <col min="6" max="6" width="15.88671875" style="2" bestFit="1" customWidth="1"/>
    <col min="7" max="7" width="12.77734375" style="2" bestFit="1" customWidth="1"/>
    <col min="8" max="16384" width="9" style="2"/>
  </cols>
  <sheetData>
    <row r="1" spans="1:7" ht="30.75" customHeight="1" x14ac:dyDescent="0.3">
      <c r="A1" s="24" t="s">
        <v>21</v>
      </c>
      <c r="B1" s="25"/>
    </row>
    <row r="2" spans="1:7" ht="16.2" x14ac:dyDescent="0.3">
      <c r="A2" s="3" t="s">
        <v>30</v>
      </c>
      <c r="B2" s="4" t="s">
        <v>31</v>
      </c>
      <c r="C2" s="26" t="s">
        <v>32</v>
      </c>
      <c r="D2" s="26"/>
      <c r="E2" s="26"/>
      <c r="F2" s="26"/>
      <c r="G2" s="27"/>
    </row>
    <row r="3" spans="1:7" ht="16.2" x14ac:dyDescent="0.3">
      <c r="A3" s="23" t="s">
        <v>33</v>
      </c>
      <c r="B3" s="23"/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ht="16.2" x14ac:dyDescent="0.3">
      <c r="A4" s="2" t="s">
        <v>22</v>
      </c>
      <c r="B4" s="2" t="s">
        <v>34</v>
      </c>
      <c r="C4" s="2" t="s">
        <v>35</v>
      </c>
      <c r="D4" s="2" t="s">
        <v>36</v>
      </c>
    </row>
    <row r="5" spans="1:7" ht="16.2" x14ac:dyDescent="0.3">
      <c r="A5" s="2" t="s">
        <v>1</v>
      </c>
      <c r="B5" s="2" t="s">
        <v>37</v>
      </c>
      <c r="C5" s="2" t="s">
        <v>38</v>
      </c>
      <c r="D5" s="2" t="s">
        <v>94</v>
      </c>
      <c r="E5" s="2" t="s">
        <v>39</v>
      </c>
      <c r="F5" s="2" t="s">
        <v>95</v>
      </c>
      <c r="G5" s="2" t="s">
        <v>40</v>
      </c>
    </row>
    <row r="6" spans="1:7" ht="16.2" x14ac:dyDescent="0.3">
      <c r="A6" s="2" t="s">
        <v>23</v>
      </c>
      <c r="B6" s="2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46</v>
      </c>
    </row>
    <row r="7" spans="1:7" ht="16.2" x14ac:dyDescent="0.3">
      <c r="A7" s="2" t="s">
        <v>24</v>
      </c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2" t="s">
        <v>52</v>
      </c>
    </row>
    <row r="8" spans="1:7" ht="16.2" x14ac:dyDescent="0.3">
      <c r="A8" s="2" t="s">
        <v>4</v>
      </c>
      <c r="B8" s="2" t="s">
        <v>53</v>
      </c>
      <c r="C8" s="2" t="s">
        <v>54</v>
      </c>
      <c r="D8" s="2" t="s">
        <v>55</v>
      </c>
    </row>
    <row r="9" spans="1:7" ht="16.2" x14ac:dyDescent="0.3">
      <c r="A9" s="2" t="s">
        <v>104</v>
      </c>
    </row>
    <row r="10" spans="1:7" ht="16.2" x14ac:dyDescent="0.3">
      <c r="A10" s="2" t="s">
        <v>5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</row>
    <row r="11" spans="1:7" ht="16.2" x14ac:dyDescent="0.3">
      <c r="A11" s="2" t="s">
        <v>25</v>
      </c>
      <c r="B11" s="2" t="s">
        <v>62</v>
      </c>
      <c r="C11" s="2" t="s">
        <v>57</v>
      </c>
      <c r="D11" s="2" t="s">
        <v>58</v>
      </c>
      <c r="E11" s="2" t="s">
        <v>59</v>
      </c>
      <c r="F11" s="2" t="s">
        <v>60</v>
      </c>
      <c r="G11" s="2" t="s">
        <v>61</v>
      </c>
    </row>
    <row r="12" spans="1:7" ht="16.2" x14ac:dyDescent="0.3">
      <c r="A12" s="2" t="s">
        <v>7</v>
      </c>
      <c r="B12" s="2" t="s">
        <v>63</v>
      </c>
      <c r="C12" s="2" t="s">
        <v>57</v>
      </c>
      <c r="D12" s="2" t="s">
        <v>58</v>
      </c>
      <c r="E12" s="2" t="s">
        <v>59</v>
      </c>
      <c r="F12" s="2" t="s">
        <v>60</v>
      </c>
      <c r="G12" s="2" t="s">
        <v>61</v>
      </c>
    </row>
    <row r="13" spans="1:7" ht="16.2" x14ac:dyDescent="0.3">
      <c r="A13" s="2" t="s">
        <v>8</v>
      </c>
      <c r="B13" s="2" t="s">
        <v>64</v>
      </c>
      <c r="C13" s="2" t="s">
        <v>57</v>
      </c>
      <c r="D13" s="2" t="s">
        <v>58</v>
      </c>
      <c r="E13" s="2" t="s">
        <v>59</v>
      </c>
      <c r="F13" s="2" t="s">
        <v>60</v>
      </c>
      <c r="G13" s="2" t="s">
        <v>61</v>
      </c>
    </row>
    <row r="14" spans="1:7" ht="16.2" x14ac:dyDescent="0.3">
      <c r="A14" s="2" t="s">
        <v>65</v>
      </c>
    </row>
    <row r="15" spans="1:7" ht="16.2" x14ac:dyDescent="0.3">
      <c r="A15" s="29" t="s">
        <v>9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  <c r="G15" s="2" t="s">
        <v>71</v>
      </c>
    </row>
    <row r="16" spans="1:7" ht="16.2" x14ac:dyDescent="0.3">
      <c r="A16" s="2" t="s">
        <v>26</v>
      </c>
      <c r="B16" s="2" t="s">
        <v>72</v>
      </c>
      <c r="C16" s="2" t="s">
        <v>73</v>
      </c>
      <c r="D16" s="2" t="s">
        <v>74</v>
      </c>
      <c r="E16" s="2" t="s">
        <v>75</v>
      </c>
      <c r="F16" s="2" t="s">
        <v>76</v>
      </c>
      <c r="G16" s="2" t="s">
        <v>77</v>
      </c>
    </row>
    <row r="17" spans="1:7" ht="16.2" x14ac:dyDescent="0.3">
      <c r="A17" s="29" t="s">
        <v>11</v>
      </c>
      <c r="B17" s="2" t="s">
        <v>78</v>
      </c>
      <c r="C17" s="2" t="s">
        <v>73</v>
      </c>
      <c r="D17" s="2" t="s">
        <v>74</v>
      </c>
      <c r="E17" s="2" t="s">
        <v>75</v>
      </c>
      <c r="F17" s="2" t="s">
        <v>76</v>
      </c>
      <c r="G17" s="2" t="s">
        <v>77</v>
      </c>
    </row>
    <row r="18" spans="1:7" ht="16.2" x14ac:dyDescent="0.3">
      <c r="A18" s="2" t="s">
        <v>12</v>
      </c>
      <c r="B18" s="2" t="s">
        <v>79</v>
      </c>
      <c r="C18" s="2" t="s">
        <v>73</v>
      </c>
      <c r="D18" s="2" t="s">
        <v>74</v>
      </c>
      <c r="E18" s="2" t="s">
        <v>75</v>
      </c>
      <c r="F18" s="2" t="s">
        <v>76</v>
      </c>
      <c r="G18" s="2" t="s">
        <v>77</v>
      </c>
    </row>
    <row r="19" spans="1:7" ht="16.2" x14ac:dyDescent="0.3">
      <c r="A19" s="2" t="s">
        <v>80</v>
      </c>
    </row>
    <row r="20" spans="1:7" ht="16.2" x14ac:dyDescent="0.3">
      <c r="A20" s="2" t="s">
        <v>13</v>
      </c>
      <c r="B20" s="2" t="s">
        <v>81</v>
      </c>
      <c r="C20" s="2" t="s">
        <v>73</v>
      </c>
      <c r="D20" s="2" t="s">
        <v>74</v>
      </c>
      <c r="E20" s="2" t="s">
        <v>75</v>
      </c>
      <c r="F20" s="2" t="s">
        <v>76</v>
      </c>
      <c r="G20" s="2" t="s">
        <v>77</v>
      </c>
    </row>
    <row r="21" spans="1:7" ht="16.2" x14ac:dyDescent="0.3">
      <c r="A21" s="2" t="s">
        <v>27</v>
      </c>
      <c r="B21" s="2" t="s">
        <v>93</v>
      </c>
      <c r="C21" s="2" t="s">
        <v>73</v>
      </c>
      <c r="D21" s="2" t="s">
        <v>74</v>
      </c>
      <c r="E21" s="2" t="s">
        <v>75</v>
      </c>
      <c r="F21" s="2" t="s">
        <v>76</v>
      </c>
      <c r="G21" s="2" t="s">
        <v>77</v>
      </c>
    </row>
    <row r="22" spans="1:7" ht="16.2" x14ac:dyDescent="0.3">
      <c r="A22" s="29" t="s">
        <v>15</v>
      </c>
      <c r="B22" s="2" t="s">
        <v>82</v>
      </c>
      <c r="C22" s="2" t="s">
        <v>73</v>
      </c>
      <c r="D22" s="2" t="s">
        <v>74</v>
      </c>
      <c r="E22" s="2" t="s">
        <v>75</v>
      </c>
      <c r="F22" s="2" t="s">
        <v>76</v>
      </c>
      <c r="G22" s="2" t="s">
        <v>77</v>
      </c>
    </row>
    <row r="23" spans="1:7" ht="16.2" x14ac:dyDescent="0.3">
      <c r="A23" s="2" t="s">
        <v>16</v>
      </c>
      <c r="B23" s="2" t="s">
        <v>83</v>
      </c>
      <c r="C23" s="2" t="s">
        <v>73</v>
      </c>
      <c r="D23" s="2" t="s">
        <v>74</v>
      </c>
      <c r="E23" s="2" t="s">
        <v>75</v>
      </c>
      <c r="F23" s="2" t="s">
        <v>76</v>
      </c>
      <c r="G23" s="2" t="s">
        <v>77</v>
      </c>
    </row>
    <row r="24" spans="1:7" ht="16.2" x14ac:dyDescent="0.3">
      <c r="A24" s="2" t="s">
        <v>84</v>
      </c>
    </row>
    <row r="25" spans="1:7" ht="16.2" x14ac:dyDescent="0.3">
      <c r="A25" s="2" t="s">
        <v>17</v>
      </c>
      <c r="B25" s="2" t="s">
        <v>85</v>
      </c>
      <c r="C25" s="2" t="s">
        <v>86</v>
      </c>
      <c r="D25" s="2" t="s">
        <v>87</v>
      </c>
      <c r="E25" s="2" t="s">
        <v>88</v>
      </c>
      <c r="F25" s="2" t="s">
        <v>89</v>
      </c>
      <c r="G25" s="2" t="s">
        <v>90</v>
      </c>
    </row>
    <row r="26" spans="1:7" ht="16.2" x14ac:dyDescent="0.3">
      <c r="A26" s="2" t="s">
        <v>28</v>
      </c>
      <c r="B26" s="2" t="s">
        <v>91</v>
      </c>
      <c r="C26" s="2" t="s">
        <v>73</v>
      </c>
      <c r="D26" s="2" t="s">
        <v>74</v>
      </c>
      <c r="E26" s="2" t="s">
        <v>75</v>
      </c>
      <c r="F26" s="2" t="s">
        <v>76</v>
      </c>
      <c r="G26" s="2" t="s">
        <v>77</v>
      </c>
    </row>
    <row r="27" spans="1:7" ht="16.2" x14ac:dyDescent="0.3">
      <c r="A27" s="2" t="s">
        <v>29</v>
      </c>
      <c r="B27" s="2" t="s">
        <v>92</v>
      </c>
      <c r="C27" s="2" t="s">
        <v>73</v>
      </c>
      <c r="D27" s="2" t="s">
        <v>74</v>
      </c>
      <c r="E27" s="2" t="s">
        <v>75</v>
      </c>
      <c r="F27" s="2" t="s">
        <v>76</v>
      </c>
      <c r="G27" s="2" t="s">
        <v>77</v>
      </c>
    </row>
  </sheetData>
  <mergeCells count="3">
    <mergeCell ref="A3:B3"/>
    <mergeCell ref="A1:B1"/>
    <mergeCell ref="C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zoomScale="87" zoomScaleNormal="87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21"/>
    </sheetView>
  </sheetViews>
  <sheetFormatPr defaultColWidth="9" defaultRowHeight="18" x14ac:dyDescent="0.3"/>
  <cols>
    <col min="1" max="1" width="11.33203125" style="1" bestFit="1" customWidth="1"/>
    <col min="2" max="2" width="9" style="1"/>
    <col min="3" max="3" width="9" style="1" customWidth="1"/>
    <col min="4" max="16384" width="9" style="1"/>
  </cols>
  <sheetData>
    <row r="1" spans="1:21" ht="19.8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1</v>
      </c>
      <c r="G2" s="1">
        <v>2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3</v>
      </c>
      <c r="O2" s="1">
        <v>2</v>
      </c>
      <c r="P2" s="1">
        <v>1</v>
      </c>
      <c r="Q2" s="1">
        <v>3</v>
      </c>
      <c r="R2" s="1">
        <v>2</v>
      </c>
      <c r="S2" s="1">
        <v>2</v>
      </c>
      <c r="T2" s="1">
        <v>2</v>
      </c>
      <c r="U2" s="1">
        <v>1</v>
      </c>
    </row>
    <row r="3" spans="1:21" x14ac:dyDescent="0.3">
      <c r="A3" s="1">
        <v>2</v>
      </c>
      <c r="B3" s="1">
        <v>1</v>
      </c>
      <c r="C3" s="1">
        <v>1</v>
      </c>
      <c r="D3" s="1">
        <v>2</v>
      </c>
      <c r="E3" s="1">
        <v>2</v>
      </c>
      <c r="F3" s="1">
        <v>1</v>
      </c>
      <c r="G3" s="1">
        <v>2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3</v>
      </c>
      <c r="N3" s="1">
        <v>1</v>
      </c>
      <c r="O3" s="1">
        <v>2</v>
      </c>
      <c r="P3" s="1">
        <v>1</v>
      </c>
      <c r="Q3" s="1">
        <v>3</v>
      </c>
      <c r="R3" s="1">
        <v>2</v>
      </c>
      <c r="S3" s="1">
        <v>2</v>
      </c>
      <c r="T3" s="1">
        <v>2</v>
      </c>
      <c r="U3" s="1">
        <v>1</v>
      </c>
    </row>
    <row r="4" spans="1:21" x14ac:dyDescent="0.3">
      <c r="A4" s="1">
        <v>3</v>
      </c>
      <c r="B4" s="1">
        <v>1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1</v>
      </c>
      <c r="J4" s="1">
        <v>2</v>
      </c>
      <c r="K4" s="1">
        <v>4</v>
      </c>
      <c r="L4" s="1">
        <v>2</v>
      </c>
      <c r="M4" s="1">
        <v>3</v>
      </c>
      <c r="N4" s="1">
        <v>1</v>
      </c>
      <c r="O4" s="1">
        <v>2</v>
      </c>
      <c r="P4" s="1">
        <v>1</v>
      </c>
      <c r="Q4" s="1">
        <v>3</v>
      </c>
      <c r="R4" s="1">
        <v>2</v>
      </c>
      <c r="S4" s="1">
        <v>2</v>
      </c>
      <c r="T4" s="1">
        <v>2</v>
      </c>
      <c r="U4" s="1">
        <v>1</v>
      </c>
    </row>
    <row r="5" spans="1:21" x14ac:dyDescent="0.3">
      <c r="A5" s="1">
        <v>4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3</v>
      </c>
      <c r="L5" s="1">
        <v>2</v>
      </c>
      <c r="M5" s="1">
        <v>4</v>
      </c>
      <c r="N5" s="1">
        <v>3</v>
      </c>
      <c r="O5" s="1">
        <v>2</v>
      </c>
      <c r="P5" s="1">
        <v>1</v>
      </c>
      <c r="Q5" s="1">
        <v>3</v>
      </c>
      <c r="R5" s="1">
        <v>2</v>
      </c>
      <c r="S5" s="1">
        <v>2</v>
      </c>
      <c r="T5" s="1">
        <v>2</v>
      </c>
      <c r="U5" s="1">
        <v>1</v>
      </c>
    </row>
    <row r="6" spans="1:21" x14ac:dyDescent="0.3">
      <c r="A6" s="1">
        <v>5</v>
      </c>
      <c r="B6" s="1">
        <v>1</v>
      </c>
      <c r="C6" s="1">
        <v>1</v>
      </c>
      <c r="D6" s="1">
        <v>2</v>
      </c>
      <c r="E6" s="1">
        <v>2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2</v>
      </c>
      <c r="P6" s="1">
        <v>1</v>
      </c>
      <c r="Q6" s="1">
        <v>3</v>
      </c>
      <c r="R6" s="1">
        <v>2</v>
      </c>
      <c r="S6" s="1">
        <v>2</v>
      </c>
      <c r="T6" s="1">
        <v>2</v>
      </c>
      <c r="U6" s="1">
        <v>1</v>
      </c>
    </row>
    <row r="7" spans="1:21" x14ac:dyDescent="0.3">
      <c r="A7" s="1">
        <v>6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2</v>
      </c>
      <c r="H7" s="1">
        <v>2</v>
      </c>
      <c r="I7" s="1">
        <v>1</v>
      </c>
      <c r="J7" s="1">
        <v>2</v>
      </c>
      <c r="K7" s="1">
        <v>3</v>
      </c>
      <c r="L7" s="1">
        <v>2</v>
      </c>
      <c r="M7" s="1">
        <v>3</v>
      </c>
      <c r="N7" s="1">
        <v>2</v>
      </c>
      <c r="O7" s="1">
        <v>2</v>
      </c>
      <c r="P7" s="1">
        <v>1</v>
      </c>
      <c r="Q7" s="1">
        <v>1</v>
      </c>
      <c r="R7" s="1">
        <v>2</v>
      </c>
      <c r="S7" s="1">
        <v>2</v>
      </c>
      <c r="T7" s="1">
        <v>2</v>
      </c>
      <c r="U7" s="1">
        <v>1</v>
      </c>
    </row>
    <row r="8" spans="1:21" x14ac:dyDescent="0.3">
      <c r="A8" s="1">
        <v>7</v>
      </c>
      <c r="B8" s="1">
        <v>1</v>
      </c>
      <c r="C8" s="1">
        <v>1</v>
      </c>
      <c r="D8" s="1">
        <v>2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2</v>
      </c>
      <c r="U8" s="1">
        <v>1</v>
      </c>
    </row>
    <row r="9" spans="1:21" x14ac:dyDescent="0.3">
      <c r="A9" s="1">
        <v>8</v>
      </c>
      <c r="B9" s="1">
        <v>1</v>
      </c>
      <c r="C9" s="1">
        <v>2</v>
      </c>
      <c r="D9" s="1">
        <v>2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2</v>
      </c>
      <c r="M9" s="1">
        <v>3</v>
      </c>
      <c r="N9" s="1">
        <v>2</v>
      </c>
      <c r="O9" s="1">
        <v>2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</row>
    <row r="10" spans="1:21" x14ac:dyDescent="0.3">
      <c r="A10" s="1">
        <v>9</v>
      </c>
      <c r="B10" s="1">
        <v>1</v>
      </c>
      <c r="C10" s="1">
        <v>2</v>
      </c>
      <c r="D10" s="1">
        <v>2</v>
      </c>
      <c r="E10" s="1">
        <v>2</v>
      </c>
      <c r="F10" s="1">
        <v>1</v>
      </c>
      <c r="G10" s="1">
        <v>1</v>
      </c>
      <c r="H10" s="1">
        <v>2</v>
      </c>
      <c r="I10" s="1">
        <v>2</v>
      </c>
      <c r="J10" s="1">
        <v>1</v>
      </c>
      <c r="K10" s="1">
        <v>3</v>
      </c>
      <c r="L10" s="1">
        <v>2</v>
      </c>
      <c r="M10" s="1">
        <v>2</v>
      </c>
      <c r="N10" s="1">
        <v>2</v>
      </c>
      <c r="O10" s="1">
        <v>2</v>
      </c>
      <c r="P10" s="1">
        <v>1</v>
      </c>
      <c r="Q10" s="1">
        <v>1</v>
      </c>
      <c r="R10" s="1">
        <v>2</v>
      </c>
      <c r="S10" s="1">
        <v>2</v>
      </c>
      <c r="T10" s="1">
        <v>2</v>
      </c>
      <c r="U10" s="1">
        <v>1</v>
      </c>
    </row>
    <row r="11" spans="1:21" x14ac:dyDescent="0.3">
      <c r="A11" s="1">
        <v>10</v>
      </c>
      <c r="B11" s="1">
        <v>2</v>
      </c>
      <c r="C11" s="1">
        <v>2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1</v>
      </c>
      <c r="O11" s="1">
        <v>2</v>
      </c>
      <c r="P11" s="1">
        <v>1</v>
      </c>
      <c r="Q11" s="1">
        <v>2</v>
      </c>
      <c r="R11" s="1">
        <v>1</v>
      </c>
      <c r="S11" s="1">
        <v>2</v>
      </c>
      <c r="T11" s="1">
        <v>2</v>
      </c>
      <c r="U11" s="1">
        <v>1</v>
      </c>
    </row>
    <row r="12" spans="1:21" x14ac:dyDescent="0.3">
      <c r="A12" s="1">
        <v>11</v>
      </c>
      <c r="B12" s="1">
        <v>1</v>
      </c>
      <c r="C12" s="1">
        <v>1</v>
      </c>
      <c r="D12" s="1">
        <v>2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1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2</v>
      </c>
      <c r="T12" s="1">
        <v>2</v>
      </c>
      <c r="U12" s="1">
        <v>1</v>
      </c>
    </row>
    <row r="13" spans="1:21" x14ac:dyDescent="0.3">
      <c r="A13" s="1">
        <v>12</v>
      </c>
      <c r="B13" s="1">
        <v>2</v>
      </c>
      <c r="C13" s="1">
        <v>2</v>
      </c>
      <c r="D13" s="1">
        <v>2</v>
      </c>
      <c r="E13" s="1">
        <v>2</v>
      </c>
      <c r="F13" s="1">
        <v>1</v>
      </c>
      <c r="G13" s="1">
        <v>2</v>
      </c>
      <c r="H13" s="1">
        <v>2</v>
      </c>
      <c r="I13" s="1">
        <v>1</v>
      </c>
      <c r="J13" s="1">
        <v>2</v>
      </c>
      <c r="K13" s="1">
        <v>1</v>
      </c>
      <c r="L13" s="1">
        <v>2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2</v>
      </c>
      <c r="T13" s="1">
        <v>2</v>
      </c>
      <c r="U13" s="1">
        <v>1</v>
      </c>
    </row>
    <row r="14" spans="1:21" x14ac:dyDescent="0.3">
      <c r="A14" s="1">
        <v>13</v>
      </c>
      <c r="B14" s="1">
        <v>1</v>
      </c>
      <c r="C14" s="1">
        <v>2</v>
      </c>
      <c r="D14" s="1">
        <v>2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 x14ac:dyDescent="0.3">
      <c r="A15" s="1">
        <v>14</v>
      </c>
      <c r="B15" s="1">
        <v>2</v>
      </c>
      <c r="C15" s="1">
        <v>2</v>
      </c>
      <c r="D15" s="1">
        <v>2</v>
      </c>
      <c r="E15" s="1">
        <v>2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2</v>
      </c>
      <c r="O15" s="1">
        <v>2</v>
      </c>
      <c r="P15" s="1">
        <v>1</v>
      </c>
      <c r="Q15" s="1">
        <v>3</v>
      </c>
      <c r="R15" s="1">
        <v>2</v>
      </c>
      <c r="S15" s="1">
        <v>2</v>
      </c>
      <c r="T15" s="1">
        <v>2</v>
      </c>
      <c r="U15" s="1">
        <v>1</v>
      </c>
    </row>
    <row r="16" spans="1:21" x14ac:dyDescent="0.3">
      <c r="A16" s="1">
        <v>15</v>
      </c>
      <c r="B16" s="1">
        <v>1</v>
      </c>
      <c r="C16" s="1">
        <v>1</v>
      </c>
      <c r="D16" s="1">
        <v>2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3</v>
      </c>
      <c r="R16" s="1">
        <v>1</v>
      </c>
      <c r="S16" s="1">
        <v>1</v>
      </c>
      <c r="T16" s="1">
        <v>1</v>
      </c>
      <c r="U16" s="1">
        <v>1</v>
      </c>
    </row>
    <row r="17" spans="1:21" x14ac:dyDescent="0.3">
      <c r="A17" s="1">
        <v>16</v>
      </c>
      <c r="B17" s="1">
        <v>2</v>
      </c>
      <c r="C17" s="1">
        <v>2</v>
      </c>
      <c r="D17" s="1">
        <v>2</v>
      </c>
      <c r="E17" s="1">
        <v>2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2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3</v>
      </c>
      <c r="R17" s="1">
        <v>1</v>
      </c>
      <c r="S17" s="1">
        <v>1</v>
      </c>
      <c r="T17" s="1">
        <v>1</v>
      </c>
      <c r="U17" s="1">
        <v>1</v>
      </c>
    </row>
    <row r="18" spans="1:21" x14ac:dyDescent="0.3">
      <c r="A18" s="1">
        <v>17</v>
      </c>
      <c r="B18" s="1">
        <v>1</v>
      </c>
      <c r="C18" s="1">
        <v>1</v>
      </c>
      <c r="D18" s="1">
        <v>2</v>
      </c>
      <c r="E18" s="1">
        <v>2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1</v>
      </c>
      <c r="Q18" s="1">
        <v>4</v>
      </c>
      <c r="R18" s="1">
        <v>2</v>
      </c>
      <c r="S18" s="1">
        <v>2</v>
      </c>
      <c r="T18" s="1">
        <v>2</v>
      </c>
      <c r="U18" s="1">
        <v>1</v>
      </c>
    </row>
    <row r="19" spans="1:21" x14ac:dyDescent="0.3">
      <c r="A19" s="1">
        <v>18</v>
      </c>
      <c r="B19" s="1">
        <v>2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1</v>
      </c>
      <c r="N19" s="1">
        <v>3</v>
      </c>
      <c r="O19" s="1">
        <v>2</v>
      </c>
      <c r="P19" s="1">
        <v>1</v>
      </c>
      <c r="Q19" s="1">
        <v>4</v>
      </c>
      <c r="R19" s="1">
        <v>2</v>
      </c>
      <c r="S19" s="1">
        <v>2</v>
      </c>
      <c r="T19" s="1">
        <v>2</v>
      </c>
      <c r="U19" s="1">
        <v>1</v>
      </c>
    </row>
    <row r="20" spans="1:21" x14ac:dyDescent="0.3">
      <c r="A20" s="1">
        <v>19</v>
      </c>
      <c r="B20" s="1">
        <v>1</v>
      </c>
      <c r="C20" s="1">
        <v>1</v>
      </c>
      <c r="D20" s="1">
        <v>2</v>
      </c>
      <c r="E20" s="1">
        <v>2</v>
      </c>
      <c r="F20" s="1">
        <v>1</v>
      </c>
      <c r="G20" s="1">
        <v>2</v>
      </c>
      <c r="H20" s="1">
        <v>2</v>
      </c>
      <c r="I20" s="1">
        <v>1</v>
      </c>
      <c r="J20" s="1">
        <v>2</v>
      </c>
      <c r="K20" s="1">
        <v>2</v>
      </c>
      <c r="L20" s="1">
        <v>1</v>
      </c>
      <c r="M20" s="1">
        <v>2</v>
      </c>
      <c r="N20" s="1">
        <v>2</v>
      </c>
      <c r="O20" s="1">
        <v>2</v>
      </c>
      <c r="P20" s="1">
        <v>1</v>
      </c>
      <c r="Q20" s="1">
        <v>1</v>
      </c>
      <c r="R20" s="1">
        <v>2</v>
      </c>
      <c r="S20" s="1">
        <v>2</v>
      </c>
      <c r="T20" s="1">
        <v>2</v>
      </c>
      <c r="U20" s="1">
        <v>1</v>
      </c>
    </row>
    <row r="21" spans="1:21" x14ac:dyDescent="0.3">
      <c r="A21" s="1">
        <v>20</v>
      </c>
      <c r="B21" s="1">
        <v>1</v>
      </c>
      <c r="C21" s="1">
        <v>2</v>
      </c>
      <c r="D21" s="1">
        <v>2</v>
      </c>
      <c r="E21" s="1">
        <v>2</v>
      </c>
      <c r="F21" s="1">
        <v>1</v>
      </c>
      <c r="G21" s="1">
        <v>2</v>
      </c>
      <c r="H21" s="1">
        <v>2</v>
      </c>
      <c r="I21" s="1">
        <v>1</v>
      </c>
      <c r="J21" s="1">
        <v>2</v>
      </c>
      <c r="K21" s="1">
        <v>1</v>
      </c>
      <c r="L21" s="1">
        <v>2</v>
      </c>
      <c r="M21" s="1">
        <v>1</v>
      </c>
      <c r="N21" s="1">
        <v>1</v>
      </c>
      <c r="O21" s="1">
        <v>2</v>
      </c>
      <c r="P21" s="1">
        <v>1</v>
      </c>
      <c r="Q21" s="1">
        <v>1</v>
      </c>
      <c r="R21" s="1">
        <v>2</v>
      </c>
      <c r="S21" s="1">
        <v>2</v>
      </c>
      <c r="T21" s="1">
        <v>2</v>
      </c>
      <c r="U21" s="1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="93" zoomScaleNormal="93" workbookViewId="0">
      <selection activeCell="K25" sqref="K25"/>
    </sheetView>
  </sheetViews>
  <sheetFormatPr defaultColWidth="9" defaultRowHeight="18" x14ac:dyDescent="0.3"/>
  <cols>
    <col min="1" max="1" width="11.33203125" style="1" bestFit="1" customWidth="1"/>
    <col min="2" max="2" width="9" style="1"/>
    <col min="3" max="3" width="9" style="1" customWidth="1"/>
    <col min="4" max="16384" width="9" style="1"/>
  </cols>
  <sheetData>
    <row r="1" spans="1:21" ht="19.8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1</v>
      </c>
      <c r="G2" s="1">
        <v>2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3</v>
      </c>
      <c r="O2" s="1">
        <v>2</v>
      </c>
      <c r="P2" s="1">
        <v>1</v>
      </c>
      <c r="Q2" s="1">
        <v>3</v>
      </c>
      <c r="R2" s="1">
        <v>2</v>
      </c>
      <c r="S2" s="1">
        <v>2</v>
      </c>
      <c r="T2" s="1">
        <v>2</v>
      </c>
      <c r="U2" s="1">
        <v>1</v>
      </c>
    </row>
    <row r="3" spans="1:21" x14ac:dyDescent="0.3">
      <c r="A3" s="1">
        <v>2</v>
      </c>
      <c r="B3" s="1">
        <v>1</v>
      </c>
      <c r="C3" s="1">
        <v>1</v>
      </c>
      <c r="D3" s="1">
        <v>2</v>
      </c>
      <c r="E3" s="1">
        <v>2</v>
      </c>
      <c r="F3" s="1">
        <v>1</v>
      </c>
      <c r="G3" s="1">
        <v>2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3</v>
      </c>
      <c r="N3" s="1">
        <v>1</v>
      </c>
      <c r="O3" s="1">
        <v>2</v>
      </c>
      <c r="P3" s="1">
        <v>1</v>
      </c>
      <c r="Q3" s="1">
        <v>3</v>
      </c>
      <c r="R3" s="1">
        <v>2</v>
      </c>
      <c r="S3" s="1">
        <v>2</v>
      </c>
      <c r="T3" s="1">
        <v>2</v>
      </c>
      <c r="U3" s="1">
        <v>1</v>
      </c>
    </row>
    <row r="4" spans="1:21" x14ac:dyDescent="0.3">
      <c r="A4" s="1">
        <v>3</v>
      </c>
      <c r="B4" s="1">
        <v>1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1</v>
      </c>
      <c r="J4" s="1">
        <v>2</v>
      </c>
      <c r="K4" s="1">
        <v>4</v>
      </c>
      <c r="L4" s="1">
        <v>2</v>
      </c>
      <c r="M4" s="1">
        <v>3</v>
      </c>
      <c r="N4" s="1">
        <v>1</v>
      </c>
      <c r="O4" s="1">
        <v>2</v>
      </c>
      <c r="P4" s="1">
        <v>1</v>
      </c>
      <c r="Q4" s="1">
        <v>3</v>
      </c>
      <c r="R4" s="1">
        <v>2</v>
      </c>
      <c r="S4" s="1">
        <v>2</v>
      </c>
      <c r="T4" s="1">
        <v>2</v>
      </c>
      <c r="U4" s="1">
        <v>1</v>
      </c>
    </row>
    <row r="5" spans="1:21" x14ac:dyDescent="0.3">
      <c r="A5" s="1">
        <v>4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3</v>
      </c>
      <c r="L5" s="1">
        <v>2</v>
      </c>
      <c r="M5" s="1">
        <v>4</v>
      </c>
      <c r="N5" s="1">
        <v>3</v>
      </c>
      <c r="O5" s="1">
        <v>2</v>
      </c>
      <c r="P5" s="1">
        <v>1</v>
      </c>
      <c r="Q5" s="1">
        <v>3</v>
      </c>
      <c r="R5" s="1">
        <v>2</v>
      </c>
      <c r="S5" s="1">
        <v>2</v>
      </c>
      <c r="T5" s="1">
        <v>2</v>
      </c>
      <c r="U5" s="1">
        <v>1</v>
      </c>
    </row>
    <row r="6" spans="1:21" x14ac:dyDescent="0.3">
      <c r="A6" s="1">
        <v>5</v>
      </c>
      <c r="B6" s="1">
        <v>1</v>
      </c>
      <c r="C6" s="1">
        <v>1</v>
      </c>
      <c r="D6" s="1">
        <v>2</v>
      </c>
      <c r="E6" s="1">
        <v>2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2</v>
      </c>
      <c r="P6" s="1">
        <v>1</v>
      </c>
      <c r="Q6" s="1">
        <v>3</v>
      </c>
      <c r="R6" s="1">
        <v>2</v>
      </c>
      <c r="S6" s="1">
        <v>2</v>
      </c>
      <c r="T6" s="1">
        <v>2</v>
      </c>
      <c r="U6" s="1">
        <v>1</v>
      </c>
    </row>
    <row r="7" spans="1:21" x14ac:dyDescent="0.3">
      <c r="A7" s="1">
        <v>6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2</v>
      </c>
      <c r="H7" s="1">
        <v>2</v>
      </c>
      <c r="I7" s="1">
        <v>1</v>
      </c>
      <c r="J7" s="1">
        <v>2</v>
      </c>
      <c r="K7" s="1">
        <v>3</v>
      </c>
      <c r="L7" s="1">
        <v>2</v>
      </c>
      <c r="M7" s="1">
        <v>3</v>
      </c>
      <c r="N7" s="1">
        <v>2</v>
      </c>
      <c r="O7" s="1">
        <v>2</v>
      </c>
      <c r="P7" s="1">
        <v>1</v>
      </c>
      <c r="Q7" s="1">
        <v>1</v>
      </c>
      <c r="R7" s="1">
        <v>2</v>
      </c>
      <c r="S7" s="1">
        <v>2</v>
      </c>
      <c r="T7" s="1">
        <v>2</v>
      </c>
      <c r="U7" s="1">
        <v>1</v>
      </c>
    </row>
    <row r="8" spans="1:21" x14ac:dyDescent="0.3">
      <c r="A8" s="1">
        <v>7</v>
      </c>
      <c r="B8" s="1">
        <v>1</v>
      </c>
      <c r="C8" s="1">
        <v>1</v>
      </c>
      <c r="D8" s="1">
        <v>2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2</v>
      </c>
      <c r="U8" s="1">
        <v>1</v>
      </c>
    </row>
    <row r="9" spans="1:21" x14ac:dyDescent="0.3">
      <c r="A9" s="1">
        <v>8</v>
      </c>
      <c r="B9" s="1">
        <v>1</v>
      </c>
      <c r="C9" s="1">
        <v>2</v>
      </c>
      <c r="D9" s="1">
        <v>2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2</v>
      </c>
      <c r="M9" s="1">
        <v>3</v>
      </c>
      <c r="N9" s="1">
        <v>2</v>
      </c>
      <c r="O9" s="1">
        <v>2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</row>
    <row r="10" spans="1:21" x14ac:dyDescent="0.3">
      <c r="A10" s="1">
        <v>9</v>
      </c>
      <c r="B10" s="1">
        <v>1</v>
      </c>
      <c r="C10" s="1">
        <v>2</v>
      </c>
      <c r="D10" s="1">
        <v>2</v>
      </c>
      <c r="E10" s="1">
        <v>2</v>
      </c>
      <c r="F10" s="1">
        <v>1</v>
      </c>
      <c r="G10" s="1">
        <v>1</v>
      </c>
      <c r="H10" s="1">
        <v>2</v>
      </c>
      <c r="I10" s="1">
        <v>2</v>
      </c>
      <c r="J10" s="1">
        <v>1</v>
      </c>
      <c r="K10" s="1">
        <v>3</v>
      </c>
      <c r="L10" s="1">
        <v>2</v>
      </c>
      <c r="M10" s="1">
        <v>2</v>
      </c>
      <c r="N10" s="1">
        <v>2</v>
      </c>
      <c r="O10" s="1">
        <v>2</v>
      </c>
      <c r="P10" s="1">
        <v>1</v>
      </c>
      <c r="Q10" s="1">
        <v>1</v>
      </c>
      <c r="R10" s="1">
        <v>2</v>
      </c>
      <c r="S10" s="1">
        <v>2</v>
      </c>
      <c r="T10" s="1">
        <v>2</v>
      </c>
      <c r="U10" s="1">
        <v>1</v>
      </c>
    </row>
    <row r="11" spans="1:21" x14ac:dyDescent="0.3">
      <c r="A11" s="1">
        <v>10</v>
      </c>
      <c r="B11" s="1">
        <v>2</v>
      </c>
      <c r="C11" s="1">
        <v>2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1</v>
      </c>
      <c r="O11" s="1">
        <v>2</v>
      </c>
      <c r="P11" s="1">
        <v>1</v>
      </c>
      <c r="Q11" s="1">
        <v>2</v>
      </c>
      <c r="R11" s="1">
        <v>1</v>
      </c>
      <c r="S11" s="1">
        <v>2</v>
      </c>
      <c r="T11" s="1">
        <v>2</v>
      </c>
      <c r="U11" s="1">
        <v>1</v>
      </c>
    </row>
    <row r="12" spans="1:21" x14ac:dyDescent="0.3">
      <c r="A12" s="1">
        <v>11</v>
      </c>
      <c r="B12" s="1">
        <v>1</v>
      </c>
      <c r="C12" s="1">
        <v>1</v>
      </c>
      <c r="D12" s="1">
        <v>2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1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2</v>
      </c>
      <c r="T12" s="1">
        <v>2</v>
      </c>
      <c r="U12" s="1">
        <v>1</v>
      </c>
    </row>
    <row r="13" spans="1:21" x14ac:dyDescent="0.3">
      <c r="A13" s="1">
        <v>12</v>
      </c>
      <c r="B13" s="1">
        <v>2</v>
      </c>
      <c r="C13" s="1">
        <v>2</v>
      </c>
      <c r="D13" s="1">
        <v>2</v>
      </c>
      <c r="E13" s="1">
        <v>2</v>
      </c>
      <c r="F13" s="1">
        <v>1</v>
      </c>
      <c r="G13" s="1">
        <v>2</v>
      </c>
      <c r="H13" s="1">
        <v>2</v>
      </c>
      <c r="I13" s="1">
        <v>1</v>
      </c>
      <c r="J13" s="1">
        <v>2</v>
      </c>
      <c r="K13" s="1">
        <v>1</v>
      </c>
      <c r="L13" s="1">
        <v>2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2</v>
      </c>
      <c r="T13" s="1">
        <v>2</v>
      </c>
      <c r="U13" s="1">
        <v>1</v>
      </c>
    </row>
    <row r="14" spans="1:21" x14ac:dyDescent="0.3">
      <c r="A14" s="1">
        <v>13</v>
      </c>
      <c r="B14" s="1">
        <v>1</v>
      </c>
      <c r="C14" s="1">
        <v>2</v>
      </c>
      <c r="D14" s="1">
        <v>2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 x14ac:dyDescent="0.3">
      <c r="A15" s="1">
        <v>14</v>
      </c>
      <c r="B15" s="1">
        <v>2</v>
      </c>
      <c r="C15" s="1">
        <v>2</v>
      </c>
      <c r="D15" s="1">
        <v>2</v>
      </c>
      <c r="E15" s="1">
        <v>2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2</v>
      </c>
      <c r="O15" s="1">
        <v>2</v>
      </c>
      <c r="P15" s="1">
        <v>1</v>
      </c>
      <c r="Q15" s="1">
        <v>3</v>
      </c>
      <c r="R15" s="1">
        <v>2</v>
      </c>
      <c r="S15" s="1">
        <v>2</v>
      </c>
      <c r="T15" s="1">
        <v>2</v>
      </c>
      <c r="U15" s="1">
        <v>1</v>
      </c>
    </row>
    <row r="16" spans="1:21" x14ac:dyDescent="0.3">
      <c r="A16" s="1">
        <v>15</v>
      </c>
      <c r="B16" s="1">
        <v>1</v>
      </c>
      <c r="C16" s="1">
        <v>1</v>
      </c>
      <c r="D16" s="1">
        <v>2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3</v>
      </c>
      <c r="R16" s="1">
        <v>1</v>
      </c>
      <c r="S16" s="1">
        <v>1</v>
      </c>
      <c r="T16" s="1">
        <v>1</v>
      </c>
      <c r="U16" s="1">
        <v>1</v>
      </c>
    </row>
    <row r="17" spans="1:21" x14ac:dyDescent="0.3">
      <c r="A17" s="1">
        <v>16</v>
      </c>
      <c r="B17" s="1">
        <v>2</v>
      </c>
      <c r="C17" s="1">
        <v>2</v>
      </c>
      <c r="D17" s="1">
        <v>2</v>
      </c>
      <c r="E17" s="1">
        <v>2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2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3</v>
      </c>
      <c r="R17" s="1">
        <v>1</v>
      </c>
      <c r="S17" s="1">
        <v>1</v>
      </c>
      <c r="T17" s="1">
        <v>1</v>
      </c>
      <c r="U17" s="1">
        <v>1</v>
      </c>
    </row>
    <row r="18" spans="1:21" x14ac:dyDescent="0.3">
      <c r="A18" s="1">
        <v>17</v>
      </c>
      <c r="B18" s="1">
        <v>1</v>
      </c>
      <c r="C18" s="1">
        <v>1</v>
      </c>
      <c r="D18" s="1">
        <v>2</v>
      </c>
      <c r="E18" s="1">
        <v>2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1</v>
      </c>
      <c r="Q18" s="1">
        <v>4</v>
      </c>
      <c r="R18" s="1">
        <v>2</v>
      </c>
      <c r="S18" s="1">
        <v>2</v>
      </c>
      <c r="T18" s="1">
        <v>2</v>
      </c>
      <c r="U18" s="1">
        <v>1</v>
      </c>
    </row>
    <row r="19" spans="1:21" x14ac:dyDescent="0.3">
      <c r="A19" s="1">
        <v>18</v>
      </c>
      <c r="B19" s="1">
        <v>2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1</v>
      </c>
      <c r="N19" s="1">
        <v>3</v>
      </c>
      <c r="O19" s="1">
        <v>2</v>
      </c>
      <c r="P19" s="1">
        <v>1</v>
      </c>
      <c r="Q19" s="1">
        <v>4</v>
      </c>
      <c r="R19" s="1">
        <v>2</v>
      </c>
      <c r="S19" s="1">
        <v>2</v>
      </c>
      <c r="T19" s="1">
        <v>2</v>
      </c>
      <c r="U19" s="1">
        <v>1</v>
      </c>
    </row>
    <row r="20" spans="1:21" x14ac:dyDescent="0.3">
      <c r="A20" s="1">
        <v>19</v>
      </c>
      <c r="B20" s="1">
        <v>1</v>
      </c>
      <c r="C20" s="1">
        <v>1</v>
      </c>
      <c r="D20" s="1">
        <v>2</v>
      </c>
      <c r="E20" s="1">
        <v>2</v>
      </c>
      <c r="F20" s="1">
        <v>1</v>
      </c>
      <c r="G20" s="1">
        <v>2</v>
      </c>
      <c r="H20" s="1">
        <v>2</v>
      </c>
      <c r="I20" s="1">
        <v>1</v>
      </c>
      <c r="J20" s="1">
        <v>2</v>
      </c>
      <c r="K20" s="1">
        <v>2</v>
      </c>
      <c r="L20" s="1">
        <v>1</v>
      </c>
      <c r="M20" s="1">
        <v>2</v>
      </c>
      <c r="N20" s="1">
        <v>2</v>
      </c>
      <c r="O20" s="1">
        <v>2</v>
      </c>
      <c r="P20" s="1">
        <v>1</v>
      </c>
      <c r="Q20" s="1">
        <v>1</v>
      </c>
      <c r="R20" s="1">
        <v>2</v>
      </c>
      <c r="S20" s="1">
        <v>2</v>
      </c>
      <c r="T20" s="1">
        <v>2</v>
      </c>
      <c r="U20" s="1">
        <v>1</v>
      </c>
    </row>
    <row r="21" spans="1:21" x14ac:dyDescent="0.3">
      <c r="A21" s="1">
        <v>20</v>
      </c>
      <c r="B21" s="1">
        <v>1</v>
      </c>
      <c r="C21" s="1">
        <v>2</v>
      </c>
      <c r="D21" s="1">
        <v>2</v>
      </c>
      <c r="E21" s="1">
        <v>2</v>
      </c>
      <c r="F21" s="1">
        <v>1</v>
      </c>
      <c r="G21" s="1">
        <v>2</v>
      </c>
      <c r="H21" s="1">
        <v>2</v>
      </c>
      <c r="I21" s="1">
        <v>1</v>
      </c>
      <c r="J21" s="1">
        <v>2</v>
      </c>
      <c r="K21" s="1">
        <v>1</v>
      </c>
      <c r="L21" s="1">
        <v>2</v>
      </c>
      <c r="M21" s="1">
        <v>1</v>
      </c>
      <c r="N21" s="1">
        <v>1</v>
      </c>
      <c r="O21" s="1">
        <v>2</v>
      </c>
      <c r="P21" s="1">
        <v>1</v>
      </c>
      <c r="Q21" s="1">
        <v>1</v>
      </c>
      <c r="R21" s="1">
        <v>2</v>
      </c>
      <c r="S21" s="1">
        <v>2</v>
      </c>
      <c r="T21" s="1">
        <v>2</v>
      </c>
      <c r="U21" s="1">
        <v>1</v>
      </c>
    </row>
    <row r="23" spans="1:21" x14ac:dyDescent="0.3">
      <c r="A23" s="7" t="s">
        <v>96</v>
      </c>
      <c r="B23" s="8">
        <f>COUNT(B2:B21 )</f>
        <v>20</v>
      </c>
      <c r="C23" s="8">
        <f t="shared" ref="C23:U23" si="0">COUNT(C2:C21 )</f>
        <v>20</v>
      </c>
      <c r="D23" s="8">
        <f t="shared" si="0"/>
        <v>20</v>
      </c>
      <c r="E23" s="8">
        <f t="shared" si="0"/>
        <v>20</v>
      </c>
      <c r="F23" s="8">
        <f t="shared" si="0"/>
        <v>20</v>
      </c>
      <c r="G23" s="8">
        <f t="shared" si="0"/>
        <v>20</v>
      </c>
      <c r="H23" s="8">
        <f t="shared" si="0"/>
        <v>20</v>
      </c>
      <c r="I23" s="8">
        <f t="shared" si="0"/>
        <v>20</v>
      </c>
      <c r="J23" s="8">
        <f t="shared" si="0"/>
        <v>20</v>
      </c>
      <c r="K23" s="8">
        <f t="shared" si="0"/>
        <v>20</v>
      </c>
      <c r="L23" s="8">
        <f t="shared" si="0"/>
        <v>20</v>
      </c>
      <c r="M23" s="8">
        <f t="shared" si="0"/>
        <v>20</v>
      </c>
      <c r="N23" s="8">
        <f t="shared" si="0"/>
        <v>20</v>
      </c>
      <c r="O23" s="8">
        <f t="shared" si="0"/>
        <v>20</v>
      </c>
      <c r="P23" s="8">
        <f t="shared" si="0"/>
        <v>20</v>
      </c>
      <c r="Q23" s="8">
        <f t="shared" si="0"/>
        <v>20</v>
      </c>
      <c r="R23" s="8">
        <f t="shared" si="0"/>
        <v>20</v>
      </c>
      <c r="S23" s="8">
        <f t="shared" si="0"/>
        <v>20</v>
      </c>
      <c r="T23" s="8">
        <f t="shared" si="0"/>
        <v>20</v>
      </c>
      <c r="U23" s="8">
        <f t="shared" si="0"/>
        <v>20</v>
      </c>
    </row>
    <row r="24" spans="1:21" x14ac:dyDescent="0.3">
      <c r="A24" s="5" t="s">
        <v>97</v>
      </c>
      <c r="B24" s="6">
        <f>AVERAGE(B2:B21 )</f>
        <v>1.3</v>
      </c>
      <c r="C24" s="6">
        <f t="shared" ref="C24:U24" si="1">AVERAGE(C2:C21 )</f>
        <v>1.6</v>
      </c>
      <c r="D24" s="6">
        <f t="shared" si="1"/>
        <v>2</v>
      </c>
      <c r="E24" s="6">
        <f t="shared" si="1"/>
        <v>2</v>
      </c>
      <c r="F24" s="6">
        <f t="shared" si="1"/>
        <v>1</v>
      </c>
      <c r="G24" s="6">
        <f t="shared" si="1"/>
        <v>1.55</v>
      </c>
      <c r="H24" s="6">
        <f t="shared" si="1"/>
        <v>1.65</v>
      </c>
      <c r="I24" s="6">
        <f t="shared" si="1"/>
        <v>1.1000000000000001</v>
      </c>
      <c r="J24" s="6">
        <f t="shared" si="1"/>
        <v>1.9</v>
      </c>
      <c r="K24" s="6">
        <f t="shared" si="1"/>
        <v>1.85</v>
      </c>
      <c r="L24" s="6">
        <f t="shared" si="1"/>
        <v>1.95</v>
      </c>
      <c r="M24" s="6">
        <f t="shared" si="1"/>
        <v>1.75</v>
      </c>
      <c r="N24" s="6">
        <f t="shared" si="1"/>
        <v>1.7</v>
      </c>
      <c r="O24" s="6">
        <f t="shared" si="1"/>
        <v>1.85</v>
      </c>
      <c r="P24" s="6">
        <f t="shared" si="1"/>
        <v>1</v>
      </c>
      <c r="Q24" s="6">
        <f t="shared" si="1"/>
        <v>2.2000000000000002</v>
      </c>
      <c r="R24" s="6">
        <f t="shared" si="1"/>
        <v>1.65</v>
      </c>
      <c r="S24" s="6">
        <f t="shared" si="1"/>
        <v>1.75</v>
      </c>
      <c r="T24" s="6">
        <f t="shared" si="1"/>
        <v>1.8</v>
      </c>
      <c r="U24" s="6">
        <f t="shared" si="1"/>
        <v>1</v>
      </c>
    </row>
    <row r="25" spans="1:21" x14ac:dyDescent="0.3">
      <c r="A25" s="9" t="s">
        <v>98</v>
      </c>
      <c r="B25" s="10">
        <f>STDEV(B2:B21 )</f>
        <v>0.47016234598162743</v>
      </c>
      <c r="C25" s="10">
        <f t="shared" ref="C25:U25" si="2">STDEV(C2:C21 )</f>
        <v>0.5026246899500344</v>
      </c>
      <c r="D25" s="10">
        <f t="shared" si="2"/>
        <v>0</v>
      </c>
      <c r="E25" s="10">
        <f t="shared" si="2"/>
        <v>0</v>
      </c>
      <c r="F25" s="10">
        <f t="shared" si="2"/>
        <v>0</v>
      </c>
      <c r="G25" s="10">
        <f t="shared" si="2"/>
        <v>0.5104177855340406</v>
      </c>
      <c r="H25" s="10">
        <f t="shared" si="2"/>
        <v>0.48936048492959278</v>
      </c>
      <c r="I25" s="10">
        <f t="shared" si="2"/>
        <v>0.3077935056255463</v>
      </c>
      <c r="J25" s="10">
        <f t="shared" si="2"/>
        <v>0.30779350562554597</v>
      </c>
      <c r="K25" s="28">
        <f t="shared" si="2"/>
        <v>1.0399898784932577</v>
      </c>
      <c r="L25" s="10">
        <f t="shared" si="2"/>
        <v>0.2236067977499793</v>
      </c>
      <c r="M25" s="28">
        <f t="shared" si="2"/>
        <v>0.96654566695826094</v>
      </c>
      <c r="N25" s="10">
        <f t="shared" si="2"/>
        <v>0.73269509706504654</v>
      </c>
      <c r="O25" s="10">
        <f t="shared" si="2"/>
        <v>0.36634754853252305</v>
      </c>
      <c r="P25" s="10">
        <f t="shared" si="2"/>
        <v>0</v>
      </c>
      <c r="Q25" s="28">
        <f t="shared" si="2"/>
        <v>1.105012502906165</v>
      </c>
      <c r="R25" s="10">
        <f t="shared" si="2"/>
        <v>0.48936048492959278</v>
      </c>
      <c r="S25" s="10">
        <f t="shared" si="2"/>
        <v>0.4442616583193193</v>
      </c>
      <c r="T25" s="10">
        <f t="shared" si="2"/>
        <v>0.41039134083406181</v>
      </c>
      <c r="U25" s="10">
        <f t="shared" si="2"/>
        <v>0</v>
      </c>
    </row>
    <row r="26" spans="1:21" x14ac:dyDescent="0.3">
      <c r="A26" s="5" t="s">
        <v>99</v>
      </c>
      <c r="B26" s="6">
        <f>VAR(B2:B21 )</f>
        <v>0.22105263157894753</v>
      </c>
      <c r="C26" s="6">
        <f t="shared" ref="C26:U26" si="3">VAR(C2:C21 )</f>
        <v>0.25263157894736826</v>
      </c>
      <c r="D26" s="6">
        <f t="shared" si="3"/>
        <v>0</v>
      </c>
      <c r="E26" s="6">
        <f t="shared" si="3"/>
        <v>0</v>
      </c>
      <c r="F26" s="6">
        <f t="shared" si="3"/>
        <v>0</v>
      </c>
      <c r="G26" s="6">
        <f t="shared" si="3"/>
        <v>0.26052631578947383</v>
      </c>
      <c r="H26" s="6">
        <f t="shared" si="3"/>
        <v>0.23947368421052617</v>
      </c>
      <c r="I26" s="6">
        <f t="shared" si="3"/>
        <v>9.4736842105263189E-2</v>
      </c>
      <c r="J26" s="6">
        <f t="shared" si="3"/>
        <v>9.4736842105263008E-2</v>
      </c>
      <c r="K26" s="6">
        <f t="shared" si="3"/>
        <v>1.081578947368421</v>
      </c>
      <c r="L26" s="6">
        <f t="shared" si="3"/>
        <v>5.0000000000000148E-2</v>
      </c>
      <c r="M26" s="6">
        <f t="shared" si="3"/>
        <v>0.93421052631578949</v>
      </c>
      <c r="N26" s="6">
        <f t="shared" si="3"/>
        <v>0.53684210526315801</v>
      </c>
      <c r="O26" s="6">
        <f t="shared" si="3"/>
        <v>0.13421052631578934</v>
      </c>
      <c r="P26" s="6">
        <f t="shared" si="3"/>
        <v>0</v>
      </c>
      <c r="Q26" s="6">
        <f t="shared" si="3"/>
        <v>1.2210526315789476</v>
      </c>
      <c r="R26" s="6">
        <f t="shared" si="3"/>
        <v>0.23947368421052617</v>
      </c>
      <c r="S26" s="6">
        <f t="shared" si="3"/>
        <v>0.19736842105263158</v>
      </c>
      <c r="T26" s="6">
        <f t="shared" si="3"/>
        <v>0.16842105263157911</v>
      </c>
      <c r="U26" s="6">
        <f t="shared" si="3"/>
        <v>0</v>
      </c>
    </row>
  </sheetData>
  <autoFilter ref="A1:U21" xr:uid="{00000000-0009-0000-0000-000002000000}"/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tabSelected="1" workbookViewId="0">
      <selection activeCell="B21" sqref="B21"/>
    </sheetView>
  </sheetViews>
  <sheetFormatPr defaultRowHeight="16.2" x14ac:dyDescent="0.3"/>
  <cols>
    <col min="2" max="2" width="10" bestFit="1" customWidth="1"/>
  </cols>
  <sheetData>
    <row r="1" spans="1:16" ht="18" x14ac:dyDescent="0.3">
      <c r="A1" s="14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ht="18" x14ac:dyDescent="0.3">
      <c r="A2" s="1" t="s">
        <v>5</v>
      </c>
      <c r="B2" s="11">
        <f>VARP(資料分析!$G$2:$G$21)</f>
        <v>0.2475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8" x14ac:dyDescent="0.3">
      <c r="A3" s="1" t="s">
        <v>6</v>
      </c>
      <c r="B3" s="11">
        <v>0.19250000000000003</v>
      </c>
      <c r="C3" s="11">
        <f>VARP(資料分析!$H$2:$H$21)</f>
        <v>0.22750000000000001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ht="18" x14ac:dyDescent="0.3">
      <c r="A4" s="1" t="s">
        <v>7</v>
      </c>
      <c r="B4" s="11">
        <v>-5.4999999999999979E-2</v>
      </c>
      <c r="C4" s="11">
        <v>3.5000000000000003E-2</v>
      </c>
      <c r="D4" s="16">
        <f>VARP(資料分析!$I$2:$I$21)</f>
        <v>0.09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8" x14ac:dyDescent="0.3">
      <c r="A5" s="1" t="s">
        <v>8</v>
      </c>
      <c r="B5" s="11">
        <v>5.4999999999999979E-2</v>
      </c>
      <c r="C5" s="11">
        <v>-3.5000000000000003E-2</v>
      </c>
      <c r="D5" s="16">
        <v>-0.09</v>
      </c>
      <c r="E5" s="11">
        <f>VARP(資料分析!$J$2:$J$21)</f>
        <v>0.09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8" x14ac:dyDescent="0.3">
      <c r="A6" s="1" t="s">
        <v>9</v>
      </c>
      <c r="B6" s="11">
        <v>0.13250000000000006</v>
      </c>
      <c r="C6" s="11">
        <v>0.14749999999999996</v>
      </c>
      <c r="D6" s="16">
        <v>1.4999999999999996E-2</v>
      </c>
      <c r="E6" s="11">
        <v>-1.4999999999999996E-2</v>
      </c>
      <c r="F6" s="11">
        <f>VARP(資料分析!$K$2:$K$21)</f>
        <v>1.0275000000000001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8" x14ac:dyDescent="0.3">
      <c r="A7" s="1" t="s">
        <v>10</v>
      </c>
      <c r="B7" s="11">
        <v>-2.2499999999999999E-2</v>
      </c>
      <c r="C7" s="11">
        <v>-1.7500000000000002E-2</v>
      </c>
      <c r="D7" s="16">
        <v>5.0000000000000001E-3</v>
      </c>
      <c r="E7" s="11">
        <v>-5.0000000000000001E-3</v>
      </c>
      <c r="F7" s="11">
        <v>-7.4999999999999954E-3</v>
      </c>
      <c r="G7" s="11">
        <f>VARP(資料分析!$L$2:$L$21)</f>
        <v>4.7500000000000001E-2</v>
      </c>
      <c r="H7" s="11"/>
      <c r="I7" s="11"/>
      <c r="J7" s="11"/>
      <c r="K7" s="11"/>
      <c r="L7" s="11"/>
      <c r="M7" s="11"/>
      <c r="N7" s="11"/>
      <c r="O7" s="11"/>
      <c r="P7" s="11"/>
    </row>
    <row r="8" spans="1:16" ht="18" x14ac:dyDescent="0.3">
      <c r="A8" s="1" t="s">
        <v>11</v>
      </c>
      <c r="B8" s="11">
        <v>8.7500000000000022E-2</v>
      </c>
      <c r="C8" s="11">
        <v>0.11249999999999991</v>
      </c>
      <c r="D8" s="16">
        <v>2.5000000000000001E-2</v>
      </c>
      <c r="E8" s="11">
        <v>-2.5000000000000001E-2</v>
      </c>
      <c r="F8" s="11">
        <v>0.66249999999999953</v>
      </c>
      <c r="G8" s="11">
        <v>-1.2500000000000001E-2</v>
      </c>
      <c r="H8" s="11">
        <f>VARP(資料分析!$M$2:$M$21)</f>
        <v>0.88749999999999996</v>
      </c>
      <c r="I8" s="11"/>
      <c r="J8" s="11"/>
      <c r="K8" s="11"/>
      <c r="L8" s="11"/>
      <c r="M8" s="11"/>
      <c r="N8" s="11"/>
      <c r="O8" s="11"/>
      <c r="P8" s="11"/>
    </row>
    <row r="9" spans="1:16" ht="18" x14ac:dyDescent="0.3">
      <c r="A9" s="1" t="s">
        <v>12</v>
      </c>
      <c r="B9" s="11">
        <v>6.5000000000000002E-2</v>
      </c>
      <c r="C9" s="11">
        <v>9.4999999999999973E-2</v>
      </c>
      <c r="D9" s="16">
        <v>3.0000000000000006E-2</v>
      </c>
      <c r="E9" s="11">
        <v>-3.0000000000000006E-2</v>
      </c>
      <c r="F9" s="11">
        <v>4.9999999999999403E-3</v>
      </c>
      <c r="G9" s="11">
        <v>-1.5000000000000003E-2</v>
      </c>
      <c r="H9" s="11">
        <v>0.125</v>
      </c>
      <c r="I9" s="11">
        <f>VARP(資料分析!$N$2:$N$21)</f>
        <v>0.51</v>
      </c>
      <c r="J9" s="11"/>
      <c r="K9" s="11"/>
      <c r="L9" s="11"/>
      <c r="M9" s="11"/>
      <c r="N9" s="11"/>
      <c r="O9" s="11"/>
      <c r="P9" s="11"/>
    </row>
    <row r="10" spans="1:16" ht="18" x14ac:dyDescent="0.3">
      <c r="A10" s="1" t="s">
        <v>13</v>
      </c>
      <c r="B10" s="11">
        <v>8.2499999999999976E-2</v>
      </c>
      <c r="C10" s="11">
        <v>9.7500000000000003E-2</v>
      </c>
      <c r="D10" s="16">
        <v>1.4999999999999999E-2</v>
      </c>
      <c r="E10" s="11">
        <v>-1.4999999999999999E-2</v>
      </c>
      <c r="F10" s="11">
        <v>-2.250000000000001E-2</v>
      </c>
      <c r="G10" s="11">
        <v>-7.4999999999999997E-3</v>
      </c>
      <c r="H10" s="11">
        <v>6.2500000000000028E-2</v>
      </c>
      <c r="I10" s="11">
        <v>5.0000000000000018E-3</v>
      </c>
      <c r="J10" s="11">
        <f>VARP(資料分析!$O$2:$O$21)</f>
        <v>0.1275</v>
      </c>
      <c r="K10" s="11"/>
      <c r="L10" s="11"/>
      <c r="M10" s="11"/>
      <c r="N10" s="11"/>
      <c r="O10" s="11"/>
      <c r="P10" s="11"/>
    </row>
    <row r="11" spans="1:16" ht="18" x14ac:dyDescent="0.3">
      <c r="A11" s="1" t="s">
        <v>14</v>
      </c>
      <c r="B11" s="11">
        <v>0</v>
      </c>
      <c r="C11" s="11">
        <v>0</v>
      </c>
      <c r="D11" s="16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f>VARP(資料分析!$P$2:$P$21)</f>
        <v>0</v>
      </c>
      <c r="L11" s="11"/>
      <c r="M11" s="11"/>
      <c r="N11" s="11"/>
      <c r="O11" s="11"/>
      <c r="P11" s="11"/>
    </row>
    <row r="12" spans="1:16" ht="18" x14ac:dyDescent="0.3">
      <c r="A12" s="1" t="s">
        <v>15</v>
      </c>
      <c r="B12" s="11">
        <v>0.09</v>
      </c>
      <c r="C12" s="11">
        <v>0.12000000000000002</v>
      </c>
      <c r="D12" s="16">
        <v>2.9999999999999982E-2</v>
      </c>
      <c r="E12" s="11">
        <v>-2.9999999999999982E-2</v>
      </c>
      <c r="F12" s="11">
        <v>8.0000000000000057E-2</v>
      </c>
      <c r="G12" s="11">
        <v>6.0000000000000012E-2</v>
      </c>
      <c r="H12" s="11">
        <v>5.000000000000001E-2</v>
      </c>
      <c r="I12" s="11">
        <v>0.21000000000000002</v>
      </c>
      <c r="J12" s="11">
        <v>-2.0000000000000004E-2</v>
      </c>
      <c r="K12" s="11">
        <v>0</v>
      </c>
      <c r="L12" s="11">
        <f>VARP(資料分析!$Q$2:$Q$21)</f>
        <v>1.1599999999999999</v>
      </c>
      <c r="M12" s="11"/>
      <c r="N12" s="11"/>
      <c r="O12" s="11"/>
      <c r="P12" s="11"/>
    </row>
    <row r="13" spans="1:16" ht="18" x14ac:dyDescent="0.3">
      <c r="A13" s="1" t="s">
        <v>16</v>
      </c>
      <c r="B13" s="11">
        <v>0.19250000000000003</v>
      </c>
      <c r="C13" s="11">
        <v>0.22750000000000009</v>
      </c>
      <c r="D13" s="16">
        <v>3.5000000000000003E-2</v>
      </c>
      <c r="E13" s="11">
        <v>-3.5000000000000003E-2</v>
      </c>
      <c r="F13" s="11">
        <v>0.14749999999999996</v>
      </c>
      <c r="G13" s="11">
        <v>-1.7500000000000002E-2</v>
      </c>
      <c r="H13" s="11">
        <v>0.11249999999999991</v>
      </c>
      <c r="I13" s="11">
        <v>9.4999999999999973E-2</v>
      </c>
      <c r="J13" s="11">
        <v>9.7500000000000003E-2</v>
      </c>
      <c r="K13" s="11">
        <v>0</v>
      </c>
      <c r="L13" s="11">
        <v>0.12000000000000002</v>
      </c>
      <c r="M13" s="11">
        <f>VARP(資料分析!$R$2:$R$21)</f>
        <v>0.22750000000000001</v>
      </c>
      <c r="N13" s="11"/>
      <c r="O13" s="11"/>
      <c r="P13" s="11"/>
    </row>
    <row r="14" spans="1:16" ht="18" x14ac:dyDescent="0.3">
      <c r="A14" s="1" t="s">
        <v>17</v>
      </c>
      <c r="B14" s="11">
        <v>0.13750000000000001</v>
      </c>
      <c r="C14" s="11">
        <v>0.16249999999999992</v>
      </c>
      <c r="D14" s="16">
        <v>2.5000000000000001E-2</v>
      </c>
      <c r="E14" s="11">
        <v>-2.5000000000000001E-2</v>
      </c>
      <c r="F14" s="11">
        <v>6.2500000000000069E-2</v>
      </c>
      <c r="G14" s="11">
        <v>-1.2500000000000001E-2</v>
      </c>
      <c r="H14" s="11">
        <v>3.7499999999999999E-2</v>
      </c>
      <c r="I14" s="11">
        <v>2.4999999999999991E-2</v>
      </c>
      <c r="J14" s="11">
        <v>0.11250000000000002</v>
      </c>
      <c r="K14" s="11">
        <v>0</v>
      </c>
      <c r="L14" s="11">
        <v>0.05</v>
      </c>
      <c r="M14" s="11">
        <v>0.16249999999999992</v>
      </c>
      <c r="N14" s="11">
        <f>VARP(資料分析!$S$2:$S$21)</f>
        <v>0.1875</v>
      </c>
      <c r="O14" s="11"/>
      <c r="P14" s="11"/>
    </row>
    <row r="15" spans="1:16" ht="18" x14ac:dyDescent="0.3">
      <c r="A15" s="1" t="s">
        <v>18</v>
      </c>
      <c r="B15" s="11">
        <v>0.10999999999999996</v>
      </c>
      <c r="C15" s="11">
        <v>0.12999999999999998</v>
      </c>
      <c r="D15" s="16">
        <v>1.9999999999999997E-2</v>
      </c>
      <c r="E15" s="11">
        <v>-1.9999999999999997E-2</v>
      </c>
      <c r="F15" s="11">
        <v>2.0000000000000039E-2</v>
      </c>
      <c r="G15" s="11">
        <v>-9.9999999999999985E-3</v>
      </c>
      <c r="H15" s="11">
        <v>1.6653345369377347E-17</v>
      </c>
      <c r="I15" s="11">
        <v>-9.999999999999995E-3</v>
      </c>
      <c r="J15" s="11">
        <v>0.11999999999999997</v>
      </c>
      <c r="K15" s="11">
        <v>0</v>
      </c>
      <c r="L15" s="11">
        <v>3.9999999999999994E-2</v>
      </c>
      <c r="M15" s="11">
        <v>0.12999999999999998</v>
      </c>
      <c r="N15" s="11">
        <v>0.14999999999999997</v>
      </c>
      <c r="O15" s="11">
        <f>VARP(資料分析!$T$2:$T$21)</f>
        <v>0.16</v>
      </c>
      <c r="P15" s="11"/>
    </row>
    <row r="16" spans="1:16" ht="18.600000000000001" thickBot="1" x14ac:dyDescent="0.35">
      <c r="A16" s="1" t="s">
        <v>19</v>
      </c>
      <c r="B16" s="12">
        <v>0</v>
      </c>
      <c r="C16" s="12">
        <v>0</v>
      </c>
      <c r="D16" s="17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f>VARP(資料分析!$U$2:$U$21)</f>
        <v>0</v>
      </c>
    </row>
    <row r="18" spans="1:2" x14ac:dyDescent="0.3">
      <c r="A18" s="15" t="s">
        <v>100</v>
      </c>
      <c r="B18" s="15">
        <f>COUNTA( A2:A16)</f>
        <v>15</v>
      </c>
    </row>
    <row r="19" spans="1:2" x14ac:dyDescent="0.3">
      <c r="A19" t="s">
        <v>101</v>
      </c>
      <c r="B19" s="18">
        <f>SUM(B2,C3,D4,E5,F6,G7,H8,I9,J10,K11,L12,M13,N14,O15,P16 )</f>
        <v>4.99</v>
      </c>
    </row>
    <row r="20" spans="1:2" x14ac:dyDescent="0.3">
      <c r="A20" s="15" t="s">
        <v>102</v>
      </c>
      <c r="B20" s="19">
        <f>SUM(B3:B16,C4:C16,D5:D16,E6:E16,F7:F16,G8:G16,H9:H16,I10:I16,J11:J16,K12:K16,L13:L16,M14:M16,N15:N16,O16 )</f>
        <v>4.6599999999999993</v>
      </c>
    </row>
    <row r="21" spans="1:2" x14ac:dyDescent="0.3">
      <c r="A21" t="s">
        <v>103</v>
      </c>
      <c r="B21" s="18">
        <f>(B18/(B18-1))*(1-(B19/(B19+2*B20)))</f>
        <v>0.69781371668164105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10" workbookViewId="0">
      <selection activeCell="H32" sqref="H32"/>
    </sheetView>
  </sheetViews>
  <sheetFormatPr defaultRowHeight="16.2" x14ac:dyDescent="0.3"/>
  <cols>
    <col min="1" max="1" width="10.21875" customWidth="1"/>
  </cols>
  <sheetData>
    <row r="1" spans="1:5" ht="19.8" x14ac:dyDescent="0.3">
      <c r="A1" s="1" t="s">
        <v>20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ht="18" x14ac:dyDescent="0.3">
      <c r="A2" s="1">
        <v>1</v>
      </c>
      <c r="B2" s="1">
        <v>2</v>
      </c>
      <c r="C2" s="1">
        <v>2</v>
      </c>
      <c r="D2" s="1">
        <v>1</v>
      </c>
      <c r="E2" s="1">
        <v>2</v>
      </c>
    </row>
    <row r="3" spans="1:5" ht="18" x14ac:dyDescent="0.3">
      <c r="A3" s="1">
        <v>2</v>
      </c>
      <c r="B3" s="1">
        <v>2</v>
      </c>
      <c r="C3" s="1">
        <v>2</v>
      </c>
      <c r="D3" s="1">
        <v>1</v>
      </c>
      <c r="E3" s="1">
        <v>2</v>
      </c>
    </row>
    <row r="4" spans="1:5" ht="18" x14ac:dyDescent="0.3">
      <c r="A4" s="1">
        <v>3</v>
      </c>
      <c r="B4" s="1">
        <v>2</v>
      </c>
      <c r="C4" s="1">
        <v>2</v>
      </c>
      <c r="D4" s="1">
        <v>1</v>
      </c>
      <c r="E4" s="1">
        <v>2</v>
      </c>
    </row>
    <row r="5" spans="1:5" ht="18" x14ac:dyDescent="0.3">
      <c r="A5" s="1">
        <v>4</v>
      </c>
      <c r="B5" s="1">
        <v>2</v>
      </c>
      <c r="C5" s="1">
        <v>2</v>
      </c>
      <c r="D5" s="1">
        <v>1</v>
      </c>
      <c r="E5" s="1">
        <v>2</v>
      </c>
    </row>
    <row r="6" spans="1:5" ht="18" x14ac:dyDescent="0.3">
      <c r="A6" s="1">
        <v>5</v>
      </c>
      <c r="B6" s="1">
        <v>2</v>
      </c>
      <c r="C6" s="1">
        <v>2</v>
      </c>
      <c r="D6" s="1">
        <v>1</v>
      </c>
      <c r="E6" s="1">
        <v>2</v>
      </c>
    </row>
    <row r="7" spans="1:5" ht="18" x14ac:dyDescent="0.3">
      <c r="A7" s="1">
        <v>6</v>
      </c>
      <c r="B7" s="1">
        <v>2</v>
      </c>
      <c r="C7" s="1">
        <v>2</v>
      </c>
      <c r="D7" s="1">
        <v>1</v>
      </c>
      <c r="E7" s="1">
        <v>2</v>
      </c>
    </row>
    <row r="8" spans="1:5" ht="18" x14ac:dyDescent="0.3">
      <c r="A8" s="1">
        <v>7</v>
      </c>
      <c r="B8" s="1">
        <v>1</v>
      </c>
      <c r="C8" s="1">
        <v>1</v>
      </c>
      <c r="D8" s="1">
        <v>1</v>
      </c>
      <c r="E8" s="1">
        <v>2</v>
      </c>
    </row>
    <row r="9" spans="1:5" ht="18" x14ac:dyDescent="0.3">
      <c r="A9" s="1">
        <v>8</v>
      </c>
      <c r="B9" s="1">
        <v>1</v>
      </c>
      <c r="C9" s="1">
        <v>1</v>
      </c>
      <c r="D9" s="1">
        <v>1</v>
      </c>
      <c r="E9" s="1">
        <v>2</v>
      </c>
    </row>
    <row r="10" spans="1:5" ht="18" x14ac:dyDescent="0.3">
      <c r="A10" s="1">
        <v>9</v>
      </c>
      <c r="B10" s="1">
        <v>1</v>
      </c>
      <c r="C10" s="1">
        <v>2</v>
      </c>
      <c r="D10" s="1">
        <v>2</v>
      </c>
      <c r="E10" s="1">
        <v>1</v>
      </c>
    </row>
    <row r="11" spans="1:5" ht="18" x14ac:dyDescent="0.3">
      <c r="A11" s="1">
        <v>10</v>
      </c>
      <c r="B11" s="1">
        <v>1</v>
      </c>
      <c r="C11" s="1">
        <v>1</v>
      </c>
      <c r="D11" s="1">
        <v>1</v>
      </c>
      <c r="E11" s="1">
        <v>2</v>
      </c>
    </row>
    <row r="12" spans="1:5" ht="18" x14ac:dyDescent="0.3">
      <c r="A12" s="1">
        <v>11</v>
      </c>
      <c r="B12" s="1">
        <v>1</v>
      </c>
      <c r="C12" s="1">
        <v>1</v>
      </c>
      <c r="D12" s="1">
        <v>1</v>
      </c>
      <c r="E12" s="1">
        <v>2</v>
      </c>
    </row>
    <row r="13" spans="1:5" ht="18" x14ac:dyDescent="0.3">
      <c r="A13" s="1">
        <v>12</v>
      </c>
      <c r="B13" s="1">
        <v>2</v>
      </c>
      <c r="C13" s="1">
        <v>2</v>
      </c>
      <c r="D13" s="1">
        <v>1</v>
      </c>
      <c r="E13" s="1">
        <v>2</v>
      </c>
    </row>
    <row r="14" spans="1:5" ht="18" x14ac:dyDescent="0.3">
      <c r="A14" s="1">
        <v>13</v>
      </c>
      <c r="B14" s="1">
        <v>1</v>
      </c>
      <c r="C14" s="1">
        <v>1</v>
      </c>
      <c r="D14" s="1">
        <v>1</v>
      </c>
      <c r="E14" s="1">
        <v>2</v>
      </c>
    </row>
    <row r="15" spans="1:5" ht="18" x14ac:dyDescent="0.3">
      <c r="A15" s="1">
        <v>14</v>
      </c>
      <c r="B15" s="1">
        <v>2</v>
      </c>
      <c r="C15" s="1">
        <v>2</v>
      </c>
      <c r="D15" s="1">
        <v>1</v>
      </c>
      <c r="E15" s="1">
        <v>2</v>
      </c>
    </row>
    <row r="16" spans="1:5" ht="18" x14ac:dyDescent="0.3">
      <c r="A16" s="1">
        <v>15</v>
      </c>
      <c r="B16" s="1">
        <v>1</v>
      </c>
      <c r="C16" s="1">
        <v>1</v>
      </c>
      <c r="D16" s="1">
        <v>1</v>
      </c>
      <c r="E16" s="1">
        <v>2</v>
      </c>
    </row>
    <row r="17" spans="1:11" ht="18" x14ac:dyDescent="0.3">
      <c r="A17" s="1">
        <v>16</v>
      </c>
      <c r="B17" s="1">
        <v>1</v>
      </c>
      <c r="C17" s="1">
        <v>1</v>
      </c>
      <c r="D17" s="1">
        <v>1</v>
      </c>
      <c r="E17" s="1">
        <v>2</v>
      </c>
    </row>
    <row r="18" spans="1:11" ht="18" x14ac:dyDescent="0.3">
      <c r="A18" s="1">
        <v>17</v>
      </c>
      <c r="B18" s="1">
        <v>1</v>
      </c>
      <c r="C18" s="1">
        <v>2</v>
      </c>
      <c r="D18" s="1">
        <v>2</v>
      </c>
      <c r="E18" s="1">
        <v>1</v>
      </c>
    </row>
    <row r="19" spans="1:11" ht="18" x14ac:dyDescent="0.3">
      <c r="A19" s="1">
        <v>18</v>
      </c>
      <c r="B19" s="1">
        <v>2</v>
      </c>
      <c r="C19" s="1">
        <v>2</v>
      </c>
      <c r="D19" s="1">
        <v>1</v>
      </c>
      <c r="E19" s="1">
        <v>2</v>
      </c>
    </row>
    <row r="20" spans="1:11" ht="18" x14ac:dyDescent="0.3">
      <c r="A20" s="1">
        <v>19</v>
      </c>
      <c r="B20" s="1">
        <v>2</v>
      </c>
      <c r="C20" s="1">
        <v>2</v>
      </c>
      <c r="D20" s="1">
        <v>1</v>
      </c>
      <c r="E20" s="1">
        <v>2</v>
      </c>
    </row>
    <row r="21" spans="1:11" ht="18" x14ac:dyDescent="0.3">
      <c r="A21" s="1">
        <v>20</v>
      </c>
      <c r="B21" s="1">
        <v>2</v>
      </c>
      <c r="C21" s="1">
        <v>2</v>
      </c>
      <c r="D21" s="1">
        <v>1</v>
      </c>
      <c r="E21" s="1">
        <v>2</v>
      </c>
    </row>
    <row r="24" spans="1:11" ht="18" x14ac:dyDescent="0.3">
      <c r="G24" s="13"/>
      <c r="H24" s="22" t="s">
        <v>5</v>
      </c>
      <c r="I24" s="22" t="s">
        <v>6</v>
      </c>
      <c r="J24" s="22" t="s">
        <v>7</v>
      </c>
      <c r="K24" s="22" t="s">
        <v>8</v>
      </c>
    </row>
    <row r="25" spans="1:11" ht="18" x14ac:dyDescent="0.3">
      <c r="G25" s="21" t="s">
        <v>5</v>
      </c>
      <c r="H25" s="11">
        <f>VARP(B地點構面!$B$2:$B$21)</f>
        <v>0.2475</v>
      </c>
      <c r="I25" s="11"/>
      <c r="J25" s="11"/>
      <c r="K25" s="11"/>
    </row>
    <row r="26" spans="1:11" ht="18" x14ac:dyDescent="0.3">
      <c r="G26" s="21" t="s">
        <v>6</v>
      </c>
      <c r="H26" s="11">
        <v>0.19250000000000003</v>
      </c>
      <c r="I26" s="11">
        <f>VARP(B地點構面!$C$2:$C$21)</f>
        <v>0.22750000000000001</v>
      </c>
      <c r="J26" s="11"/>
      <c r="K26" s="11"/>
    </row>
    <row r="27" spans="1:11" ht="18" x14ac:dyDescent="0.3">
      <c r="G27" s="21" t="s">
        <v>7</v>
      </c>
      <c r="H27" s="11">
        <v>-5.4999999999999979E-2</v>
      </c>
      <c r="I27" s="11">
        <v>3.5000000000000003E-2</v>
      </c>
      <c r="J27" s="11">
        <f>VARP(B地點構面!$D$2:$D$21)</f>
        <v>0.09</v>
      </c>
      <c r="K27" s="11"/>
    </row>
    <row r="28" spans="1:11" ht="18.600000000000001" thickBot="1" x14ac:dyDescent="0.35">
      <c r="G28" s="20" t="s">
        <v>8</v>
      </c>
      <c r="H28" s="12">
        <v>5.4999999999999979E-2</v>
      </c>
      <c r="I28" s="12">
        <v>-3.5000000000000003E-2</v>
      </c>
      <c r="J28" s="12">
        <v>-0.09</v>
      </c>
      <c r="K28" s="12">
        <f>VARP(B地點構面!$E$2:$E$21)</f>
        <v>0.09</v>
      </c>
    </row>
    <row r="29" spans="1:11" x14ac:dyDescent="0.3">
      <c r="G29" s="15" t="s">
        <v>100</v>
      </c>
      <c r="H29" s="15">
        <f>COUNTA(G25:G28)</f>
        <v>4</v>
      </c>
    </row>
    <row r="30" spans="1:11" x14ac:dyDescent="0.3">
      <c r="G30" t="s">
        <v>101</v>
      </c>
      <c r="H30" s="18">
        <f>SUM(H25,I26,J27,K28 )</f>
        <v>0.65499999999999992</v>
      </c>
    </row>
    <row r="31" spans="1:11" x14ac:dyDescent="0.3">
      <c r="G31" s="15" t="s">
        <v>102</v>
      </c>
      <c r="H31" s="19">
        <f>SUM(H26:H28,I27:I28,J28 )</f>
        <v>0.10250000000000006</v>
      </c>
    </row>
    <row r="32" spans="1:11" x14ac:dyDescent="0.3">
      <c r="G32" t="s">
        <v>103</v>
      </c>
      <c r="H32" s="18">
        <f>(H29/(H29-1))*(1-(H30/(H30+2*H31)))</f>
        <v>0.31782945736434132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問卷</vt:lpstr>
      <vt:lpstr>原始資料</vt:lpstr>
      <vt:lpstr>資料分析</vt:lpstr>
      <vt:lpstr>總量表</vt:lpstr>
      <vt:lpstr>B地點構面</vt:lpstr>
      <vt:lpstr>B地點構面</vt:lpstr>
      <vt:lpstr>資料分析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培育_Day_1</dc:creator>
  <cp:lastModifiedBy>培育_Day_1</cp:lastModifiedBy>
  <dcterms:created xsi:type="dcterms:W3CDTF">2017-11-30T06:58:57Z</dcterms:created>
  <dcterms:modified xsi:type="dcterms:W3CDTF">2019-06-20T08:12:24Z</dcterms:modified>
</cp:coreProperties>
</file>