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6155" windowHeight="6930" tabRatio="750" activeTab="2"/>
  </bookViews>
  <sheets>
    <sheet name="Sheet3" sheetId="4" r:id="rId1"/>
    <sheet name="Sheet4" sheetId="5" r:id="rId2"/>
    <sheet name="housing_modify_org_検証" sheetId="1" r:id="rId3"/>
    <sheet name="共分散" sheetId="2" r:id="rId4"/>
    <sheet name="CRIME基本統計量" sheetId="3" r:id="rId5"/>
    <sheet name="Sheet5" sheetId="6" r:id="rId6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housing_modify_org_検証!$A$1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B3" i="6"/>
  <c r="B4" i="6"/>
  <c r="B5" i="6"/>
  <c r="B6" i="6"/>
  <c r="B7" i="6"/>
  <c r="B8" i="6"/>
  <c r="B9" i="6"/>
  <c r="B10" i="6"/>
  <c r="B11" i="6"/>
  <c r="B2" i="6"/>
  <c r="C18" i="2"/>
  <c r="D17" i="2"/>
  <c r="C17" i="2"/>
  <c r="C16" i="2"/>
  <c r="B16" i="2"/>
  <c r="N14" i="2"/>
  <c r="M13" i="2"/>
  <c r="L12" i="2"/>
  <c r="K11" i="2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<sst xmlns="http://schemas.openxmlformats.org/spreadsheetml/2006/main" count="96" uniqueCount="34">
  <si>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</si>
  <si>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</si>
  <si>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</si>
  <si>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</si>
  <si>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</si>
  <si>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</si>
  <si>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</si>
  <si>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</si>
  <si>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</si>
  <si>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</si>
  <si>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</si>
  <si>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</si>
  <si>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</si>
  <si>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</si>
  <si>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</si>
  <si>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</si>
  <si>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</si>
  <si>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</si>
  <si>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</si>
  <si>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</si>
  <si>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</si>
  <si>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</si>
  <si>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</si>
  <si>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</si>
  <si>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</si>
  <si>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</si>
  <si>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</si>
  <si>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x1</t>
  </si>
  <si>
    <t>x1</t>
    <phoneticPr fontId="18"/>
  </si>
  <si>
    <t>x2</t>
  </si>
  <si>
    <t>x2</t>
    <phoneticPr fontId="18"/>
  </si>
  <si>
    <t>x3</t>
  </si>
  <si>
    <t>x3</t>
    <phoneticPr fontId="18"/>
  </si>
  <si>
    <t>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</si>
</sst>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8" sqref="B18"/>
    </sheetView>
  </sheetViews>
  <sheetFormatPr defaultRowHeight="13.5" x14ac:dyDescent="0.15"/>
  <sheetData>
    <row r="1" spans="1:3" x14ac:dyDescent="0.15">
      <c r="A1" s="3"/>
      <c r="B1" s="3" t="s">
        <v>0</v>
      </c>
      <c r="C1" s="3" t="s">
        <v>1</v>
      </c>
    </row>
    <row r="2" spans="1:3" x14ac:dyDescent="0.15">
      <c r="A2" s="1" t="s">
        <v>0</v>
      </c>
      <c r="B2" s="1">
        <v>1</v>
      </c>
      <c r="C2" s="1"/>
    </row>
    <row r="3" spans="1:3" ht="14.25" thickBot="1" x14ac:dyDescent="0.2">
      <c r="A3" s="2" t="s">
        <v>1</v>
      </c>
      <c r="B3" s="2">
        <v>-0.20046921966254821</v>
      </c>
      <c r="C3" s="2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5" sqref="H5"/>
    </sheetView>
  </sheetViews>
  <sheetFormatPr defaultRowHeight="13.5" x14ac:dyDescent="0.15"/>
  <sheetData>
    <row r="1" spans="1:15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x14ac:dyDescent="0.1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15">
      <c r="A3" s="1" t="s">
        <v>1</v>
      </c>
      <c r="B3" s="1">
        <v>-0.20046921966254821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 t="s">
        <v>2</v>
      </c>
      <c r="B4" s="1">
        <v>0.40658341140625937</v>
      </c>
      <c r="C4" s="1">
        <v>-0.53382818630447471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 t="s">
        <v>3</v>
      </c>
      <c r="B5" s="1">
        <v>-5.5891582222241228E-2</v>
      </c>
      <c r="C5" s="1">
        <v>-4.2696719296121205E-2</v>
      </c>
      <c r="D5" s="1">
        <v>6.2938027489665385E-2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15">
      <c r="A6" s="1" t="s">
        <v>4</v>
      </c>
      <c r="B6" s="1">
        <v>0.42097171139245598</v>
      </c>
      <c r="C6" s="1">
        <v>-0.51660370782798526</v>
      </c>
      <c r="D6" s="1">
        <v>0.76365144692091447</v>
      </c>
      <c r="E6" s="1">
        <v>9.1202806842494044E-2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15">
      <c r="A7" s="1" t="s">
        <v>5</v>
      </c>
      <c r="B7" s="1">
        <v>-0.2192467028625138</v>
      </c>
      <c r="C7" s="1">
        <v>0.31199058737409197</v>
      </c>
      <c r="D7" s="1">
        <v>-0.39167585265684346</v>
      </c>
      <c r="E7" s="1">
        <v>9.1251225043455925E-2</v>
      </c>
      <c r="F7" s="1">
        <v>-0.30218818784959328</v>
      </c>
      <c r="G7" s="1">
        <v>1</v>
      </c>
      <c r="H7" s="1"/>
      <c r="I7" s="1"/>
      <c r="J7" s="1"/>
      <c r="K7" s="1"/>
      <c r="L7" s="1"/>
      <c r="M7" s="1"/>
      <c r="N7" s="1"/>
      <c r="O7" s="1"/>
    </row>
    <row r="8" spans="1:15" x14ac:dyDescent="0.15">
      <c r="A8" s="1" t="s">
        <v>6</v>
      </c>
      <c r="B8" s="1">
        <v>0.35273425090136346</v>
      </c>
      <c r="C8" s="1">
        <v>-0.56953734209921258</v>
      </c>
      <c r="D8" s="1">
        <v>0.64477851135525488</v>
      </c>
      <c r="E8" s="1">
        <v>8.6517774254542559E-2</v>
      </c>
      <c r="F8" s="1">
        <v>0.73147010378595789</v>
      </c>
      <c r="G8" s="1">
        <v>-0.24026493104775123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15">
      <c r="A9" s="1" t="s">
        <v>7</v>
      </c>
      <c r="B9" s="1">
        <v>-0.3796700869510245</v>
      </c>
      <c r="C9" s="1">
        <v>0.66440822276211309</v>
      </c>
      <c r="D9" s="1">
        <v>-0.70802698874276826</v>
      </c>
      <c r="E9" s="1">
        <v>-9.9175780174727043E-2</v>
      </c>
      <c r="F9" s="1">
        <v>-0.76923011322582613</v>
      </c>
      <c r="G9" s="1">
        <v>0.20524621293005513</v>
      </c>
      <c r="H9" s="1">
        <v>-0.74788054086863165</v>
      </c>
      <c r="I9" s="1">
        <v>1</v>
      </c>
      <c r="J9" s="1"/>
      <c r="K9" s="1"/>
      <c r="L9" s="1"/>
      <c r="M9" s="1"/>
      <c r="N9" s="1"/>
      <c r="O9" s="1"/>
    </row>
    <row r="10" spans="1:15" x14ac:dyDescent="0.15">
      <c r="A10" s="1" t="s">
        <v>8</v>
      </c>
      <c r="B10" s="1">
        <v>0.62550514526260126</v>
      </c>
      <c r="C10" s="1">
        <v>-0.31194782601853754</v>
      </c>
      <c r="D10" s="1">
        <v>0.59512927460384857</v>
      </c>
      <c r="E10" s="1">
        <v>-7.3682408860777232E-3</v>
      </c>
      <c r="F10" s="1">
        <v>0.61144056348557552</v>
      </c>
      <c r="G10" s="1">
        <v>-0.20984666776610875</v>
      </c>
      <c r="H10" s="1">
        <v>0.45602245175161338</v>
      </c>
      <c r="I10" s="1">
        <v>-0.49458792967207543</v>
      </c>
      <c r="J10" s="1">
        <v>1</v>
      </c>
      <c r="K10" s="1"/>
      <c r="L10" s="1"/>
      <c r="M10" s="1"/>
      <c r="N10" s="1"/>
      <c r="O10" s="1"/>
    </row>
    <row r="11" spans="1:15" x14ac:dyDescent="0.15">
      <c r="A11" s="1" t="s">
        <v>9</v>
      </c>
      <c r="B11" s="1">
        <v>0.5827643120325845</v>
      </c>
      <c r="C11" s="1">
        <v>-0.31456332467759884</v>
      </c>
      <c r="D11" s="1">
        <v>0.72076017995154407</v>
      </c>
      <c r="E11" s="1">
        <v>-3.5586517585911172E-2</v>
      </c>
      <c r="F11" s="1">
        <v>0.66802320040301999</v>
      </c>
      <c r="G11" s="1">
        <v>-0.29204783262321909</v>
      </c>
      <c r="H11" s="1">
        <v>0.50645559355070491</v>
      </c>
      <c r="I11" s="1">
        <v>-0.53443158440845606</v>
      </c>
      <c r="J11" s="1">
        <v>0.91022818853318221</v>
      </c>
      <c r="K11" s="1">
        <v>1</v>
      </c>
      <c r="L11" s="1"/>
      <c r="M11" s="1"/>
      <c r="N11" s="1"/>
      <c r="O11" s="1"/>
    </row>
    <row r="12" spans="1:15" x14ac:dyDescent="0.15">
      <c r="A12" s="1" t="s">
        <v>10</v>
      </c>
      <c r="B12" s="1">
        <v>0.28994557927951975</v>
      </c>
      <c r="C12" s="1">
        <v>-0.39167854793621421</v>
      </c>
      <c r="D12" s="1">
        <v>0.38324755642888669</v>
      </c>
      <c r="E12" s="1">
        <v>-0.12151517365806196</v>
      </c>
      <c r="F12" s="1">
        <v>0.18893267711276665</v>
      </c>
      <c r="G12" s="1">
        <v>-0.35550149455908486</v>
      </c>
      <c r="H12" s="1">
        <v>0.26151501167195718</v>
      </c>
      <c r="I12" s="1">
        <v>-0.23247054240825624</v>
      </c>
      <c r="J12" s="1">
        <v>0.4647411785030543</v>
      </c>
      <c r="K12" s="1">
        <v>0.46085303506566561</v>
      </c>
      <c r="L12" s="1">
        <v>1</v>
      </c>
      <c r="M12" s="1"/>
      <c r="N12" s="1"/>
      <c r="O12" s="1"/>
    </row>
    <row r="13" spans="1:15" x14ac:dyDescent="0.15">
      <c r="A13" s="1" t="s">
        <v>11</v>
      </c>
      <c r="B13" s="1">
        <v>-0.38506394199422439</v>
      </c>
      <c r="C13" s="1">
        <v>0.17552031738282847</v>
      </c>
      <c r="D13" s="1">
        <v>-0.35697653510419292</v>
      </c>
      <c r="E13" s="1">
        <v>4.878848495516621E-2</v>
      </c>
      <c r="F13" s="1">
        <v>-0.38005063779240028</v>
      </c>
      <c r="G13" s="1">
        <v>0.1280686350925431</v>
      </c>
      <c r="H13" s="1">
        <v>-0.27353397663851314</v>
      </c>
      <c r="I13" s="1">
        <v>0.29151167313304011</v>
      </c>
      <c r="J13" s="1">
        <v>-0.44441281557512585</v>
      </c>
      <c r="K13" s="1">
        <v>-0.44180800672281384</v>
      </c>
      <c r="L13" s="1">
        <v>-0.17738330230523142</v>
      </c>
      <c r="M13" s="1">
        <v>1</v>
      </c>
      <c r="N13" s="1"/>
      <c r="O13" s="1"/>
    </row>
    <row r="14" spans="1:15" x14ac:dyDescent="0.15">
      <c r="A14" s="1" t="s">
        <v>12</v>
      </c>
      <c r="B14" s="1">
        <v>0.45562147944794618</v>
      </c>
      <c r="C14" s="1">
        <v>-0.41299457452700444</v>
      </c>
      <c r="D14" s="1">
        <v>0.60379971647662123</v>
      </c>
      <c r="E14" s="1">
        <v>-5.3929298375694039E-2</v>
      </c>
      <c r="F14" s="1">
        <v>0.59087892088084493</v>
      </c>
      <c r="G14" s="1">
        <v>-0.61380827186639575</v>
      </c>
      <c r="H14" s="1">
        <v>0.60233852872623994</v>
      </c>
      <c r="I14" s="1">
        <v>-0.49699583086368515</v>
      </c>
      <c r="J14" s="1">
        <v>0.48867633497506641</v>
      </c>
      <c r="K14" s="1">
        <v>0.54399341200156903</v>
      </c>
      <c r="L14" s="1">
        <v>0.37404431671467536</v>
      </c>
      <c r="M14" s="1">
        <v>-0.36608690169159708</v>
      </c>
      <c r="N14" s="1">
        <v>1</v>
      </c>
      <c r="O14" s="1"/>
    </row>
    <row r="15" spans="1:15" ht="14.25" thickBot="1" x14ac:dyDescent="0.2">
      <c r="A15" s="2" t="s">
        <v>13</v>
      </c>
      <c r="B15" s="2">
        <v>-0.38830460858681137</v>
      </c>
      <c r="C15" s="2">
        <v>0.3604453424505446</v>
      </c>
      <c r="D15" s="2">
        <v>-0.48372516002837296</v>
      </c>
      <c r="E15" s="2">
        <v>0.17526017719029746</v>
      </c>
      <c r="F15" s="2">
        <v>-0.42732077237328164</v>
      </c>
      <c r="G15" s="2">
        <v>0.69535994707153892</v>
      </c>
      <c r="H15" s="2">
        <v>-0.3769545650045959</v>
      </c>
      <c r="I15" s="2">
        <v>0.24992873408590391</v>
      </c>
      <c r="J15" s="2">
        <v>-0.38162623063977752</v>
      </c>
      <c r="K15" s="2">
        <v>-0.46853593356776635</v>
      </c>
      <c r="L15" s="2">
        <v>-0.50778668553756101</v>
      </c>
      <c r="M15" s="2">
        <v>0.33346081965706648</v>
      </c>
      <c r="N15" s="2">
        <v>-0.7376627261740144</v>
      </c>
      <c r="O15" s="2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abSelected="1" topLeftCell="A37" workbookViewId="0">
      <selection activeCell="I38" sqref="I38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1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1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1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1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1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1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1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1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1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1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1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1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1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1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1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1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1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1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1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1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1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1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1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1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1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1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1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1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1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1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1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1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1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1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1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1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1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1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1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1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1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1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1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1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1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1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1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1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1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1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1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1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1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1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1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1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1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1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1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1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1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1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1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1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1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1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1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1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1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1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1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1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1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1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1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1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1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1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1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1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1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1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1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1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1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1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1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1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1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1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1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1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1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1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1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1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1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1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1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1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1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1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1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1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1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1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1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1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1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1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1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1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1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1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1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1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1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1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1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1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1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1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1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1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1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1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1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1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1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1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1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1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1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1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1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1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1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1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1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1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1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1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1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1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1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1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1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1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1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1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1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1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1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1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1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1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1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1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1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1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1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1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1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1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1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1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1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1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1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1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1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1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1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1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1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1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1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1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1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1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1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1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1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1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1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1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1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1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1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1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1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1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1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1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1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1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1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1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1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1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1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1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1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1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1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1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1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1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1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1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1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1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1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1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1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1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1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1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1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1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1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1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1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1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1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1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1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1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1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1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1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1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1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1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1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1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1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1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1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1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1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1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1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1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1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1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1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1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1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1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1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1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1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1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1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1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1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1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1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1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1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1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1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1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1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1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1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1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1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1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1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1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1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1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1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1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1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1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1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1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1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1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1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1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1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1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1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1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1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1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1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1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1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1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1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1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1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1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1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1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1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1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1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1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1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1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1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1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1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1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1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1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1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1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1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1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1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1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1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1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1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1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1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1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1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1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1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1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1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1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1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1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1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1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1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1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1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1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1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1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1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1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1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1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1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1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1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1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1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1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1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1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1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1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1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1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1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1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1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1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1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1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1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1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1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1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1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1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1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1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1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1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1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1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1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1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1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1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1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1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1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1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1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1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1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1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1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1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1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1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1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1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1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1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1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1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1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1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1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1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1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1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1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1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1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1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1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1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1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1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1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1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1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1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1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1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1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1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1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1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1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1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1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1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1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1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1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1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1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1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1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1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1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1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1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1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1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1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1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1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1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1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1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1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1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1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1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1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1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1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1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1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1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1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1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1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1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1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1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1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1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1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1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1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1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1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1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1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1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1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1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1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1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1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1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1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1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1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1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1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1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1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1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1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1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1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1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1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1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1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1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1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1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1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1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1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1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1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1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1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1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1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1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1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1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4" sqref="E14"/>
    </sheetView>
  </sheetViews>
  <sheetFormatPr defaultRowHeight="13.5" x14ac:dyDescent="0.15"/>
  <cols>
    <col min="2" max="2" width="14.25" bestFit="1" customWidth="1"/>
  </cols>
  <sheetData>
    <row r="1" spans="1:14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15">
      <c r="A2" s="1" t="s">
        <v>0</v>
      </c>
      <c r="B2" s="1">
        <f>VARP(housing_modify_org_検証!$A$2:$A$507)</f>
        <v>73.840359665079035</v>
      </c>
      <c r="C2" s="1">
        <v>-40.136477854832876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15">
      <c r="A3" s="1" t="s">
        <v>1</v>
      </c>
      <c r="B3" s="1">
        <v>-40.136477854832876</v>
      </c>
      <c r="C3" s="1">
        <f>VARP(housing_modify_org_検証!$B$2:$B$507)</f>
        <v>542.86183974128642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15">
      <c r="A4" s="1" t="s">
        <v>2</v>
      </c>
      <c r="B4" s="1">
        <v>23.944923120352605</v>
      </c>
      <c r="C4" s="1">
        <v>-85.243848365074044</v>
      </c>
      <c r="D4" s="1">
        <f>VARP(housing_modify_org_検証!$C$2:$C$507)</f>
        <v>46.971429741520595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15">
      <c r="A5" s="1" t="s">
        <v>3</v>
      </c>
      <c r="B5" s="1">
        <v>-0.12186732115796224</v>
      </c>
      <c r="C5" s="1">
        <v>-0.25242544017247348</v>
      </c>
      <c r="D5" s="1">
        <v>0.1094520692402645</v>
      </c>
      <c r="E5" s="1">
        <f>VARP(housing_modify_org_検証!$D$2:$D$507)</f>
        <v>6.4385477042290931E-2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15">
      <c r="A6" s="1" t="s">
        <v>4</v>
      </c>
      <c r="B6" s="1">
        <v>0.41876465675077729</v>
      </c>
      <c r="C6" s="1">
        <v>-1.3933890136543285</v>
      </c>
      <c r="D6" s="1">
        <v>0.60587394258229343</v>
      </c>
      <c r="E6" s="1">
        <v>2.6789978752987742E-3</v>
      </c>
      <c r="F6" s="1">
        <f>VARP(housing_modify_org_検証!$E$2:$E$507)</f>
        <v>1.3401098888632343E-2</v>
      </c>
      <c r="G6" s="1"/>
      <c r="H6" s="1"/>
      <c r="I6" s="1"/>
      <c r="J6" s="1"/>
      <c r="K6" s="1"/>
      <c r="L6" s="1"/>
      <c r="M6" s="1"/>
      <c r="N6" s="1"/>
    </row>
    <row r="7" spans="1:14" x14ac:dyDescent="0.15">
      <c r="A7" s="1" t="s">
        <v>5</v>
      </c>
      <c r="B7" s="1">
        <v>-1.3224191979681756</v>
      </c>
      <c r="C7" s="1">
        <v>5.1024096298957993</v>
      </c>
      <c r="D7" s="1">
        <v>-1.8842254267759224</v>
      </c>
      <c r="E7" s="1">
        <v>1.625256213969908E-2</v>
      </c>
      <c r="F7" s="1">
        <v>-2.4554826114687001E-2</v>
      </c>
      <c r="G7" s="1">
        <f>VARP(housing_modify_org_検証!$F$2:$F$507)</f>
        <v>0.49269521612970291</v>
      </c>
      <c r="H7" s="1"/>
      <c r="I7" s="1"/>
      <c r="J7" s="1"/>
      <c r="K7" s="1"/>
      <c r="L7" s="1"/>
      <c r="M7" s="1"/>
      <c r="N7" s="1"/>
    </row>
    <row r="8" spans="1:14" x14ac:dyDescent="0.15">
      <c r="A8" s="1" t="s">
        <v>6</v>
      </c>
      <c r="B8" s="1">
        <v>85.236537095213095</v>
      </c>
      <c r="C8" s="1">
        <v>-373.16261228889636</v>
      </c>
      <c r="D8" s="1">
        <v>124.26782823899758</v>
      </c>
      <c r="E8" s="1">
        <v>0.61734873220953557</v>
      </c>
      <c r="F8" s="1">
        <v>2.3812119313299718</v>
      </c>
      <c r="G8" s="1">
        <v>-4.7425380301988795</v>
      </c>
      <c r="H8" s="1">
        <f>VARP(housing_modify_org_検証!$G$2:$G$507)</f>
        <v>790.79247281632058</v>
      </c>
      <c r="I8" s="1"/>
      <c r="J8" s="1"/>
      <c r="K8" s="1"/>
      <c r="L8" s="1"/>
      <c r="M8" s="1"/>
      <c r="N8" s="1"/>
    </row>
    <row r="9" spans="1:14" x14ac:dyDescent="0.15">
      <c r="A9" s="1" t="s">
        <v>7</v>
      </c>
      <c r="B9" s="1">
        <v>-6.8631311776301125</v>
      </c>
      <c r="C9" s="1">
        <v>32.564819259791591</v>
      </c>
      <c r="D9" s="1">
        <v>-10.207883824938682</v>
      </c>
      <c r="E9" s="1">
        <v>-5.2938130575387703E-2</v>
      </c>
      <c r="F9" s="1">
        <v>-0.18732489577723424</v>
      </c>
      <c r="G9" s="1">
        <v>0.30306329564670609</v>
      </c>
      <c r="H9" s="1">
        <v>-44.241771991829275</v>
      </c>
      <c r="I9" s="1">
        <f>VARP(housing_modify_org_検証!$H$2:$H$507)</f>
        <v>4.4252522616164942</v>
      </c>
      <c r="J9" s="1"/>
      <c r="K9" s="1"/>
      <c r="L9" s="1"/>
      <c r="M9" s="1"/>
      <c r="N9" s="1"/>
    </row>
    <row r="10" spans="1:14" x14ac:dyDescent="0.15">
      <c r="A10" s="1" t="s">
        <v>8</v>
      </c>
      <c r="B10" s="1">
        <v>46.755176504085327</v>
      </c>
      <c r="C10" s="1">
        <v>-63.223499820337729</v>
      </c>
      <c r="D10" s="1">
        <v>35.479714493274436</v>
      </c>
      <c r="E10" s="1">
        <v>-1.6263337968098705E-2</v>
      </c>
      <c r="F10" s="1">
        <v>0.61571022434345091</v>
      </c>
      <c r="G10" s="1">
        <v>-1.2812773906794352</v>
      </c>
      <c r="H10" s="1">
        <v>111.54995547501125</v>
      </c>
      <c r="I10" s="1">
        <v>-9.0503305675764363</v>
      </c>
      <c r="J10" s="1">
        <f>VARP(housing_modify_org_検証!$I$2:$I$507)</f>
        <v>75.666531269040291</v>
      </c>
      <c r="K10" s="1"/>
      <c r="L10" s="1"/>
      <c r="M10" s="1"/>
      <c r="N10" s="1"/>
    </row>
    <row r="11" spans="1:14" x14ac:dyDescent="0.15">
      <c r="A11" s="1" t="s">
        <v>9</v>
      </c>
      <c r="B11" s="1">
        <v>843.15193028285114</v>
      </c>
      <c r="C11" s="1">
        <v>-1234.010150916271</v>
      </c>
      <c r="D11" s="1">
        <v>831.71333312503305</v>
      </c>
      <c r="E11" s="1">
        <v>-1.5203565123654503</v>
      </c>
      <c r="F11" s="1">
        <v>13.020502357480964</v>
      </c>
      <c r="G11" s="1">
        <v>-34.515101040478683</v>
      </c>
      <c r="H11" s="1">
        <v>2397.941723038949</v>
      </c>
      <c r="I11" s="1">
        <v>-189.28976051883325</v>
      </c>
      <c r="J11" s="1">
        <v>1333.1167413957373</v>
      </c>
      <c r="K11" s="1">
        <f>VARP(housing_modify_org_検証!$J$2:$J$507)</f>
        <v>28348.623599806277</v>
      </c>
      <c r="L11" s="1"/>
      <c r="M11" s="1"/>
      <c r="N11" s="1"/>
    </row>
    <row r="12" spans="1:14" x14ac:dyDescent="0.15">
      <c r="A12" s="1" t="s">
        <v>10</v>
      </c>
      <c r="B12" s="1">
        <v>5.3886601759674431</v>
      </c>
      <c r="C12" s="1">
        <v>-19.737486525332248</v>
      </c>
      <c r="D12" s="1">
        <v>5.6808547821400115</v>
      </c>
      <c r="E12" s="1">
        <v>-6.6687106500648657E-2</v>
      </c>
      <c r="F12" s="1">
        <v>4.7303653822118687E-2</v>
      </c>
      <c r="G12" s="1">
        <v>-0.53969451834898297</v>
      </c>
      <c r="H12" s="1">
        <v>15.905425447983875</v>
      </c>
      <c r="I12" s="1">
        <v>-1.0576801374025528</v>
      </c>
      <c r="J12" s="1">
        <v>8.7434024902747911</v>
      </c>
      <c r="K12" s="1">
        <v>167.82082207189643</v>
      </c>
      <c r="L12" s="1">
        <f>VARP(housing_modify_org_検証!$K$2:$K$507)</f>
        <v>4.6777262963018424</v>
      </c>
      <c r="M12" s="1"/>
      <c r="N12" s="1"/>
    </row>
    <row r="13" spans="1:14" x14ac:dyDescent="0.15">
      <c r="A13" s="1" t="s">
        <v>11</v>
      </c>
      <c r="B13" s="1">
        <v>-301.78422379418373</v>
      </c>
      <c r="C13" s="1">
        <v>372.98282249371221</v>
      </c>
      <c r="D13" s="1">
        <v>-223.13789827758609</v>
      </c>
      <c r="E13" s="1">
        <v>1.1290887218984822</v>
      </c>
      <c r="F13" s="1">
        <v>-4.012623849646145</v>
      </c>
      <c r="G13" s="1">
        <v>8.1987705451577089</v>
      </c>
      <c r="H13" s="1">
        <v>-701.55111817869351</v>
      </c>
      <c r="I13" s="1">
        <v>55.929604067029679</v>
      </c>
      <c r="J13" s="1">
        <v>-352.5780450405415</v>
      </c>
      <c r="K13" s="1">
        <v>-6784.476608289463</v>
      </c>
      <c r="L13" s="1">
        <v>-34.99023970066709</v>
      </c>
      <c r="M13" s="1">
        <f>VARP(housing_modify_org_検証!$L$2:$L$507)</f>
        <v>8318.2804205054363</v>
      </c>
      <c r="N13" s="1"/>
    </row>
    <row r="14" spans="1:14" ht="14.25" thickBot="1" x14ac:dyDescent="0.2">
      <c r="A14" s="2" t="s">
        <v>12</v>
      </c>
      <c r="B14" s="2">
        <v>27.930859246415331</v>
      </c>
      <c r="C14" s="2">
        <v>-68.647102048149378</v>
      </c>
      <c r="D14" s="2">
        <v>29.52181125115218</v>
      </c>
      <c r="E14" s="2">
        <v>-9.7622951459950966E-2</v>
      </c>
      <c r="F14" s="2">
        <v>0.48797987086581535</v>
      </c>
      <c r="G14" s="2">
        <v>-3.0736549669968305</v>
      </c>
      <c r="H14" s="2">
        <v>120.8384405200832</v>
      </c>
      <c r="I14" s="2">
        <v>-7.4585596366917128</v>
      </c>
      <c r="J14" s="2">
        <v>30.325392132356395</v>
      </c>
      <c r="K14" s="2">
        <v>653.42061741317593</v>
      </c>
      <c r="L14" s="2">
        <v>5.7713002429345837</v>
      </c>
      <c r="M14" s="2">
        <v>-238.19584061069543</v>
      </c>
      <c r="N14" s="2">
        <f>VARP(housing_modify_org_検証!$M$2:$M$507)</f>
        <v>50.893979351731517</v>
      </c>
    </row>
    <row r="16" spans="1:14" x14ac:dyDescent="0.15">
      <c r="B16" s="5">
        <f>B3/((B2^0.5)*(C3^0.5))</f>
        <v>-0.20046921966254727</v>
      </c>
      <c r="C16">
        <f>B2^0.5</f>
        <v>8.5930413512957706</v>
      </c>
    </row>
    <row r="17" spans="3:4" x14ac:dyDescent="0.15">
      <c r="C17">
        <f>C3^0.5</f>
        <v>23.29939569476613</v>
      </c>
      <c r="D17">
        <f>C16*C17</f>
        <v>200.21267066532801</v>
      </c>
    </row>
    <row r="18" spans="3:4" x14ac:dyDescent="0.15">
      <c r="C18">
        <f>C2/D17</f>
        <v>-0.20046921966254727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"/>
    </sheetView>
  </sheetViews>
  <sheetFormatPr defaultRowHeight="13.5" x14ac:dyDescent="0.15"/>
  <cols>
    <col min="1" max="1" width="19.5" customWidth="1"/>
    <col min="2" max="2" width="13" customWidth="1"/>
  </cols>
  <sheetData>
    <row r="1" spans="1:2" x14ac:dyDescent="0.15">
      <c r="A1" s="4" t="s">
        <v>0</v>
      </c>
      <c r="B1" s="4"/>
    </row>
    <row r="2" spans="1:2" x14ac:dyDescent="0.15">
      <c r="A2" s="1"/>
      <c r="B2" s="1"/>
    </row>
    <row r="3" spans="1:2" x14ac:dyDescent="0.15">
      <c r="A3" s="1" t="s">
        <v>14</v>
      </c>
      <c r="B3" s="1">
        <v>3.6135235573122535</v>
      </c>
    </row>
    <row r="4" spans="1:2" x14ac:dyDescent="0.15">
      <c r="A4" s="1" t="s">
        <v>15</v>
      </c>
      <c r="B4" s="1">
        <v>0.38238532135825437</v>
      </c>
    </row>
    <row r="5" spans="1:2" x14ac:dyDescent="0.15">
      <c r="A5" s="1" t="s">
        <v>16</v>
      </c>
      <c r="B5" s="1">
        <v>0.25651000000000002</v>
      </c>
    </row>
    <row r="6" spans="1:2" x14ac:dyDescent="0.15">
      <c r="A6" s="1" t="s">
        <v>17</v>
      </c>
      <c r="B6" s="1">
        <v>1.5010000000000001E-2</v>
      </c>
    </row>
    <row r="7" spans="1:2" x14ac:dyDescent="0.15">
      <c r="A7" s="1" t="s">
        <v>18</v>
      </c>
      <c r="B7" s="1">
        <v>8.6015451053324874</v>
      </c>
    </row>
    <row r="8" spans="1:2" x14ac:dyDescent="0.15">
      <c r="A8" s="1" t="s">
        <v>19</v>
      </c>
      <c r="B8" s="1">
        <v>73.986578199069285</v>
      </c>
    </row>
    <row r="9" spans="1:2" x14ac:dyDescent="0.15">
      <c r="A9" s="1" t="s">
        <v>20</v>
      </c>
      <c r="B9" s="1">
        <v>37.130509129522082</v>
      </c>
    </row>
    <row r="10" spans="1:2" x14ac:dyDescent="0.15">
      <c r="A10" s="1" t="s">
        <v>21</v>
      </c>
      <c r="B10" s="1">
        <v>5.2231487982438543</v>
      </c>
    </row>
    <row r="11" spans="1:2" x14ac:dyDescent="0.15">
      <c r="A11" s="1" t="s">
        <v>22</v>
      </c>
      <c r="B11" s="1">
        <v>88.969880000000003</v>
      </c>
    </row>
    <row r="12" spans="1:2" x14ac:dyDescent="0.15">
      <c r="A12" s="1" t="s">
        <v>23</v>
      </c>
      <c r="B12" s="1">
        <v>6.3200000000000001E-3</v>
      </c>
    </row>
    <row r="13" spans="1:2" x14ac:dyDescent="0.15">
      <c r="A13" s="1" t="s">
        <v>24</v>
      </c>
      <c r="B13" s="1">
        <v>88.976200000000006</v>
      </c>
    </row>
    <row r="14" spans="1:2" x14ac:dyDescent="0.15">
      <c r="A14" s="1" t="s">
        <v>25</v>
      </c>
      <c r="B14" s="1">
        <v>1828.4429200000002</v>
      </c>
    </row>
    <row r="15" spans="1:2" ht="14.25" thickBot="1" x14ac:dyDescent="0.2">
      <c r="A15" s="2" t="s">
        <v>26</v>
      </c>
      <c r="B15" s="2">
        <v>506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10" sqref="K10"/>
    </sheetView>
  </sheetViews>
  <sheetFormatPr defaultRowHeight="13.5" x14ac:dyDescent="0.15"/>
  <sheetData>
    <row r="1" spans="1:9" x14ac:dyDescent="0.15">
      <c r="A1" t="s">
        <v>28</v>
      </c>
      <c r="B1" t="s">
        <v>30</v>
      </c>
      <c r="C1" t="s">
        <v>32</v>
      </c>
      <c r="D1" t="s">
        <v>33</v>
      </c>
      <c r="F1" s="3"/>
      <c r="G1" s="3" t="s">
        <v>27</v>
      </c>
      <c r="H1" s="3" t="s">
        <v>29</v>
      </c>
      <c r="I1" s="3" t="s">
        <v>31</v>
      </c>
    </row>
    <row r="2" spans="1:9" x14ac:dyDescent="0.15">
      <c r="A2">
        <v>1</v>
      </c>
      <c r="B2">
        <f>A2*2</f>
        <v>2</v>
      </c>
      <c r="C2">
        <f>A2+2</f>
        <v>3</v>
      </c>
      <c r="D2">
        <f>A2*2-B2*1+C2*0.5-10</f>
        <v>-8.5</v>
      </c>
      <c r="F2" s="1" t="s">
        <v>27</v>
      </c>
      <c r="G2" s="1">
        <v>1</v>
      </c>
      <c r="H2" s="1"/>
      <c r="I2" s="1"/>
    </row>
    <row r="3" spans="1:9" x14ac:dyDescent="0.15">
      <c r="A3">
        <v>2</v>
      </c>
      <c r="B3">
        <f t="shared" ref="B3:B11" si="0">A3*2</f>
        <v>4</v>
      </c>
      <c r="C3">
        <f t="shared" ref="C3:C11" si="1">A3+2</f>
        <v>4</v>
      </c>
      <c r="D3">
        <f t="shared" ref="D3:D11" si="2">A3*2-B3*1+C3*0.5-10</f>
        <v>-8</v>
      </c>
      <c r="F3" s="1" t="s">
        <v>29</v>
      </c>
      <c r="G3" s="1">
        <v>1</v>
      </c>
      <c r="H3" s="1">
        <v>1</v>
      </c>
      <c r="I3" s="1"/>
    </row>
    <row r="4" spans="1:9" ht="14.25" thickBot="1" x14ac:dyDescent="0.2">
      <c r="A4">
        <v>3</v>
      </c>
      <c r="B4">
        <f t="shared" si="0"/>
        <v>6</v>
      </c>
      <c r="C4">
        <f t="shared" si="1"/>
        <v>5</v>
      </c>
      <c r="D4">
        <f t="shared" si="2"/>
        <v>-7.5</v>
      </c>
      <c r="F4" s="2" t="s">
        <v>31</v>
      </c>
      <c r="G4" s="2">
        <v>1</v>
      </c>
      <c r="H4" s="2">
        <v>1</v>
      </c>
      <c r="I4" s="2">
        <v>1</v>
      </c>
    </row>
    <row r="5" spans="1:9" x14ac:dyDescent="0.15">
      <c r="A5">
        <v>4</v>
      </c>
      <c r="B5">
        <f t="shared" si="0"/>
        <v>8</v>
      </c>
      <c r="C5">
        <f t="shared" si="1"/>
        <v>6</v>
      </c>
      <c r="D5">
        <f t="shared" si="2"/>
        <v>-7</v>
      </c>
    </row>
    <row r="6" spans="1:9" x14ac:dyDescent="0.15">
      <c r="A6">
        <v>5</v>
      </c>
      <c r="B6">
        <f t="shared" si="0"/>
        <v>10</v>
      </c>
      <c r="C6">
        <f t="shared" si="1"/>
        <v>7</v>
      </c>
      <c r="D6">
        <f t="shared" si="2"/>
        <v>-6.5</v>
      </c>
    </row>
    <row r="7" spans="1:9" x14ac:dyDescent="0.15">
      <c r="A7">
        <v>6</v>
      </c>
      <c r="B7">
        <f t="shared" si="0"/>
        <v>12</v>
      </c>
      <c r="C7">
        <f t="shared" si="1"/>
        <v>8</v>
      </c>
      <c r="D7">
        <f t="shared" si="2"/>
        <v>-6</v>
      </c>
    </row>
    <row r="8" spans="1:9" x14ac:dyDescent="0.15">
      <c r="A8">
        <v>7</v>
      </c>
      <c r="B8">
        <f t="shared" si="0"/>
        <v>14</v>
      </c>
      <c r="C8">
        <f t="shared" si="1"/>
        <v>9</v>
      </c>
      <c r="D8">
        <f t="shared" si="2"/>
        <v>-5.5</v>
      </c>
    </row>
    <row r="9" spans="1:9" x14ac:dyDescent="0.15">
      <c r="A9">
        <v>8</v>
      </c>
      <c r="B9">
        <f t="shared" si="0"/>
        <v>16</v>
      </c>
      <c r="C9">
        <f t="shared" si="1"/>
        <v>10</v>
      </c>
      <c r="D9">
        <f t="shared" si="2"/>
        <v>-5</v>
      </c>
    </row>
    <row r="10" spans="1:9" x14ac:dyDescent="0.15">
      <c r="A10">
        <v>9</v>
      </c>
      <c r="B10">
        <f t="shared" si="0"/>
        <v>18</v>
      </c>
      <c r="C10">
        <f t="shared" si="1"/>
        <v>11</v>
      </c>
      <c r="D10">
        <f t="shared" si="2"/>
        <v>-4.5</v>
      </c>
    </row>
    <row r="11" spans="1:9" x14ac:dyDescent="0.15">
      <c r="A11">
        <v>10</v>
      </c>
      <c r="B11">
        <f t="shared" si="0"/>
        <v>20</v>
      </c>
      <c r="C11">
        <f t="shared" si="1"/>
        <v>12</v>
      </c>
      <c r="D11">
        <f t="shared" si="2"/>
        <v>-4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Sheet3</vt:lpstr>
      <vt:lpstr>Sheet4</vt:lpstr>
      <vt:lpstr>housing_modify_org_検証</vt:lpstr>
      <vt:lpstr>共分散</vt:lpstr>
      <vt:lpstr>CRIME基本統計量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tominote</dc:creator>
  <cp:lastModifiedBy>tominote</cp:lastModifiedBy>
  <dcterms:created xsi:type="dcterms:W3CDTF">2015-11-15T03:56:12Z</dcterms:created>
  <dcterms:modified xsi:type="dcterms:W3CDTF">2015-11-15T11:50:36Z</dcterms:modified>
</cp:coreProperties>
</file>