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FEKT2_2017_VO_2_ZADAVACI_DOKUMENTACE\BLESNO\"/>
    </mc:Choice>
  </mc:AlternateContent>
  <bookViews>
    <workbookView xWindow="0" yWindow="0" windowWidth="20490" windowHeight="6855" tabRatio="898"/>
  </bookViews>
  <sheets>
    <sheet name="Kryci_list" sheetId="1" r:id="rId1"/>
    <sheet name="Rek_SO401" sheetId="16" r:id="rId2"/>
    <sheet name="Roz_SO401_cast_1" sheetId="15" r:id="rId3"/>
    <sheet name="Vedlejsi_ostatni_SO401" sheetId="21" r:id="rId4"/>
  </sheets>
  <definedNames>
    <definedName name="Excel_BuiltIn_Print_Titles_2" localSheetId="3">#REF!</definedName>
    <definedName name="Excel_BuiltIn_Print_Titles_2">#REF!</definedName>
    <definedName name="Excel_BuiltIn_Print_Titles_2_1" localSheetId="3">#REF!</definedName>
    <definedName name="Excel_BuiltIn_Print_Titles_2_1">#REF!</definedName>
    <definedName name="kkkk">#REF!</definedName>
    <definedName name="_xlnm.Print_Area" localSheetId="0">Kryci_list!$A$1:$I$22</definedName>
    <definedName name="_xlnm.Print_Area" localSheetId="2">Roz_SO401_cast_1!$A$1:$L$157</definedName>
    <definedName name="Print_Titles">NA()</definedName>
  </definedNames>
  <calcPr calcId="152511" concurrentCalc="0"/>
</workbook>
</file>

<file path=xl/calcChain.xml><?xml version="1.0" encoding="utf-8"?>
<calcChain xmlns="http://schemas.openxmlformats.org/spreadsheetml/2006/main">
  <c r="H8" i="21" l="1"/>
  <c r="H9" i="21"/>
  <c r="H10" i="21"/>
  <c r="H12" i="21"/>
  <c r="H19" i="21"/>
  <c r="J19" i="21"/>
  <c r="H16" i="21"/>
  <c r="J16" i="21"/>
  <c r="J10" i="21"/>
  <c r="J9" i="21"/>
  <c r="J8" i="21"/>
  <c r="H18" i="21"/>
  <c r="I18" i="21"/>
  <c r="H17" i="21"/>
  <c r="I17" i="21"/>
  <c r="H90" i="15"/>
  <c r="J90" i="15"/>
  <c r="H10" i="15"/>
  <c r="J10" i="15"/>
  <c r="H9" i="15"/>
  <c r="I9" i="15"/>
  <c r="H8" i="15"/>
  <c r="I8" i="15"/>
  <c r="H118" i="15"/>
  <c r="J118" i="15"/>
  <c r="H116" i="15"/>
  <c r="J116" i="15"/>
  <c r="H136" i="15"/>
  <c r="J136" i="15"/>
  <c r="H131" i="15"/>
  <c r="J131" i="15"/>
  <c r="H135" i="15"/>
  <c r="J135" i="15"/>
  <c r="H134" i="15"/>
  <c r="J134" i="15"/>
  <c r="H133" i="15"/>
  <c r="J133" i="15"/>
  <c r="H117" i="15"/>
  <c r="J117" i="15"/>
  <c r="H132" i="15"/>
  <c r="J132" i="15"/>
  <c r="H138" i="15"/>
  <c r="J138" i="15"/>
  <c r="H137" i="15"/>
  <c r="J137" i="15"/>
  <c r="H119" i="15"/>
  <c r="J119" i="15"/>
  <c r="H139" i="15"/>
  <c r="J139" i="15"/>
  <c r="H130" i="15"/>
  <c r="J130" i="15"/>
  <c r="H126" i="15"/>
  <c r="J126" i="15"/>
  <c r="H125" i="15"/>
  <c r="J125" i="15"/>
  <c r="H129" i="15"/>
  <c r="J129" i="15"/>
  <c r="H115" i="15"/>
  <c r="J115" i="15"/>
  <c r="H128" i="15"/>
  <c r="J128" i="15"/>
  <c r="H127" i="15"/>
  <c r="J127" i="15"/>
  <c r="H114" i="15"/>
  <c r="J114" i="15"/>
  <c r="H113" i="15"/>
  <c r="J113" i="15"/>
  <c r="H107" i="15"/>
  <c r="J107" i="15"/>
  <c r="H106" i="15"/>
  <c r="J106" i="15"/>
  <c r="H105" i="15"/>
  <c r="J105" i="15"/>
  <c r="H102" i="15"/>
  <c r="J102" i="15"/>
  <c r="H73" i="15"/>
  <c r="J73" i="15"/>
  <c r="H72" i="15"/>
  <c r="J72" i="15"/>
  <c r="H71" i="15"/>
  <c r="J71" i="15"/>
  <c r="H70" i="15"/>
  <c r="J70" i="15"/>
  <c r="H69" i="15"/>
  <c r="J69" i="15"/>
  <c r="H68" i="15"/>
  <c r="J68" i="15"/>
  <c r="H67" i="15"/>
  <c r="J67" i="15"/>
  <c r="H64" i="15"/>
  <c r="J64" i="15"/>
  <c r="H63" i="15"/>
  <c r="J63" i="15"/>
  <c r="H62" i="15"/>
  <c r="J62" i="15"/>
  <c r="H99" i="15"/>
  <c r="I99" i="15"/>
  <c r="H98" i="15"/>
  <c r="I98" i="15"/>
  <c r="H97" i="15"/>
  <c r="I97" i="15"/>
  <c r="H154" i="15"/>
  <c r="J154" i="15"/>
  <c r="H153" i="15"/>
  <c r="J153" i="15"/>
  <c r="H155" i="15"/>
  <c r="I155" i="15"/>
  <c r="H147" i="15"/>
  <c r="J147" i="15"/>
  <c r="H146" i="15"/>
  <c r="J146" i="15"/>
  <c r="H145" i="15"/>
  <c r="I145" i="15"/>
  <c r="H23" i="15"/>
  <c r="J23" i="15"/>
  <c r="H89" i="15"/>
  <c r="J89" i="15"/>
  <c r="H88" i="15"/>
  <c r="J88" i="15"/>
  <c r="H87" i="15"/>
  <c r="J87" i="15"/>
  <c r="H86" i="15"/>
  <c r="J86" i="15"/>
  <c r="H33" i="15"/>
  <c r="J33" i="15"/>
  <c r="H35" i="15"/>
  <c r="J35" i="15"/>
  <c r="H34" i="15"/>
  <c r="J34" i="15"/>
  <c r="H32" i="15"/>
  <c r="J32" i="15"/>
  <c r="H31" i="15"/>
  <c r="J31" i="15"/>
  <c r="H30" i="15"/>
  <c r="J30" i="15"/>
  <c r="H29" i="15"/>
  <c r="J29" i="15"/>
  <c r="H28" i="15"/>
  <c r="J28" i="15"/>
  <c r="H27" i="15"/>
  <c r="J27" i="15"/>
  <c r="H26" i="15"/>
  <c r="J26" i="15"/>
  <c r="H25" i="15"/>
  <c r="J25" i="15"/>
  <c r="H94" i="15"/>
  <c r="J94" i="15"/>
  <c r="H93" i="15"/>
  <c r="J93" i="15"/>
  <c r="H92" i="15"/>
  <c r="J92" i="15"/>
  <c r="H84" i="15"/>
  <c r="J84" i="15"/>
  <c r="H44" i="15"/>
  <c r="J44" i="15"/>
  <c r="H43" i="15"/>
  <c r="J43" i="15"/>
  <c r="H42" i="15"/>
  <c r="J42" i="15"/>
  <c r="H41" i="15"/>
  <c r="H40" i="15"/>
  <c r="H39" i="15"/>
  <c r="H38" i="15"/>
  <c r="J41" i="15"/>
  <c r="J40" i="15"/>
  <c r="J39" i="15"/>
  <c r="J38" i="15"/>
  <c r="H37" i="15"/>
  <c r="J37" i="15"/>
  <c r="H83" i="15"/>
  <c r="J83" i="15"/>
  <c r="H82" i="15"/>
  <c r="J82" i="15"/>
  <c r="H81" i="15"/>
  <c r="J81" i="15"/>
  <c r="H22" i="15"/>
  <c r="J22" i="15"/>
  <c r="H21" i="15"/>
  <c r="J21" i="15"/>
  <c r="H20" i="15"/>
  <c r="J20" i="15"/>
  <c r="H19" i="15"/>
  <c r="J19" i="15"/>
  <c r="H18" i="15"/>
  <c r="J18" i="15"/>
  <c r="H59" i="15"/>
  <c r="I59" i="15"/>
  <c r="H58" i="15"/>
  <c r="I58" i="15"/>
  <c r="H57" i="15"/>
  <c r="I57" i="15"/>
  <c r="H56" i="15"/>
  <c r="I56" i="15"/>
  <c r="H55" i="15"/>
  <c r="I55" i="15"/>
  <c r="H54" i="15"/>
  <c r="I54" i="15"/>
  <c r="H53" i="15"/>
  <c r="I53" i="15"/>
  <c r="H52" i="15"/>
  <c r="I52" i="15"/>
  <c r="H51" i="15"/>
  <c r="I51" i="15"/>
  <c r="H50" i="15"/>
  <c r="I50" i="15"/>
  <c r="H49" i="15"/>
  <c r="I49" i="15"/>
  <c r="H48" i="15"/>
  <c r="I48" i="15"/>
  <c r="H47" i="15"/>
  <c r="I47" i="15"/>
  <c r="H157" i="15"/>
  <c r="K20" i="16"/>
  <c r="H109" i="15"/>
  <c r="K13" i="16"/>
  <c r="J16" i="16"/>
  <c r="K16" i="16"/>
  <c r="H75" i="15"/>
  <c r="K10" i="16"/>
  <c r="J11" i="16"/>
  <c r="K11" i="16"/>
  <c r="H121" i="15"/>
  <c r="K12" i="16"/>
  <c r="H149" i="15"/>
  <c r="K14" i="16"/>
  <c r="H141" i="15"/>
  <c r="K15" i="16"/>
  <c r="J15" i="16"/>
  <c r="J17" i="16"/>
  <c r="K17" i="16"/>
  <c r="K19" i="16"/>
  <c r="H12" i="15"/>
  <c r="K7" i="16"/>
  <c r="J8" i="16"/>
  <c r="K8" i="16"/>
  <c r="J9" i="16"/>
  <c r="K9" i="16"/>
  <c r="K18" i="16"/>
  <c r="K21" i="16"/>
  <c r="H21" i="21"/>
  <c r="K1" i="21"/>
  <c r="K1" i="15"/>
  <c r="F5" i="16"/>
  <c r="K1" i="16"/>
  <c r="I13" i="1"/>
  <c r="I12" i="1"/>
  <c r="I15" i="1"/>
  <c r="I16" i="1"/>
</calcChain>
</file>

<file path=xl/sharedStrings.xml><?xml version="1.0" encoding="utf-8"?>
<sst xmlns="http://schemas.openxmlformats.org/spreadsheetml/2006/main" count="304" uniqueCount="187">
  <si>
    <t>Zadavatel:</t>
  </si>
  <si>
    <t>Cena</t>
  </si>
  <si>
    <t>Položkový soupis prací a dodávek</t>
  </si>
  <si>
    <t>Vedlejší náklady</t>
  </si>
  <si>
    <t>součet – vedlejší náklady</t>
  </si>
  <si>
    <t>Ostatní náklady</t>
  </si>
  <si>
    <t>ks</t>
  </si>
  <si>
    <t>%</t>
  </si>
  <si>
    <t>základ</t>
  </si>
  <si>
    <t>cena /Kč/</t>
  </si>
  <si>
    <t>dodávky zařízení</t>
  </si>
  <si>
    <t>doprava dodávek</t>
  </si>
  <si>
    <t>přesun dodávek</t>
  </si>
  <si>
    <t>materiál elektromontážní</t>
  </si>
  <si>
    <t>materiál podružný</t>
  </si>
  <si>
    <t>materiál zemní</t>
  </si>
  <si>
    <t>elektromontáže</t>
  </si>
  <si>
    <t>demontáže</t>
  </si>
  <si>
    <t>zemní práce</t>
  </si>
  <si>
    <t>PPV pro elektromontáže</t>
  </si>
  <si>
    <t>PPV pro zemní práce</t>
  </si>
  <si>
    <t>dodávky celkem</t>
  </si>
  <si>
    <t>NÁKLADY celkem</t>
  </si>
  <si>
    <t>Dodávky zařízení</t>
  </si>
  <si>
    <t>Materiál elektromontážní</t>
  </si>
  <si>
    <t>m</t>
  </si>
  <si>
    <t xml:space="preserve"> součet - elektromotážní materiál</t>
  </si>
  <si>
    <t>Elektromontáže</t>
  </si>
  <si>
    <t>hod</t>
  </si>
  <si>
    <t xml:space="preserve"> součet - elektromontáže</t>
  </si>
  <si>
    <t>Hutnění zeminy ve výkopech</t>
  </si>
  <si>
    <t>Demontáže</t>
  </si>
  <si>
    <t>součet - demontáže</t>
  </si>
  <si>
    <t>kpl</t>
  </si>
  <si>
    <t>m3</t>
  </si>
  <si>
    <t>Zařízení staveniště</t>
  </si>
  <si>
    <t>Název akce:</t>
  </si>
  <si>
    <t>Výkaz výměr (rozpočet)</t>
  </si>
  <si>
    <t>Instalace zemnící tyče, úplná montáž</t>
  </si>
  <si>
    <t>Zemnící drát FeZn 10mm, úplná montáž</t>
  </si>
  <si>
    <t>Fólie výstražná - pokládka</t>
  </si>
  <si>
    <t>Úprava terénu + osetí travním semenem</t>
  </si>
  <si>
    <t>m2</t>
  </si>
  <si>
    <t>kg</t>
  </si>
  <si>
    <t>Svorka zemní spojovací páska-drát SR3b</t>
  </si>
  <si>
    <t>Fólie výstražná s identifikačním potiskem</t>
  </si>
  <si>
    <t>Ruční zához výkopu kolem základu s využitím štěrku, písku a výkopku</t>
  </si>
  <si>
    <t>Zemní materiál</t>
  </si>
  <si>
    <t>součet - zemní materiál</t>
  </si>
  <si>
    <t>Zemní práce</t>
  </si>
  <si>
    <t>Rekapitulace stavebních objektů</t>
  </si>
  <si>
    <t xml:space="preserve">Svorka zemní spojovací drát-drát </t>
  </si>
  <si>
    <t>Drát FeZn, D10mm</t>
  </si>
  <si>
    <t>Sloupová rozvodnice, montáž a zakončení napájecích kabelů, montáž štítku</t>
  </si>
  <si>
    <t>Zemnící tyč T-1500mm FeZn, včetně svorky</t>
  </si>
  <si>
    <t>Ruční zához rýhy š.35cm /h.80cm</t>
  </si>
  <si>
    <t>Kabelové lože z kop. písku rýha tl.20cm</t>
  </si>
  <si>
    <t>Písek kopaný do kabelového lože, dosypávky</t>
  </si>
  <si>
    <t>Výkaz výměr, slouží pro potřeby dodavatelského ocenění stavby. Uchazeč si je vědom, že kontrola výměr je součástí zadávacích podmínek. Všechny konstrukce a zařízení jsou oceňovány a dodávány kompletní a plně funkční, na případné nedostatky uchazeč upozorní, finančně je docení a zahrne do nabídky stavby v samostatné příloze.</t>
  </si>
  <si>
    <t>Revize</t>
  </si>
  <si>
    <t>Ohebná dvouplášťová korugovaná chránička D50mm, mech. odol. 450N/20cm</t>
  </si>
  <si>
    <t>Travní osivo balení, Profi</t>
  </si>
  <si>
    <t>Bourání původního betonového základu sloupu</t>
  </si>
  <si>
    <t>Štěrk - opravy zádlažeb, frakce 4-8</t>
  </si>
  <si>
    <t>Celkem cena za dílo (bez DPH)</t>
  </si>
  <si>
    <t>Asfaltová hmota na ochranu zemních spojů FeZn prvků</t>
  </si>
  <si>
    <t>Rozebrání povrchu chodníku dlažby (š50cm)</t>
  </si>
  <si>
    <t>OPV10/3 + 3xPV10 16AgG (do rozvaděče RO)</t>
  </si>
  <si>
    <t>Odpojení starých a zapojení nových kabelů na OPV v rozvaděči RVO včetně vytažení a zatažení</t>
  </si>
  <si>
    <t>Projekční návrhy lze provádět pouze s konkrétními výrobky s konkrétními vlastnostmi. Je-li v názvu položky uvedena obchodní značka jakéhokoliv materiálu, výrobku nebo technologie, má tento název pouze informativní charakter. Pro ocenění a následnou realizaci je možné použít jiný materiál, výrobek nebo technologii se srovnatelnými nebo lepšími užitnými vlastnostmi, které odpovídají požadavkům dokumentace. Změny podléhají odsouhlasení investorem a projektantem.</t>
  </si>
  <si>
    <t>Drát FeZn, D10mm, izolovaný</t>
  </si>
  <si>
    <t>Svorka/oko pro připojení zemnícího drátu ke sloupu</t>
  </si>
  <si>
    <t>Kabel AYKY 4x16mm2 750V</t>
  </si>
  <si>
    <t>Svařovaná spojka na kabel AYKY</t>
  </si>
  <si>
    <t>Kabel 3x1,5mm2 nebo 3x1,5mm2 , uloženo volně ve sloupu</t>
  </si>
  <si>
    <t>Kabel AYKY 4x16mm2, uložení do chráničky D50 a do výkopu</t>
  </si>
  <si>
    <t>kmpl</t>
  </si>
  <si>
    <t>Vytvoření sloupového pouzdra, pro sloup nad 6m, včetně protažení napájecích kabelů s chráničkou a zemnícího vedení středem základu nahoru</t>
  </si>
  <si>
    <t>materiál + výkony celkem</t>
  </si>
  <si>
    <t>Vytýčení stávajících sítí</t>
  </si>
  <si>
    <t>Montážní plošina MP10 do 10m výšky, pro (demontáže, montáže svítidel a kab. ve sloupu)</t>
  </si>
  <si>
    <t>Demontáž stávajícíh výložníků, zajištění recyklace</t>
  </si>
  <si>
    <t>Objekt SO 401 - Veřejné osvětlení</t>
  </si>
  <si>
    <t>Soupis vedlejších a ostatních nákladů k SO 401</t>
  </si>
  <si>
    <t>Zemní kabelové vedení</t>
  </si>
  <si>
    <t>Uzemňovací soustava</t>
  </si>
  <si>
    <t>Svítidla vč. připojení</t>
  </si>
  <si>
    <t>Podpěrné konstrukční prvky (sloupy a výložníky), vč. základů</t>
  </si>
  <si>
    <t xml:space="preserve"> součet - dodávky zařízení</t>
  </si>
  <si>
    <t>Popis položky</t>
  </si>
  <si>
    <t>M.J.</t>
  </si>
  <si>
    <t>Množství</t>
  </si>
  <si>
    <t>Cena celkem bez DPH</t>
  </si>
  <si>
    <t>součet - zemní práce</t>
  </si>
  <si>
    <t xml:space="preserve"> součet - ostatní</t>
  </si>
  <si>
    <t>Cena  / M.J.</t>
  </si>
  <si>
    <t xml:space="preserve"> součet – ostatní náklady</t>
  </si>
  <si>
    <t>Rekapitulace objektu SO 401</t>
  </si>
  <si>
    <t>Vedlejších a ostatní náklady k SO 401</t>
  </si>
  <si>
    <t>(Financováno s využitím podpory programu EFEKT2 2017)</t>
  </si>
  <si>
    <t>Manipulační technika</t>
  </si>
  <si>
    <t>manipulační technika</t>
  </si>
  <si>
    <t>Dokumentace skutečného provedení</t>
  </si>
  <si>
    <t>Protokol o měření osvětlenosti</t>
  </si>
  <si>
    <t>Seřízení řídicích prvků (změna časového schématu)</t>
  </si>
  <si>
    <t>Osazení svítidla, včetně zapojení svítidla</t>
  </si>
  <si>
    <t>Připojení zemnící drát FeZn 10 izolovaný, úplná montáž (sloup-uzemnění)</t>
  </si>
  <si>
    <t>SO 401</t>
  </si>
  <si>
    <t>Odvoz zbytku betonových konstrukcí, betonové sutě, živice/asfaltu - včetně skládkování do 10km</t>
  </si>
  <si>
    <t>Opravy povrchů chodníků - betonová dlažba, do původního stavu</t>
  </si>
  <si>
    <t>s DPH:</t>
  </si>
  <si>
    <t>Popl. za recykl. svítidla</t>
  </si>
  <si>
    <t>Zemní napájecí kabelové vedení</t>
  </si>
  <si>
    <t>Materiál pro vytvoření sloupového základu pro sloup nad 6m (dle předpisu výrobce)</t>
  </si>
  <si>
    <t>Materiál pro vytvoření sloupového základu pro sloup do 6m včetně (dle předpisu výrobce)</t>
  </si>
  <si>
    <t>Vytvoření sloupového pouzdra, pro sloup do 6m (včetně), včetně protažení napájecích kabelů s chráničkou a zemnícího vedení středem základu nahoru</t>
  </si>
  <si>
    <t>Demontáž stávajících sloupů, zajištění recyklace (do 6 m, včetně)</t>
  </si>
  <si>
    <t>Opatření ke snížení energetické náročnosti VO v obci Blešno</t>
  </si>
  <si>
    <t>Obec Blešno</t>
  </si>
  <si>
    <t>ZPŮSOBILÉ VÝDAJE / UZNATELNÉ NÁKLADY</t>
  </si>
  <si>
    <t>EFEKT2 2017</t>
  </si>
  <si>
    <t>POV KHK 2017</t>
  </si>
  <si>
    <t>Svítidlo LED 4000K dle výpočtu "SITUACE 1.2" a technických požadavků na skupinu svítidel "1.11"</t>
  </si>
  <si>
    <t>Svítidlo LED 4000K dle výpočtu "SITUACE 2" a technických požadavků na skupinu svítidel "1.11"</t>
  </si>
  <si>
    <t>Svítidlo LED 3000K dle výpočtu "SITUACE 3" a technických požadavků na skupinu svítidel "1.11"</t>
  </si>
  <si>
    <t>Svítidlo LED 3000K dle výpočtu "SITUACE 4" a technických požadavků na skupinu svítidel "1.11"</t>
  </si>
  <si>
    <t>Svítidlo LED 3000K dle výpočtu "SITUACE 5" a technických požadavků na skupinu svítidel "1.11"</t>
  </si>
  <si>
    <t>Svítidlo LED 3000K dle výpočtu "SITUACE 6" a technických požadavků na skupinu svítidel "1.11"</t>
  </si>
  <si>
    <t>Svítidlo LED 3000K dle výpočtu "SITUACE 7" a technických požadavků na skupinu svítidel "1.36"</t>
  </si>
  <si>
    <t>Svítidlo LED 5700-6500K dle výpočtu "PŘECHOD 1" a Technických požadavků na skupinu svítidel "1.11"</t>
  </si>
  <si>
    <t>Svítidlo LED 5700-6500K dle výpočtu "PŘECHOD 2" a Technických požadavků na skupinu svítidel "1.11"</t>
  </si>
  <si>
    <t>Svítidlo LED 3000K sadové s rotačně symetrickou vyzařovací charakteristikou, 4000lm, dle technických požadavků na skupinu svítidel "3.11"</t>
  </si>
  <si>
    <t>Svítidlo LED 4000K dle výpočtu "KRUHOVÝ OBJEZD 1" a Technických požadavků na skupinu svítidel "1.11"</t>
  </si>
  <si>
    <t>Kabel CYKY-J 5x1.5mm2 750V (3x silové napájení, 2x programovací vodič)</t>
  </si>
  <si>
    <t xml:space="preserve"> - výměna starých sloupů na místních komunikacích</t>
  </si>
  <si>
    <t>Výložník přímý FeZn 1.5m se stoupáním 10° (dimenzováno pro svítidlo 15 kg v dané lokalitě)</t>
  </si>
  <si>
    <t>Výložník přímý FeZn 1m se stoupáním 5° (dimenzováno pro svítidlo 15 kg v dané lokalitě)</t>
  </si>
  <si>
    <t>Výložník přímý FeZn 0.5m se stoupáním 10° (dimenzováno pro svítidlo 15 kg v dané lokalitě)</t>
  </si>
  <si>
    <t xml:space="preserve"> - výměna sloupů pro přechodová svítidla</t>
  </si>
  <si>
    <t>Výložník atypický lomený FeZn - přechod 1, pravá strana</t>
  </si>
  <si>
    <t>Výložník atypický lomený FeZn - přechod 1, levá strana</t>
  </si>
  <si>
    <t>Výložník atypický lomený FeZn - přechod 2, pravá strana</t>
  </si>
  <si>
    <t>Výložník atypický lomený FeZn - přechod 2, levá strana</t>
  </si>
  <si>
    <t xml:space="preserve"> - renovace sloupů podél silnice I. třídy</t>
  </si>
  <si>
    <t>Výložník obloukový jednoramenný 1,5m-1x1,5m se stoupáním 15°, ocelový žárově zinkovaný (na stávající sloup)</t>
  </si>
  <si>
    <t>Oprava "zavírání" sloupových dvířek (nový závit + nový nerezový šroub M12)</t>
  </si>
  <si>
    <t>Montáž obloukového výložníku</t>
  </si>
  <si>
    <t>Vícepráce spojené s přítomností nadzemního vedení samonosných optických kabelů/vláken (funkčnost a průjezdní profil musejí být zachovány dle stáv. stavu), komunikace s provozovatelem</t>
  </si>
  <si>
    <t>Svorkovnice sloupová, včetně pojistkové vložky, propojení až 3x kabel do 4x35mm2, 1x odjištěný vývod E14, včetně pojistky</t>
  </si>
  <si>
    <t>Svorkovnice sloupová, včetně pojistkové vložky, propojení až 3x kabel do 4x35mm2, 2x odjištěný vývod E14, včetně pojistky</t>
  </si>
  <si>
    <t>Výložník obloukový dvouramenný 1,5m-2x1,5m-125° se stoupáním 15°, ocelový žárově zink. (na stávající sloup)</t>
  </si>
  <si>
    <t>Sloupová rozvodnice, montáž a zakončení napájecích kabelů</t>
  </si>
  <si>
    <t>Sloup ocelový vetknutý bezpaticový nadzemní výšky 6m, oboustranně žárově zinkovaný, dimenzovaný pro výložník délky max. 4m se svítidlem max. 15kg v dané lokalitě, ocelová manžeta</t>
  </si>
  <si>
    <t>Svorkovnice sloupová, včetně pojistkové vložky, propojení až 3x kabel do 4x16mm2, 1x odjištěný vývod E14, včetně pojistky</t>
  </si>
  <si>
    <t>Označovací štítek sloupu</t>
  </si>
  <si>
    <t xml:space="preserve"> - výměna sloupů pro přechodová svítidla (rozměr výložníků vyplyne ze světelně-technického návrhu účastníka)</t>
  </si>
  <si>
    <t>Sloup silniční ocelový do 6m, včetně zatažení kabelů a uzemnění, s pomocí autojeřábu</t>
  </si>
  <si>
    <t>Sloup ocelový vetknutý bezpaticový nadzemní výšky 7m, oboustranně žárově zinkovaný, dimenzovaný pro výložník délky max. 1m se svítidlem max. 15kg v dané lokalitě, ocelová manžeta</t>
  </si>
  <si>
    <t>Sloup ocelový vetknutý bezpaticový nadzemní výšky 6m, oboustranně žárově zinkovaný, dimenzovaný pro výložník délky max. 1m se svítidlem max. 15kg v dané lokalitě, ocelová manžeta</t>
  </si>
  <si>
    <t>Sloup ocelový vetknutý bezpaticový nadzemní výšky 6m, oboustranně žárově zinkovaný, dimenzovaný pro výložník délky max. 1.5m se svítidlem max. 15kg v dané lokalitě, ocelová manžeta</t>
  </si>
  <si>
    <t>Svorkovnice sloupová, včetně pojistkové vložky, propojení až 3x kabel do 4x25mm2, 1x odjištěný vývod E14, včetně pojistky</t>
  </si>
  <si>
    <t>Sloup ocelový vetknutý, do 7m, včetně zatažení kabelů a uzemnění, s pomocí autojeřábu</t>
  </si>
  <si>
    <t>Plastová záslepka na výložník o průměru 60mm</t>
  </si>
  <si>
    <t>Výložník přímý FeZn 0.5m se stoupáním 5° (dimenzováno pro svítidlo 15 kg v dané lokalitě)</t>
  </si>
  <si>
    <t>Volitelné: Příplatek za lakování (vrchní ochranná vrstva) ocelových sloupů a výložníků pro místní komunikace (zelená barva - přesný odstín dle RAL bude specifikován zadavatelem při uzavření smlouvy)</t>
  </si>
  <si>
    <t>Sloup hliníkový přírubový kuželový nadzemní výšky 5m, eloxovaný (zelená barva), dimenzovaný pro svítidlo max. 15kg v dané lokalitě, manžeta v barvě sloupu vytvořena nástřikem elastomeru</t>
  </si>
  <si>
    <t>Dopravní značení</t>
  </si>
  <si>
    <t>Montáž přímého ocelového výložníku</t>
  </si>
  <si>
    <t>Sloup hliníkový přírubový, do 5m, na prefabrikovaný základ, včetně zatažení kabelů a uzemnění</t>
  </si>
  <si>
    <t>Volitelné: Příplatek za lakování (vrchní ochranná vrstva) všech obloukových výložníků (šedá barva - přesný odstín dle RAL bude specifikován zadavatelem při uzavření smlouvy - bude odpovídat stáv. barvě sloupu)</t>
  </si>
  <si>
    <t>Montáž lomeného ocelového výložníku</t>
  </si>
  <si>
    <t>Volitelné: Příplatek za lakování (vrchní ochranná vrstva) všech přechodových sloupů a výložníků (signální barva - přesný odstín dle RAL bude specifikován zadavatelem při uzavření smlouvy)</t>
  </si>
  <si>
    <t>(Financováno s využitím podpory POV KHK 2017)</t>
  </si>
  <si>
    <t>Výkaz výměr obsahuje více listů!</t>
  </si>
  <si>
    <t>Účastník zadávacího řízení vyplní žlutě označená pole.</t>
  </si>
  <si>
    <t>Objednání/neobjednání položek označených jako "Volitelné" bude upřesněno zadavatelem při podpisu smlouvy o dílo.</t>
  </si>
  <si>
    <t>Demontáž stávajících svítidel vč. kabeláže ve sloupu, zajištění recyklace</t>
  </si>
  <si>
    <t>Autojeřáb do výšky 10 metrů</t>
  </si>
  <si>
    <t>Montážní plošina MP10 do 10m výšky, včetně dopravy (demontáže, montáže výložníků)</t>
  </si>
  <si>
    <t>Zapojení kabelu CYKY do 5x1,5mm2 do svorkovnice</t>
  </si>
  <si>
    <t>Betonový základ prefabrikovaný pro Al sloup 5m (dle předpisu výrobce)</t>
  </si>
  <si>
    <t>Usazení prefabrikovaného sloupové základu, včetně protažení napájecích kabelů s chráničkou a zemnícího vedení středem základu nahoru</t>
  </si>
  <si>
    <t>Výkop - odhalení základu stávajícího sloupu VO a přívodních kabelů, ruční</t>
  </si>
  <si>
    <t>Kabelová rýha š.35cm /h.80cm/tř.3 (ruční) - zemina</t>
  </si>
  <si>
    <t>Nátěr rozvaděčové skříně</t>
  </si>
  <si>
    <t>Výměna výstroje rozvaděče - Hlavní jistič 3x25A, 3 kabelové vývody jištěné pojistkovými odpínači (např. OPVP10/3), pojistky gG 10A do odpínače, jištění ovládacího obvodu, přepínač manuální zapnutí - vypnuto - automat, nové řízení (soumrakový spínač paralelně s astrohodinami), stykač/e (typ podle použitých svítidel), nový panel rozvaděče, popis, dokumentace</t>
  </si>
  <si>
    <t>Ostatní provozní vlivy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</si>
</sst>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7" formatCode="#,##0.00\ &quot;Kč&quot;;\-#,##0.00\ &quot;Kč&quot;"/>
    <numFmt numFmtId="164" formatCode="_-* #,##0.00\,_K_?_-;\-* #,##0.00\,_K_?_-;_-* \-??\ _K_?_-;_-@_-"/>
    <numFmt numFmtId="165" formatCode="0000"/>
    <numFmt numFmtId="166" formatCode="000"/>
    <numFmt numFmtId="167" formatCode="000000000"/>
    <numFmt numFmtId="168" formatCode="#,##0.00\ [$Kč-405];[Red]\-#,##0.00\ [$Kč-405]"/>
    <numFmt numFmtId="169" formatCode="0.000;0.000"/>
    <numFmt numFmtId="170" formatCode="0.00;0.00"/>
    <numFmt numFmtId="171" formatCode="#"/>
    <numFmt numFmtId="172" formatCode="0.0"/>
    <numFmt numFmtId="173" formatCode="#,##0\ [$Kč-405];\-#,##0\ [$Kč-405]"/>
    <numFmt numFmtId="174" formatCode="#\ ###\ ##0"/>
    <numFmt numFmtId="175" formatCode="#\ ###\ ##0;#\ ###\ ##0"/>
    <numFmt numFmtId="176" formatCode="#\ ###\ ##0.00"/>
    <numFmt numFmtId="177" formatCode="#,##0\ [$Kč-405];[Red]\-#,##0\ [$Kč-405]"/>
    <numFmt numFmtId="178" formatCode="#,##0.000;\-#,##0.000"/>
    <numFmt numFmtId="179" formatCode="#,##0.00;\-#,##0.00"/>
    <numFmt numFmtId="180" formatCode="#,##0.00\ &quot;Kč&quot;"/>
    <numFmt numFmtId="181" formatCode="#,##0;\-#,##0"/>
  </numFmts>
  <fonts count="43" x14ac:knownFonts="1">
    <font>
      <sz val="11"/>
      <color indexed="8"/>
      <name val="Arial CE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6"/>
      <name val="Calibri"/>
      <family val="2"/>
      <charset val="1"/>
    </font>
    <font>
      <sz val="12"/>
      <name val="Calibri"/>
      <family val="2"/>
      <charset val="238"/>
    </font>
    <font>
      <b/>
      <sz val="12"/>
      <name val="Calibri"/>
      <family val="2"/>
      <charset val="1"/>
    </font>
    <font>
      <b/>
      <sz val="12"/>
      <name val="Calibri"/>
      <family val="2"/>
      <charset val="238"/>
    </font>
    <font>
      <b/>
      <sz val="11"/>
      <name val="Calibri"/>
      <family val="2"/>
      <charset val="1"/>
    </font>
    <font>
      <sz val="11"/>
      <color indexed="8"/>
      <name val="Calibri"/>
      <family val="2"/>
      <charset val="1"/>
    </font>
    <font>
      <b/>
      <sz val="16"/>
      <name val="Calibri"/>
      <family val="2"/>
      <charset val="238"/>
    </font>
    <font>
      <sz val="10"/>
      <name val="Calibri"/>
      <family val="2"/>
      <charset val="238"/>
    </font>
    <font>
      <sz val="11"/>
      <color indexed="8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indexed="8"/>
      <name val="Calibri"/>
      <family val="2"/>
      <charset val="238"/>
    </font>
    <font>
      <b/>
      <sz val="11"/>
      <name val="Calibri"/>
      <family val="2"/>
      <charset val="238"/>
    </font>
    <font>
      <b/>
      <sz val="9"/>
      <name val="Calibri"/>
      <family val="2"/>
      <charset val="1"/>
    </font>
    <font>
      <sz val="11"/>
      <name val="Calibri"/>
      <family val="2"/>
      <charset val="238"/>
    </font>
    <font>
      <sz val="11"/>
      <name val="Calibri"/>
      <family val="2"/>
      <charset val="1"/>
    </font>
    <font>
      <b/>
      <sz val="14"/>
      <name val="Calibri"/>
      <family val="2"/>
      <charset val="238"/>
    </font>
    <font>
      <b/>
      <sz val="18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8"/>
      <name val="Calibri"/>
      <family val="2"/>
      <charset val="1"/>
    </font>
    <font>
      <sz val="18"/>
      <name val="Calibri"/>
      <family val="2"/>
      <charset val="1"/>
    </font>
    <font>
      <b/>
      <sz val="18"/>
      <name val="Calibri"/>
      <family val="2"/>
      <charset val="1"/>
      <scheme val="minor"/>
    </font>
    <font>
      <i/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0" fillId="0" borderId="0" applyFill="0" applyBorder="0" applyAlignment="0" applyProtection="0"/>
    <xf numFmtId="0" fontId="10" fillId="0" borderId="0"/>
    <xf numFmtId="0" fontId="10" fillId="0" borderId="0"/>
  </cellStyleXfs>
  <cellXfs count="474">
    <xf numFmtId="0" fontId="0" fillId="0" borderId="0" xfId="0"/>
    <xf numFmtId="0" fontId="11" fillId="0" borderId="0" xfId="2" applyFont="1"/>
    <xf numFmtId="165" fontId="11" fillId="0" borderId="0" xfId="2" applyNumberFormat="1" applyFont="1"/>
    <xf numFmtId="166" fontId="11" fillId="0" borderId="0" xfId="2" applyNumberFormat="1" applyFont="1"/>
    <xf numFmtId="167" fontId="11" fillId="0" borderId="0" xfId="2" applyNumberFormat="1" applyFont="1"/>
    <xf numFmtId="2" fontId="11" fillId="0" borderId="0" xfId="2" applyNumberFormat="1" applyFont="1"/>
    <xf numFmtId="168" fontId="11" fillId="0" borderId="0" xfId="2" applyNumberFormat="1" applyFont="1"/>
    <xf numFmtId="169" fontId="11" fillId="0" borderId="0" xfId="2" applyNumberFormat="1" applyFont="1"/>
    <xf numFmtId="170" fontId="11" fillId="0" borderId="0" xfId="2" applyNumberFormat="1" applyFont="1"/>
    <xf numFmtId="0" fontId="12" fillId="0" borderId="0" xfId="2" applyFont="1"/>
    <xf numFmtId="0" fontId="15" fillId="0" borderId="0" xfId="2" applyFont="1"/>
    <xf numFmtId="0" fontId="16" fillId="0" borderId="0" xfId="2" applyFont="1"/>
    <xf numFmtId="49" fontId="11" fillId="0" borderId="0" xfId="2" applyNumberFormat="1" applyFont="1"/>
    <xf numFmtId="171" fontId="11" fillId="0" borderId="0" xfId="2" applyNumberFormat="1" applyFont="1"/>
    <xf numFmtId="172" fontId="11" fillId="0" borderId="0" xfId="2" applyNumberFormat="1" applyFont="1"/>
    <xf numFmtId="173" fontId="11" fillId="0" borderId="0" xfId="2" applyNumberFormat="1" applyFont="1" applyAlignment="1">
      <alignment horizontal="right"/>
    </xf>
    <xf numFmtId="0" fontId="18" fillId="0" borderId="0" xfId="0" applyFont="1"/>
    <xf numFmtId="0" fontId="13" fillId="0" borderId="0" xfId="2" applyFont="1" applyAlignment="1">
      <alignment vertical="center"/>
    </xf>
    <xf numFmtId="174" fontId="11" fillId="0" borderId="0" xfId="2" applyNumberFormat="1" applyFont="1"/>
    <xf numFmtId="175" fontId="11" fillId="0" borderId="0" xfId="2" applyNumberFormat="1" applyFont="1"/>
    <xf numFmtId="176" fontId="11" fillId="0" borderId="0" xfId="2" applyNumberFormat="1" applyFont="1"/>
    <xf numFmtId="49" fontId="17" fillId="2" borderId="18" xfId="2" applyNumberFormat="1" applyFont="1" applyFill="1" applyBorder="1"/>
    <xf numFmtId="2" fontId="17" fillId="2" borderId="18" xfId="2" applyNumberFormat="1" applyFont="1" applyFill="1" applyBorder="1"/>
    <xf numFmtId="175" fontId="17" fillId="2" borderId="18" xfId="2" applyNumberFormat="1" applyFont="1" applyFill="1" applyBorder="1"/>
    <xf numFmtId="176" fontId="17" fillId="2" borderId="19" xfId="2" applyNumberFormat="1" applyFont="1" applyFill="1" applyBorder="1"/>
    <xf numFmtId="0" fontId="20" fillId="0" borderId="0" xfId="2" applyFont="1"/>
    <xf numFmtId="171" fontId="20" fillId="0" borderId="0" xfId="2" applyNumberFormat="1" applyFont="1"/>
    <xf numFmtId="172" fontId="20" fillId="0" borderId="0" xfId="2" applyNumberFormat="1" applyFont="1"/>
    <xf numFmtId="168" fontId="20" fillId="0" borderId="0" xfId="2" applyNumberFormat="1" applyFont="1"/>
    <xf numFmtId="173" fontId="20" fillId="0" borderId="0" xfId="2" applyNumberFormat="1" applyFont="1" applyAlignment="1">
      <alignment horizontal="right"/>
    </xf>
    <xf numFmtId="0" fontId="21" fillId="0" borderId="0" xfId="0" applyFont="1"/>
    <xf numFmtId="0" fontId="19" fillId="0" borderId="0" xfId="2" applyFont="1" applyAlignment="1">
      <alignment vertical="center"/>
    </xf>
    <xf numFmtId="0" fontId="22" fillId="0" borderId="0" xfId="2" applyFont="1"/>
    <xf numFmtId="0" fontId="23" fillId="0" borderId="0" xfId="0" applyFont="1"/>
    <xf numFmtId="0" fontId="20" fillId="0" borderId="0" xfId="2" applyFont="1" applyProtection="1">
      <protection locked="0"/>
    </xf>
    <xf numFmtId="0" fontId="21" fillId="0" borderId="0" xfId="0" applyFont="1" applyProtection="1">
      <protection locked="0"/>
    </xf>
    <xf numFmtId="0" fontId="11" fillId="0" borderId="28" xfId="2" applyFont="1" applyBorder="1"/>
    <xf numFmtId="0" fontId="12" fillId="0" borderId="28" xfId="2" applyFont="1" applyBorder="1"/>
    <xf numFmtId="2" fontId="11" fillId="0" borderId="28" xfId="2" applyNumberFormat="1" applyFont="1" applyBorder="1"/>
    <xf numFmtId="175" fontId="11" fillId="0" borderId="28" xfId="2" applyNumberFormat="1" applyFont="1" applyBorder="1"/>
    <xf numFmtId="176" fontId="11" fillId="0" borderId="28" xfId="2" applyNumberFormat="1" applyFont="1" applyBorder="1"/>
    <xf numFmtId="0" fontId="25" fillId="0" borderId="28" xfId="2" applyFont="1" applyBorder="1"/>
    <xf numFmtId="0" fontId="26" fillId="0" borderId="0" xfId="2" applyFont="1" applyAlignment="1">
      <alignment horizontal="left" vertical="center"/>
    </xf>
    <xf numFmtId="0" fontId="17" fillId="0" borderId="0" xfId="2" applyFont="1" applyAlignment="1">
      <alignment vertical="center" wrapText="1"/>
    </xf>
    <xf numFmtId="0" fontId="24" fillId="0" borderId="5" xfId="2" applyFont="1" applyBorder="1" applyAlignment="1">
      <alignment horizontal="center" vertical="center"/>
    </xf>
    <xf numFmtId="168" fontId="24" fillId="0" borderId="7" xfId="2" applyNumberFormat="1" applyFont="1" applyBorder="1" applyAlignment="1">
      <alignment horizontal="right" vertical="center"/>
    </xf>
    <xf numFmtId="0" fontId="26" fillId="0" borderId="5" xfId="2" applyFont="1" applyBorder="1" applyAlignment="1">
      <alignment horizontal="center" vertical="center"/>
    </xf>
    <xf numFmtId="165" fontId="20" fillId="0" borderId="0" xfId="2" applyNumberFormat="1" applyFont="1"/>
    <xf numFmtId="166" fontId="20" fillId="0" borderId="0" xfId="2" applyNumberFormat="1" applyFont="1"/>
    <xf numFmtId="49" fontId="20" fillId="0" borderId="0" xfId="2" applyNumberFormat="1" applyFont="1"/>
    <xf numFmtId="167" fontId="20" fillId="0" borderId="0" xfId="2" applyNumberFormat="1" applyFont="1"/>
    <xf numFmtId="2" fontId="20" fillId="0" borderId="0" xfId="2" applyNumberFormat="1" applyFont="1"/>
    <xf numFmtId="0" fontId="28" fillId="0" borderId="0" xfId="2" applyFont="1" applyAlignment="1">
      <alignment horizontal="left" vertical="center" wrapText="1"/>
    </xf>
    <xf numFmtId="0" fontId="16" fillId="0" borderId="0" xfId="2" applyFont="1" applyFill="1"/>
    <xf numFmtId="172" fontId="32" fillId="0" borderId="0" xfId="2" applyNumberFormat="1" applyFont="1" applyAlignment="1">
      <alignment vertical="center"/>
    </xf>
    <xf numFmtId="168" fontId="32" fillId="0" borderId="0" xfId="2" applyNumberFormat="1" applyFont="1" applyAlignment="1">
      <alignment vertical="center"/>
    </xf>
    <xf numFmtId="172" fontId="32" fillId="0" borderId="0" xfId="2" applyNumberFormat="1" applyFont="1" applyBorder="1" applyAlignment="1">
      <alignment vertical="center"/>
    </xf>
    <xf numFmtId="173" fontId="32" fillId="0" borderId="9" xfId="2" applyNumberFormat="1" applyFont="1" applyBorder="1" applyAlignment="1">
      <alignment horizontal="right" vertical="center"/>
    </xf>
    <xf numFmtId="172" fontId="33" fillId="0" borderId="0" xfId="2" applyNumberFormat="1" applyFont="1" applyBorder="1" applyAlignment="1">
      <alignment horizontal="right" vertical="center"/>
    </xf>
    <xf numFmtId="168" fontId="33" fillId="0" borderId="0" xfId="2" applyNumberFormat="1" applyFont="1" applyBorder="1" applyAlignment="1">
      <alignment horizontal="right" vertical="center"/>
    </xf>
    <xf numFmtId="2" fontId="32" fillId="0" borderId="0" xfId="0" applyNumberFormat="1" applyFont="1" applyBorder="1" applyAlignment="1">
      <alignment horizontal="center" vertical="center"/>
    </xf>
    <xf numFmtId="1" fontId="34" fillId="0" borderId="0" xfId="0" applyNumberFormat="1" applyFont="1" applyBorder="1" applyAlignment="1">
      <alignment horizontal="right" vertical="center"/>
    </xf>
    <xf numFmtId="177" fontId="34" fillId="0" borderId="0" xfId="0" applyNumberFormat="1" applyFont="1" applyBorder="1" applyAlignment="1">
      <alignment horizontal="right" vertical="center"/>
    </xf>
    <xf numFmtId="173" fontId="32" fillId="0" borderId="9" xfId="0" applyNumberFormat="1" applyFont="1" applyBorder="1" applyAlignment="1">
      <alignment horizontal="right" vertical="center"/>
    </xf>
    <xf numFmtId="0" fontId="9" fillId="5" borderId="0" xfId="0" applyFont="1" applyFill="1" applyBorder="1" applyAlignment="1" applyProtection="1">
      <alignment horizontal="center" vertical="center" wrapText="1"/>
    </xf>
    <xf numFmtId="179" fontId="9" fillId="5" borderId="0" xfId="0" applyNumberFormat="1" applyFont="1" applyFill="1" applyBorder="1" applyAlignment="1" applyProtection="1">
      <alignment horizontal="right" vertical="center"/>
    </xf>
    <xf numFmtId="180" fontId="9" fillId="5" borderId="0" xfId="0" applyNumberFormat="1" applyFont="1" applyFill="1" applyBorder="1" applyAlignment="1" applyProtection="1">
      <alignment horizontal="right" vertical="center"/>
    </xf>
    <xf numFmtId="0" fontId="9" fillId="0" borderId="0" xfId="0" applyFont="1" applyFill="1" applyBorder="1" applyAlignment="1" applyProtection="1">
      <alignment horizontal="left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179" fontId="9" fillId="0" borderId="0" xfId="0" applyNumberFormat="1" applyFont="1" applyFill="1" applyBorder="1" applyAlignment="1" applyProtection="1">
      <alignment horizontal="right" vertical="center"/>
    </xf>
    <xf numFmtId="180" fontId="9" fillId="0" borderId="0" xfId="0" applyNumberFormat="1" applyFont="1" applyFill="1" applyBorder="1" applyAlignment="1" applyProtection="1">
      <alignment horizontal="right" vertical="center"/>
    </xf>
    <xf numFmtId="180" fontId="9" fillId="0" borderId="20" xfId="0" applyNumberFormat="1" applyFont="1" applyFill="1" applyBorder="1" applyAlignment="1" applyProtection="1">
      <alignment horizontal="right" vertical="center"/>
    </xf>
    <xf numFmtId="2" fontId="32" fillId="0" borderId="0" xfId="0" applyNumberFormat="1" applyFont="1" applyFill="1" applyBorder="1" applyAlignment="1">
      <alignment horizontal="center" vertical="center"/>
    </xf>
    <xf numFmtId="49" fontId="32" fillId="0" borderId="0" xfId="2" applyNumberFormat="1" applyFont="1" applyBorder="1" applyAlignment="1">
      <alignment horizontal="center" vertical="center"/>
    </xf>
    <xf numFmtId="172" fontId="34" fillId="0" borderId="0" xfId="0" applyNumberFormat="1" applyFont="1" applyBorder="1" applyAlignment="1">
      <alignment horizontal="right" vertical="center"/>
    </xf>
    <xf numFmtId="168" fontId="34" fillId="0" borderId="0" xfId="2" applyNumberFormat="1" applyFont="1" applyBorder="1" applyAlignment="1">
      <alignment horizontal="right" vertical="center"/>
    </xf>
    <xf numFmtId="173" fontId="32" fillId="0" borderId="20" xfId="0" applyNumberFormat="1" applyFont="1" applyBorder="1" applyAlignment="1">
      <alignment horizontal="right" vertical="center"/>
    </xf>
    <xf numFmtId="168" fontId="33" fillId="0" borderId="0" xfId="2" applyNumberFormat="1" applyFont="1" applyFill="1" applyBorder="1" applyAlignment="1">
      <alignment horizontal="right" vertical="center"/>
    </xf>
    <xf numFmtId="172" fontId="32" fillId="0" borderId="0" xfId="0" applyNumberFormat="1" applyFont="1" applyFill="1" applyBorder="1" applyAlignment="1">
      <alignment horizontal="right" vertical="center"/>
    </xf>
    <xf numFmtId="168" fontId="32" fillId="0" borderId="0" xfId="0" applyNumberFormat="1" applyFon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right" vertical="center"/>
    </xf>
    <xf numFmtId="168" fontId="9" fillId="0" borderId="0" xfId="0" applyNumberFormat="1" applyFont="1" applyFill="1" applyBorder="1" applyAlignment="1">
      <alignment horizontal="right" vertical="center"/>
    </xf>
    <xf numFmtId="173" fontId="32" fillId="0" borderId="9" xfId="2" applyNumberFormat="1" applyFont="1" applyFill="1" applyBorder="1" applyAlignment="1">
      <alignment horizontal="right" vertical="center"/>
    </xf>
    <xf numFmtId="0" fontId="32" fillId="0" borderId="0" xfId="2" applyFont="1" applyBorder="1" applyAlignment="1">
      <alignment horizontal="center" vertical="center"/>
    </xf>
    <xf numFmtId="2" fontId="33" fillId="0" borderId="0" xfId="2" applyNumberFormat="1" applyFont="1" applyBorder="1" applyAlignment="1">
      <alignment horizontal="right" vertical="center"/>
    </xf>
    <xf numFmtId="0" fontId="32" fillId="0" borderId="0" xfId="2" applyFont="1" applyAlignment="1">
      <alignment vertical="center"/>
    </xf>
    <xf numFmtId="0" fontId="32" fillId="0" borderId="0" xfId="2" applyFont="1" applyBorder="1" applyAlignment="1">
      <alignment vertical="center"/>
    </xf>
    <xf numFmtId="0" fontId="9" fillId="0" borderId="0" xfId="0" applyFont="1" applyBorder="1" applyAlignment="1" applyProtection="1">
      <alignment horizontal="left" vertical="center" wrapText="1"/>
    </xf>
    <xf numFmtId="178" fontId="9" fillId="0" borderId="0" xfId="0" applyNumberFormat="1" applyFont="1" applyBorder="1" applyAlignment="1" applyProtection="1">
      <alignment horizontal="right" vertical="center"/>
    </xf>
    <xf numFmtId="179" fontId="9" fillId="0" borderId="0" xfId="0" applyNumberFormat="1" applyFont="1" applyBorder="1" applyAlignment="1" applyProtection="1">
      <alignment horizontal="right" vertical="center"/>
    </xf>
    <xf numFmtId="179" fontId="9" fillId="0" borderId="9" xfId="0" applyNumberFormat="1" applyFont="1" applyBorder="1" applyAlignment="1" applyProtection="1">
      <alignment horizontal="right" vertical="center"/>
    </xf>
    <xf numFmtId="0" fontId="34" fillId="0" borderId="0" xfId="0" applyFont="1" applyFill="1" applyBorder="1" applyAlignment="1">
      <alignment horizontal="center" vertical="center"/>
    </xf>
    <xf numFmtId="173" fontId="9" fillId="0" borderId="9" xfId="0" applyNumberFormat="1" applyFont="1" applyFill="1" applyBorder="1" applyAlignment="1">
      <alignment horizontal="right" vertical="center"/>
    </xf>
    <xf numFmtId="0" fontId="32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32" fillId="0" borderId="0" xfId="2" applyNumberFormat="1" applyFont="1" applyFill="1" applyBorder="1" applyAlignment="1">
      <alignment horizontal="center" vertical="center"/>
    </xf>
    <xf numFmtId="173" fontId="9" fillId="0" borderId="9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center" vertical="center"/>
    </xf>
    <xf numFmtId="173" fontId="9" fillId="0" borderId="9" xfId="2" applyNumberFormat="1" applyFont="1" applyBorder="1" applyAlignment="1">
      <alignment horizontal="right" vertical="center"/>
    </xf>
    <xf numFmtId="173" fontId="9" fillId="0" borderId="9" xfId="2" applyNumberFormat="1" applyFont="1" applyFill="1" applyBorder="1" applyAlignment="1">
      <alignment horizontal="right" vertical="center"/>
    </xf>
    <xf numFmtId="49" fontId="9" fillId="0" borderId="0" xfId="2" applyNumberFormat="1" applyFont="1" applyFill="1" applyBorder="1" applyAlignment="1">
      <alignment horizontal="center" vertical="center"/>
    </xf>
    <xf numFmtId="2" fontId="34" fillId="0" borderId="0" xfId="2" applyNumberFormat="1" applyFont="1" applyBorder="1" applyAlignment="1">
      <alignment horizontal="right" vertical="center"/>
    </xf>
    <xf numFmtId="173" fontId="32" fillId="0" borderId="0" xfId="2" applyNumberFormat="1" applyFont="1" applyAlignment="1">
      <alignment horizontal="right" vertical="center"/>
    </xf>
    <xf numFmtId="168" fontId="32" fillId="0" borderId="0" xfId="2" applyNumberFormat="1" applyFont="1" applyBorder="1" applyAlignment="1">
      <alignment vertical="center" wrapText="1"/>
    </xf>
    <xf numFmtId="0" fontId="20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171" fontId="32" fillId="0" borderId="0" xfId="2" applyNumberFormat="1" applyFont="1" applyBorder="1" applyAlignment="1">
      <alignment horizontal="right" vertical="center"/>
    </xf>
    <xf numFmtId="0" fontId="22" fillId="0" borderId="0" xfId="2" applyFont="1" applyAlignment="1">
      <alignment vertical="center"/>
    </xf>
    <xf numFmtId="49" fontId="32" fillId="0" borderId="0" xfId="2" applyNumberFormat="1" applyFont="1" applyBorder="1" applyAlignment="1">
      <alignment vertical="center"/>
    </xf>
    <xf numFmtId="171" fontId="32" fillId="0" borderId="0" xfId="2" applyNumberFormat="1" applyFont="1" applyBorder="1" applyAlignment="1">
      <alignment vertical="center"/>
    </xf>
    <xf numFmtId="0" fontId="32" fillId="5" borderId="0" xfId="2" applyFont="1" applyFill="1" applyBorder="1" applyAlignment="1">
      <alignment vertical="center"/>
    </xf>
    <xf numFmtId="171" fontId="32" fillId="0" borderId="0" xfId="2" applyNumberFormat="1" applyFont="1" applyFill="1" applyBorder="1" applyAlignment="1">
      <alignment vertical="center"/>
    </xf>
    <xf numFmtId="0" fontId="32" fillId="0" borderId="0" xfId="2" applyFont="1" applyFill="1" applyAlignment="1">
      <alignment vertical="center"/>
    </xf>
    <xf numFmtId="0" fontId="16" fillId="0" borderId="0" xfId="2" applyFont="1" applyFill="1" applyAlignment="1">
      <alignment vertical="center"/>
    </xf>
    <xf numFmtId="49" fontId="9" fillId="0" borderId="0" xfId="2" applyNumberFormat="1" applyFont="1" applyFill="1" applyBorder="1" applyAlignment="1">
      <alignment vertical="center"/>
    </xf>
    <xf numFmtId="0" fontId="32" fillId="0" borderId="0" xfId="0" applyFont="1" applyBorder="1" applyAlignment="1">
      <alignment horizontal="right" vertical="center"/>
    </xf>
    <xf numFmtId="0" fontId="32" fillId="0" borderId="0" xfId="0" applyFont="1" applyFill="1" applyBorder="1" applyAlignment="1">
      <alignment vertical="center"/>
    </xf>
    <xf numFmtId="49" fontId="32" fillId="0" borderId="0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2" fillId="0" borderId="0" xfId="2" applyFont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  <protection locked="0"/>
    </xf>
    <xf numFmtId="0" fontId="9" fillId="0" borderId="0" xfId="0" applyFont="1" applyBorder="1" applyAlignment="1">
      <alignment vertical="center" wrapText="1"/>
    </xf>
    <xf numFmtId="0" fontId="32" fillId="0" borderId="0" xfId="0" applyFont="1" applyBorder="1" applyAlignment="1">
      <alignment vertical="center"/>
    </xf>
    <xf numFmtId="49" fontId="9" fillId="0" borderId="0" xfId="2" applyNumberFormat="1" applyFont="1" applyFill="1" applyBorder="1" applyAlignment="1">
      <alignment vertical="center" wrapText="1"/>
    </xf>
    <xf numFmtId="171" fontId="32" fillId="0" borderId="0" xfId="2" applyNumberFormat="1" applyFont="1" applyAlignment="1">
      <alignment vertical="center"/>
    </xf>
    <xf numFmtId="168" fontId="20" fillId="0" borderId="0" xfId="2" applyNumberFormat="1" applyFont="1" applyAlignment="1">
      <alignment vertical="center"/>
    </xf>
    <xf numFmtId="171" fontId="32" fillId="0" borderId="0" xfId="0" applyNumberFormat="1" applyFont="1" applyFill="1" applyBorder="1" applyAlignment="1">
      <alignment horizontal="right" vertical="center"/>
    </xf>
    <xf numFmtId="173" fontId="32" fillId="0" borderId="0" xfId="2" applyNumberFormat="1" applyFont="1" applyBorder="1" applyAlignment="1">
      <alignment horizontal="right" vertical="center"/>
    </xf>
    <xf numFmtId="173" fontId="9" fillId="0" borderId="0" xfId="0" applyNumberFormat="1" applyFont="1" applyBorder="1" applyAlignment="1">
      <alignment horizontal="right" vertical="center"/>
    </xf>
    <xf numFmtId="173" fontId="32" fillId="0" borderId="0" xfId="0" applyNumberFormat="1" applyFont="1" applyBorder="1" applyAlignment="1">
      <alignment horizontal="right" vertical="center"/>
    </xf>
    <xf numFmtId="173" fontId="9" fillId="0" borderId="0" xfId="0" applyNumberFormat="1" applyFont="1" applyFill="1" applyBorder="1" applyAlignment="1">
      <alignment horizontal="right" vertical="center"/>
    </xf>
    <xf numFmtId="173" fontId="34" fillId="0" borderId="0" xfId="0" applyNumberFormat="1" applyFont="1" applyBorder="1" applyAlignment="1">
      <alignment horizontal="right" vertical="center"/>
    </xf>
    <xf numFmtId="173" fontId="32" fillId="0" borderId="0" xfId="2" applyNumberFormat="1" applyFont="1" applyFill="1" applyBorder="1" applyAlignment="1">
      <alignment horizontal="right" vertical="center"/>
    </xf>
    <xf numFmtId="173" fontId="34" fillId="0" borderId="0" xfId="2" applyNumberFormat="1" applyFont="1" applyBorder="1" applyAlignment="1">
      <alignment horizontal="right" vertical="center"/>
    </xf>
    <xf numFmtId="0" fontId="32" fillId="0" borderId="0" xfId="0" applyFont="1" applyFill="1" applyBorder="1" applyAlignment="1">
      <alignment horizontal="right" vertical="center"/>
    </xf>
    <xf numFmtId="0" fontId="14" fillId="0" borderId="0" xfId="2" applyFont="1" applyAlignment="1">
      <alignment vertical="center"/>
    </xf>
    <xf numFmtId="0" fontId="32" fillId="0" borderId="37" xfId="2" applyFont="1" applyBorder="1" applyAlignment="1">
      <alignment vertical="center"/>
    </xf>
    <xf numFmtId="171" fontId="32" fillId="0" borderId="37" xfId="2" applyNumberFormat="1" applyFont="1" applyBorder="1" applyAlignment="1">
      <alignment vertical="center"/>
    </xf>
    <xf numFmtId="49" fontId="32" fillId="0" borderId="37" xfId="2" applyNumberFormat="1" applyFont="1" applyBorder="1" applyAlignment="1">
      <alignment vertical="center"/>
    </xf>
    <xf numFmtId="49" fontId="32" fillId="0" borderId="37" xfId="2" applyNumberFormat="1" applyFont="1" applyBorder="1" applyAlignment="1">
      <alignment horizontal="center" vertical="center"/>
    </xf>
    <xf numFmtId="172" fontId="33" fillId="0" borderId="37" xfId="2" applyNumberFormat="1" applyFont="1" applyBorder="1" applyAlignment="1">
      <alignment horizontal="right" vertical="center"/>
    </xf>
    <xf numFmtId="168" fontId="33" fillId="0" borderId="37" xfId="2" applyNumberFormat="1" applyFont="1" applyBorder="1" applyAlignment="1">
      <alignment horizontal="right" vertical="center"/>
    </xf>
    <xf numFmtId="173" fontId="32" fillId="0" borderId="37" xfId="2" applyNumberFormat="1" applyFont="1" applyBorder="1" applyAlignment="1">
      <alignment horizontal="right" vertical="center"/>
    </xf>
    <xf numFmtId="0" fontId="32" fillId="0" borderId="42" xfId="2" applyFont="1" applyBorder="1" applyAlignment="1">
      <alignment vertical="center"/>
    </xf>
    <xf numFmtId="167" fontId="32" fillId="0" borderId="42" xfId="2" applyNumberFormat="1" applyFont="1" applyBorder="1" applyAlignment="1">
      <alignment vertical="center"/>
    </xf>
    <xf numFmtId="49" fontId="32" fillId="0" borderId="42" xfId="2" applyNumberFormat="1" applyFont="1" applyBorder="1" applyAlignment="1">
      <alignment vertical="center"/>
    </xf>
    <xf numFmtId="49" fontId="32" fillId="0" borderId="42" xfId="2" applyNumberFormat="1" applyFont="1" applyBorder="1" applyAlignment="1">
      <alignment horizontal="center" vertical="center"/>
    </xf>
    <xf numFmtId="172" fontId="33" fillId="0" borderId="42" xfId="2" applyNumberFormat="1" applyFont="1" applyBorder="1" applyAlignment="1">
      <alignment horizontal="right" vertical="center"/>
    </xf>
    <xf numFmtId="168" fontId="33" fillId="0" borderId="42" xfId="2" applyNumberFormat="1" applyFont="1" applyBorder="1" applyAlignment="1">
      <alignment horizontal="right" vertical="center"/>
    </xf>
    <xf numFmtId="173" fontId="32" fillId="0" borderId="42" xfId="2" applyNumberFormat="1" applyFont="1" applyBorder="1" applyAlignment="1">
      <alignment horizontal="right" vertical="center"/>
    </xf>
    <xf numFmtId="0" fontId="32" fillId="0" borderId="0" xfId="2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177" fontId="9" fillId="0" borderId="0" xfId="0" applyNumberFormat="1" applyFont="1" applyBorder="1" applyAlignment="1">
      <alignment horizontal="right" vertical="center"/>
    </xf>
    <xf numFmtId="179" fontId="9" fillId="0" borderId="9" xfId="0" applyNumberFormat="1" applyFont="1" applyFill="1" applyBorder="1" applyAlignment="1" applyProtection="1">
      <alignment horizontal="right" vertical="center"/>
    </xf>
    <xf numFmtId="7" fontId="9" fillId="0" borderId="0" xfId="0" applyNumberFormat="1" applyFont="1" applyFill="1" applyBorder="1" applyAlignment="1" applyProtection="1">
      <alignment horizontal="right" vertical="center"/>
    </xf>
    <xf numFmtId="0" fontId="34" fillId="0" borderId="0" xfId="0" applyFont="1" applyFill="1" applyBorder="1" applyAlignment="1">
      <alignment vertical="center"/>
    </xf>
    <xf numFmtId="168" fontId="34" fillId="0" borderId="0" xfId="0" applyNumberFormat="1" applyFont="1" applyBorder="1" applyAlignment="1">
      <alignment horizontal="right" vertical="center"/>
    </xf>
    <xf numFmtId="173" fontId="34" fillId="0" borderId="9" xfId="0" applyNumberFormat="1" applyFont="1" applyBorder="1" applyAlignment="1">
      <alignment horizontal="right" vertical="center"/>
    </xf>
    <xf numFmtId="173" fontId="34" fillId="0" borderId="9" xfId="2" applyNumberFormat="1" applyFont="1" applyBorder="1" applyAlignment="1">
      <alignment horizontal="right" vertical="center"/>
    </xf>
    <xf numFmtId="49" fontId="32" fillId="0" borderId="0" xfId="2" applyNumberFormat="1" applyFont="1" applyFill="1" applyBorder="1" applyAlignment="1">
      <alignment vertical="center" wrapText="1"/>
    </xf>
    <xf numFmtId="168" fontId="32" fillId="0" borderId="0" xfId="2" applyNumberFormat="1" applyFont="1" applyBorder="1" applyAlignment="1">
      <alignment horizontal="right" vertical="center"/>
    </xf>
    <xf numFmtId="173" fontId="32" fillId="0" borderId="20" xfId="0" applyNumberFormat="1" applyFont="1" applyFill="1" applyBorder="1" applyAlignment="1">
      <alignment horizontal="right" vertical="center"/>
    </xf>
    <xf numFmtId="0" fontId="32" fillId="0" borderId="0" xfId="2" applyFont="1"/>
    <xf numFmtId="0" fontId="31" fillId="0" borderId="0" xfId="2" applyFont="1"/>
    <xf numFmtId="171" fontId="32" fillId="0" borderId="0" xfId="2" applyNumberFormat="1" applyFont="1"/>
    <xf numFmtId="172" fontId="32" fillId="0" borderId="0" xfId="2" applyNumberFormat="1" applyFont="1"/>
    <xf numFmtId="168" fontId="32" fillId="0" borderId="0" xfId="2" applyNumberFormat="1" applyFont="1"/>
    <xf numFmtId="173" fontId="32" fillId="0" borderId="0" xfId="2" applyNumberFormat="1" applyFont="1" applyAlignment="1">
      <alignment horizontal="right"/>
    </xf>
    <xf numFmtId="0" fontId="31" fillId="0" borderId="10" xfId="2" applyFont="1" applyBorder="1" applyAlignment="1">
      <alignment vertical="center"/>
    </xf>
    <xf numFmtId="171" fontId="31" fillId="0" borderId="10" xfId="2" applyNumberFormat="1" applyFont="1" applyBorder="1" applyAlignment="1">
      <alignment vertical="center"/>
    </xf>
    <xf numFmtId="49" fontId="32" fillId="0" borderId="10" xfId="2" applyNumberFormat="1" applyFont="1" applyBorder="1" applyAlignment="1">
      <alignment vertical="center"/>
    </xf>
    <xf numFmtId="172" fontId="33" fillId="0" borderId="10" xfId="2" applyNumberFormat="1" applyFont="1" applyBorder="1" applyAlignment="1">
      <alignment vertical="center"/>
    </xf>
    <xf numFmtId="168" fontId="33" fillId="0" borderId="10" xfId="2" applyNumberFormat="1" applyFont="1" applyBorder="1" applyAlignment="1">
      <alignment vertical="center"/>
    </xf>
    <xf numFmtId="173" fontId="32" fillId="0" borderId="10" xfId="2" applyNumberFormat="1" applyFont="1" applyBorder="1" applyAlignment="1">
      <alignment horizontal="right" vertical="center"/>
    </xf>
    <xf numFmtId="0" fontId="31" fillId="0" borderId="0" xfId="2" applyFont="1" applyAlignment="1">
      <alignment vertical="center"/>
    </xf>
    <xf numFmtId="171" fontId="31" fillId="0" borderId="0" xfId="2" applyNumberFormat="1" applyFont="1" applyBorder="1" applyAlignment="1">
      <alignment vertical="center"/>
    </xf>
    <xf numFmtId="172" fontId="33" fillId="0" borderId="0" xfId="2" applyNumberFormat="1" applyFont="1" applyBorder="1" applyAlignment="1">
      <alignment vertical="center"/>
    </xf>
    <xf numFmtId="168" fontId="33" fillId="0" borderId="0" xfId="2" applyNumberFormat="1" applyFont="1" applyBorder="1" applyAlignment="1">
      <alignment vertical="center"/>
    </xf>
    <xf numFmtId="0" fontId="31" fillId="0" borderId="9" xfId="2" applyFont="1" applyBorder="1" applyAlignment="1">
      <alignment vertical="center"/>
    </xf>
    <xf numFmtId="168" fontId="32" fillId="0" borderId="0" xfId="2" applyNumberFormat="1" applyFont="1" applyFill="1" applyBorder="1" applyAlignment="1">
      <alignment vertical="center"/>
    </xf>
    <xf numFmtId="168" fontId="32" fillId="0" borderId="0" xfId="2" applyNumberFormat="1" applyFont="1" applyBorder="1" applyAlignment="1">
      <alignment vertical="center"/>
    </xf>
    <xf numFmtId="0" fontId="32" fillId="0" borderId="9" xfId="2" applyFont="1" applyBorder="1" applyAlignment="1">
      <alignment vertical="center"/>
    </xf>
    <xf numFmtId="0" fontId="32" fillId="0" borderId="40" xfId="2" applyFont="1" applyBorder="1" applyAlignment="1">
      <alignment vertical="center"/>
    </xf>
    <xf numFmtId="171" fontId="32" fillId="0" borderId="40" xfId="2" applyNumberFormat="1" applyFont="1" applyBorder="1" applyAlignment="1">
      <alignment vertical="center"/>
    </xf>
    <xf numFmtId="49" fontId="32" fillId="0" borderId="40" xfId="2" applyNumberFormat="1" applyFont="1" applyBorder="1" applyAlignment="1">
      <alignment vertical="center"/>
    </xf>
    <xf numFmtId="172" fontId="33" fillId="0" borderId="40" xfId="2" applyNumberFormat="1" applyFont="1" applyBorder="1" applyAlignment="1">
      <alignment vertical="center"/>
    </xf>
    <xf numFmtId="168" fontId="33" fillId="0" borderId="40" xfId="2" applyNumberFormat="1" applyFont="1" applyBorder="1" applyAlignment="1">
      <alignment vertical="center"/>
    </xf>
    <xf numFmtId="168" fontId="32" fillId="0" borderId="40" xfId="2" applyNumberFormat="1" applyFont="1" applyBorder="1" applyAlignment="1">
      <alignment horizontal="right" vertical="center"/>
    </xf>
    <xf numFmtId="172" fontId="34" fillId="0" borderId="0" xfId="2" applyNumberFormat="1" applyFont="1" applyFill="1" applyBorder="1" applyAlignment="1">
      <alignment vertical="center"/>
    </xf>
    <xf numFmtId="168" fontId="34" fillId="0" borderId="0" xfId="2" applyNumberFormat="1" applyFont="1" applyFill="1" applyBorder="1" applyAlignment="1">
      <alignment horizontal="right" vertical="center"/>
    </xf>
    <xf numFmtId="172" fontId="34" fillId="0" borderId="0" xfId="2" applyNumberFormat="1" applyFont="1" applyBorder="1" applyAlignment="1">
      <alignment vertical="center"/>
    </xf>
    <xf numFmtId="49" fontId="31" fillId="0" borderId="0" xfId="2" applyNumberFormat="1" applyFont="1" applyBorder="1" applyAlignment="1">
      <alignment vertical="center"/>
    </xf>
    <xf numFmtId="172" fontId="31" fillId="0" borderId="0" xfId="2" applyNumberFormat="1" applyFont="1" applyBorder="1" applyAlignment="1">
      <alignment vertical="center"/>
    </xf>
    <xf numFmtId="172" fontId="36" fillId="0" borderId="0" xfId="2" applyNumberFormat="1" applyFont="1" applyBorder="1" applyAlignment="1">
      <alignment vertical="center"/>
    </xf>
    <xf numFmtId="168" fontId="31" fillId="0" borderId="0" xfId="2" applyNumberFormat="1" applyFont="1" applyFill="1" applyBorder="1" applyAlignment="1">
      <alignment vertical="center"/>
    </xf>
    <xf numFmtId="168" fontId="31" fillId="0" borderId="0" xfId="2" applyNumberFormat="1" applyFont="1" applyBorder="1" applyAlignment="1">
      <alignment horizontal="right" vertical="center"/>
    </xf>
    <xf numFmtId="0" fontId="37" fillId="0" borderId="0" xfId="2" applyFont="1" applyAlignment="1">
      <alignment vertical="center"/>
    </xf>
    <xf numFmtId="172" fontId="37" fillId="0" borderId="0" xfId="2" applyNumberFormat="1" applyFont="1" applyAlignment="1">
      <alignment vertical="center"/>
    </xf>
    <xf numFmtId="168" fontId="37" fillId="0" borderId="0" xfId="2" applyNumberFormat="1" applyFont="1" applyAlignment="1">
      <alignment vertical="center"/>
    </xf>
    <xf numFmtId="173" fontId="37" fillId="0" borderId="0" xfId="2" applyNumberFormat="1" applyFont="1" applyAlignment="1">
      <alignment horizontal="right" vertical="center"/>
    </xf>
    <xf numFmtId="0" fontId="27" fillId="0" borderId="43" xfId="2" applyFont="1" applyBorder="1"/>
    <xf numFmtId="0" fontId="17" fillId="0" borderId="0" xfId="2" applyFont="1" applyBorder="1"/>
    <xf numFmtId="2" fontId="27" fillId="0" borderId="0" xfId="2" applyNumberFormat="1" applyFont="1" applyBorder="1"/>
    <xf numFmtId="175" fontId="27" fillId="0" borderId="0" xfId="2" applyNumberFormat="1" applyFont="1" applyBorder="1"/>
    <xf numFmtId="0" fontId="27" fillId="0" borderId="2" xfId="2" applyFont="1" applyBorder="1" applyAlignment="1">
      <alignment horizontal="right"/>
    </xf>
    <xf numFmtId="2" fontId="27" fillId="0" borderId="2" xfId="2" applyNumberFormat="1" applyFont="1" applyBorder="1" applyAlignment="1">
      <alignment horizontal="right"/>
    </xf>
    <xf numFmtId="175" fontId="27" fillId="0" borderId="2" xfId="2" applyNumberFormat="1" applyFont="1" applyBorder="1" applyAlignment="1">
      <alignment horizontal="right"/>
    </xf>
    <xf numFmtId="176" fontId="27" fillId="0" borderId="3" xfId="2" applyNumberFormat="1" applyFont="1" applyBorder="1" applyAlignment="1">
      <alignment horizontal="right"/>
    </xf>
    <xf numFmtId="0" fontId="27" fillId="0" borderId="11" xfId="2" applyFont="1" applyBorder="1"/>
    <xf numFmtId="49" fontId="27" fillId="0" borderId="12" xfId="2" applyNumberFormat="1" applyFont="1" applyBorder="1"/>
    <xf numFmtId="2" fontId="27" fillId="0" borderId="4" xfId="2" applyNumberFormat="1" applyFont="1" applyBorder="1"/>
    <xf numFmtId="175" fontId="27" fillId="0" borderId="4" xfId="2" applyNumberFormat="1" applyFont="1" applyBorder="1"/>
    <xf numFmtId="176" fontId="27" fillId="0" borderId="13" xfId="2" applyNumberFormat="1" applyFont="1" applyBorder="1"/>
    <xf numFmtId="2" fontId="27" fillId="3" borderId="4" xfId="2" applyNumberFormat="1" applyFont="1" applyFill="1" applyBorder="1"/>
    <xf numFmtId="0" fontId="27" fillId="0" borderId="5" xfId="2" applyFont="1" applyBorder="1"/>
    <xf numFmtId="49" fontId="27" fillId="0" borderId="14" xfId="2" applyNumberFormat="1" applyFont="1" applyBorder="1"/>
    <xf numFmtId="2" fontId="27" fillId="0" borderId="15" xfId="2" applyNumberFormat="1" applyFont="1" applyBorder="1"/>
    <xf numFmtId="175" fontId="27" fillId="0" borderId="15" xfId="2" applyNumberFormat="1" applyFont="1" applyBorder="1"/>
    <xf numFmtId="176" fontId="27" fillId="0" borderId="16" xfId="2" applyNumberFormat="1" applyFont="1" applyBorder="1"/>
    <xf numFmtId="1" fontId="27" fillId="2" borderId="17" xfId="2" applyNumberFormat="1" applyFont="1" applyFill="1" applyBorder="1"/>
    <xf numFmtId="0" fontId="38" fillId="0" borderId="0" xfId="2" applyFont="1" applyAlignment="1">
      <alignment horizontal="center"/>
    </xf>
    <xf numFmtId="0" fontId="39" fillId="0" borderId="0" xfId="2" applyFont="1" applyAlignment="1">
      <alignment horizontal="center"/>
    </xf>
    <xf numFmtId="2" fontId="39" fillId="0" borderId="0" xfId="2" applyNumberFormat="1" applyFont="1" applyAlignment="1">
      <alignment horizontal="center"/>
    </xf>
    <xf numFmtId="173" fontId="40" fillId="0" borderId="0" xfId="2" applyNumberFormat="1" applyFont="1" applyAlignment="1">
      <alignment horizontal="right" vertical="center"/>
    </xf>
    <xf numFmtId="167" fontId="38" fillId="0" borderId="0" xfId="2" applyNumberFormat="1" applyFont="1" applyAlignment="1">
      <alignment horizontal="left"/>
    </xf>
    <xf numFmtId="0" fontId="26" fillId="0" borderId="0" xfId="2" applyFont="1" applyAlignment="1">
      <alignment vertical="center"/>
    </xf>
    <xf numFmtId="165" fontId="26" fillId="0" borderId="0" xfId="2" applyNumberFormat="1" applyFont="1" applyAlignment="1">
      <alignment vertical="center"/>
    </xf>
    <xf numFmtId="166" fontId="26" fillId="0" borderId="0" xfId="2" applyNumberFormat="1" applyFont="1" applyAlignment="1">
      <alignment vertical="center"/>
    </xf>
    <xf numFmtId="167" fontId="24" fillId="0" borderId="0" xfId="2" applyNumberFormat="1" applyFont="1" applyAlignment="1">
      <alignment vertical="center"/>
    </xf>
    <xf numFmtId="0" fontId="29" fillId="0" borderId="0" xfId="2" applyFont="1" applyAlignment="1">
      <alignment vertical="center"/>
    </xf>
    <xf numFmtId="2" fontId="26" fillId="0" borderId="0" xfId="2" applyNumberFormat="1" applyFont="1" applyAlignment="1">
      <alignment vertical="center"/>
    </xf>
    <xf numFmtId="168" fontId="26" fillId="0" borderId="0" xfId="2" applyNumberFormat="1" applyFont="1" applyAlignment="1">
      <alignment vertical="center"/>
    </xf>
    <xf numFmtId="169" fontId="27" fillId="0" borderId="0" xfId="2" applyNumberFormat="1" applyFont="1" applyAlignment="1">
      <alignment vertical="center"/>
    </xf>
    <xf numFmtId="170" fontId="27" fillId="0" borderId="0" xfId="2" applyNumberFormat="1" applyFont="1" applyAlignment="1">
      <alignment vertical="center"/>
    </xf>
    <xf numFmtId="0" fontId="2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24" fillId="0" borderId="0" xfId="2" applyFont="1" applyAlignment="1">
      <alignment vertical="center"/>
    </xf>
    <xf numFmtId="167" fontId="11" fillId="0" borderId="0" xfId="2" applyNumberFormat="1" applyFont="1" applyAlignment="1">
      <alignment vertical="center"/>
    </xf>
    <xf numFmtId="49" fontId="26" fillId="0" borderId="0" xfId="2" applyNumberFormat="1" applyFont="1" applyAlignment="1">
      <alignment vertical="center"/>
    </xf>
    <xf numFmtId="0" fontId="26" fillId="0" borderId="1" xfId="2" applyFont="1" applyBorder="1" applyAlignment="1">
      <alignment horizontal="right" vertical="center"/>
    </xf>
    <xf numFmtId="0" fontId="26" fillId="0" borderId="22" xfId="2" applyFont="1" applyBorder="1" applyAlignment="1">
      <alignment horizontal="right" vertical="center"/>
    </xf>
    <xf numFmtId="0" fontId="24" fillId="0" borderId="18" xfId="2" applyFont="1" applyBorder="1" applyAlignment="1">
      <alignment horizontal="center" vertical="center"/>
    </xf>
    <xf numFmtId="2" fontId="26" fillId="0" borderId="23" xfId="2" applyNumberFormat="1" applyFont="1" applyBorder="1" applyAlignment="1">
      <alignment horizontal="right" vertical="center"/>
    </xf>
    <xf numFmtId="168" fontId="24" fillId="0" borderId="3" xfId="2" applyNumberFormat="1" applyFont="1" applyBorder="1" applyAlignment="1">
      <alignment horizontal="right" vertical="center"/>
    </xf>
    <xf numFmtId="49" fontId="27" fillId="0" borderId="0" xfId="2" applyNumberFormat="1" applyFont="1" applyAlignment="1">
      <alignment vertical="center"/>
    </xf>
    <xf numFmtId="0" fontId="24" fillId="0" borderId="21" xfId="2" applyNumberFormat="1" applyFont="1" applyBorder="1" applyAlignment="1">
      <alignment vertical="center"/>
    </xf>
    <xf numFmtId="0" fontId="26" fillId="0" borderId="6" xfId="2" applyFont="1" applyBorder="1" applyAlignment="1">
      <alignment horizontal="center" vertical="center"/>
    </xf>
    <xf numFmtId="2" fontId="26" fillId="0" borderId="24" xfId="2" applyNumberFormat="1" applyFont="1" applyBorder="1" applyAlignment="1">
      <alignment vertical="center"/>
    </xf>
    <xf numFmtId="168" fontId="26" fillId="0" borderId="7" xfId="2" applyNumberFormat="1" applyFont="1" applyBorder="1" applyAlignment="1">
      <alignment vertical="center"/>
    </xf>
    <xf numFmtId="2" fontId="24" fillId="0" borderId="24" xfId="2" applyNumberFormat="1" applyFont="1" applyBorder="1" applyAlignment="1">
      <alignment vertical="center"/>
    </xf>
    <xf numFmtId="168" fontId="24" fillId="0" borderId="3" xfId="2" applyNumberFormat="1" applyFont="1" applyBorder="1" applyAlignment="1">
      <alignment vertical="center"/>
    </xf>
    <xf numFmtId="167" fontId="26" fillId="0" borderId="0" xfId="2" applyNumberFormat="1" applyFont="1" applyAlignment="1">
      <alignment vertical="center"/>
    </xf>
    <xf numFmtId="165" fontId="20" fillId="0" borderId="0" xfId="2" applyNumberFormat="1" applyFont="1" applyAlignment="1">
      <alignment vertical="center"/>
    </xf>
    <xf numFmtId="166" fontId="20" fillId="0" borderId="0" xfId="2" applyNumberFormat="1" applyFont="1" applyAlignment="1">
      <alignment vertical="center"/>
    </xf>
    <xf numFmtId="49" fontId="20" fillId="0" borderId="0" xfId="2" applyNumberFormat="1" applyFont="1" applyAlignment="1">
      <alignment vertical="center"/>
    </xf>
    <xf numFmtId="167" fontId="20" fillId="0" borderId="0" xfId="2" applyNumberFormat="1" applyFont="1" applyAlignment="1">
      <alignment vertical="center"/>
    </xf>
    <xf numFmtId="2" fontId="20" fillId="0" borderId="0" xfId="2" applyNumberFormat="1" applyFont="1" applyAlignment="1">
      <alignment vertical="center"/>
    </xf>
    <xf numFmtId="169" fontId="11" fillId="0" borderId="0" xfId="2" applyNumberFormat="1" applyFont="1" applyAlignment="1">
      <alignment vertical="center"/>
    </xf>
    <xf numFmtId="170" fontId="11" fillId="0" borderId="0" xfId="2" applyNumberFormat="1" applyFont="1" applyAlignment="1">
      <alignment vertical="center"/>
    </xf>
    <xf numFmtId="0" fontId="8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81" fontId="9" fillId="0" borderId="0" xfId="0" applyNumberFormat="1" applyFont="1" applyFill="1" applyBorder="1" applyAlignment="1" applyProtection="1">
      <alignment horizontal="center" vertical="center"/>
    </xf>
    <xf numFmtId="181" fontId="34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vertical="center"/>
    </xf>
    <xf numFmtId="1" fontId="9" fillId="0" borderId="0" xfId="2" applyNumberFormat="1" applyFont="1" applyFill="1" applyBorder="1" applyAlignment="1">
      <alignment horizontal="center" vertical="center"/>
    </xf>
    <xf numFmtId="171" fontId="31" fillId="0" borderId="0" xfId="2" applyNumberFormat="1" applyFont="1" applyFill="1" applyBorder="1" applyAlignment="1">
      <alignment vertical="center"/>
    </xf>
    <xf numFmtId="172" fontId="33" fillId="0" borderId="0" xfId="2" applyNumberFormat="1" applyFont="1" applyFill="1" applyBorder="1" applyAlignment="1">
      <alignment horizontal="right" vertical="center"/>
    </xf>
    <xf numFmtId="181" fontId="32" fillId="0" borderId="0" xfId="0" applyNumberFormat="1" applyFont="1" applyFill="1" applyBorder="1" applyAlignment="1">
      <alignment horizontal="center" vertical="center"/>
    </xf>
    <xf numFmtId="2" fontId="26" fillId="0" borderId="0" xfId="2" applyNumberFormat="1" applyFont="1" applyAlignment="1">
      <alignment horizontal="right" vertical="center"/>
    </xf>
    <xf numFmtId="0" fontId="6" fillId="0" borderId="0" xfId="0" applyFont="1" applyFill="1" applyBorder="1" applyAlignment="1" applyProtection="1">
      <alignment horizontal="left" vertical="center" wrapText="1"/>
    </xf>
    <xf numFmtId="180" fontId="16" fillId="0" borderId="0" xfId="2" applyNumberFormat="1" applyFont="1"/>
    <xf numFmtId="0" fontId="37" fillId="0" borderId="0" xfId="2" applyFont="1" applyBorder="1" applyAlignment="1">
      <alignment vertical="center"/>
    </xf>
    <xf numFmtId="0" fontId="5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1" fontId="32" fillId="0" borderId="0" xfId="2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34" fillId="0" borderId="0" xfId="2" applyNumberFormat="1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 vertical="center"/>
    </xf>
    <xf numFmtId="49" fontId="4" fillId="0" borderId="0" xfId="2" applyNumberFormat="1" applyFont="1" applyFill="1" applyBorder="1" applyAlignment="1">
      <alignment vertical="center" wrapText="1"/>
    </xf>
    <xf numFmtId="170" fontId="27" fillId="0" borderId="0" xfId="2" applyNumberFormat="1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11" fillId="0" borderId="0" xfId="2" applyFont="1" applyFill="1"/>
    <xf numFmtId="0" fontId="27" fillId="0" borderId="0" xfId="2" applyFont="1" applyFill="1" applyAlignment="1">
      <alignment vertical="center"/>
    </xf>
    <xf numFmtId="180" fontId="11" fillId="0" borderId="0" xfId="2" applyNumberFormat="1" applyFont="1" applyFill="1" applyAlignment="1">
      <alignment vertical="center"/>
    </xf>
    <xf numFmtId="0" fontId="27" fillId="0" borderId="1" xfId="2" applyFont="1" applyBorder="1" applyAlignment="1">
      <alignment horizontal="left"/>
    </xf>
    <xf numFmtId="176" fontId="27" fillId="0" borderId="44" xfId="2" applyNumberFormat="1" applyFont="1" applyBorder="1"/>
    <xf numFmtId="0" fontId="27" fillId="0" borderId="45" xfId="2" applyFont="1" applyBorder="1"/>
    <xf numFmtId="49" fontId="27" fillId="0" borderId="46" xfId="2" applyNumberFormat="1" applyFont="1" applyBorder="1"/>
    <xf numFmtId="2" fontId="27" fillId="0" borderId="47" xfId="2" applyNumberFormat="1" applyFont="1" applyBorder="1"/>
    <xf numFmtId="175" fontId="27" fillId="0" borderId="47" xfId="2" applyNumberFormat="1" applyFont="1" applyBorder="1"/>
    <xf numFmtId="176" fontId="27" fillId="0" borderId="48" xfId="2" applyNumberFormat="1" applyFont="1" applyBorder="1"/>
    <xf numFmtId="0" fontId="27" fillId="0" borderId="49" xfId="2" applyFont="1" applyBorder="1"/>
    <xf numFmtId="49" fontId="27" fillId="0" borderId="50" xfId="2" applyNumberFormat="1" applyFont="1" applyBorder="1"/>
    <xf numFmtId="2" fontId="27" fillId="0" borderId="51" xfId="2" applyNumberFormat="1" applyFont="1" applyBorder="1"/>
    <xf numFmtId="175" fontId="27" fillId="0" borderId="51" xfId="2" applyNumberFormat="1" applyFont="1" applyBorder="1"/>
    <xf numFmtId="176" fontId="27" fillId="0" borderId="52" xfId="2" applyNumberFormat="1" applyFont="1" applyBorder="1"/>
    <xf numFmtId="0" fontId="31" fillId="5" borderId="36" xfId="2" applyFont="1" applyFill="1" applyBorder="1" applyAlignment="1">
      <alignment vertical="center"/>
    </xf>
    <xf numFmtId="0" fontId="31" fillId="5" borderId="37" xfId="2" applyFont="1" applyFill="1" applyBorder="1" applyAlignment="1">
      <alignment horizontal="right" vertical="center"/>
    </xf>
    <xf numFmtId="168" fontId="32" fillId="5" borderId="38" xfId="2" applyNumberFormat="1" applyFont="1" applyFill="1" applyBorder="1" applyAlignment="1">
      <alignment vertical="center" wrapText="1"/>
    </xf>
    <xf numFmtId="0" fontId="31" fillId="5" borderId="54" xfId="2" applyFont="1" applyFill="1" applyBorder="1" applyAlignment="1">
      <alignment vertical="center"/>
    </xf>
    <xf numFmtId="0" fontId="31" fillId="5" borderId="10" xfId="2" applyFont="1" applyFill="1" applyBorder="1" applyAlignment="1">
      <alignment horizontal="right" vertical="center"/>
    </xf>
    <xf numFmtId="168" fontId="31" fillId="5" borderId="10" xfId="2" applyNumberFormat="1" applyFont="1" applyFill="1" applyBorder="1" applyAlignment="1">
      <alignment horizontal="center" vertical="center" wrapText="1"/>
    </xf>
    <xf numFmtId="168" fontId="32" fillId="5" borderId="55" xfId="2" applyNumberFormat="1" applyFont="1" applyFill="1" applyBorder="1" applyAlignment="1">
      <alignment vertical="center" wrapText="1"/>
    </xf>
    <xf numFmtId="7" fontId="9" fillId="6" borderId="0" xfId="0" applyNumberFormat="1" applyFont="1" applyFill="1" applyBorder="1" applyAlignment="1" applyProtection="1">
      <alignment horizontal="right" vertical="center"/>
    </xf>
    <xf numFmtId="7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181" fontId="9" fillId="5" borderId="0" xfId="0" applyNumberFormat="1" applyFont="1" applyFill="1" applyBorder="1" applyAlignment="1" applyProtection="1">
      <alignment horizontal="center" vertical="center"/>
    </xf>
    <xf numFmtId="7" fontId="9" fillId="5" borderId="0" xfId="0" applyNumberFormat="1" applyFont="1" applyFill="1" applyBorder="1" applyAlignment="1" applyProtection="1">
      <alignment horizontal="right" vertical="center"/>
    </xf>
    <xf numFmtId="0" fontId="32" fillId="4" borderId="0" xfId="2" applyFont="1" applyFill="1" applyBorder="1" applyAlignment="1">
      <alignment vertical="center"/>
    </xf>
    <xf numFmtId="0" fontId="9" fillId="4" borderId="0" xfId="0" applyFont="1" applyFill="1" applyBorder="1" applyAlignment="1" applyProtection="1">
      <alignment horizontal="center" vertical="center" wrapText="1"/>
    </xf>
    <xf numFmtId="179" fontId="9" fillId="4" borderId="0" xfId="0" applyNumberFormat="1" applyFont="1" applyFill="1" applyBorder="1" applyAlignment="1" applyProtection="1">
      <alignment horizontal="right" vertical="center"/>
    </xf>
    <xf numFmtId="180" fontId="9" fillId="4" borderId="0" xfId="0" applyNumberFormat="1" applyFont="1" applyFill="1" applyBorder="1" applyAlignment="1" applyProtection="1">
      <alignment horizontal="right" vertical="center"/>
    </xf>
    <xf numFmtId="49" fontId="31" fillId="7" borderId="30" xfId="2" applyNumberFormat="1" applyFont="1" applyFill="1" applyBorder="1" applyAlignment="1">
      <alignment vertical="center"/>
    </xf>
    <xf numFmtId="0" fontId="31" fillId="7" borderId="29" xfId="2" applyFont="1" applyFill="1" applyBorder="1" applyAlignment="1">
      <alignment vertical="center"/>
    </xf>
    <xf numFmtId="171" fontId="31" fillId="7" borderId="30" xfId="2" applyNumberFormat="1" applyFont="1" applyFill="1" applyBorder="1" applyAlignment="1">
      <alignment vertical="center"/>
    </xf>
    <xf numFmtId="49" fontId="31" fillId="7" borderId="30" xfId="2" applyNumberFormat="1" applyFont="1" applyFill="1" applyBorder="1" applyAlignment="1">
      <alignment horizontal="center" vertical="center"/>
    </xf>
    <xf numFmtId="172" fontId="35" fillId="7" borderId="30" xfId="2" applyNumberFormat="1" applyFont="1" applyFill="1" applyBorder="1" applyAlignment="1">
      <alignment horizontal="right" vertical="center"/>
    </xf>
    <xf numFmtId="168" fontId="35" fillId="7" borderId="30" xfId="2" applyNumberFormat="1" applyFont="1" applyFill="1" applyBorder="1" applyAlignment="1">
      <alignment horizontal="right" vertical="center"/>
    </xf>
    <xf numFmtId="173" fontId="31" fillId="7" borderId="30" xfId="2" applyNumberFormat="1" applyFont="1" applyFill="1" applyBorder="1" applyAlignment="1">
      <alignment horizontal="right" vertical="center"/>
    </xf>
    <xf numFmtId="173" fontId="31" fillId="7" borderId="31" xfId="2" applyNumberFormat="1" applyFont="1" applyFill="1" applyBorder="1" applyAlignment="1">
      <alignment horizontal="right" vertical="center"/>
    </xf>
    <xf numFmtId="0" fontId="32" fillId="7" borderId="32" xfId="2" applyFont="1" applyFill="1" applyBorder="1" applyAlignment="1">
      <alignment vertical="center"/>
    </xf>
    <xf numFmtId="49" fontId="31" fillId="7" borderId="33" xfId="2" applyNumberFormat="1" applyFont="1" applyFill="1" applyBorder="1" applyAlignment="1">
      <alignment vertical="center"/>
    </xf>
    <xf numFmtId="0" fontId="31" fillId="7" borderId="34" xfId="0" applyFont="1" applyFill="1" applyBorder="1" applyAlignment="1">
      <alignment horizontal="left" vertical="center"/>
    </xf>
    <xf numFmtId="49" fontId="31" fillId="7" borderId="34" xfId="2" applyNumberFormat="1" applyFont="1" applyFill="1" applyBorder="1" applyAlignment="1">
      <alignment vertical="center"/>
    </xf>
    <xf numFmtId="49" fontId="31" fillId="7" borderId="34" xfId="2" applyNumberFormat="1" applyFont="1" applyFill="1" applyBorder="1" applyAlignment="1">
      <alignment horizontal="center" vertical="center"/>
    </xf>
    <xf numFmtId="172" fontId="35" fillId="7" borderId="34" xfId="2" applyNumberFormat="1" applyFont="1" applyFill="1" applyBorder="1" applyAlignment="1">
      <alignment horizontal="right" vertical="center"/>
    </xf>
    <xf numFmtId="168" fontId="35" fillId="7" borderId="34" xfId="2" applyNumberFormat="1" applyFont="1" applyFill="1" applyBorder="1" applyAlignment="1">
      <alignment horizontal="right" vertical="center"/>
    </xf>
    <xf numFmtId="173" fontId="31" fillId="7" borderId="34" xfId="2" applyNumberFormat="1" applyFont="1" applyFill="1" applyBorder="1" applyAlignment="1">
      <alignment horizontal="right" vertical="center"/>
    </xf>
    <xf numFmtId="173" fontId="31" fillId="7" borderId="53" xfId="2" applyNumberFormat="1" applyFont="1" applyFill="1" applyBorder="1" applyAlignment="1">
      <alignment horizontal="right" vertical="center"/>
    </xf>
    <xf numFmtId="173" fontId="31" fillId="7" borderId="35" xfId="2" applyNumberFormat="1" applyFont="1" applyFill="1" applyBorder="1" applyAlignment="1">
      <alignment horizontal="right" vertical="center"/>
    </xf>
    <xf numFmtId="0" fontId="32" fillId="7" borderId="36" xfId="2" applyFont="1" applyFill="1" applyBorder="1" applyAlignment="1">
      <alignment vertical="center"/>
    </xf>
    <xf numFmtId="167" fontId="31" fillId="7" borderId="37" xfId="2" applyNumberFormat="1" applyFont="1" applyFill="1" applyBorder="1" applyAlignment="1">
      <alignment vertical="center"/>
    </xf>
    <xf numFmtId="0" fontId="32" fillId="7" borderId="37" xfId="2" applyFont="1" applyFill="1" applyBorder="1" applyAlignment="1">
      <alignment vertical="center"/>
    </xf>
    <xf numFmtId="172" fontId="32" fillId="7" borderId="37" xfId="2" applyNumberFormat="1" applyFont="1" applyFill="1" applyBorder="1" applyAlignment="1">
      <alignment vertical="center"/>
    </xf>
    <xf numFmtId="168" fontId="32" fillId="7" borderId="37" xfId="2" applyNumberFormat="1" applyFont="1" applyFill="1" applyBorder="1" applyAlignment="1">
      <alignment vertical="center"/>
    </xf>
    <xf numFmtId="173" fontId="32" fillId="7" borderId="37" xfId="2" applyNumberFormat="1" applyFont="1" applyFill="1" applyBorder="1" applyAlignment="1">
      <alignment horizontal="right" vertical="center"/>
    </xf>
    <xf numFmtId="173" fontId="32" fillId="7" borderId="38" xfId="2" applyNumberFormat="1" applyFont="1" applyFill="1" applyBorder="1" applyAlignment="1">
      <alignment horizontal="right" vertical="center"/>
    </xf>
    <xf numFmtId="0" fontId="32" fillId="7" borderId="8" xfId="2" applyFont="1" applyFill="1" applyBorder="1" applyAlignment="1">
      <alignment vertical="center"/>
    </xf>
    <xf numFmtId="0" fontId="32" fillId="7" borderId="39" xfId="2" applyFont="1" applyFill="1" applyBorder="1" applyAlignment="1">
      <alignment vertical="center"/>
    </xf>
    <xf numFmtId="167" fontId="32" fillId="7" borderId="40" xfId="2" applyNumberFormat="1" applyFont="1" applyFill="1" applyBorder="1" applyAlignment="1">
      <alignment vertical="center"/>
    </xf>
    <xf numFmtId="49" fontId="31" fillId="7" borderId="40" xfId="2" applyNumberFormat="1" applyFont="1" applyFill="1" applyBorder="1" applyAlignment="1">
      <alignment vertical="center"/>
    </xf>
    <xf numFmtId="49" fontId="32" fillId="7" borderId="40" xfId="2" applyNumberFormat="1" applyFont="1" applyFill="1" applyBorder="1" applyAlignment="1">
      <alignment horizontal="center" vertical="center"/>
    </xf>
    <xf numFmtId="172" fontId="33" fillId="7" borderId="40" xfId="2" applyNumberFormat="1" applyFont="1" applyFill="1" applyBorder="1" applyAlignment="1">
      <alignment horizontal="right" vertical="center"/>
    </xf>
    <xf numFmtId="168" fontId="33" fillId="7" borderId="40" xfId="2" applyNumberFormat="1" applyFont="1" applyFill="1" applyBorder="1" applyAlignment="1">
      <alignment horizontal="right" vertical="center"/>
    </xf>
    <xf numFmtId="173" fontId="32" fillId="7" borderId="40" xfId="2" applyNumberFormat="1" applyFont="1" applyFill="1" applyBorder="1" applyAlignment="1">
      <alignment horizontal="right" vertical="center"/>
    </xf>
    <xf numFmtId="173" fontId="32" fillId="7" borderId="41" xfId="2" applyNumberFormat="1" applyFont="1" applyFill="1" applyBorder="1" applyAlignment="1">
      <alignment horizontal="right" vertical="center"/>
    </xf>
    <xf numFmtId="0" fontId="31" fillId="7" borderId="36" xfId="2" applyFont="1" applyFill="1" applyBorder="1" applyAlignment="1">
      <alignment vertical="center"/>
    </xf>
    <xf numFmtId="171" fontId="31" fillId="7" borderId="37" xfId="2" applyNumberFormat="1" applyFont="1" applyFill="1" applyBorder="1" applyAlignment="1">
      <alignment vertical="center"/>
    </xf>
    <xf numFmtId="49" fontId="32" fillId="7" borderId="37" xfId="2" applyNumberFormat="1" applyFont="1" applyFill="1" applyBorder="1" applyAlignment="1">
      <alignment vertical="center"/>
    </xf>
    <xf numFmtId="49" fontId="32" fillId="7" borderId="37" xfId="2" applyNumberFormat="1" applyFont="1" applyFill="1" applyBorder="1" applyAlignment="1">
      <alignment horizontal="center" vertical="center"/>
    </xf>
    <xf numFmtId="172" fontId="33" fillId="7" borderId="37" xfId="2" applyNumberFormat="1" applyFont="1" applyFill="1" applyBorder="1" applyAlignment="1">
      <alignment horizontal="right" vertical="center"/>
    </xf>
    <xf numFmtId="168" fontId="33" fillId="7" borderId="37" xfId="2" applyNumberFormat="1" applyFont="1" applyFill="1" applyBorder="1" applyAlignment="1">
      <alignment horizontal="right" vertical="center"/>
    </xf>
    <xf numFmtId="0" fontId="31" fillId="7" borderId="39" xfId="2" applyFont="1" applyFill="1" applyBorder="1" applyAlignment="1">
      <alignment vertical="center"/>
    </xf>
    <xf numFmtId="171" fontId="31" fillId="7" borderId="40" xfId="2" applyNumberFormat="1" applyFont="1" applyFill="1" applyBorder="1" applyAlignment="1">
      <alignment vertical="center"/>
    </xf>
    <xf numFmtId="49" fontId="31" fillId="7" borderId="40" xfId="2" applyNumberFormat="1" applyFont="1" applyFill="1" applyBorder="1" applyAlignment="1">
      <alignment horizontal="center" vertical="center"/>
    </xf>
    <xf numFmtId="172" fontId="35" fillId="7" borderId="40" xfId="2" applyNumberFormat="1" applyFont="1" applyFill="1" applyBorder="1" applyAlignment="1">
      <alignment horizontal="right" vertical="center"/>
    </xf>
    <xf numFmtId="168" fontId="35" fillId="7" borderId="40" xfId="2" applyNumberFormat="1" applyFont="1" applyFill="1" applyBorder="1" applyAlignment="1">
      <alignment horizontal="right" vertical="center"/>
    </xf>
    <xf numFmtId="173" fontId="31" fillId="7" borderId="40" xfId="2" applyNumberFormat="1" applyFont="1" applyFill="1" applyBorder="1" applyAlignment="1">
      <alignment horizontal="right" vertical="center"/>
    </xf>
    <xf numFmtId="173" fontId="31" fillId="7" borderId="41" xfId="2" applyNumberFormat="1" applyFont="1" applyFill="1" applyBorder="1" applyAlignment="1">
      <alignment horizontal="right" vertical="center"/>
    </xf>
    <xf numFmtId="0" fontId="32" fillId="7" borderId="36" xfId="2" applyFont="1" applyFill="1" applyBorder="1" applyAlignment="1" applyProtection="1">
      <alignment vertical="center"/>
      <protection locked="0"/>
    </xf>
    <xf numFmtId="171" fontId="31" fillId="7" borderId="37" xfId="2" applyNumberFormat="1" applyFont="1" applyFill="1" applyBorder="1" applyAlignment="1" applyProtection="1">
      <alignment vertical="center"/>
      <protection locked="0"/>
    </xf>
    <xf numFmtId="49" fontId="32" fillId="7" borderId="37" xfId="2" applyNumberFormat="1" applyFont="1" applyFill="1" applyBorder="1" applyAlignment="1" applyProtection="1">
      <alignment vertical="center"/>
      <protection locked="0"/>
    </xf>
    <xf numFmtId="49" fontId="32" fillId="7" borderId="37" xfId="2" applyNumberFormat="1" applyFont="1" applyFill="1" applyBorder="1" applyAlignment="1" applyProtection="1">
      <alignment horizontal="center" vertical="center"/>
      <protection locked="0"/>
    </xf>
    <xf numFmtId="172" fontId="33" fillId="7" borderId="37" xfId="2" applyNumberFormat="1" applyFont="1" applyFill="1" applyBorder="1" applyAlignment="1" applyProtection="1">
      <alignment horizontal="right" vertical="center"/>
      <protection locked="0"/>
    </xf>
    <xf numFmtId="168" fontId="33" fillId="7" borderId="37" xfId="2" applyNumberFormat="1" applyFont="1" applyFill="1" applyBorder="1" applyAlignment="1" applyProtection="1">
      <alignment horizontal="right" vertical="center"/>
      <protection locked="0"/>
    </xf>
    <xf numFmtId="173" fontId="32" fillId="7" borderId="37" xfId="2" applyNumberFormat="1" applyFont="1" applyFill="1" applyBorder="1" applyAlignment="1" applyProtection="1">
      <alignment horizontal="right" vertical="center"/>
      <protection locked="0"/>
    </xf>
    <xf numFmtId="173" fontId="32" fillId="7" borderId="38" xfId="2" applyNumberFormat="1" applyFont="1" applyFill="1" applyBorder="1" applyAlignment="1" applyProtection="1">
      <alignment horizontal="right" vertical="center"/>
      <protection locked="0"/>
    </xf>
    <xf numFmtId="49" fontId="32" fillId="7" borderId="40" xfId="2" applyNumberFormat="1" applyFont="1" applyFill="1" applyBorder="1" applyAlignment="1">
      <alignment vertical="center"/>
    </xf>
    <xf numFmtId="0" fontId="32" fillId="7" borderId="40" xfId="2" applyFont="1" applyFill="1" applyBorder="1" applyAlignment="1">
      <alignment vertical="center"/>
    </xf>
    <xf numFmtId="0" fontId="32" fillId="7" borderId="40" xfId="2" applyFont="1" applyFill="1" applyBorder="1" applyAlignment="1">
      <alignment horizontal="center" vertical="center"/>
    </xf>
    <xf numFmtId="2" fontId="33" fillId="7" borderId="40" xfId="2" applyNumberFormat="1" applyFont="1" applyFill="1" applyBorder="1" applyAlignment="1">
      <alignment horizontal="right" vertical="center"/>
    </xf>
    <xf numFmtId="2" fontId="33" fillId="7" borderId="37" xfId="2" applyNumberFormat="1" applyFont="1" applyFill="1" applyBorder="1" applyAlignment="1">
      <alignment horizontal="right" vertical="center"/>
    </xf>
    <xf numFmtId="0" fontId="34" fillId="7" borderId="8" xfId="0" applyFont="1" applyFill="1" applyBorder="1" applyAlignment="1">
      <alignment vertical="center"/>
    </xf>
    <xf numFmtId="172" fontId="33" fillId="7" borderId="37" xfId="2" applyNumberFormat="1" applyFont="1" applyFill="1" applyBorder="1" applyAlignment="1">
      <alignment vertical="center"/>
    </xf>
    <xf numFmtId="168" fontId="33" fillId="7" borderId="37" xfId="2" applyNumberFormat="1" applyFont="1" applyFill="1" applyBorder="1" applyAlignment="1">
      <alignment vertical="center"/>
    </xf>
    <xf numFmtId="0" fontId="31" fillId="7" borderId="8" xfId="2" applyFont="1" applyFill="1" applyBorder="1" applyAlignment="1">
      <alignment vertical="center"/>
    </xf>
    <xf numFmtId="0" fontId="31" fillId="7" borderId="40" xfId="2" applyFont="1" applyFill="1" applyBorder="1" applyAlignment="1">
      <alignment vertical="center"/>
    </xf>
    <xf numFmtId="172" fontId="33" fillId="7" borderId="40" xfId="2" applyNumberFormat="1" applyFont="1" applyFill="1" applyBorder="1" applyAlignment="1">
      <alignment vertical="center"/>
    </xf>
    <xf numFmtId="168" fontId="33" fillId="7" borderId="40" xfId="2" applyNumberFormat="1" applyFont="1" applyFill="1" applyBorder="1" applyAlignment="1">
      <alignment vertical="center"/>
    </xf>
    <xf numFmtId="168" fontId="31" fillId="7" borderId="40" xfId="2" applyNumberFormat="1" applyFont="1" applyFill="1" applyBorder="1" applyAlignment="1">
      <alignment horizontal="right" vertical="center"/>
    </xf>
    <xf numFmtId="0" fontId="32" fillId="7" borderId="41" xfId="2" applyFont="1" applyFill="1" applyBorder="1" applyAlignment="1">
      <alignment vertical="center"/>
    </xf>
    <xf numFmtId="0" fontId="31" fillId="7" borderId="38" xfId="2" applyFont="1" applyFill="1" applyBorder="1" applyAlignment="1">
      <alignment vertical="center"/>
    </xf>
    <xf numFmtId="168" fontId="32" fillId="7" borderId="37" xfId="2" applyNumberFormat="1" applyFont="1" applyFill="1" applyBorder="1" applyAlignment="1">
      <alignment horizontal="right" vertical="center"/>
    </xf>
    <xf numFmtId="0" fontId="32" fillId="7" borderId="38" xfId="2" applyFont="1" applyFill="1" applyBorder="1" applyAlignment="1">
      <alignment vertical="center"/>
    </xf>
    <xf numFmtId="0" fontId="36" fillId="7" borderId="8" xfId="0" applyFont="1" applyFill="1" applyBorder="1" applyAlignment="1">
      <alignment vertical="center"/>
    </xf>
    <xf numFmtId="168" fontId="31" fillId="7" borderId="40" xfId="2" applyNumberFormat="1" applyFont="1" applyFill="1" applyBorder="1" applyAlignment="1">
      <alignment vertical="center"/>
    </xf>
    <xf numFmtId="49" fontId="32" fillId="4" borderId="0" xfId="2" applyNumberFormat="1" applyFont="1" applyFill="1" applyBorder="1" applyAlignment="1">
      <alignment vertical="center"/>
    </xf>
    <xf numFmtId="2" fontId="32" fillId="4" borderId="0" xfId="0" applyNumberFormat="1" applyFont="1" applyFill="1" applyBorder="1" applyAlignment="1">
      <alignment horizontal="center" vertical="center"/>
    </xf>
    <xf numFmtId="1" fontId="34" fillId="4" borderId="0" xfId="0" applyNumberFormat="1" applyFont="1" applyFill="1" applyBorder="1" applyAlignment="1">
      <alignment horizontal="right" vertical="center"/>
    </xf>
    <xf numFmtId="177" fontId="34" fillId="4" borderId="0" xfId="0" applyNumberFormat="1" applyFont="1" applyFill="1" applyBorder="1" applyAlignment="1">
      <alignment horizontal="right" vertical="center"/>
    </xf>
    <xf numFmtId="173" fontId="32" fillId="4" borderId="0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 applyProtection="1">
      <alignment horizontal="left" vertical="center" wrapText="1"/>
    </xf>
    <xf numFmtId="0" fontId="9" fillId="4" borderId="0" xfId="0" applyFont="1" applyFill="1" applyBorder="1" applyAlignment="1" applyProtection="1">
      <alignment horizontal="left" vertical="center" wrapText="1"/>
    </xf>
    <xf numFmtId="49" fontId="32" fillId="4" borderId="0" xfId="2" applyNumberFormat="1" applyFont="1" applyFill="1" applyBorder="1" applyAlignment="1">
      <alignment horizontal="center" vertical="center"/>
    </xf>
    <xf numFmtId="172" fontId="33" fillId="4" borderId="0" xfId="2" applyNumberFormat="1" applyFont="1" applyFill="1" applyBorder="1" applyAlignment="1">
      <alignment horizontal="right" vertical="center"/>
    </xf>
    <xf numFmtId="168" fontId="33" fillId="4" borderId="0" xfId="2" applyNumberFormat="1" applyFont="1" applyFill="1" applyBorder="1" applyAlignment="1">
      <alignment horizontal="right" vertical="center"/>
    </xf>
    <xf numFmtId="173" fontId="32" fillId="4" borderId="0" xfId="2" applyNumberFormat="1" applyFont="1" applyFill="1" applyBorder="1" applyAlignment="1">
      <alignment horizontal="right" vertical="center"/>
    </xf>
    <xf numFmtId="2" fontId="9" fillId="4" borderId="0" xfId="0" applyNumberFormat="1" applyFont="1" applyFill="1" applyBorder="1" applyAlignment="1">
      <alignment horizontal="center" vertical="center"/>
    </xf>
    <xf numFmtId="2" fontId="9" fillId="4" borderId="0" xfId="0" applyNumberFormat="1" applyFont="1" applyFill="1" applyBorder="1" applyAlignment="1">
      <alignment horizontal="right" vertical="center"/>
    </xf>
    <xf numFmtId="168" fontId="9" fillId="4" borderId="0" xfId="0" applyNumberFormat="1" applyFont="1" applyFill="1" applyBorder="1" applyAlignment="1">
      <alignment horizontal="right" vertical="center"/>
    </xf>
    <xf numFmtId="173" fontId="9" fillId="4" borderId="0" xfId="0" applyNumberFormat="1" applyFont="1" applyFill="1" applyBorder="1" applyAlignment="1">
      <alignment horizontal="right" vertical="center"/>
    </xf>
    <xf numFmtId="0" fontId="34" fillId="4" borderId="0" xfId="0" applyFont="1" applyFill="1" applyBorder="1" applyAlignment="1">
      <alignment horizontal="center" vertical="center"/>
    </xf>
    <xf numFmtId="172" fontId="32" fillId="4" borderId="0" xfId="0" applyNumberFormat="1" applyFont="1" applyFill="1" applyBorder="1" applyAlignment="1">
      <alignment horizontal="right" vertical="center"/>
    </xf>
    <xf numFmtId="168" fontId="32" fillId="4" borderId="0" xfId="0" applyNumberFormat="1" applyFont="1" applyFill="1" applyBorder="1" applyAlignment="1">
      <alignment horizontal="right" vertical="center"/>
    </xf>
    <xf numFmtId="0" fontId="37" fillId="0" borderId="0" xfId="2" applyFont="1" applyBorder="1" applyAlignment="1">
      <alignment vertical="center"/>
    </xf>
    <xf numFmtId="168" fontId="31" fillId="5" borderId="10" xfId="2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5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7" fontId="9" fillId="8" borderId="0" xfId="0" applyNumberFormat="1" applyFont="1" applyFill="1" applyBorder="1" applyAlignment="1" applyProtection="1">
      <alignment horizontal="right" vertical="center"/>
    </xf>
    <xf numFmtId="49" fontId="1" fillId="0" borderId="0" xfId="2" applyNumberFormat="1" applyFont="1" applyFill="1" applyBorder="1" applyAlignment="1">
      <alignment vertical="center"/>
    </xf>
    <xf numFmtId="2" fontId="41" fillId="3" borderId="0" xfId="2" applyNumberFormat="1" applyFont="1" applyFill="1" applyAlignment="1">
      <alignment vertical="center"/>
    </xf>
    <xf numFmtId="0" fontId="41" fillId="0" borderId="0" xfId="2" applyFont="1" applyAlignment="1">
      <alignment horizontal="left" vertical="center"/>
    </xf>
    <xf numFmtId="2" fontId="11" fillId="0" borderId="0" xfId="2" applyNumberFormat="1" applyFont="1" applyFill="1"/>
    <xf numFmtId="168" fontId="26" fillId="0" borderId="0" xfId="2" applyNumberFormat="1" applyFont="1" applyFill="1" applyAlignment="1">
      <alignment vertical="center"/>
    </xf>
    <xf numFmtId="49" fontId="42" fillId="3" borderId="0" xfId="2" applyNumberFormat="1" applyFont="1" applyFill="1" applyAlignment="1">
      <alignment horizontal="left" vertical="center"/>
    </xf>
    <xf numFmtId="168" fontId="30" fillId="3" borderId="0" xfId="2" applyNumberFormat="1" applyFont="1" applyFill="1" applyAlignment="1">
      <alignment vertical="center"/>
    </xf>
    <xf numFmtId="49" fontId="1" fillId="0" borderId="0" xfId="2" applyNumberFormat="1" applyFont="1" applyFill="1" applyBorder="1" applyAlignment="1">
      <alignment vertical="center" wrapText="1"/>
    </xf>
    <xf numFmtId="168" fontId="34" fillId="6" borderId="0" xfId="2" applyNumberFormat="1" applyFont="1" applyFill="1" applyBorder="1" applyAlignment="1">
      <alignment horizontal="right" vertical="center"/>
    </xf>
    <xf numFmtId="168" fontId="32" fillId="8" borderId="0" xfId="2" applyNumberFormat="1" applyFont="1" applyFill="1" applyBorder="1" applyAlignment="1">
      <alignment vertical="center"/>
    </xf>
    <xf numFmtId="176" fontId="27" fillId="8" borderId="13" xfId="2" applyNumberFormat="1" applyFont="1" applyFill="1" applyBorder="1"/>
    <xf numFmtId="170" fontId="27" fillId="0" borderId="0" xfId="2" applyNumberFormat="1" applyFont="1" applyAlignment="1">
      <alignment horizontal="left" vertical="center"/>
    </xf>
    <xf numFmtId="7" fontId="22" fillId="0" borderId="0" xfId="2" applyNumberFormat="1" applyFont="1" applyFill="1" applyAlignment="1">
      <alignment vertical="center"/>
    </xf>
    <xf numFmtId="0" fontId="24" fillId="2" borderId="25" xfId="2" applyFont="1" applyFill="1" applyBorder="1" applyAlignment="1">
      <alignment vertical="center"/>
    </xf>
    <xf numFmtId="0" fontId="24" fillId="0" borderId="5" xfId="2" applyFont="1" applyBorder="1" applyAlignment="1">
      <alignment vertical="center"/>
    </xf>
    <xf numFmtId="0" fontId="24" fillId="0" borderId="26" xfId="2" applyFont="1" applyBorder="1" applyAlignment="1">
      <alignment vertical="center"/>
    </xf>
    <xf numFmtId="0" fontId="28" fillId="0" borderId="0" xfId="2" applyFont="1" applyAlignment="1">
      <alignment horizontal="left" vertical="center" wrapText="1"/>
    </xf>
    <xf numFmtId="49" fontId="26" fillId="0" borderId="0" xfId="0" applyNumberFormat="1" applyFont="1" applyBorder="1" applyAlignment="1">
      <alignment horizontal="left" vertical="center" wrapText="1"/>
    </xf>
    <xf numFmtId="49" fontId="30" fillId="0" borderId="0" xfId="0" applyNumberFormat="1" applyFont="1" applyBorder="1" applyAlignment="1">
      <alignment horizontal="left" vertical="center" wrapText="1"/>
    </xf>
    <xf numFmtId="0" fontId="24" fillId="0" borderId="22" xfId="2" applyNumberFormat="1" applyFont="1" applyBorder="1" applyAlignment="1">
      <alignment horizontal="left" vertical="center" wrapText="1"/>
    </xf>
    <xf numFmtId="0" fontId="24" fillId="0" borderId="18" xfId="2" applyNumberFormat="1" applyFont="1" applyBorder="1" applyAlignment="1">
      <alignment horizontal="left" vertical="center" wrapText="1"/>
    </xf>
    <xf numFmtId="0" fontId="24" fillId="0" borderId="23" xfId="2" applyNumberFormat="1" applyFont="1" applyBorder="1" applyAlignment="1">
      <alignment horizontal="left" vertical="center" wrapText="1"/>
    </xf>
    <xf numFmtId="0" fontId="24" fillId="0" borderId="22" xfId="2" applyNumberFormat="1" applyFont="1" applyBorder="1" applyAlignment="1">
      <alignment horizontal="left" vertical="center"/>
    </xf>
    <xf numFmtId="0" fontId="24" fillId="0" borderId="18" xfId="2" applyNumberFormat="1" applyFont="1" applyBorder="1" applyAlignment="1">
      <alignment horizontal="left" vertical="center"/>
    </xf>
    <xf numFmtId="0" fontId="24" fillId="0" borderId="23" xfId="2" applyNumberFormat="1" applyFont="1" applyBorder="1" applyAlignment="1">
      <alignment horizontal="left" vertical="center"/>
    </xf>
    <xf numFmtId="0" fontId="41" fillId="0" borderId="0" xfId="2" applyFont="1" applyAlignment="1">
      <alignment horizontal="left" vertical="center" wrapText="1"/>
    </xf>
    <xf numFmtId="0" fontId="17" fillId="2" borderId="27" xfId="2" applyFont="1" applyFill="1" applyBorder="1" applyAlignment="1">
      <alignment vertical="center"/>
    </xf>
    <xf numFmtId="0" fontId="37" fillId="0" borderId="0" xfId="2" applyFont="1" applyBorder="1" applyAlignment="1">
      <alignment vertical="center"/>
    </xf>
    <xf numFmtId="168" fontId="31" fillId="5" borderId="37" xfId="2" applyNumberFormat="1" applyFont="1" applyFill="1" applyBorder="1" applyAlignment="1">
      <alignment horizontal="center" vertical="center" wrapText="1"/>
    </xf>
    <xf numFmtId="0" fontId="31" fillId="5" borderId="37" xfId="2" applyFont="1" applyFill="1" applyBorder="1" applyAlignment="1">
      <alignment horizontal="left" vertical="center"/>
    </xf>
    <xf numFmtId="0" fontId="31" fillId="5" borderId="10" xfId="2" applyFont="1" applyFill="1" applyBorder="1" applyAlignment="1">
      <alignment horizontal="left" vertical="center"/>
    </xf>
    <xf numFmtId="0" fontId="31" fillId="5" borderId="37" xfId="2" applyFont="1" applyFill="1" applyBorder="1" applyAlignment="1">
      <alignment horizontal="center" vertical="center"/>
    </xf>
    <xf numFmtId="0" fontId="31" fillId="5" borderId="10" xfId="2" applyFont="1" applyFill="1" applyBorder="1" applyAlignment="1">
      <alignment horizontal="center" vertical="center"/>
    </xf>
    <xf numFmtId="172" fontId="31" fillId="5" borderId="37" xfId="2" applyNumberFormat="1" applyFont="1" applyFill="1" applyBorder="1" applyAlignment="1">
      <alignment horizontal="center" vertical="center"/>
    </xf>
    <xf numFmtId="172" fontId="31" fillId="5" borderId="10" xfId="2" applyNumberFormat="1" applyFont="1" applyFill="1" applyBorder="1" applyAlignment="1">
      <alignment horizontal="center" vertical="center"/>
    </xf>
    <xf numFmtId="168" fontId="31" fillId="5" borderId="10" xfId="2" applyNumberFormat="1" applyFont="1" applyFill="1" applyBorder="1" applyAlignment="1">
      <alignment horizontal="center" vertical="center" wrapText="1"/>
    </xf>
    <xf numFmtId="49" fontId="27" fillId="0" borderId="0" xfId="2" applyNumberFormat="1" applyFont="1" applyFill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22" fillId="0" borderId="0" xfId="2" applyFont="1" applyFill="1" applyAlignment="1">
      <alignment horizontal="center" vertical="center"/>
    </xf>
    <xf numFmtId="168" fontId="3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7" fontId="11" fillId="0" borderId="0" xfId="2" applyNumberFormat="1" applyFont="1" applyFill="1" applyAlignment="1">
      <alignment horizontal="center" vertical="center"/>
    </xf>
    <xf numFmtId="168" fontId="11" fillId="0" borderId="0" xfId="2" applyNumberFormat="1" applyFont="1" applyFill="1" applyAlignment="1">
      <alignment horizontal="center" vertical="center"/>
    </xf>
    <xf numFmtId="49" fontId="27" fillId="0" borderId="0" xfId="2" applyNumberFormat="1" applyFont="1" applyFill="1" applyAlignment="1">
      <alignment vertical="center"/>
    </xf>
    <xf numFmtId="0" fontId="22" fillId="0" borderId="0" xfId="2" applyFont="1" applyFill="1" applyBorder="1" applyAlignment="1">
      <alignment horizontal="left" vertical="center"/>
    </xf>
    <xf numFmtId="0" fontId="22" fillId="0" borderId="0" xfId="2" applyFont="1" applyFill="1" applyBorder="1" applyAlignment="1">
      <alignment horizontal="center" vertical="center"/>
    </xf>
    <xf numFmtId="7" fontId="9" fillId="3" borderId="0" xfId="0" applyNumberFormat="1" applyFont="1" applyFill="1" applyBorder="1" applyAlignment="1" applyProtection="1">
      <alignment horizontal="right" vertical="center"/>
    </xf>
    <xf numFmtId="180" fontId="9" fillId="3" borderId="0" xfId="0" applyNumberFormat="1" applyFont="1" applyFill="1" applyBorder="1" applyAlignment="1" applyProtection="1">
      <alignment horizontal="right" vertical="center"/>
    </xf>
    <xf numFmtId="180" fontId="32" fillId="3" borderId="0" xfId="0" applyNumberFormat="1" applyFont="1" applyFill="1" applyBorder="1" applyAlignment="1">
      <alignment horizontal="right" vertical="center"/>
    </xf>
    <xf numFmtId="168" fontId="9" fillId="3" borderId="0" xfId="0" applyNumberFormat="1" applyFont="1" applyFill="1" applyBorder="1" applyAlignment="1">
      <alignment horizontal="right" vertical="center"/>
    </xf>
    <xf numFmtId="168" fontId="34" fillId="3" borderId="0" xfId="0" applyNumberFormat="1" applyFont="1" applyFill="1" applyBorder="1" applyAlignment="1">
      <alignment horizontal="right" vertical="center"/>
    </xf>
    <xf numFmtId="168" fontId="32" fillId="3" borderId="0" xfId="0" applyNumberFormat="1" applyFont="1" applyFill="1" applyBorder="1" applyAlignment="1">
      <alignment horizontal="right" vertical="center"/>
    </xf>
    <xf numFmtId="168" fontId="32" fillId="3" borderId="0" xfId="2" applyNumberFormat="1" applyFont="1" applyFill="1" applyBorder="1" applyAlignment="1">
      <alignment vertical="center"/>
    </xf>
  </cellXfs>
  <cellStyles count="4">
    <cellStyle name="čárky 2" xfId="1"/>
    <cellStyle name="Normální" xfId="0" builtinId="0"/>
    <cellStyle name="normální 2" xfId="2"/>
    <cellStyle name="normální 3" xfId="3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67"/>
  <sheetViews>
    <sheetView tabSelected="1" topLeftCell="E1" zoomScale="90" zoomScaleNormal="90" zoomScaleSheetLayoutView="100" workbookViewId="0">
      <selection activeCell="E1" sqref="E1"/>
    </sheetView>
  </sheetViews>
  <sheetFormatPr defaultColWidth="10.5" defaultRowHeight="14.25" x14ac:dyDescent="0.2"/>
  <cols>
    <col min="1" max="1" width="0" style="1" hidden="1" customWidth="1"/>
    <col min="2" max="2" width="0" style="2" hidden="1" customWidth="1"/>
    <col min="3" max="3" width="0" style="3" hidden="1" customWidth="1"/>
    <col min="4" max="4" width="0" style="1" hidden="1" customWidth="1"/>
    <col min="5" max="5" width="10.75" style="4" customWidth="1"/>
    <col min="6" max="6" width="40.625" style="1" customWidth="1"/>
    <col min="7" max="7" width="12.625" style="1" customWidth="1"/>
    <col min="8" max="8" width="16.5" style="5" customWidth="1"/>
    <col min="9" max="9" width="22.625" style="6" customWidth="1"/>
    <col min="10" max="10" width="6" style="7" customWidth="1"/>
    <col min="11" max="11" width="8" style="8" customWidth="1"/>
    <col min="12" max="13" width="4" style="1" customWidth="1"/>
    <col min="14" max="14" width="4.125" style="1" customWidth="1"/>
    <col min="15" max="15" width="11.875" style="1" bestFit="1" customWidth="1"/>
    <col min="16" max="16" width="10.625" style="1" bestFit="1" customWidth="1"/>
    <col min="17" max="17" width="11.875" style="1" bestFit="1" customWidth="1"/>
    <col min="18" max="255" width="8.375" style="1" customWidth="1"/>
  </cols>
  <sheetData>
    <row r="1" spans="1:18" ht="23.25" x14ac:dyDescent="0.2">
      <c r="A1" s="225"/>
      <c r="B1" s="226"/>
      <c r="C1" s="227"/>
      <c r="D1" s="225"/>
      <c r="E1" s="228"/>
      <c r="F1" s="229" t="s">
        <v>37</v>
      </c>
      <c r="G1" s="225"/>
      <c r="H1" s="230"/>
      <c r="I1" s="231"/>
      <c r="J1" s="232"/>
      <c r="K1" s="233"/>
      <c r="L1" s="234"/>
      <c r="M1" s="235"/>
      <c r="N1" s="235"/>
      <c r="O1" s="235"/>
      <c r="P1" s="235"/>
    </row>
    <row r="2" spans="1:18" ht="15" x14ac:dyDescent="0.2">
      <c r="A2" s="225"/>
      <c r="B2" s="226"/>
      <c r="C2" s="227"/>
      <c r="D2" s="225"/>
      <c r="E2" s="228"/>
      <c r="F2" s="236"/>
      <c r="G2" s="225"/>
      <c r="H2" s="230"/>
      <c r="I2" s="231"/>
      <c r="J2" s="232"/>
      <c r="K2" s="233"/>
      <c r="L2" s="234"/>
      <c r="M2" s="235"/>
      <c r="N2" s="235"/>
      <c r="O2" s="235"/>
      <c r="P2" s="235"/>
    </row>
    <row r="3" spans="1:18" ht="18.75" x14ac:dyDescent="0.2">
      <c r="A3" s="225"/>
      <c r="B3" s="226"/>
      <c r="C3" s="227"/>
      <c r="D3" s="225"/>
      <c r="E3" s="42" t="s">
        <v>36</v>
      </c>
      <c r="F3" s="436" t="s">
        <v>117</v>
      </c>
      <c r="G3" s="436"/>
      <c r="H3" s="436"/>
      <c r="I3" s="436"/>
      <c r="J3" s="43"/>
      <c r="K3" s="233"/>
      <c r="L3" s="234"/>
      <c r="M3" s="235"/>
      <c r="N3" s="235"/>
      <c r="O3" s="235"/>
      <c r="P3" s="235"/>
    </row>
    <row r="4" spans="1:18" ht="18.75" x14ac:dyDescent="0.2">
      <c r="A4" s="225"/>
      <c r="B4" s="226"/>
      <c r="C4" s="227"/>
      <c r="D4" s="225"/>
      <c r="E4" s="42"/>
      <c r="F4" s="235"/>
      <c r="G4" s="422"/>
      <c r="H4" s="52"/>
      <c r="I4" s="52"/>
      <c r="J4" s="43"/>
      <c r="K4" s="233"/>
      <c r="L4" s="234"/>
      <c r="M4" s="235"/>
      <c r="N4" s="235"/>
      <c r="O4" s="235"/>
      <c r="P4" s="235"/>
    </row>
    <row r="5" spans="1:18" ht="15" x14ac:dyDescent="0.2">
      <c r="A5" s="225"/>
      <c r="B5" s="226"/>
      <c r="C5" s="227"/>
      <c r="D5" s="225"/>
      <c r="E5" s="225"/>
      <c r="F5" s="225"/>
      <c r="G5" s="422" t="s">
        <v>173</v>
      </c>
      <c r="H5" s="423"/>
      <c r="I5" s="424"/>
      <c r="J5" s="232"/>
      <c r="K5" s="233"/>
      <c r="L5" s="234"/>
      <c r="M5" s="235"/>
      <c r="N5" s="235"/>
      <c r="O5" s="235"/>
      <c r="P5" s="235"/>
    </row>
    <row r="6" spans="1:18" ht="15" x14ac:dyDescent="0.2">
      <c r="A6" s="225"/>
      <c r="B6" s="226"/>
      <c r="C6" s="227"/>
      <c r="D6" s="225"/>
      <c r="E6" s="225" t="s">
        <v>0</v>
      </c>
      <c r="F6" s="236" t="s">
        <v>118</v>
      </c>
      <c r="G6" s="421" t="s">
        <v>174</v>
      </c>
      <c r="H6" s="425"/>
      <c r="I6" s="426"/>
      <c r="J6" s="232"/>
      <c r="K6" s="233"/>
      <c r="L6" s="234"/>
      <c r="M6" s="235"/>
      <c r="N6" s="235"/>
      <c r="O6" s="235"/>
      <c r="P6" s="235"/>
    </row>
    <row r="7" spans="1:18" ht="15" x14ac:dyDescent="0.2">
      <c r="A7" s="225"/>
      <c r="B7" s="226"/>
      <c r="C7" s="227"/>
      <c r="D7" s="225"/>
      <c r="E7" s="236"/>
      <c r="F7" s="236"/>
      <c r="G7" s="445" t="s">
        <v>175</v>
      </c>
      <c r="H7" s="445"/>
      <c r="I7" s="445"/>
      <c r="J7" s="232"/>
      <c r="K7" s="233"/>
      <c r="L7" s="234"/>
      <c r="M7" s="235"/>
      <c r="N7" s="235"/>
      <c r="O7" s="235"/>
      <c r="P7" s="235"/>
    </row>
    <row r="8" spans="1:18" ht="15" x14ac:dyDescent="0.2">
      <c r="A8" s="225"/>
      <c r="B8" s="226"/>
      <c r="C8" s="227"/>
      <c r="D8" s="225"/>
      <c r="E8" s="236"/>
      <c r="F8" s="236"/>
      <c r="G8" s="445"/>
      <c r="H8" s="445"/>
      <c r="I8" s="445"/>
      <c r="J8" s="232"/>
      <c r="K8" s="233"/>
      <c r="L8" s="234"/>
      <c r="M8" s="235"/>
      <c r="N8" s="235"/>
      <c r="O8" s="235"/>
      <c r="P8" s="235"/>
    </row>
    <row r="9" spans="1:18" ht="15.75" thickBot="1" x14ac:dyDescent="0.25">
      <c r="A9" s="225"/>
      <c r="B9" s="226"/>
      <c r="C9" s="227"/>
      <c r="D9" s="225"/>
      <c r="E9" s="237"/>
      <c r="F9" s="236"/>
      <c r="G9" s="236"/>
      <c r="H9" s="230"/>
      <c r="I9" s="231"/>
      <c r="J9" s="232"/>
      <c r="K9" s="233"/>
      <c r="L9" s="234"/>
      <c r="M9" s="235"/>
      <c r="N9" s="235"/>
      <c r="O9" s="235"/>
      <c r="P9" s="235"/>
    </row>
    <row r="10" spans="1:18" ht="15.75" thickBot="1" x14ac:dyDescent="0.25">
      <c r="A10" s="225"/>
      <c r="B10" s="226"/>
      <c r="C10" s="227"/>
      <c r="D10" s="225"/>
      <c r="E10" s="433" t="s">
        <v>50</v>
      </c>
      <c r="F10" s="433"/>
      <c r="G10" s="433"/>
      <c r="H10" s="433"/>
      <c r="I10" s="433"/>
      <c r="J10" s="232"/>
      <c r="K10" s="233"/>
      <c r="L10" s="288"/>
      <c r="M10" s="286"/>
      <c r="N10" s="286"/>
      <c r="O10" s="286"/>
      <c r="P10" s="286"/>
      <c r="Q10" s="287"/>
      <c r="R10" s="287"/>
    </row>
    <row r="11" spans="1:18" ht="18.399999999999999" customHeight="1" thickBot="1" x14ac:dyDescent="0.25">
      <c r="A11" s="225"/>
      <c r="B11" s="226"/>
      <c r="C11" s="227"/>
      <c r="D11" s="238"/>
      <c r="E11" s="239"/>
      <c r="F11" s="240"/>
      <c r="G11" s="241"/>
      <c r="H11" s="242"/>
      <c r="I11" s="243" t="s">
        <v>1</v>
      </c>
      <c r="J11" s="232"/>
      <c r="K11" s="233"/>
      <c r="L11" s="456"/>
      <c r="M11" s="457"/>
      <c r="N11" s="457"/>
      <c r="O11" s="458"/>
      <c r="P11" s="458"/>
      <c r="Q11" s="458"/>
      <c r="R11" s="287"/>
    </row>
    <row r="12" spans="1:18" ht="36" customHeight="1" thickBot="1" x14ac:dyDescent="0.25">
      <c r="A12" s="225"/>
      <c r="B12" s="226"/>
      <c r="C12" s="227"/>
      <c r="D12" s="238"/>
      <c r="E12" s="44" t="s">
        <v>107</v>
      </c>
      <c r="F12" s="439" t="s">
        <v>82</v>
      </c>
      <c r="G12" s="440"/>
      <c r="H12" s="441"/>
      <c r="I12" s="45">
        <f>Rek_SO401!K21</f>
        <v>0</v>
      </c>
      <c r="J12" s="232"/>
      <c r="K12" s="431"/>
      <c r="L12" s="459"/>
      <c r="M12" s="460"/>
      <c r="N12" s="461"/>
      <c r="O12" s="462"/>
      <c r="P12" s="462"/>
      <c r="Q12" s="462"/>
      <c r="R12" s="287"/>
    </row>
    <row r="13" spans="1:18" ht="35.25" customHeight="1" thickBot="1" x14ac:dyDescent="0.25">
      <c r="A13" s="225"/>
      <c r="B13" s="226"/>
      <c r="C13" s="227"/>
      <c r="D13" s="238"/>
      <c r="E13" s="46"/>
      <c r="F13" s="442" t="s">
        <v>98</v>
      </c>
      <c r="G13" s="443"/>
      <c r="H13" s="444"/>
      <c r="I13" s="45">
        <f>Vedlejsi_ostatni_SO401!H21+Vedlejsi_ostatni_SO401!H12</f>
        <v>0</v>
      </c>
      <c r="J13" s="232"/>
      <c r="K13" s="431"/>
      <c r="L13" s="459"/>
      <c r="M13" s="460"/>
      <c r="N13" s="461"/>
      <c r="O13" s="463"/>
      <c r="P13" s="462"/>
      <c r="Q13" s="462"/>
      <c r="R13" s="287"/>
    </row>
    <row r="14" spans="1:18" ht="7.5" customHeight="1" thickBot="1" x14ac:dyDescent="0.25">
      <c r="A14" s="225"/>
      <c r="B14" s="226"/>
      <c r="C14" s="227"/>
      <c r="D14" s="238"/>
      <c r="E14" s="46"/>
      <c r="F14" s="245"/>
      <c r="G14" s="246"/>
      <c r="H14" s="247"/>
      <c r="I14" s="248"/>
      <c r="J14" s="232"/>
      <c r="K14" s="233"/>
      <c r="L14" s="464"/>
      <c r="M14" s="286"/>
      <c r="N14" s="286"/>
      <c r="O14" s="286"/>
      <c r="P14" s="286"/>
      <c r="Q14" s="287"/>
      <c r="R14" s="287"/>
    </row>
    <row r="15" spans="1:18" ht="33.75" customHeight="1" thickBot="1" x14ac:dyDescent="0.25">
      <c r="A15" s="225"/>
      <c r="B15" s="226"/>
      <c r="C15" s="227"/>
      <c r="D15" s="238"/>
      <c r="E15" s="434" t="s">
        <v>64</v>
      </c>
      <c r="F15" s="434"/>
      <c r="G15" s="435"/>
      <c r="H15" s="249"/>
      <c r="I15" s="250">
        <f>SUM(I12:I14)</f>
        <v>0</v>
      </c>
      <c r="J15" s="232"/>
      <c r="K15" s="285"/>
      <c r="L15" s="459"/>
      <c r="M15" s="465"/>
      <c r="N15" s="466"/>
      <c r="O15" s="432"/>
      <c r="P15" s="432"/>
      <c r="Q15" s="432"/>
      <c r="R15" s="287"/>
    </row>
    <row r="16" spans="1:18" ht="15" x14ac:dyDescent="0.2">
      <c r="A16" s="225"/>
      <c r="B16" s="226"/>
      <c r="C16" s="227"/>
      <c r="D16" s="238"/>
      <c r="E16" s="236" t="s">
        <v>99</v>
      </c>
      <c r="F16" s="238"/>
      <c r="G16" s="238"/>
      <c r="H16" s="271" t="s">
        <v>110</v>
      </c>
      <c r="I16" s="231">
        <f>I15*1.21</f>
        <v>0</v>
      </c>
      <c r="J16" s="232"/>
      <c r="K16" s="285"/>
      <c r="L16" s="288"/>
      <c r="M16" s="286"/>
      <c r="N16" s="286"/>
      <c r="O16" s="289"/>
      <c r="P16" s="286"/>
      <c r="Q16" s="287"/>
      <c r="R16" s="287"/>
    </row>
    <row r="17" spans="1:17" ht="15" x14ac:dyDescent="0.2">
      <c r="A17" s="225"/>
      <c r="B17" s="226"/>
      <c r="C17" s="227"/>
      <c r="D17" s="238"/>
      <c r="E17" s="236" t="s">
        <v>172</v>
      </c>
      <c r="F17" s="238"/>
      <c r="G17" s="238"/>
      <c r="H17" s="271"/>
      <c r="I17" s="231"/>
      <c r="J17" s="232"/>
      <c r="K17" s="285"/>
      <c r="L17" s="288"/>
      <c r="M17" s="286"/>
      <c r="N17" s="286"/>
      <c r="O17" s="289"/>
      <c r="P17" s="286"/>
      <c r="Q17" s="287"/>
    </row>
    <row r="18" spans="1:17" ht="15" x14ac:dyDescent="0.2">
      <c r="A18" s="225"/>
      <c r="B18" s="226"/>
      <c r="C18" s="227"/>
      <c r="D18" s="238"/>
      <c r="E18" s="251"/>
      <c r="F18" s="238"/>
      <c r="G18" s="238"/>
      <c r="H18" s="230"/>
      <c r="I18" s="231"/>
      <c r="J18" s="232"/>
      <c r="K18" s="285"/>
      <c r="L18" s="288"/>
      <c r="M18" s="286"/>
      <c r="N18" s="286"/>
      <c r="O18" s="289"/>
      <c r="P18" s="286"/>
      <c r="Q18" s="287"/>
    </row>
    <row r="19" spans="1:17" ht="68.25" customHeight="1" x14ac:dyDescent="0.2">
      <c r="A19" s="225"/>
      <c r="B19" s="226"/>
      <c r="C19" s="227"/>
      <c r="D19" s="238"/>
      <c r="E19" s="437" t="s">
        <v>69</v>
      </c>
      <c r="F19" s="437"/>
      <c r="G19" s="437"/>
      <c r="H19" s="437"/>
      <c r="I19" s="437"/>
      <c r="J19" s="232"/>
      <c r="K19" s="285"/>
      <c r="L19" s="288"/>
      <c r="M19" s="286"/>
      <c r="N19" s="286"/>
      <c r="O19" s="286"/>
      <c r="P19" s="286"/>
      <c r="Q19" s="287"/>
    </row>
    <row r="20" spans="1:17" ht="15" x14ac:dyDescent="0.2">
      <c r="A20" s="225"/>
      <c r="B20" s="226"/>
      <c r="C20" s="227"/>
      <c r="D20" s="238"/>
      <c r="E20" s="251"/>
      <c r="F20" s="238"/>
      <c r="G20" s="238"/>
      <c r="H20" s="230"/>
      <c r="I20" s="231"/>
      <c r="J20" s="232"/>
      <c r="K20" s="233"/>
      <c r="L20" s="234"/>
      <c r="M20" s="235"/>
      <c r="N20" s="235"/>
      <c r="O20" s="235"/>
      <c r="P20" s="235"/>
    </row>
    <row r="21" spans="1:17" ht="45.75" customHeight="1" x14ac:dyDescent="0.2">
      <c r="A21" s="225"/>
      <c r="B21" s="226"/>
      <c r="C21" s="227"/>
      <c r="D21" s="238"/>
      <c r="E21" s="438" t="s">
        <v>58</v>
      </c>
      <c r="F21" s="438"/>
      <c r="G21" s="438"/>
      <c r="H21" s="438"/>
      <c r="I21" s="438"/>
      <c r="J21" s="232"/>
      <c r="K21" s="233"/>
      <c r="L21" s="234"/>
      <c r="M21" s="235"/>
      <c r="N21" s="235"/>
      <c r="O21" s="235"/>
      <c r="P21" s="235"/>
    </row>
    <row r="22" spans="1:17" ht="15" x14ac:dyDescent="0.2">
      <c r="A22" s="225"/>
      <c r="B22" s="226"/>
      <c r="C22" s="227"/>
      <c r="D22" s="238"/>
      <c r="E22" s="251"/>
      <c r="F22" s="238"/>
      <c r="G22" s="238"/>
      <c r="H22" s="230"/>
      <c r="I22" s="231"/>
      <c r="J22" s="232"/>
      <c r="K22" s="233"/>
      <c r="L22" s="234"/>
      <c r="M22" s="235"/>
      <c r="N22" s="235"/>
      <c r="O22" s="235"/>
      <c r="P22" s="235"/>
    </row>
    <row r="23" spans="1:17" ht="15" x14ac:dyDescent="0.2">
      <c r="A23" s="225"/>
      <c r="B23" s="226"/>
      <c r="C23" s="227"/>
      <c r="D23" s="238"/>
      <c r="E23" s="251"/>
      <c r="F23" s="238"/>
      <c r="G23" s="238"/>
      <c r="H23" s="230"/>
      <c r="I23" s="231"/>
      <c r="J23" s="232"/>
      <c r="K23" s="233"/>
      <c r="L23" s="234"/>
      <c r="M23" s="235"/>
      <c r="N23" s="235"/>
      <c r="O23" s="235"/>
      <c r="P23" s="235"/>
    </row>
    <row r="24" spans="1:17" ht="15" x14ac:dyDescent="0.2">
      <c r="A24" s="225"/>
      <c r="B24" s="226"/>
      <c r="C24" s="227"/>
      <c r="D24" s="238"/>
      <c r="E24" s="251"/>
      <c r="F24" s="238"/>
      <c r="G24" s="238"/>
      <c r="H24" s="230"/>
      <c r="I24" s="231"/>
      <c r="J24" s="232"/>
      <c r="K24" s="233"/>
      <c r="L24" s="234"/>
      <c r="M24" s="235"/>
      <c r="N24" s="235"/>
      <c r="O24" s="235"/>
      <c r="P24" s="235"/>
    </row>
    <row r="25" spans="1:17" ht="15" x14ac:dyDescent="0.2">
      <c r="A25" s="225"/>
      <c r="B25" s="226"/>
      <c r="C25" s="227"/>
      <c r="D25" s="238"/>
      <c r="E25" s="251"/>
      <c r="F25" s="238"/>
      <c r="G25" s="238"/>
      <c r="H25" s="230"/>
      <c r="I25" s="231"/>
      <c r="J25" s="232"/>
      <c r="K25" s="233"/>
      <c r="L25" s="234"/>
      <c r="M25" s="235"/>
      <c r="N25" s="235"/>
      <c r="O25" s="235"/>
      <c r="P25" s="235"/>
    </row>
    <row r="26" spans="1:17" ht="15" x14ac:dyDescent="0.2">
      <c r="A26" s="225"/>
      <c r="B26" s="226"/>
      <c r="C26" s="227"/>
      <c r="D26" s="238"/>
      <c r="E26" s="251"/>
      <c r="F26" s="238"/>
      <c r="G26" s="238"/>
      <c r="H26" s="230"/>
      <c r="I26" s="231"/>
      <c r="J26" s="232"/>
      <c r="K26" s="233"/>
      <c r="L26" s="234"/>
      <c r="M26" s="235"/>
      <c r="N26" s="235"/>
      <c r="O26" s="235"/>
      <c r="P26" s="235"/>
    </row>
    <row r="27" spans="1:17" ht="15" x14ac:dyDescent="0.2">
      <c r="A27" s="225"/>
      <c r="B27" s="226"/>
      <c r="C27" s="227"/>
      <c r="D27" s="238"/>
      <c r="E27" s="251"/>
      <c r="F27" s="238"/>
      <c r="G27" s="238"/>
      <c r="H27" s="230"/>
      <c r="I27" s="231"/>
      <c r="J27" s="232"/>
      <c r="K27" s="233"/>
      <c r="L27" s="244"/>
      <c r="M27" s="235"/>
      <c r="N27" s="235"/>
      <c r="O27" s="235"/>
      <c r="P27" s="235"/>
    </row>
    <row r="28" spans="1:17" x14ac:dyDescent="0.2">
      <c r="A28" s="104"/>
      <c r="B28" s="252"/>
      <c r="C28" s="253"/>
      <c r="D28" s="254"/>
      <c r="E28" s="255"/>
      <c r="F28" s="254"/>
      <c r="G28" s="254"/>
      <c r="H28" s="256"/>
      <c r="I28" s="125"/>
      <c r="J28" s="257"/>
      <c r="K28" s="258"/>
      <c r="L28" s="235"/>
      <c r="M28" s="235"/>
      <c r="N28" s="235"/>
      <c r="O28" s="235"/>
      <c r="P28" s="235"/>
    </row>
    <row r="29" spans="1:17" x14ac:dyDescent="0.2">
      <c r="A29" s="25"/>
      <c r="B29" s="47"/>
      <c r="C29" s="48"/>
      <c r="D29" s="49"/>
      <c r="E29" s="50"/>
      <c r="F29" s="49"/>
      <c r="G29" s="49"/>
      <c r="H29" s="51"/>
      <c r="I29" s="28"/>
    </row>
    <row r="30" spans="1:17" x14ac:dyDescent="0.2">
      <c r="A30" s="25"/>
      <c r="B30" s="47"/>
      <c r="C30" s="48" t="s">
        <v>67</v>
      </c>
      <c r="D30" s="49" t="s">
        <v>33</v>
      </c>
      <c r="E30" s="50"/>
      <c r="F30" s="49"/>
      <c r="G30" s="49"/>
      <c r="H30" s="51"/>
      <c r="I30" s="28"/>
    </row>
    <row r="31" spans="1:17" x14ac:dyDescent="0.2">
      <c r="A31" s="25"/>
      <c r="B31" s="47"/>
      <c r="C31" s="48"/>
      <c r="D31" s="49"/>
      <c r="E31" s="50"/>
      <c r="F31" s="49"/>
      <c r="G31" s="49"/>
      <c r="H31" s="51"/>
      <c r="I31" s="28"/>
      <c r="L31" s="12"/>
    </row>
    <row r="32" spans="1:17" x14ac:dyDescent="0.2">
      <c r="D32" s="12"/>
      <c r="F32" s="12"/>
      <c r="G32" s="12"/>
      <c r="L32" s="12"/>
    </row>
    <row r="33" spans="3:12" x14ac:dyDescent="0.2">
      <c r="D33" s="12"/>
      <c r="F33" s="12"/>
      <c r="G33" s="12"/>
    </row>
    <row r="34" spans="3:12" x14ac:dyDescent="0.2">
      <c r="D34" s="12"/>
      <c r="F34" s="12"/>
      <c r="G34" s="12"/>
    </row>
    <row r="35" spans="3:12" x14ac:dyDescent="0.2">
      <c r="D35" s="12"/>
      <c r="F35" s="12"/>
      <c r="G35" s="12"/>
    </row>
    <row r="36" spans="3:12" x14ac:dyDescent="0.2">
      <c r="D36" s="12"/>
      <c r="F36" s="12"/>
      <c r="G36" s="12"/>
    </row>
    <row r="37" spans="3:12" x14ac:dyDescent="0.2">
      <c r="D37" s="12"/>
      <c r="F37" s="12"/>
      <c r="G37" s="12"/>
    </row>
    <row r="38" spans="3:12" x14ac:dyDescent="0.2">
      <c r="D38" s="12"/>
      <c r="F38" s="12"/>
      <c r="G38" s="12"/>
    </row>
    <row r="39" spans="3:12" x14ac:dyDescent="0.2">
      <c r="D39" s="12"/>
      <c r="F39" s="12"/>
      <c r="G39" s="12"/>
    </row>
    <row r="40" spans="3:12" x14ac:dyDescent="0.2">
      <c r="D40" s="12"/>
      <c r="F40" s="12"/>
      <c r="G40" s="12"/>
    </row>
    <row r="41" spans="3:12" x14ac:dyDescent="0.2">
      <c r="D41" s="12"/>
      <c r="F41" s="12"/>
      <c r="G41" s="12"/>
      <c r="L41" s="12"/>
    </row>
    <row r="42" spans="3:12" x14ac:dyDescent="0.2">
      <c r="D42" s="12"/>
      <c r="F42" s="12"/>
      <c r="G42" s="12"/>
    </row>
    <row r="43" spans="3:12" x14ac:dyDescent="0.2">
      <c r="D43" s="12"/>
      <c r="F43" s="12"/>
      <c r="G43" s="12"/>
    </row>
    <row r="44" spans="3:12" x14ac:dyDescent="0.2">
      <c r="D44" s="12"/>
      <c r="F44" s="12"/>
      <c r="G44" s="12"/>
    </row>
    <row r="45" spans="3:12" x14ac:dyDescent="0.2">
      <c r="C45" s="3" t="s">
        <v>68</v>
      </c>
      <c r="D45" s="12"/>
      <c r="F45" s="12"/>
      <c r="G45" s="12"/>
    </row>
    <row r="46" spans="3:12" x14ac:dyDescent="0.2">
      <c r="D46" s="12"/>
      <c r="F46" s="12"/>
      <c r="G46" s="12"/>
    </row>
    <row r="47" spans="3:12" x14ac:dyDescent="0.2">
      <c r="D47" s="12"/>
      <c r="F47" s="12"/>
      <c r="G47" s="12"/>
    </row>
    <row r="48" spans="3:12" x14ac:dyDescent="0.2">
      <c r="D48" s="12"/>
      <c r="F48" s="12"/>
      <c r="G48" s="12"/>
      <c r="L48" s="12"/>
    </row>
    <row r="49" spans="4:12" x14ac:dyDescent="0.2">
      <c r="D49" s="12"/>
      <c r="F49" s="12"/>
      <c r="G49" s="12"/>
    </row>
    <row r="50" spans="4:12" x14ac:dyDescent="0.2">
      <c r="D50" s="12"/>
      <c r="F50" s="12"/>
      <c r="G50" s="12"/>
    </row>
    <row r="51" spans="4:12" x14ac:dyDescent="0.2">
      <c r="D51" s="12"/>
      <c r="F51" s="12"/>
      <c r="G51" s="12"/>
      <c r="L51" s="12"/>
    </row>
    <row r="52" spans="4:12" x14ac:dyDescent="0.2">
      <c r="D52" s="12"/>
      <c r="F52" s="12"/>
      <c r="G52" s="12"/>
    </row>
    <row r="53" spans="4:12" x14ac:dyDescent="0.2">
      <c r="D53" s="12"/>
      <c r="F53" s="12"/>
      <c r="G53" s="12"/>
    </row>
    <row r="54" spans="4:12" x14ac:dyDescent="0.2">
      <c r="D54" s="12"/>
      <c r="F54" s="12"/>
      <c r="G54" s="12"/>
    </row>
    <row r="55" spans="4:12" x14ac:dyDescent="0.2">
      <c r="D55" s="12"/>
      <c r="F55" s="12"/>
      <c r="G55" s="12"/>
    </row>
    <row r="56" spans="4:12" x14ac:dyDescent="0.2">
      <c r="D56" s="12"/>
      <c r="F56" s="12"/>
      <c r="G56" s="12"/>
    </row>
    <row r="57" spans="4:12" x14ac:dyDescent="0.2">
      <c r="D57" s="12"/>
      <c r="F57" s="12"/>
      <c r="G57" s="12"/>
    </row>
    <row r="58" spans="4:12" x14ac:dyDescent="0.2">
      <c r="D58" s="12"/>
      <c r="F58" s="12"/>
      <c r="G58" s="12"/>
    </row>
    <row r="59" spans="4:12" x14ac:dyDescent="0.2">
      <c r="D59" s="12"/>
      <c r="F59" s="12"/>
      <c r="G59" s="12"/>
    </row>
    <row r="60" spans="4:12" x14ac:dyDescent="0.2">
      <c r="D60" s="12"/>
      <c r="F60" s="12"/>
      <c r="G60" s="12"/>
    </row>
    <row r="61" spans="4:12" x14ac:dyDescent="0.2">
      <c r="D61" s="12"/>
      <c r="F61" s="12"/>
      <c r="G61" s="12"/>
    </row>
    <row r="62" spans="4:12" x14ac:dyDescent="0.2">
      <c r="D62" s="12"/>
      <c r="F62" s="12"/>
      <c r="G62" s="12"/>
      <c r="L62" s="12"/>
    </row>
    <row r="63" spans="4:12" x14ac:dyDescent="0.2">
      <c r="D63" s="12"/>
      <c r="F63" s="12"/>
      <c r="G63" s="12"/>
      <c r="L63" s="12"/>
    </row>
    <row r="64" spans="4:12" x14ac:dyDescent="0.2">
      <c r="D64" s="12"/>
      <c r="F64" s="12"/>
      <c r="G64" s="12"/>
      <c r="L64" s="12"/>
    </row>
    <row r="65" spans="4:12" x14ac:dyDescent="0.2">
      <c r="D65" s="12"/>
      <c r="F65" s="12"/>
      <c r="G65" s="12"/>
      <c r="L65" s="12"/>
    </row>
    <row r="66" spans="4:12" x14ac:dyDescent="0.2">
      <c r="D66" s="12"/>
      <c r="F66" s="12"/>
      <c r="G66" s="12"/>
      <c r="L66" s="12"/>
    </row>
    <row r="67" spans="4:12" x14ac:dyDescent="0.2">
      <c r="D67" s="12"/>
      <c r="F67" s="12"/>
      <c r="G67" s="12"/>
      <c r="L67" s="12"/>
    </row>
  </sheetData>
  <sheetProtection selectLockedCells="1" selectUnlockedCells="1"/>
  <mergeCells count="8">
    <mergeCell ref="E10:I10"/>
    <mergeCell ref="E15:G15"/>
    <mergeCell ref="F3:I3"/>
    <mergeCell ref="E19:I19"/>
    <mergeCell ref="E21:I21"/>
    <mergeCell ref="F12:H12"/>
    <mergeCell ref="F13:H13"/>
    <mergeCell ref="G7:I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firstPageNumber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topLeftCell="E1" zoomScale="70" zoomScaleNormal="70" zoomScaleSheetLayoutView="100" workbookViewId="0">
      <selection activeCell="N8" sqref="N8"/>
    </sheetView>
  </sheetViews>
  <sheetFormatPr defaultColWidth="8.375" defaultRowHeight="12.75" x14ac:dyDescent="0.2"/>
  <cols>
    <col min="1" max="1" width="0" style="1" hidden="1" customWidth="1"/>
    <col min="2" max="2" width="0" style="2" hidden="1" customWidth="1"/>
    <col min="3" max="3" width="0" style="3" hidden="1" customWidth="1"/>
    <col min="4" max="4" width="0" style="1" hidden="1" customWidth="1"/>
    <col min="5" max="5" width="2.5" style="1" customWidth="1"/>
    <col min="6" max="6" width="8.75" style="4" customWidth="1"/>
    <col min="7" max="7" width="40.625" style="1" customWidth="1"/>
    <col min="8" max="8" width="6.875" style="1" customWidth="1"/>
    <col min="9" max="9" width="10.25" style="5" customWidth="1"/>
    <col min="10" max="10" width="14" style="5" customWidth="1"/>
    <col min="11" max="11" width="19.125" style="18" customWidth="1"/>
    <col min="12" max="12" width="6" style="7" customWidth="1"/>
    <col min="13" max="13" width="8" style="8" customWidth="1"/>
    <col min="14" max="15" width="4" style="1" customWidth="1"/>
    <col min="16" max="16" width="4.125" style="1" customWidth="1"/>
    <col min="17" max="16384" width="8.375" style="1"/>
  </cols>
  <sheetData>
    <row r="1" spans="4:14" ht="23.25" x14ac:dyDescent="0.35">
      <c r="F1" s="224" t="s">
        <v>97</v>
      </c>
      <c r="G1" s="220"/>
      <c r="H1" s="221"/>
      <c r="I1" s="222"/>
      <c r="J1" s="222"/>
      <c r="K1" s="223" t="str">
        <f>Kryci_list!F12</f>
        <v>Objekt SO 401 - Veřejné osvětlení</v>
      </c>
    </row>
    <row r="2" spans="4:14" ht="15.75" x14ac:dyDescent="0.25">
      <c r="F2" s="1"/>
      <c r="G2" s="10"/>
      <c r="H2" s="9"/>
      <c r="J2" s="19"/>
      <c r="K2" s="20"/>
    </row>
    <row r="3" spans="4:14" ht="13.5" thickBot="1" x14ac:dyDescent="0.25">
      <c r="F3" s="36"/>
      <c r="G3" s="41"/>
      <c r="H3" s="37"/>
      <c r="I3" s="38"/>
      <c r="J3" s="39"/>
      <c r="K3" s="40"/>
    </row>
    <row r="4" spans="4:14" ht="15" x14ac:dyDescent="0.25">
      <c r="F4" s="200"/>
      <c r="G4" s="201"/>
      <c r="H4" s="201"/>
      <c r="I4" s="202"/>
      <c r="J4" s="203"/>
      <c r="K4" s="291"/>
    </row>
    <row r="5" spans="4:14" ht="15.75" thickBot="1" x14ac:dyDescent="0.25">
      <c r="F5" s="446" t="str">
        <f>Kryci_list!F3</f>
        <v>Opatření ke snížení energetické náročnosti VO v obci Blešno</v>
      </c>
      <c r="G5" s="446"/>
      <c r="H5" s="446"/>
      <c r="I5" s="446"/>
      <c r="J5" s="446"/>
      <c r="K5" s="446"/>
    </row>
    <row r="6" spans="4:14" ht="15.75" thickBot="1" x14ac:dyDescent="0.3">
      <c r="D6" s="12"/>
      <c r="E6" s="12"/>
      <c r="F6" s="290"/>
      <c r="G6" s="204"/>
      <c r="H6" s="204"/>
      <c r="I6" s="205" t="s">
        <v>7</v>
      </c>
      <c r="J6" s="206" t="s">
        <v>8</v>
      </c>
      <c r="K6" s="207" t="s">
        <v>9</v>
      </c>
      <c r="N6" s="12"/>
    </row>
    <row r="7" spans="4:14" ht="15" x14ac:dyDescent="0.25">
      <c r="D7" s="12"/>
      <c r="E7" s="12"/>
      <c r="F7" s="292"/>
      <c r="G7" s="293" t="s">
        <v>10</v>
      </c>
      <c r="H7" s="293"/>
      <c r="I7" s="294"/>
      <c r="J7" s="295"/>
      <c r="K7" s="296">
        <f>Roz_SO401_cast_1!H12</f>
        <v>0</v>
      </c>
    </row>
    <row r="8" spans="4:14" ht="15" x14ac:dyDescent="0.25">
      <c r="D8" s="12"/>
      <c r="E8" s="12"/>
      <c r="F8" s="208"/>
      <c r="G8" s="209" t="s">
        <v>11</v>
      </c>
      <c r="H8" s="209"/>
      <c r="I8" s="213">
        <v>5</v>
      </c>
      <c r="J8" s="211">
        <f>K7</f>
        <v>0</v>
      </c>
      <c r="K8" s="430">
        <f>J8*I8/100</f>
        <v>0</v>
      </c>
      <c r="N8" s="12"/>
    </row>
    <row r="9" spans="4:14" ht="15" x14ac:dyDescent="0.25">
      <c r="D9" s="12"/>
      <c r="E9" s="12"/>
      <c r="F9" s="208"/>
      <c r="G9" s="209" t="s">
        <v>12</v>
      </c>
      <c r="H9" s="209"/>
      <c r="I9" s="213">
        <v>1</v>
      </c>
      <c r="J9" s="211">
        <f>K7</f>
        <v>0</v>
      </c>
      <c r="K9" s="430">
        <f>J9*I9/100</f>
        <v>0</v>
      </c>
    </row>
    <row r="10" spans="4:14" ht="15" x14ac:dyDescent="0.25">
      <c r="D10" s="12"/>
      <c r="E10" s="12"/>
      <c r="F10" s="208"/>
      <c r="G10" s="209" t="s">
        <v>13</v>
      </c>
      <c r="H10" s="209"/>
      <c r="I10" s="210"/>
      <c r="J10" s="211"/>
      <c r="K10" s="212">
        <f>Roz_SO401_cast_1!H75</f>
        <v>0</v>
      </c>
      <c r="N10" s="12"/>
    </row>
    <row r="11" spans="4:14" ht="15" x14ac:dyDescent="0.25">
      <c r="D11" s="12"/>
      <c r="E11" s="12"/>
      <c r="F11" s="208"/>
      <c r="G11" s="209" t="s">
        <v>14</v>
      </c>
      <c r="H11" s="209"/>
      <c r="I11" s="213">
        <v>2</v>
      </c>
      <c r="J11" s="211">
        <f>K10</f>
        <v>0</v>
      </c>
      <c r="K11" s="430">
        <f>J11*I11/100</f>
        <v>0</v>
      </c>
      <c r="N11" s="12"/>
    </row>
    <row r="12" spans="4:14" ht="15" x14ac:dyDescent="0.25">
      <c r="D12" s="12"/>
      <c r="E12" s="12"/>
      <c r="F12" s="208"/>
      <c r="G12" s="209" t="s">
        <v>15</v>
      </c>
      <c r="H12" s="209"/>
      <c r="I12" s="210"/>
      <c r="J12" s="211"/>
      <c r="K12" s="212">
        <f>Roz_SO401_cast_1!H121</f>
        <v>0</v>
      </c>
      <c r="N12" s="12"/>
    </row>
    <row r="13" spans="4:14" ht="15" x14ac:dyDescent="0.25">
      <c r="D13" s="12"/>
      <c r="E13" s="12"/>
      <c r="F13" s="208"/>
      <c r="G13" s="209" t="s">
        <v>16</v>
      </c>
      <c r="H13" s="209"/>
      <c r="I13" s="210"/>
      <c r="J13" s="211"/>
      <c r="K13" s="212">
        <f>Roz_SO401_cast_1!H109</f>
        <v>0</v>
      </c>
    </row>
    <row r="14" spans="4:14" ht="15" x14ac:dyDescent="0.25">
      <c r="D14" s="12"/>
      <c r="E14" s="12"/>
      <c r="F14" s="208"/>
      <c r="G14" s="209" t="s">
        <v>17</v>
      </c>
      <c r="H14" s="209"/>
      <c r="I14" s="210"/>
      <c r="J14" s="211"/>
      <c r="K14" s="212">
        <f>Roz_SO401_cast_1!H149</f>
        <v>0</v>
      </c>
    </row>
    <row r="15" spans="4:14" ht="15" x14ac:dyDescent="0.25">
      <c r="D15" s="12"/>
      <c r="E15" s="12"/>
      <c r="F15" s="208"/>
      <c r="G15" s="209" t="s">
        <v>18</v>
      </c>
      <c r="H15" s="209"/>
      <c r="I15" s="210"/>
      <c r="J15" s="211">
        <f>K15</f>
        <v>0</v>
      </c>
      <c r="K15" s="212">
        <f>Roz_SO401_cast_1!H141</f>
        <v>0</v>
      </c>
    </row>
    <row r="16" spans="4:14" ht="15" x14ac:dyDescent="0.25">
      <c r="D16" s="12"/>
      <c r="E16" s="12"/>
      <c r="F16" s="208"/>
      <c r="G16" s="209" t="s">
        <v>19</v>
      </c>
      <c r="H16" s="209"/>
      <c r="I16" s="213">
        <v>3.5</v>
      </c>
      <c r="J16" s="211">
        <f>K13</f>
        <v>0</v>
      </c>
      <c r="K16" s="430">
        <f>J16*I16/100</f>
        <v>0</v>
      </c>
      <c r="N16" s="12"/>
    </row>
    <row r="17" spans="3:14" ht="15.75" thickBot="1" x14ac:dyDescent="0.3">
      <c r="D17" s="12"/>
      <c r="E17" s="12"/>
      <c r="F17" s="214"/>
      <c r="G17" s="209" t="s">
        <v>20</v>
      </c>
      <c r="H17" s="209"/>
      <c r="I17" s="213">
        <v>4.5</v>
      </c>
      <c r="J17" s="211">
        <f>J15</f>
        <v>0</v>
      </c>
      <c r="K17" s="430">
        <f>J17*I17/100</f>
        <v>0</v>
      </c>
    </row>
    <row r="18" spans="3:14" ht="15" x14ac:dyDescent="0.25">
      <c r="D18" s="12"/>
      <c r="E18" s="12"/>
      <c r="F18" s="208"/>
      <c r="G18" s="215" t="s">
        <v>21</v>
      </c>
      <c r="H18" s="215"/>
      <c r="I18" s="216"/>
      <c r="J18" s="217"/>
      <c r="K18" s="218">
        <f>SUM(K7:K9)</f>
        <v>0</v>
      </c>
      <c r="N18" s="12"/>
    </row>
    <row r="19" spans="3:14" ht="15" x14ac:dyDescent="0.25">
      <c r="D19" s="12"/>
      <c r="E19" s="12"/>
      <c r="F19" s="208"/>
      <c r="G19" s="209" t="s">
        <v>78</v>
      </c>
      <c r="H19" s="209"/>
      <c r="I19" s="210"/>
      <c r="J19" s="211"/>
      <c r="K19" s="212">
        <f>SUM(K10:K17)</f>
        <v>0</v>
      </c>
    </row>
    <row r="20" spans="3:14" ht="15.75" thickBot="1" x14ac:dyDescent="0.3">
      <c r="D20" s="12"/>
      <c r="E20" s="12"/>
      <c r="F20" s="297"/>
      <c r="G20" s="298" t="s">
        <v>101</v>
      </c>
      <c r="H20" s="298"/>
      <c r="I20" s="299"/>
      <c r="J20" s="300"/>
      <c r="K20" s="301">
        <f>Roz_SO401_cast_1!H157</f>
        <v>0</v>
      </c>
      <c r="N20" s="12"/>
    </row>
    <row r="21" spans="3:14" ht="15.75" thickBot="1" x14ac:dyDescent="0.3">
      <c r="D21" s="12"/>
      <c r="E21" s="12"/>
      <c r="F21" s="219"/>
      <c r="G21" s="21" t="s">
        <v>22</v>
      </c>
      <c r="H21" s="21"/>
      <c r="I21" s="22"/>
      <c r="J21" s="23"/>
      <c r="K21" s="24">
        <f>SUM(K18:K20)</f>
        <v>0</v>
      </c>
    </row>
    <row r="22" spans="3:14" x14ac:dyDescent="0.2">
      <c r="D22" s="12"/>
      <c r="E22" s="12"/>
      <c r="F22" s="1"/>
      <c r="J22" s="19"/>
      <c r="K22" s="20"/>
    </row>
    <row r="23" spans="3:14" x14ac:dyDescent="0.2">
      <c r="D23" s="12"/>
      <c r="E23" s="12"/>
      <c r="F23" s="1"/>
      <c r="J23" s="19"/>
      <c r="K23" s="20"/>
    </row>
    <row r="24" spans="3:14" x14ac:dyDescent="0.2">
      <c r="D24" s="12"/>
      <c r="E24" s="12"/>
      <c r="F24" s="1"/>
      <c r="J24" s="19"/>
      <c r="K24" s="20"/>
    </row>
    <row r="25" spans="3:14" x14ac:dyDescent="0.2">
      <c r="D25" s="12"/>
      <c r="E25" s="12"/>
      <c r="F25" s="1"/>
      <c r="J25" s="19"/>
      <c r="K25" s="20"/>
    </row>
    <row r="26" spans="3:14" x14ac:dyDescent="0.2">
      <c r="D26" s="12"/>
      <c r="E26" s="12"/>
      <c r="F26" s="1"/>
      <c r="J26" s="19"/>
      <c r="K26" s="20"/>
    </row>
    <row r="27" spans="3:14" x14ac:dyDescent="0.2">
      <c r="D27" s="12"/>
      <c r="E27" s="12"/>
      <c r="G27" s="12"/>
      <c r="H27" s="12"/>
    </row>
    <row r="28" spans="3:14" x14ac:dyDescent="0.2">
      <c r="C28" s="3" t="s">
        <v>67</v>
      </c>
      <c r="D28" s="12" t="s">
        <v>33</v>
      </c>
      <c r="E28" s="12"/>
      <c r="G28" s="12"/>
      <c r="H28" s="12"/>
    </row>
    <row r="29" spans="3:14" x14ac:dyDescent="0.2">
      <c r="D29" s="12"/>
      <c r="E29" s="12"/>
      <c r="G29" s="12"/>
      <c r="H29" s="12"/>
    </row>
    <row r="30" spans="3:14" x14ac:dyDescent="0.2">
      <c r="D30" s="12"/>
      <c r="E30" s="12"/>
      <c r="G30" s="12"/>
      <c r="H30" s="12"/>
    </row>
    <row r="31" spans="3:14" x14ac:dyDescent="0.2">
      <c r="D31" s="12"/>
      <c r="E31" s="12"/>
      <c r="G31" s="12"/>
      <c r="H31" s="12"/>
    </row>
    <row r="32" spans="3:14" x14ac:dyDescent="0.2">
      <c r="D32" s="12"/>
      <c r="E32" s="12"/>
      <c r="G32" s="12"/>
      <c r="H32" s="12"/>
    </row>
    <row r="33" spans="3:14" x14ac:dyDescent="0.2">
      <c r="D33" s="12"/>
      <c r="E33" s="12"/>
      <c r="G33" s="12"/>
      <c r="H33" s="12"/>
    </row>
    <row r="34" spans="3:14" x14ac:dyDescent="0.2">
      <c r="D34" s="12"/>
      <c r="E34" s="12"/>
      <c r="G34" s="12"/>
      <c r="H34" s="12"/>
      <c r="N34" s="12"/>
    </row>
    <row r="35" spans="3:14" x14ac:dyDescent="0.2">
      <c r="D35" s="12"/>
      <c r="E35" s="12"/>
      <c r="G35" s="12"/>
      <c r="H35" s="12"/>
    </row>
    <row r="36" spans="3:14" x14ac:dyDescent="0.2">
      <c r="D36" s="12"/>
      <c r="E36" s="12"/>
      <c r="G36" s="12"/>
      <c r="H36" s="12"/>
    </row>
    <row r="37" spans="3:14" x14ac:dyDescent="0.2">
      <c r="D37" s="12"/>
      <c r="E37" s="12"/>
      <c r="G37" s="12"/>
      <c r="H37" s="12"/>
    </row>
    <row r="38" spans="3:14" x14ac:dyDescent="0.2">
      <c r="D38" s="12"/>
      <c r="E38" s="12"/>
      <c r="G38" s="12"/>
      <c r="H38" s="12"/>
    </row>
    <row r="39" spans="3:14" x14ac:dyDescent="0.2">
      <c r="D39" s="12"/>
      <c r="E39" s="12"/>
      <c r="G39" s="12"/>
      <c r="H39" s="12"/>
    </row>
    <row r="40" spans="3:14" x14ac:dyDescent="0.2">
      <c r="D40" s="12"/>
      <c r="E40" s="12"/>
      <c r="G40" s="12"/>
      <c r="H40" s="12"/>
    </row>
    <row r="41" spans="3:14" x14ac:dyDescent="0.2">
      <c r="D41" s="12"/>
      <c r="E41" s="12"/>
      <c r="G41" s="12"/>
      <c r="H41" s="12"/>
    </row>
    <row r="42" spans="3:14" x14ac:dyDescent="0.2">
      <c r="D42" s="12"/>
      <c r="E42" s="12"/>
      <c r="G42" s="12"/>
      <c r="H42" s="12"/>
    </row>
    <row r="43" spans="3:14" x14ac:dyDescent="0.2">
      <c r="C43" s="3" t="s">
        <v>68</v>
      </c>
      <c r="D43" s="12"/>
      <c r="E43" s="12"/>
      <c r="G43" s="12"/>
      <c r="H43" s="12"/>
    </row>
    <row r="44" spans="3:14" x14ac:dyDescent="0.2">
      <c r="D44" s="12"/>
      <c r="E44" s="12"/>
      <c r="G44" s="12"/>
      <c r="H44" s="12"/>
    </row>
    <row r="45" spans="3:14" x14ac:dyDescent="0.2">
      <c r="D45" s="12"/>
      <c r="E45" s="12"/>
      <c r="G45" s="12"/>
      <c r="H45" s="12"/>
    </row>
    <row r="46" spans="3:14" x14ac:dyDescent="0.2">
      <c r="D46" s="12"/>
      <c r="E46" s="12"/>
      <c r="G46" s="12"/>
      <c r="H46" s="12"/>
    </row>
    <row r="47" spans="3:14" x14ac:dyDescent="0.2">
      <c r="D47" s="12"/>
      <c r="E47" s="12"/>
      <c r="G47" s="12"/>
      <c r="H47" s="12"/>
    </row>
    <row r="48" spans="3:14" x14ac:dyDescent="0.2">
      <c r="D48" s="12"/>
      <c r="E48" s="12"/>
      <c r="G48" s="12"/>
      <c r="H48" s="12"/>
    </row>
    <row r="49" spans="4:14" x14ac:dyDescent="0.2">
      <c r="D49" s="12"/>
      <c r="E49" s="12"/>
      <c r="G49" s="12"/>
      <c r="H49" s="12"/>
    </row>
    <row r="50" spans="4:14" x14ac:dyDescent="0.2">
      <c r="D50" s="12"/>
      <c r="E50" s="12"/>
      <c r="G50" s="12"/>
      <c r="H50" s="12"/>
    </row>
    <row r="51" spans="4:14" x14ac:dyDescent="0.2">
      <c r="D51" s="12"/>
      <c r="E51" s="12"/>
      <c r="G51" s="12"/>
      <c r="H51" s="12"/>
      <c r="N51" s="12"/>
    </row>
    <row r="52" spans="4:14" x14ac:dyDescent="0.2">
      <c r="D52" s="12"/>
      <c r="E52" s="12"/>
      <c r="G52" s="12"/>
      <c r="H52" s="12"/>
    </row>
    <row r="53" spans="4:14" x14ac:dyDescent="0.2">
      <c r="D53" s="12"/>
      <c r="E53" s="12"/>
      <c r="G53" s="12"/>
      <c r="H53" s="12"/>
    </row>
    <row r="54" spans="4:14" x14ac:dyDescent="0.2">
      <c r="D54" s="12"/>
      <c r="E54" s="12"/>
      <c r="G54" s="12"/>
      <c r="H54" s="12"/>
    </row>
    <row r="55" spans="4:14" x14ac:dyDescent="0.2">
      <c r="D55" s="12"/>
      <c r="E55" s="12"/>
      <c r="G55" s="12"/>
      <c r="H55" s="12"/>
      <c r="N55" s="12"/>
    </row>
    <row r="56" spans="4:14" x14ac:dyDescent="0.2">
      <c r="D56" s="12"/>
      <c r="E56" s="12"/>
      <c r="G56" s="12"/>
      <c r="H56" s="12"/>
      <c r="N56" s="12"/>
    </row>
    <row r="57" spans="4:14" x14ac:dyDescent="0.2">
      <c r="D57" s="12"/>
      <c r="E57" s="12"/>
      <c r="G57" s="12"/>
      <c r="H57" s="12"/>
    </row>
    <row r="58" spans="4:14" x14ac:dyDescent="0.2">
      <c r="D58" s="12"/>
      <c r="E58" s="12"/>
      <c r="G58" s="12"/>
      <c r="H58" s="12"/>
    </row>
    <row r="59" spans="4:14" x14ac:dyDescent="0.2">
      <c r="D59" s="12"/>
      <c r="E59" s="12"/>
      <c r="G59" s="12"/>
      <c r="H59" s="12"/>
    </row>
    <row r="60" spans="4:14" x14ac:dyDescent="0.2">
      <c r="D60" s="12"/>
      <c r="E60" s="12"/>
      <c r="G60" s="12"/>
      <c r="H60" s="12"/>
    </row>
    <row r="61" spans="4:14" x14ac:dyDescent="0.2">
      <c r="D61" s="12"/>
      <c r="E61" s="12"/>
      <c r="G61" s="12"/>
      <c r="H61" s="12"/>
    </row>
    <row r="62" spans="4:14" x14ac:dyDescent="0.2">
      <c r="D62" s="12"/>
      <c r="E62" s="12"/>
      <c r="G62" s="12"/>
      <c r="H62" s="12"/>
    </row>
    <row r="63" spans="4:14" x14ac:dyDescent="0.2">
      <c r="D63" s="12"/>
      <c r="E63" s="12"/>
      <c r="G63" s="12"/>
      <c r="H63" s="12"/>
    </row>
    <row r="64" spans="4:14" x14ac:dyDescent="0.2">
      <c r="D64" s="12"/>
      <c r="E64" s="12"/>
      <c r="G64" s="12"/>
      <c r="H64" s="12"/>
    </row>
    <row r="65" spans="4:14" x14ac:dyDescent="0.2">
      <c r="D65" s="12"/>
      <c r="E65" s="12"/>
      <c r="G65" s="12"/>
      <c r="H65" s="12"/>
      <c r="N65" s="12"/>
    </row>
    <row r="66" spans="4:14" x14ac:dyDescent="0.2">
      <c r="D66" s="12"/>
      <c r="E66" s="12"/>
      <c r="G66" s="12"/>
      <c r="H66" s="12"/>
    </row>
    <row r="67" spans="4:14" x14ac:dyDescent="0.2">
      <c r="D67" s="12"/>
      <c r="E67" s="12"/>
      <c r="G67" s="12"/>
      <c r="H67" s="12"/>
    </row>
    <row r="68" spans="4:14" x14ac:dyDescent="0.2">
      <c r="D68" s="12"/>
      <c r="E68" s="12"/>
      <c r="G68" s="12"/>
      <c r="H68" s="12"/>
    </row>
    <row r="69" spans="4:14" x14ac:dyDescent="0.2">
      <c r="D69" s="12"/>
      <c r="E69" s="12"/>
      <c r="G69" s="12"/>
      <c r="H69" s="12"/>
    </row>
    <row r="70" spans="4:14" x14ac:dyDescent="0.2">
      <c r="D70" s="12"/>
      <c r="E70" s="12"/>
      <c r="G70" s="12"/>
      <c r="H70" s="12"/>
    </row>
    <row r="71" spans="4:14" x14ac:dyDescent="0.2">
      <c r="D71" s="12"/>
      <c r="E71" s="12"/>
      <c r="G71" s="12"/>
      <c r="H71" s="12"/>
    </row>
    <row r="72" spans="4:14" x14ac:dyDescent="0.2">
      <c r="D72" s="12"/>
      <c r="E72" s="12"/>
      <c r="G72" s="12"/>
      <c r="H72" s="12"/>
      <c r="N72" s="12"/>
    </row>
    <row r="73" spans="4:14" x14ac:dyDescent="0.2">
      <c r="D73" s="12"/>
      <c r="E73" s="12"/>
      <c r="G73" s="12"/>
      <c r="H73" s="12"/>
    </row>
    <row r="74" spans="4:14" x14ac:dyDescent="0.2">
      <c r="D74" s="12"/>
      <c r="E74" s="12"/>
      <c r="G74" s="12"/>
      <c r="H74" s="12"/>
    </row>
    <row r="75" spans="4:14" x14ac:dyDescent="0.2">
      <c r="D75" s="12"/>
      <c r="E75" s="12"/>
      <c r="G75" s="12"/>
      <c r="H75" s="12"/>
      <c r="N75" s="12"/>
    </row>
    <row r="76" spans="4:14" x14ac:dyDescent="0.2">
      <c r="D76" s="12"/>
      <c r="E76" s="12"/>
      <c r="G76" s="12"/>
      <c r="H76" s="12"/>
    </row>
    <row r="77" spans="4:14" x14ac:dyDescent="0.2">
      <c r="D77" s="12"/>
      <c r="E77" s="12"/>
      <c r="G77" s="12"/>
      <c r="H77" s="12"/>
    </row>
    <row r="78" spans="4:14" x14ac:dyDescent="0.2">
      <c r="D78" s="12"/>
      <c r="E78" s="12"/>
      <c r="G78" s="12"/>
      <c r="H78" s="12"/>
    </row>
    <row r="79" spans="4:14" x14ac:dyDescent="0.2">
      <c r="D79" s="12"/>
      <c r="E79" s="12"/>
      <c r="G79" s="12"/>
      <c r="H79" s="12"/>
    </row>
    <row r="80" spans="4:14" x14ac:dyDescent="0.2">
      <c r="D80" s="12"/>
      <c r="E80" s="12"/>
      <c r="G80" s="12"/>
      <c r="H80" s="12"/>
    </row>
    <row r="81" spans="4:14" x14ac:dyDescent="0.2">
      <c r="D81" s="12"/>
      <c r="E81" s="12"/>
      <c r="G81" s="12"/>
      <c r="H81" s="12"/>
    </row>
    <row r="82" spans="4:14" x14ac:dyDescent="0.2">
      <c r="D82" s="12"/>
      <c r="E82" s="12"/>
      <c r="G82" s="12"/>
      <c r="H82" s="12"/>
    </row>
    <row r="83" spans="4:14" x14ac:dyDescent="0.2">
      <c r="D83" s="12"/>
      <c r="E83" s="12"/>
      <c r="G83" s="12"/>
      <c r="H83" s="12"/>
    </row>
    <row r="84" spans="4:14" x14ac:dyDescent="0.2">
      <c r="D84" s="12"/>
      <c r="E84" s="12"/>
      <c r="G84" s="12"/>
      <c r="H84" s="12"/>
    </row>
    <row r="85" spans="4:14" x14ac:dyDescent="0.2">
      <c r="D85" s="12"/>
      <c r="E85" s="12"/>
      <c r="G85" s="12"/>
      <c r="H85" s="12"/>
    </row>
    <row r="86" spans="4:14" x14ac:dyDescent="0.2">
      <c r="D86" s="12"/>
      <c r="E86" s="12"/>
      <c r="G86" s="12"/>
      <c r="H86" s="12"/>
      <c r="N86" s="12"/>
    </row>
    <row r="87" spans="4:14" x14ac:dyDescent="0.2">
      <c r="D87" s="12"/>
      <c r="E87" s="12"/>
      <c r="G87" s="12"/>
      <c r="H87" s="12"/>
      <c r="N87" s="12"/>
    </row>
    <row r="88" spans="4:14" x14ac:dyDescent="0.2">
      <c r="D88" s="12"/>
      <c r="E88" s="12"/>
      <c r="G88" s="12"/>
      <c r="H88" s="12"/>
      <c r="N88" s="12"/>
    </row>
    <row r="89" spans="4:14" x14ac:dyDescent="0.2">
      <c r="D89" s="12"/>
      <c r="E89" s="12"/>
      <c r="G89" s="12"/>
      <c r="H89" s="12"/>
      <c r="N89" s="12"/>
    </row>
    <row r="90" spans="4:14" x14ac:dyDescent="0.2">
      <c r="D90" s="12"/>
      <c r="E90" s="12"/>
      <c r="G90" s="12"/>
      <c r="H90" s="12"/>
      <c r="N90" s="12"/>
    </row>
    <row r="91" spans="4:14" x14ac:dyDescent="0.2">
      <c r="D91" s="12"/>
      <c r="E91" s="12"/>
      <c r="G91" s="12"/>
      <c r="H91" s="12"/>
      <c r="N91" s="12"/>
    </row>
  </sheetData>
  <sheetProtection selectLockedCells="1" selectUnlockedCells="1"/>
  <mergeCells count="1">
    <mergeCell ref="F5:K5"/>
  </mergeCells>
  <pageMargins left="0.78749999999999998" right="0.78749999999999998" top="0.78749999999999998" bottom="0.78749999999999998" header="0.51180555555555551" footer="0.51180555555555551"/>
  <pageSetup paperSize="9" scale="78" firstPageNumber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Y162"/>
  <sheetViews>
    <sheetView zoomScale="55" zoomScaleNormal="55" zoomScaleSheetLayoutView="100" workbookViewId="0">
      <selection activeCell="D8" sqref="D8"/>
    </sheetView>
  </sheetViews>
  <sheetFormatPr defaultColWidth="10.5" defaultRowHeight="15" x14ac:dyDescent="0.25"/>
  <cols>
    <col min="1" max="1" width="2.5" style="30" customWidth="1"/>
    <col min="2" max="2" width="3.375" style="25" customWidth="1"/>
    <col min="3" max="3" width="2.5" style="26" customWidth="1"/>
    <col min="4" max="4" width="89" style="25" customWidth="1"/>
    <col min="5" max="5" width="5.75" style="25" customWidth="1"/>
    <col min="6" max="6" width="8" style="27" bestFit="1" customWidth="1"/>
    <col min="7" max="7" width="13.25" style="28" customWidth="1"/>
    <col min="8" max="10" width="18.875" style="29" customWidth="1"/>
    <col min="11" max="11" width="2.5" style="29" customWidth="1"/>
    <col min="12" max="12" width="2.5" style="25" customWidth="1"/>
    <col min="13" max="14" width="8.375" style="25" customWidth="1"/>
    <col min="15" max="15" width="11.25" style="25" bestFit="1" customWidth="1"/>
    <col min="16" max="203" width="8.375" style="25" customWidth="1"/>
    <col min="204" max="207" width="8.375" style="30" customWidth="1"/>
    <col min="208" max="16384" width="10.5" style="30"/>
  </cols>
  <sheetData>
    <row r="1" spans="2:15" s="31" customFormat="1" ht="23.25" x14ac:dyDescent="0.2">
      <c r="B1" s="447" t="s">
        <v>2</v>
      </c>
      <c r="C1" s="447"/>
      <c r="D1" s="447"/>
      <c r="E1" s="196"/>
      <c r="F1" s="197"/>
      <c r="G1" s="198"/>
      <c r="K1" s="223" t="str">
        <f>Kryci_list!F12</f>
        <v>Objekt SO 401 - Veřejné osvětlení</v>
      </c>
      <c r="L1" s="85"/>
    </row>
    <row r="2" spans="2:15" s="31" customFormat="1" ht="23.25" x14ac:dyDescent="0.2">
      <c r="B2" s="274"/>
      <c r="C2" s="274"/>
      <c r="D2" s="274"/>
      <c r="E2" s="196"/>
      <c r="F2" s="197"/>
      <c r="G2" s="198"/>
      <c r="K2" s="223"/>
      <c r="L2" s="85"/>
    </row>
    <row r="3" spans="2:15" x14ac:dyDescent="0.25">
      <c r="B3" s="302"/>
      <c r="C3" s="303"/>
      <c r="D3" s="449" t="s">
        <v>89</v>
      </c>
      <c r="E3" s="451" t="s">
        <v>90</v>
      </c>
      <c r="F3" s="453" t="s">
        <v>91</v>
      </c>
      <c r="G3" s="448" t="s">
        <v>95</v>
      </c>
      <c r="H3" s="448" t="s">
        <v>92</v>
      </c>
      <c r="I3" s="448" t="s">
        <v>119</v>
      </c>
      <c r="J3" s="448"/>
      <c r="K3" s="304"/>
      <c r="L3" s="103"/>
      <c r="M3" s="104"/>
      <c r="N3" s="104"/>
      <c r="O3" s="104"/>
    </row>
    <row r="4" spans="2:15" x14ac:dyDescent="0.25">
      <c r="B4" s="305"/>
      <c r="C4" s="306"/>
      <c r="D4" s="450"/>
      <c r="E4" s="452"/>
      <c r="F4" s="454"/>
      <c r="G4" s="455"/>
      <c r="H4" s="455"/>
      <c r="I4" s="307" t="s">
        <v>120</v>
      </c>
      <c r="J4" s="307" t="s">
        <v>121</v>
      </c>
      <c r="K4" s="308"/>
      <c r="L4" s="103"/>
      <c r="M4" s="104"/>
      <c r="N4" s="104"/>
      <c r="O4" s="104"/>
    </row>
    <row r="5" spans="2:15" ht="15" customHeight="1" x14ac:dyDescent="0.25">
      <c r="B5" s="86"/>
      <c r="C5" s="150"/>
      <c r="D5" s="86"/>
      <c r="E5" s="86"/>
      <c r="F5" s="56"/>
      <c r="G5" s="103"/>
      <c r="H5" s="103"/>
      <c r="I5" s="103"/>
      <c r="J5" s="103"/>
      <c r="K5" s="103"/>
      <c r="L5" s="103"/>
      <c r="M5" s="104"/>
      <c r="N5" s="104"/>
      <c r="O5" s="104"/>
    </row>
    <row r="6" spans="2:15" s="11" customFormat="1" ht="20.25" customHeight="1" x14ac:dyDescent="0.25">
      <c r="B6" s="336"/>
      <c r="C6" s="337" t="s">
        <v>23</v>
      </c>
      <c r="D6" s="338"/>
      <c r="E6" s="338"/>
      <c r="F6" s="339"/>
      <c r="G6" s="340"/>
      <c r="H6" s="341"/>
      <c r="I6" s="341"/>
      <c r="J6" s="341"/>
      <c r="K6" s="342"/>
      <c r="L6" s="85"/>
      <c r="M6" s="105"/>
      <c r="N6" s="105"/>
      <c r="O6" s="105"/>
    </row>
    <row r="7" spans="2:15" s="11" customFormat="1" ht="15" customHeight="1" x14ac:dyDescent="0.25">
      <c r="B7" s="343"/>
      <c r="C7" s="106"/>
      <c r="D7" s="87"/>
      <c r="E7" s="87"/>
      <c r="F7" s="88"/>
      <c r="G7" s="89"/>
      <c r="H7" s="89"/>
      <c r="I7" s="89"/>
      <c r="J7" s="89"/>
      <c r="K7" s="90"/>
      <c r="L7" s="85"/>
      <c r="M7" s="105"/>
      <c r="N7" s="105"/>
      <c r="O7" s="105"/>
    </row>
    <row r="8" spans="2:15" s="11" customFormat="1" ht="60" x14ac:dyDescent="0.25">
      <c r="B8" s="343"/>
      <c r="C8" s="106"/>
      <c r="D8" s="414" t="s">
        <v>185</v>
      </c>
      <c r="E8" s="68" t="s">
        <v>76</v>
      </c>
      <c r="F8" s="261">
        <v>1</v>
      </c>
      <c r="G8" s="467"/>
      <c r="H8" s="154">
        <f>F8*G8</f>
        <v>0</v>
      </c>
      <c r="I8" s="309">
        <f t="shared" ref="I8:I9" si="0">H8</f>
        <v>0</v>
      </c>
      <c r="J8" s="154"/>
      <c r="K8" s="153"/>
      <c r="L8" s="85"/>
      <c r="M8" s="135"/>
      <c r="N8" s="105"/>
      <c r="O8" s="105"/>
    </row>
    <row r="9" spans="2:15" s="11" customFormat="1" ht="15.75" x14ac:dyDescent="0.25">
      <c r="B9" s="343"/>
      <c r="C9" s="106"/>
      <c r="D9" s="259" t="s">
        <v>104</v>
      </c>
      <c r="E9" s="68" t="s">
        <v>76</v>
      </c>
      <c r="F9" s="261">
        <v>1</v>
      </c>
      <c r="G9" s="467"/>
      <c r="H9" s="154">
        <f>F9*G9</f>
        <v>0</v>
      </c>
      <c r="I9" s="309">
        <f t="shared" si="0"/>
        <v>0</v>
      </c>
      <c r="J9" s="154"/>
      <c r="K9" s="153"/>
      <c r="L9" s="85"/>
      <c r="M9" s="135"/>
      <c r="N9" s="105"/>
      <c r="O9" s="105"/>
    </row>
    <row r="10" spans="2:15" s="11" customFormat="1" ht="15.75" x14ac:dyDescent="0.25">
      <c r="B10" s="343"/>
      <c r="C10" s="106"/>
      <c r="D10" s="414" t="s">
        <v>184</v>
      </c>
      <c r="E10" s="68" t="s">
        <v>76</v>
      </c>
      <c r="F10" s="261">
        <v>1</v>
      </c>
      <c r="G10" s="467"/>
      <c r="H10" s="154">
        <f>F10*G10</f>
        <v>0</v>
      </c>
      <c r="I10" s="154"/>
      <c r="J10" s="419">
        <f>H10</f>
        <v>0</v>
      </c>
      <c r="K10" s="153"/>
      <c r="L10" s="85"/>
      <c r="M10" s="135"/>
      <c r="N10" s="105"/>
      <c r="O10" s="105"/>
    </row>
    <row r="11" spans="2:15" s="32" customFormat="1" ht="15" customHeight="1" x14ac:dyDescent="0.2">
      <c r="B11" s="343"/>
      <c r="C11" s="115"/>
      <c r="D11" s="121"/>
      <c r="E11" s="97"/>
      <c r="F11" s="151"/>
      <c r="G11" s="152"/>
      <c r="H11" s="128"/>
      <c r="I11" s="128"/>
      <c r="J11" s="128"/>
      <c r="K11" s="96"/>
      <c r="L11" s="85"/>
      <c r="M11" s="135"/>
      <c r="N11" s="107"/>
      <c r="O11" s="107"/>
    </row>
    <row r="12" spans="2:15" s="32" customFormat="1" ht="15" customHeight="1" x14ac:dyDescent="0.2">
      <c r="B12" s="344"/>
      <c r="C12" s="345"/>
      <c r="D12" s="346" t="s">
        <v>88</v>
      </c>
      <c r="E12" s="347"/>
      <c r="F12" s="348"/>
      <c r="G12" s="349"/>
      <c r="H12" s="363">
        <f>SUM(H7:H11)</f>
        <v>0</v>
      </c>
      <c r="I12" s="350"/>
      <c r="J12" s="350"/>
      <c r="K12" s="351"/>
      <c r="L12" s="85"/>
      <c r="M12" s="107"/>
      <c r="N12" s="107"/>
      <c r="O12" s="107"/>
    </row>
    <row r="13" spans="2:15" s="32" customFormat="1" ht="15" customHeight="1" x14ac:dyDescent="0.2">
      <c r="B13" s="143"/>
      <c r="C13" s="144"/>
      <c r="D13" s="145"/>
      <c r="E13" s="146"/>
      <c r="F13" s="147"/>
      <c r="G13" s="148"/>
      <c r="H13" s="149"/>
      <c r="I13" s="149"/>
      <c r="J13" s="149"/>
      <c r="K13" s="149"/>
      <c r="L13" s="85"/>
      <c r="M13" s="107"/>
      <c r="N13" s="107"/>
      <c r="O13" s="107"/>
    </row>
    <row r="14" spans="2:15" s="11" customFormat="1" ht="20.25" customHeight="1" x14ac:dyDescent="0.25">
      <c r="B14" s="319"/>
      <c r="C14" s="320" t="s">
        <v>24</v>
      </c>
      <c r="D14" s="318"/>
      <c r="E14" s="321"/>
      <c r="F14" s="322"/>
      <c r="G14" s="323"/>
      <c r="H14" s="324"/>
      <c r="I14" s="324"/>
      <c r="J14" s="324"/>
      <c r="K14" s="325"/>
      <c r="L14" s="85"/>
      <c r="M14" s="105"/>
      <c r="N14" s="105"/>
      <c r="O14" s="105"/>
    </row>
    <row r="15" spans="2:15" s="11" customFormat="1" ht="15" customHeight="1" x14ac:dyDescent="0.25">
      <c r="B15" s="326"/>
      <c r="C15" s="111"/>
      <c r="D15" s="108"/>
      <c r="E15" s="60"/>
      <c r="F15" s="61"/>
      <c r="G15" s="62"/>
      <c r="H15" s="129"/>
      <c r="I15" s="129"/>
      <c r="J15" s="129"/>
      <c r="K15" s="76"/>
      <c r="L15" s="85"/>
      <c r="M15" s="105"/>
      <c r="N15" s="105"/>
      <c r="O15" s="105"/>
    </row>
    <row r="16" spans="2:15" s="11" customFormat="1" ht="15" customHeight="1" x14ac:dyDescent="0.25">
      <c r="B16" s="326"/>
      <c r="C16" s="111"/>
      <c r="D16" s="314" t="s">
        <v>87</v>
      </c>
      <c r="E16" s="315"/>
      <c r="F16" s="316"/>
      <c r="G16" s="317"/>
      <c r="H16" s="317"/>
      <c r="I16" s="317"/>
      <c r="J16" s="317"/>
      <c r="K16" s="71"/>
      <c r="L16" s="85"/>
      <c r="M16" s="105"/>
      <c r="N16" s="105"/>
      <c r="O16" s="105"/>
    </row>
    <row r="17" spans="2:15" s="11" customFormat="1" ht="15.75" x14ac:dyDescent="0.25">
      <c r="B17" s="326"/>
      <c r="C17" s="111"/>
      <c r="D17" s="413" t="s">
        <v>143</v>
      </c>
      <c r="E17" s="64"/>
      <c r="F17" s="312"/>
      <c r="G17" s="66"/>
      <c r="H17" s="313"/>
      <c r="I17" s="313"/>
      <c r="J17" s="313"/>
      <c r="K17" s="71"/>
      <c r="L17" s="85"/>
      <c r="M17" s="105"/>
      <c r="N17" s="105"/>
      <c r="O17" s="105"/>
    </row>
    <row r="18" spans="2:15" s="11" customFormat="1" ht="30" x14ac:dyDescent="0.25">
      <c r="B18" s="326"/>
      <c r="C18" s="111"/>
      <c r="D18" s="414" t="s">
        <v>144</v>
      </c>
      <c r="E18" s="68" t="s">
        <v>6</v>
      </c>
      <c r="F18" s="261">
        <v>52</v>
      </c>
      <c r="G18" s="468"/>
      <c r="H18" s="154">
        <f>F18*G18</f>
        <v>0</v>
      </c>
      <c r="I18" s="154"/>
      <c r="J18" s="419">
        <f t="shared" ref="J18:J23" si="1">H18</f>
        <v>0</v>
      </c>
      <c r="K18" s="71"/>
      <c r="L18" s="85"/>
      <c r="M18" s="105"/>
      <c r="N18" s="105"/>
      <c r="O18" s="105"/>
    </row>
    <row r="19" spans="2:15" s="11" customFormat="1" ht="30" x14ac:dyDescent="0.25">
      <c r="B19" s="326"/>
      <c r="C19" s="111"/>
      <c r="D19" s="414" t="s">
        <v>150</v>
      </c>
      <c r="E19" s="68" t="s">
        <v>6</v>
      </c>
      <c r="F19" s="261">
        <v>1</v>
      </c>
      <c r="G19" s="468"/>
      <c r="H19" s="154">
        <f>F19*G19</f>
        <v>0</v>
      </c>
      <c r="I19" s="154"/>
      <c r="J19" s="419">
        <f t="shared" si="1"/>
        <v>0</v>
      </c>
      <c r="K19" s="71"/>
      <c r="L19" s="85"/>
      <c r="M19" s="105"/>
      <c r="N19" s="105"/>
      <c r="O19" s="105"/>
    </row>
    <row r="20" spans="2:15" s="11" customFormat="1" ht="30" x14ac:dyDescent="0.25">
      <c r="B20" s="326"/>
      <c r="C20" s="111"/>
      <c r="D20" s="414" t="s">
        <v>169</v>
      </c>
      <c r="E20" s="415" t="s">
        <v>76</v>
      </c>
      <c r="F20" s="261">
        <v>1</v>
      </c>
      <c r="G20" s="468"/>
      <c r="H20" s="154">
        <f>F20*G20</f>
        <v>0</v>
      </c>
      <c r="I20" s="154"/>
      <c r="J20" s="419">
        <f t="shared" si="1"/>
        <v>0</v>
      </c>
      <c r="K20" s="71"/>
      <c r="L20" s="85"/>
      <c r="M20" s="105"/>
      <c r="N20" s="105"/>
      <c r="O20" s="105"/>
    </row>
    <row r="21" spans="2:15" s="11" customFormat="1" ht="30" x14ac:dyDescent="0.25">
      <c r="B21" s="326"/>
      <c r="C21" s="111"/>
      <c r="D21" s="414" t="s">
        <v>148</v>
      </c>
      <c r="E21" s="68" t="s">
        <v>6</v>
      </c>
      <c r="F21" s="262">
        <v>52</v>
      </c>
      <c r="G21" s="468"/>
      <c r="H21" s="154">
        <f>F21*G21</f>
        <v>0</v>
      </c>
      <c r="I21" s="154"/>
      <c r="J21" s="419">
        <f t="shared" si="1"/>
        <v>0</v>
      </c>
      <c r="K21" s="71"/>
      <c r="L21" s="85"/>
      <c r="M21" s="105"/>
      <c r="N21" s="105"/>
      <c r="O21" s="105"/>
    </row>
    <row r="22" spans="2:15" s="11" customFormat="1" ht="30" x14ac:dyDescent="0.25">
      <c r="B22" s="326"/>
      <c r="C22" s="111"/>
      <c r="D22" s="414" t="s">
        <v>149</v>
      </c>
      <c r="E22" s="68" t="s">
        <v>6</v>
      </c>
      <c r="F22" s="262">
        <v>1</v>
      </c>
      <c r="G22" s="468"/>
      <c r="H22" s="154">
        <f t="shared" ref="H22" si="2">F22*G22</f>
        <v>0</v>
      </c>
      <c r="I22" s="154"/>
      <c r="J22" s="419">
        <f t="shared" si="1"/>
        <v>0</v>
      </c>
      <c r="K22" s="71"/>
      <c r="L22" s="85"/>
      <c r="M22" s="105"/>
      <c r="N22" s="105"/>
      <c r="O22" s="272"/>
    </row>
    <row r="23" spans="2:15" s="11" customFormat="1" ht="15.75" x14ac:dyDescent="0.25">
      <c r="B23" s="326"/>
      <c r="C23" s="111"/>
      <c r="D23" s="414" t="s">
        <v>162</v>
      </c>
      <c r="E23" s="68" t="s">
        <v>6</v>
      </c>
      <c r="F23" s="262">
        <v>4</v>
      </c>
      <c r="G23" s="468"/>
      <c r="H23" s="154">
        <f t="shared" ref="H23" si="3">F23*G23</f>
        <v>0</v>
      </c>
      <c r="I23" s="154"/>
      <c r="J23" s="419">
        <f t="shared" si="1"/>
        <v>0</v>
      </c>
      <c r="K23" s="71"/>
      <c r="L23" s="85"/>
      <c r="M23" s="105"/>
      <c r="N23" s="105"/>
      <c r="O23" s="272"/>
    </row>
    <row r="24" spans="2:15" s="11" customFormat="1" ht="15" customHeight="1" x14ac:dyDescent="0.25">
      <c r="B24" s="326"/>
      <c r="C24" s="111"/>
      <c r="D24" s="110" t="s">
        <v>134</v>
      </c>
      <c r="E24" s="64"/>
      <c r="F24" s="65"/>
      <c r="G24" s="66"/>
      <c r="H24" s="66"/>
      <c r="I24" s="66"/>
      <c r="J24" s="66"/>
      <c r="K24" s="71"/>
      <c r="L24" s="85"/>
      <c r="M24" s="105"/>
      <c r="N24" s="105"/>
      <c r="O24" s="105"/>
    </row>
    <row r="25" spans="2:15" s="11" customFormat="1" ht="30" customHeight="1" x14ac:dyDescent="0.25">
      <c r="B25" s="326"/>
      <c r="C25" s="111"/>
      <c r="D25" s="414" t="s">
        <v>157</v>
      </c>
      <c r="E25" s="68" t="s">
        <v>6</v>
      </c>
      <c r="F25" s="261">
        <v>4</v>
      </c>
      <c r="G25" s="468"/>
      <c r="H25" s="154">
        <f t="shared" ref="H25:H31" si="4">F25*G25</f>
        <v>0</v>
      </c>
      <c r="I25" s="154"/>
      <c r="J25" s="419">
        <f t="shared" ref="J25:J33" si="5">H25</f>
        <v>0</v>
      </c>
      <c r="K25" s="71"/>
      <c r="L25" s="85"/>
      <c r="M25" s="105"/>
      <c r="N25" s="105"/>
      <c r="O25" s="105"/>
    </row>
    <row r="26" spans="2:15" s="11" customFormat="1" ht="30" customHeight="1" x14ac:dyDescent="0.25">
      <c r="B26" s="326"/>
      <c r="C26" s="111"/>
      <c r="D26" s="414" t="s">
        <v>159</v>
      </c>
      <c r="E26" s="68" t="s">
        <v>6</v>
      </c>
      <c r="F26" s="261">
        <v>2</v>
      </c>
      <c r="G26" s="468"/>
      <c r="H26" s="154">
        <f t="shared" ref="H26" si="6">F26*G26</f>
        <v>0</v>
      </c>
      <c r="I26" s="154"/>
      <c r="J26" s="419">
        <f t="shared" si="5"/>
        <v>0</v>
      </c>
      <c r="K26" s="71"/>
      <c r="L26" s="85"/>
      <c r="M26" s="105"/>
      <c r="N26" s="105"/>
      <c r="O26" s="105"/>
    </row>
    <row r="27" spans="2:15" s="11" customFormat="1" ht="30" customHeight="1" x14ac:dyDescent="0.25">
      <c r="B27" s="326"/>
      <c r="C27" s="111"/>
      <c r="D27" s="414" t="s">
        <v>158</v>
      </c>
      <c r="E27" s="68" t="s">
        <v>6</v>
      </c>
      <c r="F27" s="261">
        <v>12</v>
      </c>
      <c r="G27" s="468"/>
      <c r="H27" s="154">
        <f t="shared" si="4"/>
        <v>0</v>
      </c>
      <c r="I27" s="154"/>
      <c r="J27" s="419">
        <f t="shared" si="5"/>
        <v>0</v>
      </c>
      <c r="K27" s="71"/>
      <c r="L27" s="85"/>
      <c r="M27" s="105"/>
      <c r="N27" s="105"/>
      <c r="O27" s="105"/>
    </row>
    <row r="28" spans="2:15" s="11" customFormat="1" ht="15.75" x14ac:dyDescent="0.25">
      <c r="B28" s="326"/>
      <c r="C28" s="111"/>
      <c r="D28" s="412" t="s">
        <v>135</v>
      </c>
      <c r="E28" s="68" t="s">
        <v>6</v>
      </c>
      <c r="F28" s="261">
        <v>2</v>
      </c>
      <c r="G28" s="468"/>
      <c r="H28" s="154">
        <f t="shared" si="4"/>
        <v>0</v>
      </c>
      <c r="I28" s="154"/>
      <c r="J28" s="419">
        <f t="shared" si="5"/>
        <v>0</v>
      </c>
      <c r="K28" s="71"/>
      <c r="L28" s="85"/>
      <c r="M28" s="105"/>
      <c r="N28" s="105"/>
      <c r="O28" s="105"/>
    </row>
    <row r="29" spans="2:15" s="11" customFormat="1" ht="15.75" x14ac:dyDescent="0.25">
      <c r="B29" s="326"/>
      <c r="C29" s="111"/>
      <c r="D29" s="412" t="s">
        <v>136</v>
      </c>
      <c r="E29" s="68" t="s">
        <v>6</v>
      </c>
      <c r="F29" s="261">
        <v>2</v>
      </c>
      <c r="G29" s="468"/>
      <c r="H29" s="154">
        <f t="shared" si="4"/>
        <v>0</v>
      </c>
      <c r="I29" s="154"/>
      <c r="J29" s="419">
        <f t="shared" si="5"/>
        <v>0</v>
      </c>
      <c r="K29" s="71"/>
      <c r="L29" s="85"/>
      <c r="M29" s="105"/>
      <c r="N29" s="105"/>
      <c r="O29" s="105"/>
    </row>
    <row r="30" spans="2:15" s="11" customFormat="1" ht="15.75" x14ac:dyDescent="0.25">
      <c r="B30" s="326"/>
      <c r="C30" s="111"/>
      <c r="D30" s="412" t="s">
        <v>137</v>
      </c>
      <c r="E30" s="68" t="s">
        <v>6</v>
      </c>
      <c r="F30" s="261">
        <v>7</v>
      </c>
      <c r="G30" s="468"/>
      <c r="H30" s="154">
        <f t="shared" si="4"/>
        <v>0</v>
      </c>
      <c r="I30" s="154"/>
      <c r="J30" s="419">
        <f t="shared" si="5"/>
        <v>0</v>
      </c>
      <c r="K30" s="71"/>
      <c r="L30" s="85"/>
      <c r="M30" s="105"/>
      <c r="N30" s="105"/>
      <c r="O30" s="105"/>
    </row>
    <row r="31" spans="2:15" s="11" customFormat="1" ht="15.75" x14ac:dyDescent="0.25">
      <c r="B31" s="326"/>
      <c r="C31" s="111"/>
      <c r="D31" s="414" t="s">
        <v>163</v>
      </c>
      <c r="E31" s="68" t="s">
        <v>6</v>
      </c>
      <c r="F31" s="261">
        <v>1</v>
      </c>
      <c r="G31" s="468"/>
      <c r="H31" s="154">
        <f t="shared" si="4"/>
        <v>0</v>
      </c>
      <c r="I31" s="154"/>
      <c r="J31" s="419">
        <f t="shared" si="5"/>
        <v>0</v>
      </c>
      <c r="K31" s="71"/>
      <c r="L31" s="85"/>
      <c r="M31" s="105"/>
      <c r="N31" s="105"/>
      <c r="O31" s="105"/>
    </row>
    <row r="32" spans="2:15" s="11" customFormat="1" ht="30" x14ac:dyDescent="0.25">
      <c r="B32" s="326"/>
      <c r="C32" s="111"/>
      <c r="D32" s="414" t="s">
        <v>164</v>
      </c>
      <c r="E32" s="415" t="s">
        <v>76</v>
      </c>
      <c r="F32" s="261">
        <v>1</v>
      </c>
      <c r="G32" s="468"/>
      <c r="H32" s="154">
        <f t="shared" ref="H32" si="7">F32*G32</f>
        <v>0</v>
      </c>
      <c r="I32" s="154"/>
      <c r="J32" s="419">
        <f t="shared" si="5"/>
        <v>0</v>
      </c>
      <c r="K32" s="71"/>
      <c r="L32" s="85"/>
      <c r="M32" s="105"/>
      <c r="N32" s="105"/>
      <c r="O32" s="105"/>
    </row>
    <row r="33" spans="2:16" s="11" customFormat="1" ht="30" x14ac:dyDescent="0.25">
      <c r="B33" s="326"/>
      <c r="C33" s="111"/>
      <c r="D33" s="414" t="s">
        <v>165</v>
      </c>
      <c r="E33" s="415" t="s">
        <v>6</v>
      </c>
      <c r="F33" s="261">
        <v>3</v>
      </c>
      <c r="G33" s="468"/>
      <c r="H33" s="154">
        <f t="shared" ref="H33" si="8">F33*G33</f>
        <v>0</v>
      </c>
      <c r="I33" s="154"/>
      <c r="J33" s="419">
        <f t="shared" si="5"/>
        <v>0</v>
      </c>
      <c r="K33" s="71"/>
      <c r="L33" s="85"/>
      <c r="M33" s="105"/>
      <c r="N33" s="105"/>
      <c r="O33" s="105"/>
    </row>
    <row r="34" spans="2:16" s="11" customFormat="1" ht="30" x14ac:dyDescent="0.25">
      <c r="B34" s="326"/>
      <c r="C34" s="111"/>
      <c r="D34" s="414" t="s">
        <v>160</v>
      </c>
      <c r="E34" s="68" t="s">
        <v>6</v>
      </c>
      <c r="F34" s="262">
        <v>21</v>
      </c>
      <c r="G34" s="468"/>
      <c r="H34" s="154">
        <f>F34*G34</f>
        <v>0</v>
      </c>
      <c r="I34" s="154"/>
      <c r="J34" s="419">
        <f>H34</f>
        <v>0</v>
      </c>
      <c r="K34" s="71"/>
      <c r="L34" s="85"/>
      <c r="M34" s="105"/>
      <c r="N34" s="105"/>
      <c r="O34" s="105"/>
    </row>
    <row r="35" spans="2:16" s="11" customFormat="1" ht="15.75" x14ac:dyDescent="0.25">
      <c r="B35" s="326"/>
      <c r="C35" s="111"/>
      <c r="D35" s="414" t="s">
        <v>154</v>
      </c>
      <c r="E35" s="68" t="s">
        <v>6</v>
      </c>
      <c r="F35" s="262">
        <v>21</v>
      </c>
      <c r="G35" s="468"/>
      <c r="H35" s="154">
        <f>F35*G35</f>
        <v>0</v>
      </c>
      <c r="I35" s="154"/>
      <c r="J35" s="419">
        <f>H35</f>
        <v>0</v>
      </c>
      <c r="K35" s="71"/>
      <c r="L35" s="85"/>
      <c r="M35" s="105"/>
      <c r="N35" s="105"/>
      <c r="O35" s="105"/>
    </row>
    <row r="36" spans="2:16" s="11" customFormat="1" ht="15.75" x14ac:dyDescent="0.25">
      <c r="B36" s="326"/>
      <c r="C36" s="111"/>
      <c r="D36" s="110" t="s">
        <v>155</v>
      </c>
      <c r="E36" s="64"/>
      <c r="F36" s="65"/>
      <c r="G36" s="66"/>
      <c r="H36" s="66"/>
      <c r="I36" s="66"/>
      <c r="J36" s="66"/>
      <c r="K36" s="71"/>
      <c r="L36" s="85"/>
      <c r="M36" s="105"/>
      <c r="N36" s="105"/>
      <c r="O36" s="105"/>
    </row>
    <row r="37" spans="2:16" s="11" customFormat="1" ht="30" x14ac:dyDescent="0.25">
      <c r="B37" s="326"/>
      <c r="C37" s="111"/>
      <c r="D37" s="414" t="s">
        <v>152</v>
      </c>
      <c r="E37" s="68" t="s">
        <v>6</v>
      </c>
      <c r="F37" s="261">
        <v>4</v>
      </c>
      <c r="G37" s="468"/>
      <c r="H37" s="154">
        <f t="shared" ref="H37:H41" si="9">F37*G37</f>
        <v>0</v>
      </c>
      <c r="I37" s="154"/>
      <c r="J37" s="419">
        <f>H37</f>
        <v>0</v>
      </c>
      <c r="K37" s="71"/>
      <c r="L37" s="85"/>
      <c r="M37" s="105"/>
      <c r="N37" s="105"/>
      <c r="O37" s="105"/>
    </row>
    <row r="38" spans="2:16" s="11" customFormat="1" ht="15.75" x14ac:dyDescent="0.25">
      <c r="B38" s="326"/>
      <c r="C38" s="111"/>
      <c r="D38" s="412" t="s">
        <v>139</v>
      </c>
      <c r="E38" s="68" t="s">
        <v>6</v>
      </c>
      <c r="F38" s="261">
        <v>1</v>
      </c>
      <c r="G38" s="468"/>
      <c r="H38" s="154">
        <f t="shared" si="9"/>
        <v>0</v>
      </c>
      <c r="I38" s="154"/>
      <c r="J38" s="419">
        <f t="shared" ref="J38:J41" si="10">H38</f>
        <v>0</v>
      </c>
      <c r="K38" s="71"/>
      <c r="L38" s="85"/>
      <c r="M38" s="105"/>
      <c r="N38" s="105"/>
      <c r="O38" s="105"/>
    </row>
    <row r="39" spans="2:16" s="11" customFormat="1" ht="15.75" x14ac:dyDescent="0.25">
      <c r="B39" s="326"/>
      <c r="C39" s="111"/>
      <c r="D39" s="412" t="s">
        <v>140</v>
      </c>
      <c r="E39" s="68" t="s">
        <v>6</v>
      </c>
      <c r="F39" s="261">
        <v>1</v>
      </c>
      <c r="G39" s="468"/>
      <c r="H39" s="154">
        <f t="shared" si="9"/>
        <v>0</v>
      </c>
      <c r="I39" s="154"/>
      <c r="J39" s="419">
        <f t="shared" si="10"/>
        <v>0</v>
      </c>
      <c r="K39" s="71"/>
      <c r="L39" s="85"/>
      <c r="M39" s="105"/>
      <c r="N39" s="105"/>
      <c r="O39" s="105"/>
    </row>
    <row r="40" spans="2:16" s="11" customFormat="1" ht="15.75" x14ac:dyDescent="0.25">
      <c r="B40" s="326"/>
      <c r="C40" s="111"/>
      <c r="D40" s="412" t="s">
        <v>141</v>
      </c>
      <c r="E40" s="68" t="s">
        <v>6</v>
      </c>
      <c r="F40" s="261">
        <v>1</v>
      </c>
      <c r="G40" s="468"/>
      <c r="H40" s="154">
        <f t="shared" si="9"/>
        <v>0</v>
      </c>
      <c r="I40" s="154"/>
      <c r="J40" s="419">
        <f t="shared" si="10"/>
        <v>0</v>
      </c>
      <c r="K40" s="71"/>
      <c r="L40" s="85"/>
      <c r="M40" s="105"/>
      <c r="N40" s="105"/>
      <c r="O40" s="105"/>
    </row>
    <row r="41" spans="2:16" s="11" customFormat="1" ht="15.75" x14ac:dyDescent="0.25">
      <c r="B41" s="326"/>
      <c r="C41" s="111"/>
      <c r="D41" s="412" t="s">
        <v>142</v>
      </c>
      <c r="E41" s="68" t="s">
        <v>6</v>
      </c>
      <c r="F41" s="261">
        <v>1</v>
      </c>
      <c r="G41" s="468"/>
      <c r="H41" s="154">
        <f t="shared" si="9"/>
        <v>0</v>
      </c>
      <c r="I41" s="154"/>
      <c r="J41" s="419">
        <f t="shared" si="10"/>
        <v>0</v>
      </c>
      <c r="K41" s="71"/>
      <c r="L41" s="85"/>
      <c r="M41" s="105"/>
      <c r="N41" s="105"/>
      <c r="O41" s="105"/>
    </row>
    <row r="42" spans="2:16" s="11" customFormat="1" ht="30" x14ac:dyDescent="0.25">
      <c r="B42" s="326"/>
      <c r="C42" s="111"/>
      <c r="D42" s="414" t="s">
        <v>171</v>
      </c>
      <c r="E42" s="415" t="s">
        <v>76</v>
      </c>
      <c r="F42" s="261">
        <v>1</v>
      </c>
      <c r="G42" s="468"/>
      <c r="H42" s="154">
        <f t="shared" ref="H42" si="11">F42*G42</f>
        <v>0</v>
      </c>
      <c r="I42" s="154"/>
      <c r="J42" s="419">
        <f t="shared" ref="J42" si="12">H42</f>
        <v>0</v>
      </c>
      <c r="K42" s="71"/>
      <c r="L42" s="85"/>
      <c r="M42" s="135"/>
      <c r="N42" s="135"/>
      <c r="O42" s="105"/>
    </row>
    <row r="43" spans="2:16" s="11" customFormat="1" ht="30" x14ac:dyDescent="0.25">
      <c r="B43" s="326"/>
      <c r="C43" s="111"/>
      <c r="D43" s="414" t="s">
        <v>153</v>
      </c>
      <c r="E43" s="68" t="s">
        <v>6</v>
      </c>
      <c r="F43" s="262">
        <v>4</v>
      </c>
      <c r="G43" s="468"/>
      <c r="H43" s="154">
        <f>F43*G43</f>
        <v>0</v>
      </c>
      <c r="I43" s="154"/>
      <c r="J43" s="419">
        <f>H43</f>
        <v>0</v>
      </c>
      <c r="K43" s="71"/>
      <c r="L43" s="85"/>
      <c r="M43" s="135"/>
      <c r="N43" s="135"/>
      <c r="O43" s="105"/>
    </row>
    <row r="44" spans="2:16" s="11" customFormat="1" ht="15.75" x14ac:dyDescent="0.25">
      <c r="B44" s="326"/>
      <c r="C44" s="111"/>
      <c r="D44" s="414" t="s">
        <v>154</v>
      </c>
      <c r="E44" s="68" t="s">
        <v>6</v>
      </c>
      <c r="F44" s="262">
        <v>4</v>
      </c>
      <c r="G44" s="468"/>
      <c r="H44" s="154">
        <f>F44*G44</f>
        <v>0</v>
      </c>
      <c r="I44" s="154"/>
      <c r="J44" s="419">
        <f>H44</f>
        <v>0</v>
      </c>
      <c r="K44" s="71"/>
      <c r="L44" s="85"/>
      <c r="M44" s="135"/>
      <c r="N44" s="135"/>
      <c r="O44" s="105"/>
    </row>
    <row r="45" spans="2:16" s="11" customFormat="1" ht="15.75" x14ac:dyDescent="0.25">
      <c r="B45" s="326"/>
      <c r="C45" s="111"/>
      <c r="D45" s="414"/>
      <c r="E45" s="68"/>
      <c r="F45" s="262"/>
      <c r="G45" s="70"/>
      <c r="H45" s="154"/>
      <c r="I45" s="154"/>
      <c r="J45" s="154"/>
      <c r="K45" s="71"/>
      <c r="L45" s="85"/>
      <c r="M45" s="135"/>
      <c r="N45" s="135"/>
      <c r="O45" s="105"/>
    </row>
    <row r="46" spans="2:16" s="11" customFormat="1" ht="15" customHeight="1" x14ac:dyDescent="0.25">
      <c r="B46" s="326"/>
      <c r="C46" s="111"/>
      <c r="D46" s="392" t="s">
        <v>86</v>
      </c>
      <c r="E46" s="393"/>
      <c r="F46" s="394"/>
      <c r="G46" s="395"/>
      <c r="H46" s="396"/>
      <c r="I46" s="396"/>
      <c r="J46" s="396"/>
      <c r="K46" s="161"/>
      <c r="L46" s="85"/>
      <c r="M46" s="135"/>
      <c r="N46" s="135"/>
      <c r="O46" s="105"/>
    </row>
    <row r="47" spans="2:16" s="11" customFormat="1" ht="15" customHeight="1" x14ac:dyDescent="0.25">
      <c r="B47" s="326"/>
      <c r="C47" s="111"/>
      <c r="D47" s="275" t="s">
        <v>122</v>
      </c>
      <c r="E47" s="68" t="s">
        <v>6</v>
      </c>
      <c r="F47" s="68">
        <v>49</v>
      </c>
      <c r="G47" s="468"/>
      <c r="H47" s="154">
        <f t="shared" ref="H47:H59" si="13">F47*G47</f>
        <v>0</v>
      </c>
      <c r="I47" s="309">
        <f>H47</f>
        <v>0</v>
      </c>
      <c r="J47" s="310"/>
      <c r="K47" s="71"/>
      <c r="L47" s="85"/>
      <c r="M47" s="135"/>
      <c r="N47" s="135"/>
      <c r="O47" s="105"/>
      <c r="P47" s="273"/>
    </row>
    <row r="48" spans="2:16" s="11" customFormat="1" ht="15" customHeight="1" x14ac:dyDescent="0.25">
      <c r="B48" s="326"/>
      <c r="C48" s="111"/>
      <c r="D48" s="275" t="s">
        <v>123</v>
      </c>
      <c r="E48" s="68" t="s">
        <v>6</v>
      </c>
      <c r="F48" s="68">
        <v>5</v>
      </c>
      <c r="G48" s="468"/>
      <c r="H48" s="154">
        <f t="shared" si="13"/>
        <v>0</v>
      </c>
      <c r="I48" s="309">
        <f t="shared" ref="I48:I57" si="14">H48</f>
        <v>0</v>
      </c>
      <c r="J48" s="310"/>
      <c r="K48" s="71"/>
      <c r="L48" s="85"/>
      <c r="M48" s="135"/>
      <c r="N48" s="135"/>
      <c r="O48" s="105"/>
      <c r="P48" s="273"/>
    </row>
    <row r="49" spans="2:16" s="11" customFormat="1" ht="15" customHeight="1" x14ac:dyDescent="0.25">
      <c r="B49" s="326"/>
      <c r="C49" s="111"/>
      <c r="D49" s="275" t="s">
        <v>124</v>
      </c>
      <c r="E49" s="68" t="s">
        <v>6</v>
      </c>
      <c r="F49" s="68">
        <v>2</v>
      </c>
      <c r="G49" s="468"/>
      <c r="H49" s="154">
        <f t="shared" si="13"/>
        <v>0</v>
      </c>
      <c r="I49" s="309">
        <f t="shared" si="14"/>
        <v>0</v>
      </c>
      <c r="J49" s="310"/>
      <c r="K49" s="71"/>
      <c r="L49" s="85"/>
      <c r="M49" s="135"/>
      <c r="N49" s="135"/>
      <c r="O49" s="105"/>
      <c r="P49" s="273"/>
    </row>
    <row r="50" spans="2:16" s="11" customFormat="1" ht="15" customHeight="1" x14ac:dyDescent="0.25">
      <c r="B50" s="326"/>
      <c r="C50" s="111"/>
      <c r="D50" s="275" t="s">
        <v>125</v>
      </c>
      <c r="E50" s="68" t="s">
        <v>6</v>
      </c>
      <c r="F50" s="68">
        <v>3</v>
      </c>
      <c r="G50" s="468"/>
      <c r="H50" s="154">
        <f t="shared" si="13"/>
        <v>0</v>
      </c>
      <c r="I50" s="309">
        <f t="shared" si="14"/>
        <v>0</v>
      </c>
      <c r="J50" s="310"/>
      <c r="K50" s="71"/>
      <c r="L50" s="85"/>
      <c r="M50" s="135"/>
      <c r="N50" s="135"/>
      <c r="O50" s="105"/>
      <c r="P50" s="273"/>
    </row>
    <row r="51" spans="2:16" s="11" customFormat="1" ht="15" customHeight="1" x14ac:dyDescent="0.25">
      <c r="B51" s="326"/>
      <c r="C51" s="111"/>
      <c r="D51" s="275" t="s">
        <v>126</v>
      </c>
      <c r="E51" s="68" t="s">
        <v>6</v>
      </c>
      <c r="F51" s="68">
        <v>2</v>
      </c>
      <c r="G51" s="468"/>
      <c r="H51" s="154">
        <f t="shared" si="13"/>
        <v>0</v>
      </c>
      <c r="I51" s="309">
        <f t="shared" si="14"/>
        <v>0</v>
      </c>
      <c r="J51" s="310"/>
      <c r="K51" s="71"/>
      <c r="L51" s="85"/>
      <c r="M51" s="135"/>
      <c r="N51" s="135"/>
      <c r="O51" s="105"/>
      <c r="P51" s="273"/>
    </row>
    <row r="52" spans="2:16" s="11" customFormat="1" ht="15" customHeight="1" x14ac:dyDescent="0.25">
      <c r="B52" s="326"/>
      <c r="C52" s="111"/>
      <c r="D52" s="275" t="s">
        <v>127</v>
      </c>
      <c r="E52" s="68" t="s">
        <v>6</v>
      </c>
      <c r="F52" s="68">
        <v>10</v>
      </c>
      <c r="G52" s="468"/>
      <c r="H52" s="154">
        <f t="shared" si="13"/>
        <v>0</v>
      </c>
      <c r="I52" s="309">
        <f t="shared" si="14"/>
        <v>0</v>
      </c>
      <c r="J52" s="310"/>
      <c r="K52" s="71"/>
      <c r="L52" s="85"/>
      <c r="M52" s="135"/>
      <c r="N52" s="135"/>
      <c r="O52" s="105"/>
      <c r="P52" s="273"/>
    </row>
    <row r="53" spans="2:16" s="11" customFormat="1" ht="15" customHeight="1" x14ac:dyDescent="0.25">
      <c r="B53" s="326"/>
      <c r="C53" s="111"/>
      <c r="D53" s="275" t="s">
        <v>128</v>
      </c>
      <c r="E53" s="68" t="s">
        <v>6</v>
      </c>
      <c r="F53" s="68">
        <v>18</v>
      </c>
      <c r="G53" s="468"/>
      <c r="H53" s="154">
        <f t="shared" si="13"/>
        <v>0</v>
      </c>
      <c r="I53" s="309">
        <f t="shared" si="14"/>
        <v>0</v>
      </c>
      <c r="J53" s="310"/>
      <c r="K53" s="71"/>
      <c r="L53" s="85"/>
      <c r="M53" s="135"/>
      <c r="N53" s="135"/>
      <c r="O53" s="105"/>
      <c r="P53" s="273"/>
    </row>
    <row r="54" spans="2:16" s="11" customFormat="1" ht="15" customHeight="1" x14ac:dyDescent="0.25">
      <c r="B54" s="326"/>
      <c r="C54" s="111"/>
      <c r="D54" s="311" t="s">
        <v>132</v>
      </c>
      <c r="E54" s="68" t="s">
        <v>6</v>
      </c>
      <c r="F54" s="68">
        <v>4</v>
      </c>
      <c r="G54" s="468"/>
      <c r="H54" s="154">
        <f t="shared" si="13"/>
        <v>0</v>
      </c>
      <c r="I54" s="309">
        <f t="shared" si="14"/>
        <v>0</v>
      </c>
      <c r="J54" s="310"/>
      <c r="K54" s="71"/>
      <c r="L54" s="85"/>
      <c r="M54" s="135"/>
      <c r="N54" s="135"/>
      <c r="O54" s="105"/>
      <c r="P54" s="273"/>
    </row>
    <row r="55" spans="2:16" s="11" customFormat="1" ht="15" customHeight="1" x14ac:dyDescent="0.25">
      <c r="B55" s="326"/>
      <c r="C55" s="111"/>
      <c r="D55" s="275" t="s">
        <v>129</v>
      </c>
      <c r="E55" s="68" t="s">
        <v>6</v>
      </c>
      <c r="F55" s="68">
        <v>2</v>
      </c>
      <c r="G55" s="468"/>
      <c r="H55" s="154">
        <f t="shared" si="13"/>
        <v>0</v>
      </c>
      <c r="I55" s="309">
        <f t="shared" si="14"/>
        <v>0</v>
      </c>
      <c r="J55" s="310"/>
      <c r="K55" s="71"/>
      <c r="L55" s="85"/>
      <c r="M55" s="135"/>
      <c r="N55" s="135"/>
      <c r="O55" s="105"/>
      <c r="P55" s="273"/>
    </row>
    <row r="56" spans="2:16" s="11" customFormat="1" ht="15" customHeight="1" x14ac:dyDescent="0.25">
      <c r="B56" s="326"/>
      <c r="C56" s="111"/>
      <c r="D56" s="275" t="s">
        <v>130</v>
      </c>
      <c r="E56" s="68" t="s">
        <v>6</v>
      </c>
      <c r="F56" s="68">
        <v>2</v>
      </c>
      <c r="G56" s="468"/>
      <c r="H56" s="154">
        <f t="shared" si="13"/>
        <v>0</v>
      </c>
      <c r="I56" s="309">
        <f t="shared" si="14"/>
        <v>0</v>
      </c>
      <c r="J56" s="310"/>
      <c r="K56" s="71"/>
      <c r="L56" s="85"/>
      <c r="M56" s="135"/>
      <c r="N56" s="135"/>
      <c r="O56" s="105"/>
      <c r="P56" s="273"/>
    </row>
    <row r="57" spans="2:16" s="11" customFormat="1" ht="30" x14ac:dyDescent="0.25">
      <c r="B57" s="326"/>
      <c r="C57" s="111"/>
      <c r="D57" s="275" t="s">
        <v>131</v>
      </c>
      <c r="E57" s="68" t="s">
        <v>6</v>
      </c>
      <c r="F57" s="68">
        <v>3</v>
      </c>
      <c r="G57" s="468"/>
      <c r="H57" s="154">
        <f t="shared" si="13"/>
        <v>0</v>
      </c>
      <c r="I57" s="309">
        <f t="shared" si="14"/>
        <v>0</v>
      </c>
      <c r="J57" s="310"/>
      <c r="K57" s="71"/>
      <c r="L57" s="85"/>
      <c r="M57" s="135"/>
      <c r="N57" s="135"/>
      <c r="O57" s="105"/>
      <c r="P57" s="273"/>
    </row>
    <row r="58" spans="2:16" s="11" customFormat="1" ht="15" customHeight="1" x14ac:dyDescent="0.25">
      <c r="B58" s="326"/>
      <c r="C58" s="111"/>
      <c r="D58" s="272" t="s">
        <v>111</v>
      </c>
      <c r="E58" s="68" t="s">
        <v>6</v>
      </c>
      <c r="F58" s="261">
        <v>100</v>
      </c>
      <c r="G58" s="468"/>
      <c r="H58" s="154">
        <f>F58*G58</f>
        <v>0</v>
      </c>
      <c r="I58" s="309">
        <f>H58</f>
        <v>0</v>
      </c>
      <c r="J58" s="154"/>
      <c r="K58" s="71"/>
      <c r="L58" s="85"/>
      <c r="M58" s="135"/>
      <c r="N58" s="135"/>
      <c r="O58" s="105"/>
      <c r="P58" s="273"/>
    </row>
    <row r="59" spans="2:16" s="11" customFormat="1" ht="15" customHeight="1" x14ac:dyDescent="0.25">
      <c r="B59" s="326"/>
      <c r="C59" s="111"/>
      <c r="D59" s="311" t="s">
        <v>133</v>
      </c>
      <c r="E59" s="68" t="s">
        <v>25</v>
      </c>
      <c r="F59" s="261">
        <v>950</v>
      </c>
      <c r="G59" s="468"/>
      <c r="H59" s="154">
        <f t="shared" si="13"/>
        <v>0</v>
      </c>
      <c r="I59" s="309">
        <f>H59</f>
        <v>0</v>
      </c>
      <c r="J59" s="154"/>
      <c r="K59" s="71"/>
      <c r="L59" s="85"/>
      <c r="M59" s="135"/>
      <c r="N59" s="135"/>
      <c r="O59" s="105"/>
    </row>
    <row r="60" spans="2:16" s="11" customFormat="1" ht="15" customHeight="1" x14ac:dyDescent="0.25">
      <c r="B60" s="326"/>
      <c r="C60" s="111"/>
      <c r="D60" s="67"/>
      <c r="E60" s="68"/>
      <c r="F60" s="69"/>
      <c r="G60" s="70"/>
      <c r="H60" s="70"/>
      <c r="I60" s="70"/>
      <c r="J60" s="70"/>
      <c r="K60" s="71"/>
      <c r="L60" s="85"/>
      <c r="M60" s="135"/>
      <c r="N60" s="135"/>
      <c r="O60" s="105"/>
    </row>
    <row r="61" spans="2:16" s="53" customFormat="1" ht="15" customHeight="1" x14ac:dyDescent="0.25">
      <c r="B61" s="326"/>
      <c r="C61" s="111"/>
      <c r="D61" s="397" t="s">
        <v>112</v>
      </c>
      <c r="E61" s="315"/>
      <c r="F61" s="316"/>
      <c r="G61" s="317"/>
      <c r="H61" s="317"/>
      <c r="I61" s="317"/>
      <c r="J61" s="317"/>
      <c r="K61" s="71"/>
      <c r="L61" s="112"/>
      <c r="M61" s="113"/>
      <c r="N61" s="113"/>
      <c r="O61" s="113"/>
    </row>
    <row r="62" spans="2:16" s="11" customFormat="1" ht="15" customHeight="1" x14ac:dyDescent="0.25">
      <c r="B62" s="326"/>
      <c r="C62" s="111"/>
      <c r="D62" s="67" t="s">
        <v>60</v>
      </c>
      <c r="E62" s="68" t="s">
        <v>25</v>
      </c>
      <c r="F62" s="261">
        <v>110</v>
      </c>
      <c r="G62" s="468"/>
      <c r="H62" s="154">
        <f t="shared" ref="H62:H64" si="15">F62*G62</f>
        <v>0</v>
      </c>
      <c r="I62" s="154"/>
      <c r="J62" s="419">
        <f t="shared" ref="J62:J64" si="16">H62</f>
        <v>0</v>
      </c>
      <c r="K62" s="71"/>
      <c r="L62" s="85"/>
      <c r="M62" s="105"/>
      <c r="N62" s="105"/>
      <c r="O62" s="105"/>
    </row>
    <row r="63" spans="2:16" s="11" customFormat="1" ht="15.75" x14ac:dyDescent="0.25">
      <c r="B63" s="326"/>
      <c r="C63" s="111"/>
      <c r="D63" s="260" t="s">
        <v>72</v>
      </c>
      <c r="E63" s="68" t="s">
        <v>25</v>
      </c>
      <c r="F63" s="261">
        <v>110</v>
      </c>
      <c r="G63" s="468"/>
      <c r="H63" s="154">
        <f t="shared" si="15"/>
        <v>0</v>
      </c>
      <c r="I63" s="154"/>
      <c r="J63" s="419">
        <f t="shared" si="16"/>
        <v>0</v>
      </c>
      <c r="K63" s="71"/>
      <c r="L63" s="85"/>
      <c r="M63" s="105"/>
      <c r="N63" s="105"/>
      <c r="O63" s="105"/>
    </row>
    <row r="64" spans="2:16" s="11" customFormat="1" ht="15.75" x14ac:dyDescent="0.25">
      <c r="B64" s="326"/>
      <c r="C64" s="111"/>
      <c r="D64" s="67" t="s">
        <v>73</v>
      </c>
      <c r="E64" s="68" t="s">
        <v>6</v>
      </c>
      <c r="F64" s="261">
        <v>29</v>
      </c>
      <c r="G64" s="468"/>
      <c r="H64" s="154">
        <f t="shared" si="15"/>
        <v>0</v>
      </c>
      <c r="I64" s="154"/>
      <c r="J64" s="419">
        <f t="shared" si="16"/>
        <v>0</v>
      </c>
      <c r="K64" s="71"/>
      <c r="L64" s="85"/>
      <c r="M64" s="105"/>
      <c r="N64" s="105"/>
      <c r="O64" s="105"/>
    </row>
    <row r="65" spans="2:207" s="11" customFormat="1" ht="15.75" x14ac:dyDescent="0.25">
      <c r="B65" s="326"/>
      <c r="C65" s="111"/>
      <c r="D65" s="67"/>
      <c r="E65" s="68"/>
      <c r="F65" s="261"/>
      <c r="G65" s="70"/>
      <c r="H65" s="154"/>
      <c r="I65" s="154"/>
      <c r="J65" s="154"/>
      <c r="K65" s="71"/>
      <c r="L65" s="85"/>
      <c r="M65" s="105"/>
      <c r="N65" s="105"/>
      <c r="O65" s="105"/>
    </row>
    <row r="66" spans="2:207" s="11" customFormat="1" ht="15" customHeight="1" x14ac:dyDescent="0.25">
      <c r="B66" s="326"/>
      <c r="C66" s="111"/>
      <c r="D66" s="398" t="s">
        <v>85</v>
      </c>
      <c r="E66" s="315"/>
      <c r="F66" s="316"/>
      <c r="G66" s="317"/>
      <c r="H66" s="317"/>
      <c r="I66" s="317"/>
      <c r="J66" s="317"/>
      <c r="K66" s="71"/>
      <c r="L66" s="85"/>
      <c r="M66" s="105"/>
      <c r="N66" s="105"/>
      <c r="O66" s="105"/>
    </row>
    <row r="67" spans="2:207" s="11" customFormat="1" ht="15" customHeight="1" x14ac:dyDescent="0.25">
      <c r="B67" s="326"/>
      <c r="C67" s="126"/>
      <c r="D67" s="114" t="s">
        <v>54</v>
      </c>
      <c r="E67" s="72" t="s">
        <v>6</v>
      </c>
      <c r="F67" s="262">
        <v>25</v>
      </c>
      <c r="G67" s="469"/>
      <c r="H67" s="154">
        <f t="shared" ref="H67:H73" si="17">F67*G67</f>
        <v>0</v>
      </c>
      <c r="I67" s="154"/>
      <c r="J67" s="419">
        <f t="shared" ref="J67:J73" si="18">H67</f>
        <v>0</v>
      </c>
      <c r="K67" s="71"/>
      <c r="L67" s="85"/>
      <c r="M67" s="105"/>
      <c r="N67" s="105"/>
      <c r="O67" s="105"/>
    </row>
    <row r="68" spans="2:207" s="11" customFormat="1" ht="15" customHeight="1" x14ac:dyDescent="0.25">
      <c r="B68" s="326"/>
      <c r="C68" s="111"/>
      <c r="D68" s="67" t="s">
        <v>52</v>
      </c>
      <c r="E68" s="68" t="s">
        <v>25</v>
      </c>
      <c r="F68" s="261">
        <v>110</v>
      </c>
      <c r="G68" s="468"/>
      <c r="H68" s="154">
        <f t="shared" si="17"/>
        <v>0</v>
      </c>
      <c r="I68" s="154"/>
      <c r="J68" s="419">
        <f t="shared" si="18"/>
        <v>0</v>
      </c>
      <c r="K68" s="71"/>
      <c r="L68" s="85"/>
      <c r="M68" s="105"/>
      <c r="N68" s="105"/>
      <c r="O68" s="105"/>
    </row>
    <row r="69" spans="2:207" s="11" customFormat="1" ht="15" customHeight="1" x14ac:dyDescent="0.25">
      <c r="B69" s="326"/>
      <c r="C69" s="111"/>
      <c r="D69" s="67" t="s">
        <v>70</v>
      </c>
      <c r="E69" s="68" t="s">
        <v>25</v>
      </c>
      <c r="F69" s="261">
        <v>50</v>
      </c>
      <c r="G69" s="468"/>
      <c r="H69" s="154">
        <f t="shared" si="17"/>
        <v>0</v>
      </c>
      <c r="I69" s="154"/>
      <c r="J69" s="419">
        <f t="shared" si="18"/>
        <v>0</v>
      </c>
      <c r="K69" s="71"/>
      <c r="L69" s="85"/>
      <c r="M69" s="105"/>
      <c r="N69" s="105"/>
      <c r="O69" s="105"/>
    </row>
    <row r="70" spans="2:207" s="11" customFormat="1" ht="15" customHeight="1" x14ac:dyDescent="0.25">
      <c r="B70" s="326"/>
      <c r="C70" s="126"/>
      <c r="D70" s="67" t="s">
        <v>71</v>
      </c>
      <c r="E70" s="68" t="s">
        <v>6</v>
      </c>
      <c r="F70" s="261">
        <v>25</v>
      </c>
      <c r="G70" s="468"/>
      <c r="H70" s="154">
        <f t="shared" si="17"/>
        <v>0</v>
      </c>
      <c r="I70" s="154"/>
      <c r="J70" s="419">
        <f t="shared" si="18"/>
        <v>0</v>
      </c>
      <c r="K70" s="71"/>
      <c r="L70" s="85"/>
      <c r="M70" s="105"/>
      <c r="N70" s="105"/>
      <c r="O70" s="105"/>
    </row>
    <row r="71" spans="2:207" s="11" customFormat="1" ht="15" customHeight="1" x14ac:dyDescent="0.25">
      <c r="B71" s="326"/>
      <c r="C71" s="126"/>
      <c r="D71" s="260" t="s">
        <v>51</v>
      </c>
      <c r="E71" s="68" t="s">
        <v>6</v>
      </c>
      <c r="F71" s="261">
        <v>55</v>
      </c>
      <c r="G71" s="468"/>
      <c r="H71" s="154">
        <f t="shared" si="17"/>
        <v>0</v>
      </c>
      <c r="I71" s="154"/>
      <c r="J71" s="419">
        <f t="shared" si="18"/>
        <v>0</v>
      </c>
      <c r="K71" s="71"/>
      <c r="L71" s="85"/>
      <c r="M71" s="105"/>
      <c r="N71" s="105"/>
      <c r="O71" s="105"/>
    </row>
    <row r="72" spans="2:207" s="11" customFormat="1" ht="15" customHeight="1" x14ac:dyDescent="0.25">
      <c r="B72" s="326"/>
      <c r="C72" s="126"/>
      <c r="D72" s="67" t="s">
        <v>44</v>
      </c>
      <c r="E72" s="68" t="s">
        <v>6</v>
      </c>
      <c r="F72" s="261">
        <v>4</v>
      </c>
      <c r="G72" s="468"/>
      <c r="H72" s="154">
        <f t="shared" si="17"/>
        <v>0</v>
      </c>
      <c r="I72" s="154"/>
      <c r="J72" s="419">
        <f t="shared" si="18"/>
        <v>0</v>
      </c>
      <c r="K72" s="71"/>
      <c r="L72" s="85"/>
      <c r="M72" s="105"/>
      <c r="N72" s="105"/>
      <c r="O72" s="105"/>
    </row>
    <row r="73" spans="2:207" s="11" customFormat="1" ht="15" customHeight="1" x14ac:dyDescent="0.25">
      <c r="B73" s="326"/>
      <c r="C73" s="126"/>
      <c r="D73" s="67" t="s">
        <v>65</v>
      </c>
      <c r="E73" s="68" t="s">
        <v>43</v>
      </c>
      <c r="F73" s="261">
        <v>5</v>
      </c>
      <c r="G73" s="468"/>
      <c r="H73" s="154">
        <f t="shared" si="17"/>
        <v>0</v>
      </c>
      <c r="I73" s="154"/>
      <c r="J73" s="419">
        <f t="shared" si="18"/>
        <v>0</v>
      </c>
      <c r="K73" s="71"/>
      <c r="L73" s="85"/>
      <c r="M73" s="105"/>
      <c r="N73" s="105"/>
      <c r="O73" s="105"/>
    </row>
    <row r="74" spans="2:207" s="32" customFormat="1" ht="15" customHeight="1" x14ac:dyDescent="0.25">
      <c r="B74" s="326"/>
      <c r="C74" s="134"/>
      <c r="D74" s="108"/>
      <c r="E74" s="73"/>
      <c r="F74" s="74"/>
      <c r="G74" s="75"/>
      <c r="H74" s="129"/>
      <c r="I74" s="129"/>
      <c r="J74" s="129"/>
      <c r="K74" s="76"/>
      <c r="L74" s="85"/>
      <c r="M74" s="107"/>
      <c r="N74" s="107"/>
      <c r="O74" s="107"/>
      <c r="GV74" s="33"/>
      <c r="GW74" s="33"/>
      <c r="GX74" s="33"/>
      <c r="GY74" s="33"/>
    </row>
    <row r="75" spans="2:207" ht="15" customHeight="1" x14ac:dyDescent="0.25">
      <c r="B75" s="327"/>
      <c r="C75" s="328" t="s">
        <v>26</v>
      </c>
      <c r="D75" s="329"/>
      <c r="E75" s="330"/>
      <c r="F75" s="331"/>
      <c r="G75" s="332"/>
      <c r="H75" s="333">
        <f>SUM(H14:H74)</f>
        <v>0</v>
      </c>
      <c r="I75" s="334"/>
      <c r="J75" s="334"/>
      <c r="K75" s="335"/>
      <c r="L75" s="85"/>
      <c r="M75" s="104"/>
      <c r="N75" s="104"/>
      <c r="O75" s="104"/>
    </row>
    <row r="76" spans="2:207" ht="15" customHeight="1" x14ac:dyDescent="0.25">
      <c r="B76" s="86"/>
      <c r="C76" s="109"/>
      <c r="D76" s="108"/>
      <c r="E76" s="73"/>
      <c r="F76" s="58"/>
      <c r="G76" s="59"/>
      <c r="H76" s="127"/>
      <c r="I76" s="127"/>
      <c r="J76" s="127"/>
      <c r="K76" s="127"/>
      <c r="L76" s="85"/>
      <c r="M76" s="104"/>
      <c r="N76" s="104"/>
      <c r="O76" s="104"/>
    </row>
    <row r="77" spans="2:207" ht="20.25" customHeight="1" x14ac:dyDescent="0.25">
      <c r="B77" s="352"/>
      <c r="C77" s="353" t="s">
        <v>27</v>
      </c>
      <c r="D77" s="354"/>
      <c r="E77" s="355"/>
      <c r="F77" s="356"/>
      <c r="G77" s="357"/>
      <c r="H77" s="341"/>
      <c r="I77" s="341"/>
      <c r="J77" s="341"/>
      <c r="K77" s="342"/>
      <c r="L77" s="85"/>
      <c r="M77" s="104"/>
      <c r="N77" s="104"/>
      <c r="O77" s="104"/>
    </row>
    <row r="78" spans="2:207" x14ac:dyDescent="0.25">
      <c r="B78" s="343"/>
      <c r="C78" s="109"/>
      <c r="D78" s="108"/>
      <c r="E78" s="73"/>
      <c r="F78" s="58"/>
      <c r="G78" s="77"/>
      <c r="H78" s="127"/>
      <c r="I78" s="127"/>
      <c r="J78" s="127"/>
      <c r="K78" s="57"/>
      <c r="L78" s="85"/>
      <c r="M78" s="104"/>
      <c r="N78" s="104"/>
      <c r="O78" s="104"/>
    </row>
    <row r="79" spans="2:207" x14ac:dyDescent="0.25">
      <c r="B79" s="343"/>
      <c r="C79" s="109"/>
      <c r="D79" s="314" t="s">
        <v>87</v>
      </c>
      <c r="E79" s="399"/>
      <c r="F79" s="400"/>
      <c r="G79" s="401"/>
      <c r="H79" s="402"/>
      <c r="I79" s="402"/>
      <c r="J79" s="402"/>
      <c r="K79" s="82"/>
      <c r="L79" s="85"/>
      <c r="M79" s="104"/>
      <c r="N79" s="104"/>
      <c r="O79" s="104"/>
    </row>
    <row r="80" spans="2:207" x14ac:dyDescent="0.25">
      <c r="B80" s="343"/>
      <c r="C80" s="109"/>
      <c r="D80" s="413" t="s">
        <v>143</v>
      </c>
      <c r="E80" s="64"/>
      <c r="F80" s="312"/>
      <c r="G80" s="66"/>
      <c r="H80" s="313"/>
      <c r="I80" s="313"/>
      <c r="J80" s="313"/>
      <c r="K80" s="82"/>
      <c r="L80" s="85"/>
      <c r="M80" s="104"/>
      <c r="N80" s="104"/>
      <c r="O80" s="104"/>
    </row>
    <row r="81" spans="2:207" x14ac:dyDescent="0.25">
      <c r="B81" s="343"/>
      <c r="C81" s="109"/>
      <c r="D81" s="416" t="s">
        <v>146</v>
      </c>
      <c r="E81" s="94" t="s">
        <v>6</v>
      </c>
      <c r="F81" s="263">
        <v>53</v>
      </c>
      <c r="G81" s="470"/>
      <c r="H81" s="154">
        <f t="shared" ref="H81" si="19">F81*G81</f>
        <v>0</v>
      </c>
      <c r="I81" s="154"/>
      <c r="J81" s="419">
        <f>H81</f>
        <v>0</v>
      </c>
      <c r="K81" s="82"/>
      <c r="L81" s="85"/>
      <c r="M81" s="104"/>
      <c r="N81" s="104"/>
      <c r="O81" s="104"/>
    </row>
    <row r="82" spans="2:207" x14ac:dyDescent="0.25">
      <c r="B82" s="343"/>
      <c r="C82" s="109"/>
      <c r="D82" s="416" t="s">
        <v>145</v>
      </c>
      <c r="E82" s="417" t="s">
        <v>76</v>
      </c>
      <c r="F82" s="263">
        <v>53</v>
      </c>
      <c r="G82" s="470"/>
      <c r="H82" s="154">
        <f t="shared" ref="H82:H83" si="20">F82*G82</f>
        <v>0</v>
      </c>
      <c r="I82" s="154"/>
      <c r="J82" s="419">
        <f>H82</f>
        <v>0</v>
      </c>
      <c r="K82" s="82"/>
      <c r="L82" s="85"/>
      <c r="M82" s="104"/>
      <c r="N82" s="104"/>
      <c r="O82" s="104"/>
    </row>
    <row r="83" spans="2:207" x14ac:dyDescent="0.25">
      <c r="B83" s="343"/>
      <c r="C83" s="109"/>
      <c r="D83" s="420" t="s">
        <v>151</v>
      </c>
      <c r="E83" s="94" t="s">
        <v>6</v>
      </c>
      <c r="F83" s="263">
        <v>53</v>
      </c>
      <c r="G83" s="470"/>
      <c r="H83" s="154">
        <f t="shared" si="20"/>
        <v>0</v>
      </c>
      <c r="I83" s="154"/>
      <c r="J83" s="419">
        <f>H83</f>
        <v>0</v>
      </c>
      <c r="K83" s="82"/>
      <c r="L83" s="85"/>
      <c r="M83" s="104"/>
      <c r="N83" s="104"/>
      <c r="O83" s="104"/>
    </row>
    <row r="84" spans="2:207" ht="30" customHeight="1" x14ac:dyDescent="0.25">
      <c r="B84" s="343"/>
      <c r="C84" s="109"/>
      <c r="D84" s="418" t="s">
        <v>147</v>
      </c>
      <c r="E84" s="417" t="s">
        <v>76</v>
      </c>
      <c r="F84" s="263">
        <v>1</v>
      </c>
      <c r="G84" s="470"/>
      <c r="H84" s="154">
        <f t="shared" ref="H84" si="21">F84*G84</f>
        <v>0</v>
      </c>
      <c r="I84" s="154"/>
      <c r="J84" s="419">
        <f>H84</f>
        <v>0</v>
      </c>
      <c r="K84" s="82"/>
      <c r="L84" s="85"/>
      <c r="M84" s="104"/>
      <c r="N84" s="104"/>
      <c r="O84" s="104"/>
    </row>
    <row r="85" spans="2:207" x14ac:dyDescent="0.25">
      <c r="B85" s="343"/>
      <c r="C85" s="109"/>
      <c r="D85" s="110" t="s">
        <v>134</v>
      </c>
      <c r="E85" s="64"/>
      <c r="F85" s="65"/>
      <c r="G85" s="66"/>
      <c r="H85" s="66"/>
      <c r="I85" s="66"/>
      <c r="J85" s="66"/>
      <c r="K85" s="82"/>
      <c r="L85" s="85"/>
      <c r="M85" s="104"/>
      <c r="N85" s="104"/>
      <c r="O85" s="104"/>
    </row>
    <row r="86" spans="2:207" s="32" customFormat="1" ht="15.75" customHeight="1" x14ac:dyDescent="0.25">
      <c r="B86" s="343"/>
      <c r="C86" s="115"/>
      <c r="D86" s="416" t="s">
        <v>161</v>
      </c>
      <c r="E86" s="94" t="s">
        <v>6</v>
      </c>
      <c r="F86" s="264">
        <v>18</v>
      </c>
      <c r="G86" s="471"/>
      <c r="H86" s="154">
        <f t="shared" ref="H86" si="22">F86*G86</f>
        <v>0</v>
      </c>
      <c r="I86" s="154"/>
      <c r="J86" s="419">
        <f t="shared" ref="J86:J88" si="23">H86</f>
        <v>0</v>
      </c>
      <c r="K86" s="92"/>
      <c r="L86" s="85"/>
      <c r="M86" s="107"/>
      <c r="N86" s="107"/>
      <c r="O86" s="107"/>
      <c r="GV86" s="33"/>
      <c r="GW86" s="33"/>
      <c r="GX86" s="33"/>
      <c r="GY86" s="33"/>
    </row>
    <row r="87" spans="2:207" s="32" customFormat="1" ht="15" customHeight="1" x14ac:dyDescent="0.25">
      <c r="B87" s="343"/>
      <c r="C87" s="115"/>
      <c r="D87" s="416" t="s">
        <v>167</v>
      </c>
      <c r="E87" s="94" t="s">
        <v>6</v>
      </c>
      <c r="F87" s="263">
        <v>12</v>
      </c>
      <c r="G87" s="470"/>
      <c r="H87" s="154">
        <f t="shared" ref="H87:H90" si="24">F87*G87</f>
        <v>0</v>
      </c>
      <c r="I87" s="154"/>
      <c r="J87" s="419">
        <f t="shared" si="23"/>
        <v>0</v>
      </c>
      <c r="K87" s="92"/>
      <c r="L87" s="85"/>
      <c r="M87" s="107"/>
      <c r="N87" s="107"/>
      <c r="O87" s="107"/>
      <c r="GV87" s="33"/>
      <c r="GW87" s="33"/>
      <c r="GX87" s="33"/>
      <c r="GY87" s="33"/>
    </row>
    <row r="88" spans="2:207" s="32" customFormat="1" ht="15" customHeight="1" x14ac:dyDescent="0.25">
      <c r="B88" s="343"/>
      <c r="C88" s="115"/>
      <c r="D88" s="416" t="s">
        <v>168</v>
      </c>
      <c r="E88" s="94" t="s">
        <v>6</v>
      </c>
      <c r="F88" s="264">
        <v>3</v>
      </c>
      <c r="G88" s="471"/>
      <c r="H88" s="154">
        <f t="shared" si="24"/>
        <v>0</v>
      </c>
      <c r="I88" s="154"/>
      <c r="J88" s="419">
        <f t="shared" si="23"/>
        <v>0</v>
      </c>
      <c r="K88" s="92"/>
      <c r="L88" s="85"/>
      <c r="M88" s="107"/>
      <c r="N88" s="107"/>
      <c r="O88" s="107"/>
      <c r="GV88" s="33"/>
      <c r="GW88" s="33"/>
      <c r="GX88" s="33"/>
      <c r="GY88" s="33"/>
    </row>
    <row r="89" spans="2:207" s="32" customFormat="1" ht="15" customHeight="1" x14ac:dyDescent="0.25">
      <c r="B89" s="343"/>
      <c r="C89" s="115"/>
      <c r="D89" s="114" t="s">
        <v>53</v>
      </c>
      <c r="E89" s="94" t="s">
        <v>6</v>
      </c>
      <c r="F89" s="263">
        <v>21</v>
      </c>
      <c r="G89" s="470"/>
      <c r="H89" s="154">
        <f t="shared" si="24"/>
        <v>0</v>
      </c>
      <c r="I89" s="70"/>
      <c r="J89" s="419">
        <f t="shared" ref="J89:J90" si="25">H89</f>
        <v>0</v>
      </c>
      <c r="K89" s="92"/>
      <c r="L89" s="85"/>
      <c r="M89" s="107"/>
      <c r="N89" s="107"/>
      <c r="O89" s="107"/>
      <c r="GV89" s="33"/>
      <c r="GW89" s="33"/>
      <c r="GX89" s="33"/>
      <c r="GY89" s="33"/>
    </row>
    <row r="90" spans="2:207" s="32" customFormat="1" ht="30" x14ac:dyDescent="0.25">
      <c r="B90" s="343"/>
      <c r="C90" s="115"/>
      <c r="D90" s="418" t="s">
        <v>147</v>
      </c>
      <c r="E90" s="417" t="s">
        <v>76</v>
      </c>
      <c r="F90" s="263">
        <v>1</v>
      </c>
      <c r="G90" s="470"/>
      <c r="H90" s="154">
        <f t="shared" si="24"/>
        <v>0</v>
      </c>
      <c r="I90" s="154"/>
      <c r="J90" s="419">
        <f t="shared" si="25"/>
        <v>0</v>
      </c>
      <c r="K90" s="92"/>
      <c r="L90" s="85"/>
      <c r="M90" s="107"/>
      <c r="N90" s="107"/>
      <c r="O90" s="107"/>
      <c r="GV90" s="33"/>
      <c r="GW90" s="33"/>
      <c r="GX90" s="33"/>
      <c r="GY90" s="33"/>
    </row>
    <row r="91" spans="2:207" s="32" customFormat="1" ht="15" customHeight="1" x14ac:dyDescent="0.25">
      <c r="B91" s="343"/>
      <c r="C91" s="115"/>
      <c r="D91" s="110" t="s">
        <v>138</v>
      </c>
      <c r="E91" s="64"/>
      <c r="F91" s="65"/>
      <c r="G91" s="66"/>
      <c r="H91" s="66"/>
      <c r="I91" s="66"/>
      <c r="J91" s="66"/>
      <c r="K91" s="92"/>
      <c r="L91" s="85"/>
      <c r="M91" s="107"/>
      <c r="N91" s="107"/>
      <c r="O91" s="107"/>
      <c r="GV91" s="33"/>
      <c r="GW91" s="33"/>
      <c r="GX91" s="33"/>
      <c r="GY91" s="33"/>
    </row>
    <row r="92" spans="2:207" s="32" customFormat="1" ht="15" customHeight="1" x14ac:dyDescent="0.25">
      <c r="B92" s="343"/>
      <c r="C92" s="115"/>
      <c r="D92" s="416" t="s">
        <v>156</v>
      </c>
      <c r="E92" s="94" t="s">
        <v>6</v>
      </c>
      <c r="F92" s="264">
        <v>4</v>
      </c>
      <c r="G92" s="471"/>
      <c r="H92" s="154">
        <f t="shared" ref="H92:H94" si="26">F92*G92</f>
        <v>0</v>
      </c>
      <c r="I92" s="70"/>
      <c r="J92" s="419">
        <f t="shared" ref="J92:J94" si="27">H92</f>
        <v>0</v>
      </c>
      <c r="K92" s="92"/>
      <c r="L92" s="85"/>
      <c r="M92" s="107"/>
      <c r="N92" s="107"/>
      <c r="O92" s="107"/>
      <c r="GV92" s="33"/>
      <c r="GW92" s="33"/>
      <c r="GX92" s="33"/>
      <c r="GY92" s="33"/>
    </row>
    <row r="93" spans="2:207" s="32" customFormat="1" ht="15" customHeight="1" x14ac:dyDescent="0.25">
      <c r="B93" s="343"/>
      <c r="C93" s="115"/>
      <c r="D93" s="416" t="s">
        <v>170</v>
      </c>
      <c r="E93" s="94" t="s">
        <v>6</v>
      </c>
      <c r="F93" s="263">
        <v>4</v>
      </c>
      <c r="G93" s="470"/>
      <c r="H93" s="154">
        <f t="shared" si="26"/>
        <v>0</v>
      </c>
      <c r="I93" s="70"/>
      <c r="J93" s="419">
        <f t="shared" si="27"/>
        <v>0</v>
      </c>
      <c r="K93" s="92"/>
      <c r="L93" s="85"/>
      <c r="M93" s="107"/>
      <c r="N93" s="107"/>
      <c r="O93" s="107"/>
      <c r="GV93" s="33"/>
      <c r="GW93" s="33"/>
      <c r="GX93" s="33"/>
      <c r="GY93" s="33"/>
    </row>
    <row r="94" spans="2:207" s="32" customFormat="1" ht="15" customHeight="1" x14ac:dyDescent="0.25">
      <c r="B94" s="343"/>
      <c r="C94" s="115"/>
      <c r="D94" s="114" t="s">
        <v>53</v>
      </c>
      <c r="E94" s="94" t="s">
        <v>6</v>
      </c>
      <c r="F94" s="263">
        <v>4</v>
      </c>
      <c r="G94" s="470"/>
      <c r="H94" s="154">
        <f t="shared" si="26"/>
        <v>0</v>
      </c>
      <c r="I94" s="70"/>
      <c r="J94" s="419">
        <f t="shared" si="27"/>
        <v>0</v>
      </c>
      <c r="K94" s="92"/>
      <c r="L94" s="85"/>
      <c r="M94" s="107"/>
      <c r="N94" s="107"/>
      <c r="O94" s="107"/>
      <c r="GV94" s="33"/>
      <c r="GW94" s="33"/>
      <c r="GX94" s="33"/>
      <c r="GY94" s="33"/>
    </row>
    <row r="95" spans="2:207" s="32" customFormat="1" ht="15" customHeight="1" x14ac:dyDescent="0.25">
      <c r="B95" s="343"/>
      <c r="C95" s="115"/>
      <c r="D95" s="114"/>
      <c r="E95" s="94"/>
      <c r="F95" s="263"/>
      <c r="G95" s="81"/>
      <c r="H95" s="154"/>
      <c r="I95" s="70"/>
      <c r="J95" s="154"/>
      <c r="K95" s="92"/>
      <c r="L95" s="85"/>
      <c r="M95" s="107"/>
      <c r="N95" s="107"/>
      <c r="O95" s="107"/>
      <c r="GV95" s="33"/>
      <c r="GW95" s="33"/>
      <c r="GX95" s="33"/>
      <c r="GY95" s="33"/>
    </row>
    <row r="96" spans="2:207" s="32" customFormat="1" ht="15" customHeight="1" x14ac:dyDescent="0.25">
      <c r="B96" s="343"/>
      <c r="C96" s="115"/>
      <c r="D96" s="392" t="s">
        <v>86</v>
      </c>
      <c r="E96" s="403"/>
      <c r="F96" s="404"/>
      <c r="G96" s="405"/>
      <c r="H96" s="406"/>
      <c r="I96" s="406"/>
      <c r="J96" s="406"/>
      <c r="K96" s="92"/>
      <c r="L96" s="85"/>
      <c r="M96" s="107"/>
      <c r="N96" s="107"/>
      <c r="O96" s="107"/>
      <c r="GV96" s="33"/>
      <c r="GW96" s="33"/>
      <c r="GX96" s="33"/>
      <c r="GY96" s="33"/>
    </row>
    <row r="97" spans="2:207" s="32" customFormat="1" ht="15" customHeight="1" x14ac:dyDescent="0.25">
      <c r="B97" s="343"/>
      <c r="C97" s="115"/>
      <c r="D97" s="114" t="s">
        <v>74</v>
      </c>
      <c r="E97" s="94" t="s">
        <v>25</v>
      </c>
      <c r="F97" s="263">
        <v>950</v>
      </c>
      <c r="G97" s="470"/>
      <c r="H97" s="154">
        <f t="shared" ref="H97:H99" si="28">F97*G97</f>
        <v>0</v>
      </c>
      <c r="I97" s="309">
        <f t="shared" ref="I97:I99" si="29">H97</f>
        <v>0</v>
      </c>
      <c r="J97" s="154"/>
      <c r="K97" s="92"/>
      <c r="L97" s="85"/>
      <c r="M97" s="135"/>
      <c r="N97" s="107"/>
      <c r="O97" s="107"/>
      <c r="GV97" s="33"/>
      <c r="GW97" s="33"/>
      <c r="GX97" s="33"/>
      <c r="GY97" s="33"/>
    </row>
    <row r="98" spans="2:207" s="32" customFormat="1" ht="15" customHeight="1" x14ac:dyDescent="0.25">
      <c r="B98" s="343"/>
      <c r="C98" s="115"/>
      <c r="D98" s="266" t="s">
        <v>105</v>
      </c>
      <c r="E98" s="94" t="s">
        <v>6</v>
      </c>
      <c r="F98" s="263">
        <v>100</v>
      </c>
      <c r="G98" s="470"/>
      <c r="H98" s="154">
        <f t="shared" si="28"/>
        <v>0</v>
      </c>
      <c r="I98" s="309">
        <f t="shared" si="29"/>
        <v>0</v>
      </c>
      <c r="J98" s="154"/>
      <c r="K98" s="92"/>
      <c r="L98" s="85"/>
      <c r="M98" s="135"/>
      <c r="N98" s="107"/>
      <c r="O98" s="107"/>
      <c r="GV98" s="33"/>
      <c r="GW98" s="33"/>
      <c r="GX98" s="33"/>
      <c r="GY98" s="33"/>
    </row>
    <row r="99" spans="2:207" s="32" customFormat="1" ht="15" customHeight="1" x14ac:dyDescent="0.25">
      <c r="B99" s="343"/>
      <c r="C99" s="115"/>
      <c r="D99" s="420" t="s">
        <v>179</v>
      </c>
      <c r="E99" s="277" t="s">
        <v>76</v>
      </c>
      <c r="F99" s="263">
        <v>79</v>
      </c>
      <c r="G99" s="470"/>
      <c r="H99" s="154">
        <f t="shared" si="28"/>
        <v>0</v>
      </c>
      <c r="I99" s="309">
        <f t="shared" si="29"/>
        <v>0</v>
      </c>
      <c r="J99" s="154"/>
      <c r="K99" s="92"/>
      <c r="L99" s="85"/>
      <c r="M99" s="135"/>
      <c r="N99" s="107"/>
      <c r="O99" s="107"/>
      <c r="GV99" s="33"/>
      <c r="GW99" s="33"/>
      <c r="GX99" s="33"/>
      <c r="GY99" s="33"/>
    </row>
    <row r="100" spans="2:207" s="32" customFormat="1" ht="15" customHeight="1" x14ac:dyDescent="0.25">
      <c r="B100" s="343"/>
      <c r="C100" s="115"/>
      <c r="D100" s="114"/>
      <c r="E100" s="94"/>
      <c r="F100" s="80"/>
      <c r="G100" s="81"/>
      <c r="H100" s="130"/>
      <c r="I100" s="130"/>
      <c r="J100" s="130"/>
      <c r="K100" s="92"/>
      <c r="L100" s="85"/>
      <c r="M100" s="107"/>
      <c r="N100" s="107"/>
      <c r="O100" s="107"/>
      <c r="GV100" s="33"/>
      <c r="GW100" s="33"/>
      <c r="GX100" s="33"/>
      <c r="GY100" s="33"/>
    </row>
    <row r="101" spans="2:207" s="32" customFormat="1" ht="15" customHeight="1" x14ac:dyDescent="0.25">
      <c r="B101" s="343"/>
      <c r="C101" s="115"/>
      <c r="D101" s="398" t="s">
        <v>84</v>
      </c>
      <c r="E101" s="403"/>
      <c r="F101" s="404"/>
      <c r="G101" s="405"/>
      <c r="H101" s="406"/>
      <c r="I101" s="406"/>
      <c r="J101" s="406"/>
      <c r="K101" s="92"/>
      <c r="L101" s="85"/>
      <c r="M101" s="107"/>
      <c r="N101" s="107"/>
      <c r="O101" s="107"/>
      <c r="GV101" s="33"/>
      <c r="GW101" s="33"/>
      <c r="GX101" s="33"/>
      <c r="GY101" s="33"/>
    </row>
    <row r="102" spans="2:207" s="32" customFormat="1" ht="15" customHeight="1" x14ac:dyDescent="0.25">
      <c r="B102" s="343"/>
      <c r="C102" s="115"/>
      <c r="D102" s="116" t="s">
        <v>75</v>
      </c>
      <c r="E102" s="91" t="s">
        <v>25</v>
      </c>
      <c r="F102" s="265">
        <v>110</v>
      </c>
      <c r="G102" s="472"/>
      <c r="H102" s="154">
        <f>F102*G102</f>
        <v>0</v>
      </c>
      <c r="I102" s="154"/>
      <c r="J102" s="419">
        <f t="shared" ref="J102" si="30">H102</f>
        <v>0</v>
      </c>
      <c r="K102" s="92"/>
      <c r="L102" s="85"/>
      <c r="M102" s="107"/>
      <c r="N102" s="107"/>
      <c r="O102" s="107"/>
      <c r="GV102" s="33"/>
      <c r="GW102" s="33"/>
      <c r="GX102" s="33"/>
      <c r="GY102" s="33"/>
    </row>
    <row r="103" spans="2:207" s="32" customFormat="1" ht="15" customHeight="1" x14ac:dyDescent="0.25">
      <c r="B103" s="343"/>
      <c r="C103" s="115"/>
      <c r="D103" s="116"/>
      <c r="E103" s="91"/>
      <c r="F103" s="78"/>
      <c r="G103" s="79"/>
      <c r="H103" s="130"/>
      <c r="I103" s="130"/>
      <c r="J103" s="130"/>
      <c r="K103" s="92"/>
      <c r="L103" s="85"/>
      <c r="M103" s="107"/>
      <c r="N103" s="107"/>
      <c r="O103" s="107"/>
      <c r="GV103" s="33"/>
      <c r="GW103" s="33"/>
      <c r="GX103" s="33"/>
      <c r="GY103" s="33"/>
    </row>
    <row r="104" spans="2:207" s="32" customFormat="1" ht="15" customHeight="1" x14ac:dyDescent="0.25">
      <c r="B104" s="343"/>
      <c r="C104" s="115"/>
      <c r="D104" s="398" t="s">
        <v>85</v>
      </c>
      <c r="E104" s="407"/>
      <c r="F104" s="408"/>
      <c r="G104" s="409"/>
      <c r="H104" s="406"/>
      <c r="I104" s="406"/>
      <c r="J104" s="406"/>
      <c r="K104" s="92"/>
      <c r="L104" s="85"/>
      <c r="M104" s="107"/>
      <c r="N104" s="107"/>
      <c r="O104" s="107"/>
      <c r="GV104" s="33"/>
      <c r="GW104" s="33"/>
      <c r="GX104" s="33"/>
      <c r="GY104" s="33"/>
    </row>
    <row r="105" spans="2:207" s="32" customFormat="1" ht="15" customHeight="1" x14ac:dyDescent="0.25">
      <c r="B105" s="343"/>
      <c r="C105" s="115"/>
      <c r="D105" s="117" t="s">
        <v>39</v>
      </c>
      <c r="E105" s="93" t="s">
        <v>25</v>
      </c>
      <c r="F105" s="264">
        <v>110</v>
      </c>
      <c r="G105" s="471"/>
      <c r="H105" s="154">
        <f t="shared" ref="H105:H107" si="31">F105*G105</f>
        <v>0</v>
      </c>
      <c r="I105" s="154"/>
      <c r="J105" s="419">
        <f t="shared" ref="J105:J107" si="32">H105</f>
        <v>0</v>
      </c>
      <c r="K105" s="92"/>
      <c r="L105" s="85"/>
      <c r="M105" s="107"/>
      <c r="N105" s="107"/>
      <c r="O105" s="107"/>
      <c r="GV105" s="33"/>
      <c r="GW105" s="33"/>
      <c r="GX105" s="33"/>
      <c r="GY105" s="33"/>
    </row>
    <row r="106" spans="2:207" s="32" customFormat="1" ht="15" customHeight="1" x14ac:dyDescent="0.25">
      <c r="B106" s="343"/>
      <c r="C106" s="115"/>
      <c r="D106" s="117" t="s">
        <v>38</v>
      </c>
      <c r="E106" s="93" t="s">
        <v>6</v>
      </c>
      <c r="F106" s="264">
        <v>25</v>
      </c>
      <c r="G106" s="471"/>
      <c r="H106" s="154">
        <f t="shared" si="31"/>
        <v>0</v>
      </c>
      <c r="I106" s="154"/>
      <c r="J106" s="419">
        <f t="shared" si="32"/>
        <v>0</v>
      </c>
      <c r="K106" s="92"/>
      <c r="L106" s="85"/>
      <c r="M106" s="107"/>
      <c r="N106" s="107"/>
      <c r="O106" s="107"/>
      <c r="GV106" s="33"/>
      <c r="GW106" s="33"/>
      <c r="GX106" s="33"/>
      <c r="GY106" s="33"/>
    </row>
    <row r="107" spans="2:207" s="32" customFormat="1" ht="15" customHeight="1" x14ac:dyDescent="0.25">
      <c r="B107" s="343"/>
      <c r="C107" s="115"/>
      <c r="D107" s="266" t="s">
        <v>106</v>
      </c>
      <c r="E107" s="94" t="s">
        <v>76</v>
      </c>
      <c r="F107" s="263">
        <v>25</v>
      </c>
      <c r="G107" s="470"/>
      <c r="H107" s="154">
        <f t="shared" si="31"/>
        <v>0</v>
      </c>
      <c r="I107" s="154"/>
      <c r="J107" s="419">
        <f t="shared" si="32"/>
        <v>0</v>
      </c>
      <c r="K107" s="92"/>
      <c r="L107" s="85"/>
      <c r="M107" s="107"/>
      <c r="N107" s="107"/>
      <c r="O107" s="107"/>
      <c r="GV107" s="33"/>
      <c r="GW107" s="33"/>
      <c r="GX107" s="33"/>
      <c r="GY107" s="33"/>
    </row>
    <row r="108" spans="2:207" s="32" customFormat="1" ht="15" customHeight="1" x14ac:dyDescent="0.25">
      <c r="B108" s="343"/>
      <c r="C108" s="115"/>
      <c r="D108" s="108"/>
      <c r="E108" s="73"/>
      <c r="F108" s="74"/>
      <c r="G108" s="75"/>
      <c r="H108" s="127"/>
      <c r="I108" s="127"/>
      <c r="J108" s="127"/>
      <c r="K108" s="82"/>
      <c r="L108" s="85"/>
      <c r="M108" s="107"/>
      <c r="N108" s="107"/>
      <c r="O108" s="107"/>
      <c r="GV108" s="33"/>
      <c r="GW108" s="33"/>
      <c r="GX108" s="33"/>
      <c r="GY108" s="33"/>
    </row>
    <row r="109" spans="2:207" ht="15" customHeight="1" x14ac:dyDescent="0.25">
      <c r="B109" s="358"/>
      <c r="C109" s="359" t="s">
        <v>29</v>
      </c>
      <c r="D109" s="346"/>
      <c r="E109" s="360"/>
      <c r="F109" s="361"/>
      <c r="G109" s="362"/>
      <c r="H109" s="363">
        <f>SUM(H77:H108)</f>
        <v>0</v>
      </c>
      <c r="I109" s="363"/>
      <c r="J109" s="363"/>
      <c r="K109" s="364"/>
      <c r="L109" s="85"/>
      <c r="M109" s="104"/>
      <c r="N109" s="104"/>
      <c r="O109" s="104"/>
    </row>
    <row r="110" spans="2:207" ht="15" customHeight="1" x14ac:dyDescent="0.25">
      <c r="B110" s="136"/>
      <c r="C110" s="137"/>
      <c r="D110" s="138"/>
      <c r="E110" s="139"/>
      <c r="F110" s="140"/>
      <c r="G110" s="141"/>
      <c r="H110" s="142"/>
      <c r="I110" s="127"/>
      <c r="J110" s="127"/>
      <c r="K110" s="132"/>
      <c r="L110" s="85"/>
      <c r="M110" s="104"/>
      <c r="N110" s="104"/>
      <c r="O110" s="104"/>
    </row>
    <row r="111" spans="2:207" ht="20.25" customHeight="1" x14ac:dyDescent="0.25">
      <c r="B111" s="336"/>
      <c r="C111" s="353" t="s">
        <v>47</v>
      </c>
      <c r="D111" s="354"/>
      <c r="E111" s="355"/>
      <c r="F111" s="356"/>
      <c r="G111" s="357"/>
      <c r="H111" s="341"/>
      <c r="I111" s="341"/>
      <c r="J111" s="341"/>
      <c r="K111" s="342"/>
      <c r="L111" s="85"/>
      <c r="M111" s="104"/>
      <c r="N111" s="104"/>
      <c r="O111" s="104"/>
    </row>
    <row r="112" spans="2:207" x14ac:dyDescent="0.25">
      <c r="B112" s="343"/>
      <c r="C112" s="109"/>
      <c r="D112" s="108"/>
      <c r="E112" s="73"/>
      <c r="F112" s="58"/>
      <c r="G112" s="59"/>
      <c r="H112" s="127"/>
      <c r="I112" s="127"/>
      <c r="J112" s="127"/>
      <c r="K112" s="82"/>
      <c r="L112" s="85"/>
      <c r="M112" s="104"/>
      <c r="N112" s="104"/>
      <c r="O112" s="104"/>
    </row>
    <row r="113" spans="2:207" x14ac:dyDescent="0.25">
      <c r="B113" s="343"/>
      <c r="C113" s="115"/>
      <c r="D113" s="276" t="s">
        <v>113</v>
      </c>
      <c r="E113" s="68" t="s">
        <v>6</v>
      </c>
      <c r="F113" s="264">
        <v>4</v>
      </c>
      <c r="G113" s="470"/>
      <c r="H113" s="154">
        <f t="shared" ref="H113:H119" si="33">F113*G113</f>
        <v>0</v>
      </c>
      <c r="I113" s="154"/>
      <c r="J113" s="419">
        <f t="shared" ref="J113:J116" si="34">H113</f>
        <v>0</v>
      </c>
      <c r="K113" s="153"/>
      <c r="L113" s="85"/>
      <c r="M113" s="104"/>
      <c r="N113" s="104"/>
      <c r="O113" s="104"/>
    </row>
    <row r="114" spans="2:207" x14ac:dyDescent="0.25">
      <c r="B114" s="343"/>
      <c r="C114" s="115"/>
      <c r="D114" s="276" t="s">
        <v>114</v>
      </c>
      <c r="E114" s="68" t="s">
        <v>6</v>
      </c>
      <c r="F114" s="264">
        <v>18</v>
      </c>
      <c r="G114" s="470"/>
      <c r="H114" s="154">
        <f t="shared" ref="H114" si="35">F114*G114</f>
        <v>0</v>
      </c>
      <c r="I114" s="154"/>
      <c r="J114" s="419">
        <f t="shared" si="34"/>
        <v>0</v>
      </c>
      <c r="K114" s="153"/>
      <c r="L114" s="85"/>
      <c r="M114" s="104"/>
      <c r="N114" s="104"/>
      <c r="O114" s="104"/>
    </row>
    <row r="115" spans="2:207" x14ac:dyDescent="0.25">
      <c r="B115" s="343"/>
      <c r="C115" s="115"/>
      <c r="D115" s="414" t="s">
        <v>180</v>
      </c>
      <c r="E115" s="68" t="s">
        <v>6</v>
      </c>
      <c r="F115" s="264">
        <v>3</v>
      </c>
      <c r="G115" s="470"/>
      <c r="H115" s="154">
        <f t="shared" ref="H115" si="36">F115*G115</f>
        <v>0</v>
      </c>
      <c r="I115" s="154"/>
      <c r="J115" s="419">
        <f t="shared" si="34"/>
        <v>0</v>
      </c>
      <c r="K115" s="153"/>
      <c r="L115" s="85"/>
      <c r="M115" s="104"/>
      <c r="N115" s="104"/>
      <c r="O115" s="104"/>
    </row>
    <row r="116" spans="2:207" s="32" customFormat="1" ht="15" customHeight="1" x14ac:dyDescent="0.25">
      <c r="B116" s="343"/>
      <c r="C116" s="115"/>
      <c r="D116" s="117" t="s">
        <v>57</v>
      </c>
      <c r="E116" s="68" t="s">
        <v>34</v>
      </c>
      <c r="F116" s="261">
        <v>7</v>
      </c>
      <c r="G116" s="470"/>
      <c r="H116" s="154">
        <f t="shared" si="33"/>
        <v>0</v>
      </c>
      <c r="I116" s="154"/>
      <c r="J116" s="419">
        <f t="shared" si="34"/>
        <v>0</v>
      </c>
      <c r="K116" s="90"/>
      <c r="L116" s="85"/>
      <c r="M116" s="107"/>
      <c r="N116" s="107"/>
      <c r="O116" s="107"/>
      <c r="GV116" s="33"/>
      <c r="GW116" s="33"/>
      <c r="GX116" s="33"/>
      <c r="GY116" s="33"/>
    </row>
    <row r="117" spans="2:207" s="32" customFormat="1" ht="15" customHeight="1" x14ac:dyDescent="0.25">
      <c r="B117" s="343"/>
      <c r="C117" s="115"/>
      <c r="D117" s="117" t="s">
        <v>45</v>
      </c>
      <c r="E117" s="68" t="s">
        <v>25</v>
      </c>
      <c r="F117" s="261">
        <v>110</v>
      </c>
      <c r="G117" s="470"/>
      <c r="H117" s="154">
        <f t="shared" si="33"/>
        <v>0</v>
      </c>
      <c r="I117" s="154"/>
      <c r="J117" s="419">
        <f t="shared" ref="J117:J118" si="37">H117</f>
        <v>0</v>
      </c>
      <c r="K117" s="90"/>
      <c r="L117" s="85"/>
      <c r="M117" s="107"/>
      <c r="N117" s="107"/>
      <c r="O117" s="107"/>
      <c r="GV117" s="33"/>
      <c r="GW117" s="33"/>
      <c r="GX117" s="33"/>
      <c r="GY117" s="33"/>
    </row>
    <row r="118" spans="2:207" s="32" customFormat="1" ht="15" customHeight="1" x14ac:dyDescent="0.25">
      <c r="B118" s="343"/>
      <c r="C118" s="115"/>
      <c r="D118" s="117" t="s">
        <v>63</v>
      </c>
      <c r="E118" s="68" t="s">
        <v>34</v>
      </c>
      <c r="F118" s="261">
        <v>4</v>
      </c>
      <c r="G118" s="470"/>
      <c r="H118" s="154">
        <f t="shared" si="33"/>
        <v>0</v>
      </c>
      <c r="I118" s="154"/>
      <c r="J118" s="419">
        <f t="shared" si="37"/>
        <v>0</v>
      </c>
      <c r="K118" s="90"/>
      <c r="L118" s="85"/>
      <c r="M118" s="107"/>
      <c r="N118" s="107"/>
      <c r="O118" s="107"/>
      <c r="GV118" s="33"/>
      <c r="GW118" s="33"/>
      <c r="GX118" s="33"/>
      <c r="GY118" s="33"/>
    </row>
    <row r="119" spans="2:207" s="32" customFormat="1" ht="15" customHeight="1" x14ac:dyDescent="0.25">
      <c r="B119" s="343"/>
      <c r="C119" s="115"/>
      <c r="D119" s="155" t="s">
        <v>61</v>
      </c>
      <c r="E119" s="95" t="s">
        <v>42</v>
      </c>
      <c r="F119" s="270">
        <v>25</v>
      </c>
      <c r="G119" s="470"/>
      <c r="H119" s="154">
        <f t="shared" si="33"/>
        <v>0</v>
      </c>
      <c r="I119" s="154"/>
      <c r="J119" s="419">
        <f t="shared" ref="J119" si="38">H119</f>
        <v>0</v>
      </c>
      <c r="K119" s="96"/>
      <c r="L119" s="85"/>
      <c r="M119" s="107"/>
      <c r="N119" s="107"/>
      <c r="O119" s="107"/>
      <c r="GV119" s="33"/>
      <c r="GW119" s="33"/>
      <c r="GX119" s="33"/>
      <c r="GY119" s="33"/>
    </row>
    <row r="120" spans="2:207" s="32" customFormat="1" ht="15" customHeight="1" x14ac:dyDescent="0.25">
      <c r="B120" s="343"/>
      <c r="C120" s="115"/>
      <c r="D120" s="108"/>
      <c r="E120" s="95"/>
      <c r="F120" s="74"/>
      <c r="G120" s="156"/>
      <c r="H120" s="131"/>
      <c r="I120" s="131"/>
      <c r="J120" s="131"/>
      <c r="K120" s="157"/>
      <c r="L120" s="85"/>
      <c r="M120" s="107"/>
      <c r="N120" s="107"/>
      <c r="O120" s="107"/>
      <c r="GV120" s="33"/>
      <c r="GW120" s="33"/>
      <c r="GX120" s="33"/>
      <c r="GY120" s="33"/>
    </row>
    <row r="121" spans="2:207" ht="15" customHeight="1" x14ac:dyDescent="0.25">
      <c r="B121" s="344"/>
      <c r="C121" s="359" t="s">
        <v>48</v>
      </c>
      <c r="D121" s="346"/>
      <c r="E121" s="360"/>
      <c r="F121" s="361"/>
      <c r="G121" s="362"/>
      <c r="H121" s="363">
        <f>SUM(H111:H120)</f>
        <v>0</v>
      </c>
      <c r="I121" s="363"/>
      <c r="J121" s="363"/>
      <c r="K121" s="364"/>
      <c r="L121" s="85"/>
      <c r="M121" s="104"/>
      <c r="N121" s="104"/>
      <c r="O121" s="104"/>
    </row>
    <row r="122" spans="2:207" ht="15" customHeight="1" x14ac:dyDescent="0.25">
      <c r="B122" s="86"/>
      <c r="C122" s="109"/>
      <c r="D122" s="108"/>
      <c r="E122" s="73"/>
      <c r="F122" s="58"/>
      <c r="G122" s="59"/>
      <c r="H122" s="127"/>
      <c r="I122" s="127"/>
      <c r="J122" s="127"/>
      <c r="K122" s="127"/>
      <c r="L122" s="85"/>
      <c r="M122" s="104"/>
      <c r="N122" s="104"/>
      <c r="O122" s="104"/>
    </row>
    <row r="123" spans="2:207" s="35" customFormat="1" ht="20.25" customHeight="1" x14ac:dyDescent="0.25">
      <c r="B123" s="365"/>
      <c r="C123" s="366" t="s">
        <v>49</v>
      </c>
      <c r="D123" s="367"/>
      <c r="E123" s="368"/>
      <c r="F123" s="369"/>
      <c r="G123" s="370"/>
      <c r="H123" s="371"/>
      <c r="I123" s="371"/>
      <c r="J123" s="371"/>
      <c r="K123" s="372"/>
      <c r="L123" s="119"/>
      <c r="M123" s="120"/>
      <c r="N123" s="120"/>
      <c r="O123" s="120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  <c r="FG123" s="34"/>
      <c r="FH123" s="34"/>
      <c r="FI123" s="34"/>
      <c r="FJ123" s="34"/>
      <c r="FK123" s="34"/>
      <c r="FL123" s="34"/>
      <c r="FM123" s="34"/>
      <c r="FN123" s="34"/>
      <c r="FO123" s="34"/>
      <c r="FP123" s="34"/>
      <c r="FQ123" s="34"/>
      <c r="FR123" s="34"/>
      <c r="FS123" s="34"/>
      <c r="FT123" s="34"/>
      <c r="FU123" s="34"/>
      <c r="FV123" s="34"/>
      <c r="FW123" s="34"/>
      <c r="FX123" s="34"/>
      <c r="FY123" s="34"/>
      <c r="FZ123" s="34"/>
      <c r="GA123" s="34"/>
      <c r="GB123" s="34"/>
      <c r="GC123" s="34"/>
      <c r="GD123" s="34"/>
      <c r="GE123" s="34"/>
      <c r="GF123" s="34"/>
      <c r="GG123" s="34"/>
      <c r="GH123" s="34"/>
      <c r="GI123" s="34"/>
      <c r="GJ123" s="34"/>
      <c r="GK123" s="34"/>
      <c r="GL123" s="34"/>
      <c r="GM123" s="34"/>
      <c r="GN123" s="34"/>
      <c r="GO123" s="34"/>
      <c r="GP123" s="34"/>
      <c r="GQ123" s="34"/>
      <c r="GR123" s="34"/>
      <c r="GS123" s="34"/>
      <c r="GT123" s="34"/>
      <c r="GU123" s="34"/>
    </row>
    <row r="124" spans="2:207" x14ac:dyDescent="0.25">
      <c r="B124" s="343"/>
      <c r="C124" s="109"/>
      <c r="D124" s="108"/>
      <c r="E124" s="73"/>
      <c r="F124" s="58"/>
      <c r="G124" s="77"/>
      <c r="H124" s="132"/>
      <c r="I124" s="132"/>
      <c r="J124" s="132"/>
      <c r="K124" s="82"/>
      <c r="L124" s="85"/>
      <c r="M124" s="104"/>
      <c r="N124" s="104"/>
      <c r="O124" s="104"/>
    </row>
    <row r="125" spans="2:207" ht="15" customHeight="1" x14ac:dyDescent="0.25">
      <c r="B125" s="343"/>
      <c r="C125" s="106"/>
      <c r="D125" s="418" t="s">
        <v>182</v>
      </c>
      <c r="E125" s="94" t="s">
        <v>34</v>
      </c>
      <c r="F125" s="263">
        <v>30</v>
      </c>
      <c r="G125" s="470"/>
      <c r="H125" s="154">
        <f t="shared" ref="H125:H139" si="39">F125*G125</f>
        <v>0</v>
      </c>
      <c r="I125" s="154"/>
      <c r="J125" s="419">
        <f t="shared" ref="J125:J136" si="40">H125</f>
        <v>0</v>
      </c>
      <c r="K125" s="98"/>
      <c r="L125" s="85"/>
      <c r="M125" s="104"/>
      <c r="N125" s="104"/>
      <c r="O125" s="104"/>
    </row>
    <row r="126" spans="2:207" x14ac:dyDescent="0.25">
      <c r="B126" s="343"/>
      <c r="C126" s="106"/>
      <c r="D126" s="279" t="s">
        <v>62</v>
      </c>
      <c r="E126" s="94" t="s">
        <v>6</v>
      </c>
      <c r="F126" s="263">
        <v>25</v>
      </c>
      <c r="G126" s="470"/>
      <c r="H126" s="154">
        <f t="shared" si="39"/>
        <v>0</v>
      </c>
      <c r="I126" s="154"/>
      <c r="J126" s="419">
        <f t="shared" si="40"/>
        <v>0</v>
      </c>
      <c r="K126" s="98"/>
      <c r="L126" s="85"/>
      <c r="M126" s="104"/>
      <c r="N126" s="104"/>
      <c r="O126" s="104"/>
    </row>
    <row r="127" spans="2:207" ht="30" x14ac:dyDescent="0.25">
      <c r="B127" s="343"/>
      <c r="C127" s="106"/>
      <c r="D127" s="278" t="s">
        <v>77</v>
      </c>
      <c r="E127" s="94" t="s">
        <v>76</v>
      </c>
      <c r="F127" s="267">
        <v>4</v>
      </c>
      <c r="G127" s="470"/>
      <c r="H127" s="154">
        <f t="shared" si="39"/>
        <v>0</v>
      </c>
      <c r="I127" s="154"/>
      <c r="J127" s="419">
        <f t="shared" si="40"/>
        <v>0</v>
      </c>
      <c r="K127" s="98"/>
      <c r="L127" s="85"/>
      <c r="M127" s="104"/>
      <c r="N127" s="104"/>
      <c r="O127" s="104"/>
    </row>
    <row r="128" spans="2:207" ht="30" x14ac:dyDescent="0.25">
      <c r="B128" s="343"/>
      <c r="C128" s="106"/>
      <c r="D128" s="278" t="s">
        <v>115</v>
      </c>
      <c r="E128" s="94" t="s">
        <v>76</v>
      </c>
      <c r="F128" s="267">
        <v>18</v>
      </c>
      <c r="G128" s="470"/>
      <c r="H128" s="154">
        <f t="shared" ref="H128" si="41">F128*G128</f>
        <v>0</v>
      </c>
      <c r="I128" s="154"/>
      <c r="J128" s="419">
        <f t="shared" si="40"/>
        <v>0</v>
      </c>
      <c r="K128" s="98"/>
      <c r="L128" s="85"/>
      <c r="M128" s="104"/>
      <c r="N128" s="104"/>
      <c r="O128" s="104"/>
    </row>
    <row r="129" spans="2:207" ht="30" x14ac:dyDescent="0.25">
      <c r="B129" s="343"/>
      <c r="C129" s="106"/>
      <c r="D129" s="278" t="s">
        <v>181</v>
      </c>
      <c r="E129" s="94" t="s">
        <v>76</v>
      </c>
      <c r="F129" s="267">
        <v>3</v>
      </c>
      <c r="G129" s="470"/>
      <c r="H129" s="154">
        <f t="shared" ref="H129" si="42">F129*G129</f>
        <v>0</v>
      </c>
      <c r="I129" s="154"/>
      <c r="J129" s="419">
        <f t="shared" si="40"/>
        <v>0</v>
      </c>
      <c r="K129" s="98"/>
      <c r="L129" s="85"/>
      <c r="M129" s="104"/>
      <c r="N129" s="104"/>
      <c r="O129" s="104"/>
    </row>
    <row r="130" spans="2:207" ht="15" customHeight="1" x14ac:dyDescent="0.25">
      <c r="B130" s="343"/>
      <c r="C130" s="106"/>
      <c r="D130" s="279" t="s">
        <v>66</v>
      </c>
      <c r="E130" s="94" t="s">
        <v>42</v>
      </c>
      <c r="F130" s="263">
        <v>22</v>
      </c>
      <c r="G130" s="470"/>
      <c r="H130" s="154">
        <f t="shared" si="39"/>
        <v>0</v>
      </c>
      <c r="I130" s="154"/>
      <c r="J130" s="419">
        <f t="shared" si="40"/>
        <v>0</v>
      </c>
      <c r="K130" s="98"/>
      <c r="L130" s="85"/>
      <c r="M130" s="104"/>
      <c r="N130" s="104"/>
      <c r="O130" s="104"/>
    </row>
    <row r="131" spans="2:207" x14ac:dyDescent="0.25">
      <c r="B131" s="343"/>
      <c r="C131" s="106"/>
      <c r="D131" s="117" t="s">
        <v>46</v>
      </c>
      <c r="E131" s="100" t="s">
        <v>34</v>
      </c>
      <c r="F131" s="267">
        <v>30</v>
      </c>
      <c r="G131" s="470"/>
      <c r="H131" s="154">
        <f t="shared" si="39"/>
        <v>0</v>
      </c>
      <c r="I131" s="154"/>
      <c r="J131" s="419">
        <f t="shared" si="40"/>
        <v>0</v>
      </c>
      <c r="K131" s="98"/>
      <c r="L131" s="85"/>
      <c r="M131" s="104"/>
      <c r="N131" s="104"/>
      <c r="O131" s="104"/>
    </row>
    <row r="132" spans="2:207" s="32" customFormat="1" ht="15" customHeight="1" x14ac:dyDescent="0.25">
      <c r="B132" s="343"/>
      <c r="C132" s="106"/>
      <c r="D132" s="118" t="s">
        <v>40</v>
      </c>
      <c r="E132" s="281" t="s">
        <v>25</v>
      </c>
      <c r="F132" s="263">
        <v>110</v>
      </c>
      <c r="G132" s="470"/>
      <c r="H132" s="154">
        <f t="shared" si="39"/>
        <v>0</v>
      </c>
      <c r="I132" s="154"/>
      <c r="J132" s="419">
        <f t="shared" si="40"/>
        <v>0</v>
      </c>
      <c r="K132" s="98"/>
      <c r="L132" s="85"/>
      <c r="M132" s="107"/>
      <c r="N132" s="107"/>
      <c r="O132" s="107"/>
      <c r="GX132" s="33"/>
      <c r="GY132" s="33"/>
    </row>
    <row r="133" spans="2:207" s="32" customFormat="1" ht="15" customHeight="1" x14ac:dyDescent="0.25">
      <c r="B133" s="343"/>
      <c r="C133" s="106"/>
      <c r="D133" s="116" t="s">
        <v>183</v>
      </c>
      <c r="E133" s="95" t="s">
        <v>25</v>
      </c>
      <c r="F133" s="282">
        <v>110</v>
      </c>
      <c r="G133" s="470"/>
      <c r="H133" s="154">
        <f t="shared" si="39"/>
        <v>0</v>
      </c>
      <c r="I133" s="154"/>
      <c r="J133" s="419">
        <f t="shared" si="40"/>
        <v>0</v>
      </c>
      <c r="K133" s="98"/>
      <c r="L133" s="85"/>
      <c r="M133" s="107"/>
      <c r="N133" s="107"/>
      <c r="O133" s="107"/>
      <c r="GX133" s="33"/>
      <c r="GY133" s="33"/>
    </row>
    <row r="134" spans="2:207" s="32" customFormat="1" ht="15" customHeight="1" x14ac:dyDescent="0.25">
      <c r="B134" s="343"/>
      <c r="C134" s="106"/>
      <c r="D134" s="117" t="s">
        <v>56</v>
      </c>
      <c r="E134" s="95" t="s">
        <v>25</v>
      </c>
      <c r="F134" s="282">
        <v>110</v>
      </c>
      <c r="G134" s="470"/>
      <c r="H134" s="154">
        <f t="shared" si="39"/>
        <v>0</v>
      </c>
      <c r="I134" s="154"/>
      <c r="J134" s="419">
        <f t="shared" si="40"/>
        <v>0</v>
      </c>
      <c r="K134" s="98"/>
      <c r="L134" s="85"/>
      <c r="M134" s="107"/>
      <c r="N134" s="107"/>
      <c r="O134" s="107"/>
      <c r="GX134" s="33"/>
      <c r="GY134" s="33"/>
    </row>
    <row r="135" spans="2:207" s="32" customFormat="1" ht="15" customHeight="1" x14ac:dyDescent="0.25">
      <c r="B135" s="343"/>
      <c r="C135" s="106"/>
      <c r="D135" s="117" t="s">
        <v>55</v>
      </c>
      <c r="E135" s="283" t="s">
        <v>25</v>
      </c>
      <c r="F135" s="282">
        <v>110</v>
      </c>
      <c r="G135" s="470"/>
      <c r="H135" s="154">
        <f t="shared" si="39"/>
        <v>0</v>
      </c>
      <c r="I135" s="154"/>
      <c r="J135" s="419">
        <f t="shared" si="40"/>
        <v>0</v>
      </c>
      <c r="K135" s="98"/>
      <c r="L135" s="85"/>
      <c r="M135" s="107"/>
      <c r="N135" s="107"/>
      <c r="O135" s="107"/>
      <c r="GX135" s="33"/>
      <c r="GY135" s="33"/>
    </row>
    <row r="136" spans="2:207" s="32" customFormat="1" ht="15" customHeight="1" x14ac:dyDescent="0.25">
      <c r="B136" s="343"/>
      <c r="C136" s="106"/>
      <c r="D136" s="117" t="s">
        <v>30</v>
      </c>
      <c r="E136" s="95" t="s">
        <v>34</v>
      </c>
      <c r="F136" s="280">
        <v>45</v>
      </c>
      <c r="G136" s="470"/>
      <c r="H136" s="154">
        <f t="shared" si="39"/>
        <v>0</v>
      </c>
      <c r="I136" s="154"/>
      <c r="J136" s="419">
        <f t="shared" si="40"/>
        <v>0</v>
      </c>
      <c r="K136" s="98"/>
      <c r="L136" s="85"/>
      <c r="M136" s="107"/>
      <c r="N136" s="107"/>
      <c r="O136" s="107"/>
      <c r="GX136" s="33"/>
      <c r="GY136" s="33"/>
    </row>
    <row r="137" spans="2:207" s="32" customFormat="1" x14ac:dyDescent="0.25">
      <c r="B137" s="343"/>
      <c r="C137" s="106"/>
      <c r="D137" s="117" t="s">
        <v>41</v>
      </c>
      <c r="E137" s="95" t="s">
        <v>42</v>
      </c>
      <c r="F137" s="263">
        <v>25</v>
      </c>
      <c r="G137" s="470"/>
      <c r="H137" s="154">
        <f t="shared" si="39"/>
        <v>0</v>
      </c>
      <c r="I137" s="154"/>
      <c r="J137" s="419">
        <f t="shared" ref="J137:J138" si="43">H137</f>
        <v>0</v>
      </c>
      <c r="K137" s="96"/>
      <c r="L137" s="85"/>
      <c r="M137" s="107"/>
      <c r="N137" s="107"/>
      <c r="O137" s="107"/>
      <c r="GX137" s="33"/>
      <c r="GY137" s="33"/>
    </row>
    <row r="138" spans="2:207" s="32" customFormat="1" ht="15" customHeight="1" x14ac:dyDescent="0.25">
      <c r="B138" s="343"/>
      <c r="C138" s="106"/>
      <c r="D138" s="159" t="s">
        <v>108</v>
      </c>
      <c r="E138" s="95" t="s">
        <v>34</v>
      </c>
      <c r="F138" s="280">
        <v>20</v>
      </c>
      <c r="G138" s="470"/>
      <c r="H138" s="154">
        <f t="shared" si="39"/>
        <v>0</v>
      </c>
      <c r="I138" s="154"/>
      <c r="J138" s="419">
        <f t="shared" si="43"/>
        <v>0</v>
      </c>
      <c r="K138" s="63"/>
      <c r="L138" s="85"/>
      <c r="M138" s="107"/>
      <c r="N138" s="107"/>
      <c r="O138" s="107"/>
      <c r="GX138" s="33"/>
      <c r="GY138" s="33"/>
    </row>
    <row r="139" spans="2:207" s="32" customFormat="1" x14ac:dyDescent="0.25">
      <c r="B139" s="343"/>
      <c r="C139" s="106"/>
      <c r="D139" s="159" t="s">
        <v>109</v>
      </c>
      <c r="E139" s="95" t="s">
        <v>42</v>
      </c>
      <c r="F139" s="280">
        <v>22</v>
      </c>
      <c r="G139" s="470"/>
      <c r="H139" s="154">
        <f t="shared" si="39"/>
        <v>0</v>
      </c>
      <c r="I139" s="154"/>
      <c r="J139" s="419">
        <f t="shared" ref="J139" si="44">H139</f>
        <v>0</v>
      </c>
      <c r="K139" s="63"/>
      <c r="L139" s="85"/>
      <c r="M139" s="107"/>
      <c r="N139" s="107"/>
      <c r="O139" s="107"/>
      <c r="GX139" s="33"/>
      <c r="GY139" s="33"/>
    </row>
    <row r="140" spans="2:207" s="32" customFormat="1" ht="15" customHeight="1" x14ac:dyDescent="0.25">
      <c r="B140" s="343"/>
      <c r="C140" s="109"/>
      <c r="D140" s="122"/>
      <c r="E140" s="95"/>
      <c r="F140" s="74"/>
      <c r="G140" s="156"/>
      <c r="H140" s="129"/>
      <c r="I140" s="129"/>
      <c r="J140" s="129"/>
      <c r="K140" s="63"/>
      <c r="L140" s="85"/>
      <c r="M140" s="107"/>
      <c r="N140" s="107"/>
      <c r="O140" s="107"/>
      <c r="GX140" s="33"/>
      <c r="GY140" s="33"/>
    </row>
    <row r="141" spans="2:207" s="32" customFormat="1" ht="15" customHeight="1" x14ac:dyDescent="0.2">
      <c r="B141" s="344"/>
      <c r="C141" s="359" t="s">
        <v>93</v>
      </c>
      <c r="D141" s="373"/>
      <c r="E141" s="347"/>
      <c r="F141" s="348"/>
      <c r="G141" s="349"/>
      <c r="H141" s="363">
        <f>SUM(H123:H140)</f>
        <v>0</v>
      </c>
      <c r="I141" s="363"/>
      <c r="J141" s="363"/>
      <c r="K141" s="351"/>
      <c r="L141" s="85"/>
      <c r="M141" s="107"/>
      <c r="N141" s="107"/>
      <c r="O141" s="107"/>
    </row>
    <row r="142" spans="2:207" s="32" customFormat="1" ht="15" customHeight="1" x14ac:dyDescent="0.2">
      <c r="B142" s="86"/>
      <c r="C142" s="109"/>
      <c r="D142" s="108"/>
      <c r="E142" s="73"/>
      <c r="F142" s="58"/>
      <c r="G142" s="59"/>
      <c r="H142" s="127"/>
      <c r="I142" s="127"/>
      <c r="J142" s="127"/>
      <c r="K142" s="127"/>
      <c r="L142" s="85"/>
      <c r="M142" s="107"/>
      <c r="N142" s="107"/>
      <c r="O142" s="107"/>
    </row>
    <row r="143" spans="2:207" s="32" customFormat="1" ht="20.25" customHeight="1" x14ac:dyDescent="0.2">
      <c r="B143" s="336"/>
      <c r="C143" s="353" t="s">
        <v>31</v>
      </c>
      <c r="D143" s="354"/>
      <c r="E143" s="355"/>
      <c r="F143" s="356"/>
      <c r="G143" s="357"/>
      <c r="H143" s="341"/>
      <c r="I143" s="341"/>
      <c r="J143" s="341"/>
      <c r="K143" s="342"/>
      <c r="L143" s="85"/>
      <c r="M143" s="107"/>
      <c r="N143" s="107"/>
      <c r="O143" s="107"/>
    </row>
    <row r="144" spans="2:207" s="32" customFormat="1" x14ac:dyDescent="0.2">
      <c r="B144" s="343"/>
      <c r="C144" s="268"/>
      <c r="D144" s="117"/>
      <c r="E144" s="95"/>
      <c r="F144" s="269"/>
      <c r="G144" s="77"/>
      <c r="H144" s="132"/>
      <c r="I144" s="132"/>
      <c r="J144" s="132"/>
      <c r="K144" s="82"/>
      <c r="L144" s="85"/>
      <c r="M144" s="107"/>
      <c r="N144" s="107"/>
      <c r="O144" s="107"/>
    </row>
    <row r="145" spans="2:207" s="32" customFormat="1" ht="15.75" customHeight="1" x14ac:dyDescent="0.2">
      <c r="B145" s="343"/>
      <c r="C145" s="106"/>
      <c r="D145" s="427" t="s">
        <v>176</v>
      </c>
      <c r="E145" s="100" t="s">
        <v>6</v>
      </c>
      <c r="F145" s="267">
        <v>100</v>
      </c>
      <c r="G145" s="470"/>
      <c r="H145" s="154">
        <f>F145*G145</f>
        <v>0</v>
      </c>
      <c r="I145" s="309">
        <f t="shared" ref="I145" si="45">H145</f>
        <v>0</v>
      </c>
      <c r="J145" s="154"/>
      <c r="K145" s="99"/>
      <c r="L145" s="85"/>
      <c r="M145" s="135"/>
      <c r="N145" s="107"/>
      <c r="O145" s="107"/>
    </row>
    <row r="146" spans="2:207" s="32" customFormat="1" ht="15.75" x14ac:dyDescent="0.2">
      <c r="B146" s="343"/>
      <c r="C146" s="106"/>
      <c r="D146" s="123" t="s">
        <v>81</v>
      </c>
      <c r="E146" s="100" t="s">
        <v>6</v>
      </c>
      <c r="F146" s="267">
        <v>55</v>
      </c>
      <c r="G146" s="470"/>
      <c r="H146" s="154">
        <f>F146*G146</f>
        <v>0</v>
      </c>
      <c r="I146" s="154"/>
      <c r="J146" s="419">
        <f t="shared" ref="J146:J147" si="46">H146</f>
        <v>0</v>
      </c>
      <c r="K146" s="99"/>
      <c r="L146" s="85"/>
      <c r="M146" s="135"/>
      <c r="N146" s="107"/>
      <c r="O146" s="107"/>
    </row>
    <row r="147" spans="2:207" s="32" customFormat="1" x14ac:dyDescent="0.2">
      <c r="B147" s="343"/>
      <c r="C147" s="106"/>
      <c r="D147" s="284" t="s">
        <v>116</v>
      </c>
      <c r="E147" s="100" t="s">
        <v>6</v>
      </c>
      <c r="F147" s="267">
        <v>25</v>
      </c>
      <c r="G147" s="470"/>
      <c r="H147" s="154">
        <f>F147*G147</f>
        <v>0</v>
      </c>
      <c r="I147" s="154"/>
      <c r="J147" s="419">
        <f t="shared" si="46"/>
        <v>0</v>
      </c>
      <c r="K147" s="99"/>
      <c r="L147" s="85"/>
      <c r="M147" s="107"/>
      <c r="N147" s="107"/>
      <c r="O147" s="107"/>
    </row>
    <row r="148" spans="2:207" s="32" customFormat="1" ht="15" customHeight="1" x14ac:dyDescent="0.2">
      <c r="B148" s="343"/>
      <c r="C148" s="109"/>
      <c r="D148" s="108"/>
      <c r="E148" s="73"/>
      <c r="F148" s="101"/>
      <c r="G148" s="75"/>
      <c r="H148" s="133"/>
      <c r="I148" s="133"/>
      <c r="J148" s="133"/>
      <c r="K148" s="158"/>
      <c r="L148" s="85"/>
      <c r="M148" s="107"/>
      <c r="N148" s="107"/>
      <c r="O148" s="107"/>
    </row>
    <row r="149" spans="2:207" s="32" customFormat="1" ht="15" customHeight="1" x14ac:dyDescent="0.2">
      <c r="B149" s="344"/>
      <c r="C149" s="359" t="s">
        <v>32</v>
      </c>
      <c r="D149" s="374"/>
      <c r="E149" s="375"/>
      <c r="F149" s="376"/>
      <c r="G149" s="349"/>
      <c r="H149" s="363">
        <f>SUM(H145:H147)</f>
        <v>0</v>
      </c>
      <c r="I149" s="363"/>
      <c r="J149" s="363"/>
      <c r="K149" s="351"/>
      <c r="L149" s="85"/>
      <c r="M149" s="107"/>
      <c r="N149" s="107"/>
      <c r="O149" s="107"/>
    </row>
    <row r="150" spans="2:207" s="32" customFormat="1" ht="15" customHeight="1" x14ac:dyDescent="0.2">
      <c r="B150" s="86"/>
      <c r="C150" s="109"/>
      <c r="D150" s="86"/>
      <c r="E150" s="83"/>
      <c r="F150" s="84"/>
      <c r="G150" s="59"/>
      <c r="H150" s="127"/>
      <c r="I150" s="127"/>
      <c r="J150" s="127"/>
      <c r="K150" s="127"/>
      <c r="L150" s="85"/>
      <c r="M150" s="107"/>
      <c r="N150" s="107"/>
      <c r="O150" s="107"/>
    </row>
    <row r="151" spans="2:207" s="32" customFormat="1" ht="15" customHeight="1" x14ac:dyDescent="0.2">
      <c r="B151" s="336"/>
      <c r="C151" s="353" t="s">
        <v>100</v>
      </c>
      <c r="D151" s="354"/>
      <c r="E151" s="355"/>
      <c r="F151" s="377"/>
      <c r="G151" s="357"/>
      <c r="H151" s="341"/>
      <c r="I151" s="341"/>
      <c r="J151" s="341"/>
      <c r="K151" s="342"/>
      <c r="L151" s="85"/>
      <c r="M151" s="107"/>
      <c r="N151" s="107"/>
      <c r="O151" s="107"/>
    </row>
    <row r="152" spans="2:207" s="32" customFormat="1" ht="15" customHeight="1" x14ac:dyDescent="0.2">
      <c r="B152" s="343"/>
      <c r="C152" s="109"/>
      <c r="D152" s="108"/>
      <c r="E152" s="73"/>
      <c r="F152" s="84"/>
      <c r="G152" s="59"/>
      <c r="H152" s="127"/>
      <c r="I152" s="127"/>
      <c r="J152" s="127"/>
      <c r="K152" s="57"/>
      <c r="L152" s="85"/>
      <c r="M152" s="107"/>
      <c r="N152" s="107"/>
      <c r="O152" s="107"/>
    </row>
    <row r="153" spans="2:207" s="32" customFormat="1" ht="15" customHeight="1" x14ac:dyDescent="0.2">
      <c r="B153" s="378"/>
      <c r="C153" s="106"/>
      <c r="D153" s="117" t="s">
        <v>177</v>
      </c>
      <c r="E153" s="95" t="s">
        <v>28</v>
      </c>
      <c r="F153" s="267">
        <v>20</v>
      </c>
      <c r="G153" s="470"/>
      <c r="H153" s="154">
        <f t="shared" ref="H153:H155" si="47">F153*G153</f>
        <v>0</v>
      </c>
      <c r="I153" s="154"/>
      <c r="J153" s="419">
        <f t="shared" ref="J153:J154" si="48">H153</f>
        <v>0</v>
      </c>
      <c r="K153" s="57"/>
      <c r="L153" s="85"/>
      <c r="M153" s="107"/>
      <c r="N153" s="107"/>
      <c r="O153" s="107"/>
    </row>
    <row r="154" spans="2:207" s="32" customFormat="1" ht="15" customHeight="1" x14ac:dyDescent="0.2">
      <c r="B154" s="378"/>
      <c r="C154" s="106"/>
      <c r="D154" s="117" t="s">
        <v>178</v>
      </c>
      <c r="E154" s="95" t="s">
        <v>28</v>
      </c>
      <c r="F154" s="267">
        <v>68</v>
      </c>
      <c r="G154" s="470"/>
      <c r="H154" s="154">
        <f t="shared" si="47"/>
        <v>0</v>
      </c>
      <c r="I154" s="154"/>
      <c r="J154" s="419">
        <f t="shared" si="48"/>
        <v>0</v>
      </c>
      <c r="K154" s="57"/>
      <c r="L154" s="85"/>
      <c r="M154" s="107"/>
      <c r="N154" s="107"/>
      <c r="O154" s="107"/>
    </row>
    <row r="155" spans="2:207" s="32" customFormat="1" ht="15.75" x14ac:dyDescent="0.2">
      <c r="B155" s="378"/>
      <c r="C155" s="106"/>
      <c r="D155" s="159" t="s">
        <v>80</v>
      </c>
      <c r="E155" s="95" t="s">
        <v>28</v>
      </c>
      <c r="F155" s="267">
        <v>100</v>
      </c>
      <c r="G155" s="470"/>
      <c r="H155" s="154">
        <f t="shared" si="47"/>
        <v>0</v>
      </c>
      <c r="I155" s="309">
        <f t="shared" ref="I155" si="49">H155</f>
        <v>0</v>
      </c>
      <c r="J155" s="154"/>
      <c r="K155" s="82"/>
      <c r="L155" s="85"/>
      <c r="M155" s="135"/>
      <c r="N155" s="107"/>
      <c r="O155" s="107"/>
    </row>
    <row r="156" spans="2:207" s="25" customFormat="1" ht="15" customHeight="1" x14ac:dyDescent="0.2">
      <c r="B156" s="378"/>
      <c r="C156" s="109"/>
      <c r="D156" s="108"/>
      <c r="E156" s="73"/>
      <c r="F156" s="101"/>
      <c r="G156" s="160"/>
      <c r="H156" s="127"/>
      <c r="I156" s="127"/>
      <c r="J156" s="127"/>
      <c r="K156" s="57"/>
      <c r="L156" s="85"/>
      <c r="M156" s="104"/>
      <c r="N156" s="104"/>
      <c r="O156" s="104"/>
    </row>
    <row r="157" spans="2:207" s="25" customFormat="1" ht="15" customHeight="1" x14ac:dyDescent="0.25">
      <c r="B157" s="344"/>
      <c r="C157" s="359" t="s">
        <v>94</v>
      </c>
      <c r="D157" s="346"/>
      <c r="E157" s="347"/>
      <c r="F157" s="348"/>
      <c r="G157" s="349"/>
      <c r="H157" s="363">
        <f>SUM(H153:H156)</f>
        <v>0</v>
      </c>
      <c r="I157" s="363"/>
      <c r="J157" s="363"/>
      <c r="K157" s="364"/>
      <c r="L157" s="85"/>
      <c r="M157" s="104"/>
      <c r="N157" s="104"/>
      <c r="O157" s="104"/>
      <c r="GV157" s="30"/>
      <c r="GW157" s="30"/>
      <c r="GX157" s="30"/>
      <c r="GY157" s="30"/>
    </row>
    <row r="158" spans="2:207" s="25" customFormat="1" ht="15" customHeight="1" x14ac:dyDescent="0.25">
      <c r="B158" s="85"/>
      <c r="C158" s="124"/>
      <c r="D158" s="85"/>
      <c r="E158" s="85"/>
      <c r="F158" s="54"/>
      <c r="G158" s="55"/>
      <c r="H158" s="102"/>
      <c r="I158" s="102"/>
      <c r="J158" s="102"/>
      <c r="K158" s="102"/>
      <c r="L158" s="85"/>
      <c r="M158" s="104"/>
      <c r="N158" s="104"/>
      <c r="O158" s="104"/>
      <c r="GV158" s="30"/>
      <c r="GW158" s="30"/>
      <c r="GX158" s="30"/>
      <c r="GY158" s="30"/>
    </row>
    <row r="159" spans="2:207" s="25" customFormat="1" ht="15" customHeight="1" x14ac:dyDescent="0.25">
      <c r="C159" s="26"/>
      <c r="F159" s="27"/>
      <c r="G159" s="28"/>
      <c r="H159" s="29"/>
      <c r="I159" s="29"/>
      <c r="J159" s="29"/>
      <c r="K159" s="29"/>
      <c r="GV159" s="30"/>
      <c r="GW159" s="30"/>
      <c r="GX159" s="30"/>
      <c r="GY159" s="30"/>
    </row>
    <row r="160" spans="2:207" s="25" customFormat="1" ht="15" customHeight="1" x14ac:dyDescent="0.25">
      <c r="C160" s="26"/>
      <c r="F160" s="27"/>
      <c r="G160" s="28"/>
      <c r="H160" s="29"/>
      <c r="I160" s="29"/>
      <c r="J160" s="29"/>
      <c r="K160" s="29"/>
      <c r="GV160" s="30"/>
      <c r="GW160" s="30"/>
      <c r="GX160" s="30"/>
      <c r="GY160" s="30"/>
    </row>
    <row r="161" spans="3:207" s="25" customFormat="1" ht="15" customHeight="1" x14ac:dyDescent="0.25">
      <c r="C161" s="26"/>
      <c r="F161" s="27"/>
      <c r="G161" s="28"/>
      <c r="H161" s="29"/>
      <c r="I161" s="29"/>
      <c r="J161" s="29"/>
      <c r="K161" s="29"/>
      <c r="GV161" s="30"/>
      <c r="GW161" s="30"/>
      <c r="GX161" s="30"/>
      <c r="GY161" s="30"/>
    </row>
    <row r="162" spans="3:207" s="25" customFormat="1" ht="15" customHeight="1" x14ac:dyDescent="0.25">
      <c r="C162" s="26"/>
      <c r="F162" s="27"/>
      <c r="G162" s="28"/>
      <c r="H162" s="29"/>
      <c r="I162" s="29"/>
      <c r="J162" s="29"/>
      <c r="K162" s="29"/>
      <c r="GV162" s="30"/>
      <c r="GW162" s="30"/>
      <c r="GX162" s="30"/>
      <c r="GY162" s="30"/>
    </row>
  </sheetData>
  <sheetProtection selectLockedCells="1" selectUnlockedCells="1"/>
  <mergeCells count="7">
    <mergeCell ref="B1:D1"/>
    <mergeCell ref="I3:J3"/>
    <mergeCell ref="D3:D4"/>
    <mergeCell ref="E3:E4"/>
    <mergeCell ref="F3:F4"/>
    <mergeCell ref="G3:G4"/>
    <mergeCell ref="H3:H4"/>
  </mergeCells>
  <printOptions horizontalCentered="1"/>
  <pageMargins left="0.25" right="0.25" top="0.75" bottom="0.75" header="0.3" footer="0.3"/>
  <pageSetup paperSize="9" scale="68" firstPageNumber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E25"/>
  <sheetViews>
    <sheetView zoomScale="55" zoomScaleNormal="55" zoomScaleSheetLayoutView="100" workbookViewId="0">
      <selection activeCell="M21" sqref="M21"/>
    </sheetView>
  </sheetViews>
  <sheetFormatPr defaultColWidth="10.5" defaultRowHeight="15" x14ac:dyDescent="0.25"/>
  <cols>
    <col min="1" max="1" width="2.5" style="16" customWidth="1"/>
    <col min="2" max="2" width="3.375" style="1" customWidth="1"/>
    <col min="3" max="3" width="2.5" style="13" customWidth="1"/>
    <col min="4" max="4" width="89" style="1" customWidth="1"/>
    <col min="5" max="5" width="5.75" style="1" customWidth="1"/>
    <col min="6" max="6" width="8" style="14" bestFit="1" customWidth="1"/>
    <col min="7" max="7" width="13.25" style="6" customWidth="1"/>
    <col min="8" max="10" width="18.875" style="15" customWidth="1"/>
    <col min="11" max="12" width="2.5" style="1" customWidth="1"/>
    <col min="13" max="213" width="8.375" style="1" customWidth="1"/>
    <col min="214" max="217" width="8.375" style="16" customWidth="1"/>
    <col min="218" max="16384" width="10.5" style="16"/>
  </cols>
  <sheetData>
    <row r="1" spans="2:14" s="17" customFormat="1" ht="23.25" x14ac:dyDescent="0.2">
      <c r="B1" s="447" t="s">
        <v>83</v>
      </c>
      <c r="C1" s="447"/>
      <c r="D1" s="447"/>
      <c r="E1" s="196"/>
      <c r="F1" s="197"/>
      <c r="G1" s="198"/>
      <c r="K1" s="199" t="str">
        <f>Kryci_list!F12</f>
        <v>Objekt SO 401 - Veřejné osvětlení</v>
      </c>
    </row>
    <row r="2" spans="2:14" s="17" customFormat="1" ht="23.25" x14ac:dyDescent="0.2">
      <c r="B2" s="410"/>
      <c r="C2" s="410"/>
      <c r="D2" s="410"/>
      <c r="E2" s="196"/>
      <c r="F2" s="197"/>
      <c r="G2" s="198"/>
      <c r="K2" s="199"/>
    </row>
    <row r="3" spans="2:14" s="17" customFormat="1" ht="15.75" customHeight="1" x14ac:dyDescent="0.2">
      <c r="B3" s="302"/>
      <c r="C3" s="303"/>
      <c r="D3" s="449" t="s">
        <v>89</v>
      </c>
      <c r="E3" s="451" t="s">
        <v>90</v>
      </c>
      <c r="F3" s="453" t="s">
        <v>91</v>
      </c>
      <c r="G3" s="448" t="s">
        <v>95</v>
      </c>
      <c r="H3" s="448" t="s">
        <v>92</v>
      </c>
      <c r="I3" s="448" t="s">
        <v>119</v>
      </c>
      <c r="J3" s="448"/>
      <c r="K3" s="304"/>
    </row>
    <row r="4" spans="2:14" ht="15" customHeight="1" x14ac:dyDescent="0.25">
      <c r="B4" s="305"/>
      <c r="C4" s="306"/>
      <c r="D4" s="450"/>
      <c r="E4" s="452"/>
      <c r="F4" s="454"/>
      <c r="G4" s="455"/>
      <c r="H4" s="455"/>
      <c r="I4" s="411" t="s">
        <v>120</v>
      </c>
      <c r="J4" s="411" t="s">
        <v>121</v>
      </c>
      <c r="K4" s="308"/>
      <c r="L4" s="103"/>
      <c r="M4" s="103"/>
      <c r="N4" s="162"/>
    </row>
    <row r="5" spans="2:14" s="9" customFormat="1" x14ac:dyDescent="0.25">
      <c r="B5" s="168"/>
      <c r="C5" s="169"/>
      <c r="D5" s="170"/>
      <c r="E5" s="170"/>
      <c r="F5" s="171"/>
      <c r="G5" s="172"/>
      <c r="H5" s="173"/>
      <c r="I5" s="127"/>
      <c r="J5" s="127"/>
      <c r="K5" s="174"/>
      <c r="L5" s="174"/>
      <c r="M5" s="174"/>
      <c r="N5" s="163"/>
    </row>
    <row r="6" spans="2:14" s="9" customFormat="1" x14ac:dyDescent="0.25">
      <c r="B6" s="352"/>
      <c r="C6" s="353" t="s">
        <v>3</v>
      </c>
      <c r="D6" s="354"/>
      <c r="E6" s="354"/>
      <c r="F6" s="379"/>
      <c r="G6" s="380"/>
      <c r="H6" s="341"/>
      <c r="I6" s="341"/>
      <c r="J6" s="341"/>
      <c r="K6" s="387"/>
      <c r="L6" s="174"/>
      <c r="M6" s="174"/>
      <c r="N6" s="163"/>
    </row>
    <row r="7" spans="2:14" s="9" customFormat="1" x14ac:dyDescent="0.25">
      <c r="B7" s="381"/>
      <c r="C7" s="175"/>
      <c r="D7" s="108"/>
      <c r="E7" s="108"/>
      <c r="F7" s="176"/>
      <c r="G7" s="177"/>
      <c r="H7" s="127"/>
      <c r="I7" s="127"/>
      <c r="J7" s="127"/>
      <c r="K7" s="178"/>
      <c r="L7" s="174"/>
      <c r="M7" s="174"/>
      <c r="N7" s="163"/>
    </row>
    <row r="8" spans="2:14" s="9" customFormat="1" x14ac:dyDescent="0.25">
      <c r="B8" s="381"/>
      <c r="C8" s="109"/>
      <c r="D8" s="108" t="s">
        <v>35</v>
      </c>
      <c r="E8" s="73" t="s">
        <v>76</v>
      </c>
      <c r="F8" s="56">
        <v>1</v>
      </c>
      <c r="G8" s="473"/>
      <c r="H8" s="180">
        <f>F8*G8</f>
        <v>0</v>
      </c>
      <c r="I8" s="180"/>
      <c r="J8" s="429">
        <f>H8</f>
        <v>0</v>
      </c>
      <c r="K8" s="178"/>
      <c r="L8" s="174"/>
      <c r="M8" s="174"/>
      <c r="N8" s="163"/>
    </row>
    <row r="9" spans="2:14" x14ac:dyDescent="0.25">
      <c r="B9" s="381"/>
      <c r="C9" s="268"/>
      <c r="D9" s="108" t="s">
        <v>166</v>
      </c>
      <c r="E9" s="73" t="s">
        <v>76</v>
      </c>
      <c r="F9" s="190">
        <v>1</v>
      </c>
      <c r="G9" s="473"/>
      <c r="H9" s="75">
        <f>G9*F9</f>
        <v>0</v>
      </c>
      <c r="I9" s="75"/>
      <c r="J9" s="429">
        <f t="shared" ref="J9:J10" si="0">H9</f>
        <v>0</v>
      </c>
      <c r="K9" s="181"/>
      <c r="L9" s="85"/>
      <c r="M9" s="85"/>
      <c r="N9" s="162"/>
    </row>
    <row r="10" spans="2:14" s="1" customFormat="1" x14ac:dyDescent="0.25">
      <c r="B10" s="343"/>
      <c r="C10" s="109"/>
      <c r="D10" s="108" t="s">
        <v>186</v>
      </c>
      <c r="E10" s="73" t="s">
        <v>76</v>
      </c>
      <c r="F10" s="56">
        <v>1</v>
      </c>
      <c r="G10" s="473"/>
      <c r="H10" s="180">
        <f>F10*G10</f>
        <v>0</v>
      </c>
      <c r="I10" s="180"/>
      <c r="J10" s="429">
        <f t="shared" si="0"/>
        <v>0</v>
      </c>
      <c r="K10" s="181"/>
      <c r="L10" s="85"/>
      <c r="M10" s="85"/>
      <c r="N10" s="162"/>
    </row>
    <row r="11" spans="2:14" s="1" customFormat="1" x14ac:dyDescent="0.25">
      <c r="B11" s="343"/>
      <c r="C11" s="109"/>
      <c r="D11" s="108"/>
      <c r="E11" s="56"/>
      <c r="F11" s="56"/>
      <c r="G11" s="179"/>
      <c r="H11" s="180"/>
      <c r="I11" s="180"/>
      <c r="J11" s="180"/>
      <c r="K11" s="181"/>
      <c r="L11" s="85"/>
      <c r="M11" s="85"/>
      <c r="N11" s="162"/>
    </row>
    <row r="12" spans="2:14" x14ac:dyDescent="0.25">
      <c r="B12" s="344"/>
      <c r="C12" s="359" t="s">
        <v>4</v>
      </c>
      <c r="D12" s="382"/>
      <c r="E12" s="373"/>
      <c r="F12" s="383"/>
      <c r="G12" s="384"/>
      <c r="H12" s="385">
        <f>SUM(H8:H10)</f>
        <v>0</v>
      </c>
      <c r="I12" s="385"/>
      <c r="J12" s="385"/>
      <c r="K12" s="386"/>
      <c r="L12" s="85"/>
      <c r="M12" s="85"/>
      <c r="N12" s="162"/>
    </row>
    <row r="13" spans="2:14" x14ac:dyDescent="0.25">
      <c r="B13" s="182"/>
      <c r="C13" s="183"/>
      <c r="D13" s="182"/>
      <c r="E13" s="184"/>
      <c r="F13" s="185"/>
      <c r="G13" s="186"/>
      <c r="H13" s="187"/>
      <c r="I13" s="160"/>
      <c r="J13" s="160"/>
      <c r="K13" s="85"/>
      <c r="L13" s="85"/>
      <c r="M13" s="85"/>
      <c r="N13" s="162"/>
    </row>
    <row r="14" spans="2:14" x14ac:dyDescent="0.25">
      <c r="B14" s="352"/>
      <c r="C14" s="387" t="s">
        <v>5</v>
      </c>
      <c r="D14" s="352"/>
      <c r="E14" s="354"/>
      <c r="F14" s="379"/>
      <c r="G14" s="380"/>
      <c r="H14" s="388"/>
      <c r="I14" s="388"/>
      <c r="J14" s="388"/>
      <c r="K14" s="389"/>
      <c r="L14" s="85"/>
      <c r="M14" s="85"/>
      <c r="N14" s="162"/>
    </row>
    <row r="15" spans="2:14" x14ac:dyDescent="0.25">
      <c r="B15" s="381"/>
      <c r="C15" s="268"/>
      <c r="D15" s="108"/>
      <c r="E15" s="108"/>
      <c r="F15" s="176"/>
      <c r="G15" s="177"/>
      <c r="H15" s="160"/>
      <c r="I15" s="160"/>
      <c r="J15" s="160"/>
      <c r="K15" s="181"/>
      <c r="L15" s="85"/>
      <c r="M15" s="85"/>
      <c r="N15" s="162"/>
    </row>
    <row r="16" spans="2:14" x14ac:dyDescent="0.25">
      <c r="B16" s="381"/>
      <c r="C16" s="111"/>
      <c r="D16" s="108" t="s">
        <v>79</v>
      </c>
      <c r="E16" s="73" t="s">
        <v>76</v>
      </c>
      <c r="F16" s="190">
        <v>1</v>
      </c>
      <c r="G16" s="473"/>
      <c r="H16" s="75">
        <f>G16*F16</f>
        <v>0</v>
      </c>
      <c r="I16" s="75"/>
      <c r="J16" s="429">
        <f>H16</f>
        <v>0</v>
      </c>
      <c r="K16" s="181"/>
      <c r="L16" s="85"/>
      <c r="M16" s="85"/>
      <c r="N16" s="162"/>
    </row>
    <row r="17" spans="2:14" x14ac:dyDescent="0.25">
      <c r="B17" s="381"/>
      <c r="C17" s="111"/>
      <c r="D17" s="117" t="s">
        <v>59</v>
      </c>
      <c r="E17" s="73" t="s">
        <v>76</v>
      </c>
      <c r="F17" s="188">
        <v>1</v>
      </c>
      <c r="G17" s="473"/>
      <c r="H17" s="189">
        <f t="shared" ref="H17:H19" si="1">G17*F17</f>
        <v>0</v>
      </c>
      <c r="I17" s="428">
        <f>H17</f>
        <v>0</v>
      </c>
      <c r="J17" s="189"/>
      <c r="K17" s="181"/>
      <c r="L17" s="85"/>
      <c r="M17" s="85"/>
      <c r="N17" s="162"/>
    </row>
    <row r="18" spans="2:14" x14ac:dyDescent="0.25">
      <c r="B18" s="381"/>
      <c r="C18" s="111"/>
      <c r="D18" s="117" t="s">
        <v>103</v>
      </c>
      <c r="E18" s="73" t="s">
        <v>76</v>
      </c>
      <c r="F18" s="188">
        <v>1</v>
      </c>
      <c r="G18" s="473"/>
      <c r="H18" s="189">
        <f t="shared" si="1"/>
        <v>0</v>
      </c>
      <c r="I18" s="428">
        <f>H18</f>
        <v>0</v>
      </c>
      <c r="J18" s="189"/>
      <c r="K18" s="181"/>
      <c r="L18" s="85"/>
      <c r="M18" s="85"/>
      <c r="N18" s="162"/>
    </row>
    <row r="19" spans="2:14" x14ac:dyDescent="0.25">
      <c r="B19" s="381"/>
      <c r="C19" s="111"/>
      <c r="D19" s="108" t="s">
        <v>102</v>
      </c>
      <c r="E19" s="73" t="s">
        <v>76</v>
      </c>
      <c r="F19" s="190">
        <v>1</v>
      </c>
      <c r="G19" s="473"/>
      <c r="H19" s="75">
        <f t="shared" si="1"/>
        <v>0</v>
      </c>
      <c r="I19" s="75"/>
      <c r="J19" s="429">
        <f>H19</f>
        <v>0</v>
      </c>
      <c r="K19" s="181"/>
      <c r="L19" s="85"/>
      <c r="M19" s="85"/>
      <c r="N19" s="162"/>
    </row>
    <row r="20" spans="2:14" s="10" customFormat="1" ht="15" customHeight="1" x14ac:dyDescent="0.25">
      <c r="B20" s="390"/>
      <c r="C20" s="111"/>
      <c r="D20" s="191"/>
      <c r="E20" s="192"/>
      <c r="F20" s="193"/>
      <c r="G20" s="194"/>
      <c r="H20" s="195"/>
      <c r="I20" s="195"/>
      <c r="J20" s="195"/>
      <c r="K20" s="178"/>
      <c r="L20" s="174"/>
      <c r="M20" s="174"/>
      <c r="N20" s="163"/>
    </row>
    <row r="21" spans="2:14" x14ac:dyDescent="0.25">
      <c r="B21" s="358"/>
      <c r="C21" s="346" t="s">
        <v>96</v>
      </c>
      <c r="D21" s="373"/>
      <c r="E21" s="373"/>
      <c r="F21" s="383"/>
      <c r="G21" s="384"/>
      <c r="H21" s="391">
        <f>SUM(H15:H20)</f>
        <v>0</v>
      </c>
      <c r="I21" s="391"/>
      <c r="J21" s="391"/>
      <c r="K21" s="386"/>
      <c r="L21" s="85"/>
      <c r="M21" s="85"/>
      <c r="N21" s="162"/>
    </row>
    <row r="22" spans="2:14" x14ac:dyDescent="0.25">
      <c r="B22" s="85"/>
      <c r="C22" s="124"/>
      <c r="D22" s="85"/>
      <c r="E22" s="85"/>
      <c r="F22" s="54"/>
      <c r="G22" s="55"/>
      <c r="H22" s="102"/>
      <c r="I22" s="102"/>
      <c r="J22" s="102"/>
      <c r="K22" s="85"/>
      <c r="L22" s="85"/>
      <c r="M22" s="85"/>
      <c r="N22" s="162"/>
    </row>
    <row r="23" spans="2:14" x14ac:dyDescent="0.25">
      <c r="B23" s="162"/>
      <c r="C23" s="164"/>
      <c r="D23" s="162"/>
      <c r="E23" s="162"/>
      <c r="F23" s="165"/>
      <c r="G23" s="166"/>
      <c r="H23" s="167"/>
      <c r="I23" s="167"/>
      <c r="J23" s="167"/>
      <c r="K23" s="162"/>
      <c r="L23" s="162"/>
      <c r="M23" s="162"/>
      <c r="N23" s="162"/>
    </row>
    <row r="24" spans="2:14" x14ac:dyDescent="0.25">
      <c r="B24" s="162"/>
      <c r="C24" s="164"/>
      <c r="D24" s="162"/>
      <c r="E24" s="162"/>
      <c r="F24" s="165"/>
      <c r="G24" s="166"/>
      <c r="H24" s="167"/>
      <c r="I24" s="167"/>
      <c r="J24" s="167"/>
      <c r="K24" s="162"/>
      <c r="L24" s="162"/>
      <c r="M24" s="162"/>
      <c r="N24" s="162"/>
    </row>
    <row r="25" spans="2:14" x14ac:dyDescent="0.25">
      <c r="B25" s="162"/>
      <c r="C25" s="164"/>
      <c r="D25" s="162"/>
      <c r="E25" s="162"/>
      <c r="F25" s="165"/>
      <c r="G25" s="166"/>
      <c r="H25" s="167"/>
      <c r="I25" s="167"/>
      <c r="J25" s="167"/>
      <c r="K25" s="162"/>
      <c r="L25" s="162"/>
      <c r="M25" s="162"/>
      <c r="N25" s="162"/>
    </row>
  </sheetData>
  <sheetProtection selectLockedCells="1" selectUnlockedCells="1"/>
  <mergeCells count="7">
    <mergeCell ref="H3:H4"/>
    <mergeCell ref="I3:J3"/>
    <mergeCell ref="B1:D1"/>
    <mergeCell ref="D3:D4"/>
    <mergeCell ref="E3:E4"/>
    <mergeCell ref="F3:F4"/>
    <mergeCell ref="G3:G4"/>
  </mergeCells>
  <printOptions horizontalCentered="1"/>
  <pageMargins left="0.25" right="0.25" top="0.75" bottom="0.75" header="0.3" footer="0.3"/>
  <pageSetup paperSize="9" scale="84" firstPageNumber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2</vt:i4>
      </vt:variant>
    </vt:vector>
  </HeadingPairs>
  <TitlesOfParts>
    <vt:vector size="6" baseType="lpstr">
      <vt:lpstr>Kryci_list</vt:lpstr>
      <vt:lpstr>Rek_SO401</vt:lpstr>
      <vt:lpstr>Roz_SO401_cast_1</vt:lpstr>
      <vt:lpstr>Vedlejsi_ostatni_SO401</vt:lpstr>
      <vt:lpstr>Kryci_list!Oblast_tisku</vt:lpstr>
      <vt:lpstr>Roz_SO401_cast_1!Oblast_tisku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Vít Novák</cp:lastModifiedBy>
  <cp:lastPrinted>2017-06-12T19:57:49Z</cp:lastPrinted>
  <dcterms:created xsi:type="dcterms:W3CDTF">2013-04-19T08:30:12Z</dcterms:created>
  <dcterms:modified xsi:type="dcterms:W3CDTF">2017-07-11T22:09:22Z</dcterms:modified>
</cp:coreProperties>
</file>