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olhomie1987/Documents/MATLAB/TPS/TMP/"/>
    </mc:Choice>
  </mc:AlternateContent>
  <xr:revisionPtr revIDLastSave="0" documentId="13_ncr:1_{683CCF5B-9924-2549-BE3E-508324685D50}" xr6:coauthVersionLast="47" xr6:coauthVersionMax="47" xr10:uidLastSave="{00000000-0000-0000-0000-000000000000}"/>
  <bookViews>
    <workbookView xWindow="0" yWindow="760" windowWidth="30240" windowHeight="18880" activeTab="1" xr2:uid="{86F4C2D8-6DB1-B24C-A877-DA67AA4DB40E}"/>
  </bookViews>
  <sheets>
    <sheet name="HH" sheetId="1" r:id="rId1"/>
    <sheet name="HA" sheetId="2" r:id="rId2"/>
    <sheet name="AH" sheetId="3" r:id="rId3"/>
    <sheet name="A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" i="4" l="1"/>
  <c r="AL5" i="4"/>
  <c r="AC5" i="4"/>
  <c r="BS8" i="1"/>
  <c r="BG8" i="1"/>
  <c r="BS4" i="1"/>
  <c r="BR2" i="1"/>
  <c r="BS2" i="1"/>
</calcChain>
</file>

<file path=xl/sharedStrings.xml><?xml version="1.0" encoding="utf-8"?>
<sst xmlns="http://schemas.openxmlformats.org/spreadsheetml/2006/main" count="552" uniqueCount="89">
  <si>
    <t>Flight_Number</t>
  </si>
  <si>
    <t>Lead_Pilot</t>
  </si>
  <si>
    <t>Scenario_within_flight</t>
  </si>
  <si>
    <t>Scenario_Type</t>
  </si>
  <si>
    <t>Autonomy_Config</t>
  </si>
  <si>
    <t>Num_Tactical_Comms</t>
  </si>
  <si>
    <t>Correct_Sort</t>
  </si>
  <si>
    <t>Num_CMs</t>
  </si>
  <si>
    <t>Lead_Altitude_Deviation_Count</t>
  </si>
  <si>
    <t>Wingman_Altitude_Deviation_Count</t>
  </si>
  <si>
    <t>Lead_Altitude_Deviation_Integrated_ft_s</t>
  </si>
  <si>
    <t>Wingman_Altitude_Deviation_Integrated_ft_s</t>
  </si>
  <si>
    <t>Proportion_CMs_Intercepted</t>
  </si>
  <si>
    <t>CM1_Interceptor Role</t>
  </si>
  <si>
    <t>CM1_Time_to_Intercept_s_from_start</t>
  </si>
  <si>
    <t>CM1_MOP_Time_to_Intercept_s</t>
  </si>
  <si>
    <t>CM1_MOP_Time_to_Consent_s</t>
  </si>
  <si>
    <t>CM1_Airspeed_Diff_at_Intercept_kt</t>
  </si>
  <si>
    <t>CM1_Heading_Diff_at_Intercept_deg</t>
  </si>
  <si>
    <t>CM1_Altitude_Offset_at_Intercept_ft</t>
  </si>
  <si>
    <t>CM1_Distance_from_CM_at_Intercept_nm</t>
  </si>
  <si>
    <t>CM1_Aspect_at_MELD_Range_deg</t>
  </si>
  <si>
    <t>CM2_Interceptor Role</t>
  </si>
  <si>
    <t>CM2_Time_to_Intercept_s_from_start</t>
  </si>
  <si>
    <t>CM2_MOP_Time_to_Intercept_s</t>
  </si>
  <si>
    <t>CM2_MOP_Time_to_Consent_s</t>
  </si>
  <si>
    <t>CM2_Airspeed_Diff_at_Intercept_kt</t>
  </si>
  <si>
    <t>CM2_Heading_Diff_at_Intercept_deg</t>
  </si>
  <si>
    <t>CM2_Altitude_Offset_at_Intercept_ft</t>
  </si>
  <si>
    <t>CM2_Distance_from_CM_at_Intercept_nm</t>
  </si>
  <si>
    <t>CM2_Aspect_at_MELD_Range_deg</t>
  </si>
  <si>
    <t>CM3_Interceptor Role</t>
  </si>
  <si>
    <t>CM3_Time_to_Intercept_s_from_start</t>
  </si>
  <si>
    <t>CM3_MOP_Time_to_Intercept_s</t>
  </si>
  <si>
    <t>CM3_MOP_Time_to_Consent_s</t>
  </si>
  <si>
    <t>CM3_Airspeed_Diff_at_Intercept_kt</t>
  </si>
  <si>
    <t>CM3_Heading_Diff_at_Intercept_deg</t>
  </si>
  <si>
    <t>CM3_Altitude_Offset_at_Intercept_ft</t>
  </si>
  <si>
    <t>CM3_Distance_from_CM_at_Intercept_nm</t>
  </si>
  <si>
    <t>CM3_Aspect_at_MELD_Range_deg</t>
  </si>
  <si>
    <t>CM4_Interceptor Role</t>
  </si>
  <si>
    <t>CM4_Time_to_Intercept_s_from_start</t>
  </si>
  <si>
    <t>CM4_MOP_Time_to_Intercept_s</t>
  </si>
  <si>
    <t>CM4_MOP_Time_to_Consent_s</t>
  </si>
  <si>
    <t>CM4_Airspeed_Diff_at_Intercept_kt</t>
  </si>
  <si>
    <t>CM4_Heading_Diff_at_Intercept_deg</t>
  </si>
  <si>
    <t>CM4_Altitude_Offset_at_Intercept_ft</t>
  </si>
  <si>
    <t>CM4_Distance_from_CM_at_Intercept_nm</t>
  </si>
  <si>
    <t>CM4_Aspect_at_MELD_Range_deg</t>
  </si>
  <si>
    <t>CM5_Interceptor Role</t>
  </si>
  <si>
    <t>CM5_Time_to_Intercept_s_from_start</t>
  </si>
  <si>
    <t>CM5_MOP_Time_to_Intercept_s</t>
  </si>
  <si>
    <t>CM5_MOP_Time_to_Consent_s</t>
  </si>
  <si>
    <t>CM5_Airspeed_Diff_at_Intercept_kt</t>
  </si>
  <si>
    <t>CM5_Heading_Diff_at_Intercept_deg</t>
  </si>
  <si>
    <t>CM5_Altitude_Offset_at_Intercept_ft</t>
  </si>
  <si>
    <t>CM5_Distance_from_CM_at_Intercept_nm</t>
  </si>
  <si>
    <t>CM5_Aspect_at_MELD_Range_deg</t>
  </si>
  <si>
    <t>Proportion_SAMs_Identified</t>
  </si>
  <si>
    <t>SAM1_Time_to_ID_s</t>
  </si>
  <si>
    <t>SAM2_Time_to_ID_s</t>
  </si>
  <si>
    <t>SAM3_Time_to_ID_s</t>
  </si>
  <si>
    <t>SAM4_Time_to_ID_s</t>
  </si>
  <si>
    <t>SAM5_Time_to_ID_s</t>
  </si>
  <si>
    <t>SAM6_Time_to_ID_s</t>
  </si>
  <si>
    <t>SAM7_Time_to_ID_s</t>
  </si>
  <si>
    <t>SAM8_Time_to_ID_s</t>
  </si>
  <si>
    <t>SAM9_Time_to_ID_s</t>
  </si>
  <si>
    <t>SAM10_Time_to_ID_s</t>
  </si>
  <si>
    <t>Scenario_Duration_s</t>
  </si>
  <si>
    <t>Avg_SAM_ID_Time_s</t>
  </si>
  <si>
    <t>Grimmer</t>
  </si>
  <si>
    <t>C</t>
  </si>
  <si>
    <t>HH</t>
  </si>
  <si>
    <t>Y</t>
  </si>
  <si>
    <t>Lead</t>
  </si>
  <si>
    <t>Wingman</t>
  </si>
  <si>
    <t>HA</t>
  </si>
  <si>
    <t>AH</t>
  </si>
  <si>
    <t>AA</t>
  </si>
  <si>
    <t>Fleischmann</t>
  </si>
  <si>
    <t>Schnell</t>
  </si>
  <si>
    <t>Chan</t>
  </si>
  <si>
    <t>McIntyre</t>
  </si>
  <si>
    <t>Smith</t>
  </si>
  <si>
    <t>Jacob</t>
  </si>
  <si>
    <t>AVG</t>
  </si>
  <si>
    <t/>
  </si>
  <si>
    <t>2 -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</si>
</sst>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0" xfId="0" applyFont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7FEE75-1EA6-2B4D-98EC-8EFEA72C9232}" name="Table4" displayName="Table4" ref="A1:BS8" totalsRowShown="0">
  <autoFilter ref="A1:BS8" xr:uid="{EF7FEE75-1EA6-2B4D-98EC-8EFEA72C9232}"/>
  <sortState xmlns:xlrd2="http://schemas.microsoft.com/office/spreadsheetml/2017/richdata2" ref="A2:BS8">
    <sortCondition ref="B1:B8"/>
  </sortState>
  <tableColumns count="71">
    <tableColumn id="1" xr3:uid="{3747B32F-AE37-464F-83EA-AFED9F443ADF}" name="Flight_Number"/>
    <tableColumn id="2" xr3:uid="{B81912F8-3215-1F4C-AD8E-925E58C0E4FE}" name="Lead_Pilot"/>
    <tableColumn id="3" xr3:uid="{748B012B-453F-C246-9A52-D02A04BEDF75}" name="Scenario_within_flight"/>
    <tableColumn id="4" xr3:uid="{AF690A34-82F5-A847-B102-6C36DBB438D9}" name="Scenario_Type"/>
    <tableColumn id="5" xr3:uid="{FEAE3C8E-C20C-3246-A400-7AD8F335C650}" name="Autonomy_Config"/>
    <tableColumn id="6" xr3:uid="{26B3C1FF-F26A-4A4F-B4C2-AD2F08FBF432}" name="Num_Tactical_Comms"/>
    <tableColumn id="7" xr3:uid="{69E4A8E2-5784-AE4B-9660-A659B564297B}" name="Correct_Sort"/>
    <tableColumn id="8" xr3:uid="{1A25F250-B7EC-9F45-92C2-66AA4DAB39B1}" name="Num_CMs"/>
    <tableColumn id="9" xr3:uid="{9155F601-C13B-934A-A28A-EFC4D6111DF4}" name="Lead_Altitude_Deviation_Count"/>
    <tableColumn id="10" xr3:uid="{EA1308C3-E6A5-D04B-A440-A691119CB999}" name="Wingman_Altitude_Deviation_Count"/>
    <tableColumn id="11" xr3:uid="{185F3694-0E79-5E43-AC62-55ED2F00400B}" name="Lead_Altitude_Deviation_Integrated_ft_s"/>
    <tableColumn id="12" xr3:uid="{2743E740-B3E1-8D4F-A67D-8DFE62FBCBD4}" name="Wingman_Altitude_Deviation_Integrated_ft_s"/>
    <tableColumn id="13" xr3:uid="{DD9E1EEE-D80C-D24D-AC0F-F94F9A9E4795}" name="Proportion_CMs_Intercepted"/>
    <tableColumn id="14" xr3:uid="{6CB215D5-66E4-3847-B28B-6C7BBFFED74E}" name="CM1_Interceptor Role"/>
    <tableColumn id="15" xr3:uid="{196EB00D-BD64-F742-B055-65261FE8737A}" name="CM1_Time_to_Intercept_s_from_start"/>
    <tableColumn id="16" xr3:uid="{2EF744FF-B206-794C-AD36-E6DB7B10BEB3}" name="CM1_MOP_Time_to_Intercept_s"/>
    <tableColumn id="17" xr3:uid="{E3F0AEA4-D786-7F4E-B9B4-CC3866787BF3}" name="CM1_MOP_Time_to_Consent_s"/>
    <tableColumn id="18" xr3:uid="{13D9B066-F6BB-984D-AB88-2AA91E852F43}" name="CM1_Airspeed_Diff_at_Intercept_kt"/>
    <tableColumn id="19" xr3:uid="{EC0AF925-78F7-9E48-8418-01C41D8D1166}" name="CM1_Heading_Diff_at_Intercept_deg"/>
    <tableColumn id="20" xr3:uid="{AFBF3DF7-AF19-954B-A617-F07476557E9E}" name="CM1_Altitude_Offset_at_Intercept_ft"/>
    <tableColumn id="21" xr3:uid="{09521D00-44B0-E745-8866-FB069DB632F9}" name="CM1_Distance_from_CM_at_Intercept_nm"/>
    <tableColumn id="22" xr3:uid="{00840C65-6D9C-0B44-B5DE-1784195461FF}" name="CM1_Aspect_at_MELD_Range_deg"/>
    <tableColumn id="23" xr3:uid="{583A396A-455F-F44D-907F-FF2AB9F72102}" name="CM2_Interceptor Role"/>
    <tableColumn id="24" xr3:uid="{919E94B1-A1E9-AB40-B3AC-C298633A74C9}" name="CM2_Time_to_Intercept_s_from_start"/>
    <tableColumn id="25" xr3:uid="{F3946F54-657B-9C4D-8005-24D0DB099E94}" name="CM2_MOP_Time_to_Intercept_s"/>
    <tableColumn id="26" xr3:uid="{11D35CF0-7C45-DD4E-A758-4B0E7F1C894B}" name="CM2_MOP_Time_to_Consent_s"/>
    <tableColumn id="27" xr3:uid="{019E81F6-C88C-C040-8387-EB739C6AFA39}" name="CM2_Airspeed_Diff_at_Intercept_kt"/>
    <tableColumn id="28" xr3:uid="{AB916037-49A3-EE49-B286-77CA3041CDA5}" name="CM2_Heading_Diff_at_Intercept_deg"/>
    <tableColumn id="29" xr3:uid="{BF8D1E8A-B6D7-314B-9B98-8BDE1B7734B4}" name="CM2_Altitude_Offset_at_Intercept_ft"/>
    <tableColumn id="30" xr3:uid="{C7CE656C-1D04-A545-BC1B-5896F6421220}" name="CM2_Distance_from_CM_at_Intercept_nm"/>
    <tableColumn id="31" xr3:uid="{7E3B5A24-CE94-5B45-B68F-302099FA18A7}" name="CM2_Aspect_at_MELD_Range_deg"/>
    <tableColumn id="32" xr3:uid="{475139F6-F722-9449-A8FA-5608F385A208}" name="CM3_Interceptor Role"/>
    <tableColumn id="33" xr3:uid="{4B52AC2C-50E0-B543-BE8A-29C5EB811F83}" name="CM3_Time_to_Intercept_s_from_start"/>
    <tableColumn id="34" xr3:uid="{020960B2-B65F-964E-9FC9-041CB83AADC1}" name="CM3_MOP_Time_to_Intercept_s"/>
    <tableColumn id="35" xr3:uid="{765D71E0-B983-494C-987A-C6DA89832AEA}" name="CM3_MOP_Time_to_Consent_s"/>
    <tableColumn id="36" xr3:uid="{5E7C6E07-3DE6-1949-A686-6E52376A0862}" name="CM3_Airspeed_Diff_at_Intercept_kt"/>
    <tableColumn id="37" xr3:uid="{6C404237-B73A-DF49-B5FC-BB761526A565}" name="CM3_Heading_Diff_at_Intercept_deg"/>
    <tableColumn id="38" xr3:uid="{EF2B15AA-08D3-6146-9CAE-840091B3D9BD}" name="CM3_Altitude_Offset_at_Intercept_ft"/>
    <tableColumn id="39" xr3:uid="{DDCE7424-353C-2742-A1E7-6586757215B0}" name="CM3_Distance_from_CM_at_Intercept_nm"/>
    <tableColumn id="40" xr3:uid="{CB898926-B01D-224F-A25F-F17B9C0B7207}" name="CM3_Aspect_at_MELD_Range_deg"/>
    <tableColumn id="41" xr3:uid="{15D80C71-08B2-654A-ACCE-FA1E32CE280D}" name="CM4_Interceptor Role"/>
    <tableColumn id="42" xr3:uid="{ED5EFC97-6041-7B44-B9DB-228BE0BE7D60}" name="CM4_Time_to_Intercept_s_from_start"/>
    <tableColumn id="43" xr3:uid="{50A807DB-6731-E94E-B924-DC28794321BC}" name="CM4_MOP_Time_to_Intercept_s"/>
    <tableColumn id="44" xr3:uid="{FD45C245-C9B8-EC44-9F5A-480DCD4AEB59}" name="CM4_MOP_Time_to_Consent_s"/>
    <tableColumn id="45" xr3:uid="{33AF8FEC-2DBF-3C42-8559-7CF4FC678587}" name="CM4_Airspeed_Diff_at_Intercept_kt"/>
    <tableColumn id="46" xr3:uid="{8BF76D50-D9A2-B647-8C15-8FCA869E6D22}" name="CM4_Heading_Diff_at_Intercept_deg"/>
    <tableColumn id="47" xr3:uid="{BC34C6F9-4DD1-BE44-8798-BB33A8CA64A5}" name="CM4_Altitude_Offset_at_Intercept_ft"/>
    <tableColumn id="48" xr3:uid="{13D30AE1-BE5C-6A43-8A13-9F135A72F969}" name="CM4_Distance_from_CM_at_Intercept_nm"/>
    <tableColumn id="49" xr3:uid="{749DABE1-DBD0-2440-9B07-D0C5201FBA5F}" name="CM4_Aspect_at_MELD_Range_deg"/>
    <tableColumn id="50" xr3:uid="{43198272-69D3-A14A-BF11-79CB050E5FDE}" name="CM5_Interceptor Role"/>
    <tableColumn id="51" xr3:uid="{1869921E-F05E-3B4F-9005-3E8291FE82C6}" name="CM5_Time_to_Intercept_s_from_start"/>
    <tableColumn id="52" xr3:uid="{463E2636-24E1-A14D-BDD0-B199787DECDD}" name="CM5_MOP_Time_to_Intercept_s"/>
    <tableColumn id="53" xr3:uid="{B95367C8-8326-B34B-AD9F-C969B05FE455}" name="CM5_MOP_Time_to_Consent_s"/>
    <tableColumn id="54" xr3:uid="{B7DFBCF8-F355-2F43-91EF-238ABCA05533}" name="CM5_Airspeed_Diff_at_Intercept_kt"/>
    <tableColumn id="55" xr3:uid="{36250D84-71C7-6C4C-8C3F-821930FACFAA}" name="CM5_Heading_Diff_at_Intercept_deg"/>
    <tableColumn id="56" xr3:uid="{CD7A8FE7-CC7A-C347-AB57-C9B905098B2F}" name="CM5_Altitude_Offset_at_Intercept_ft"/>
    <tableColumn id="57" xr3:uid="{6237E441-9F88-6740-9862-29DE83932699}" name="CM5_Distance_from_CM_at_Intercept_nm"/>
    <tableColumn id="58" xr3:uid="{67D3E6FB-E34C-2842-8E0C-EC438E1E2360}" name="CM5_Aspect_at_MELD_Range_deg"/>
    <tableColumn id="59" xr3:uid="{8225067F-6774-354C-B9D5-FD7AC90E0B5C}" name="Proportion_SAMs_Identified"/>
    <tableColumn id="60" xr3:uid="{22765543-0C91-C540-9412-F50D02B1A190}" name="SAM1_Time_to_ID_s"/>
    <tableColumn id="61" xr3:uid="{2A488FC6-6292-D54F-8541-854B1AA4A504}" name="SAM2_Time_to_ID_s"/>
    <tableColumn id="62" xr3:uid="{DF6D32A2-26D8-0648-A514-9B62FB61FC7F}" name="SAM3_Time_to_ID_s"/>
    <tableColumn id="63" xr3:uid="{BEC2AB5C-32BA-0A46-BA2E-0C782DA97335}" name="SAM4_Time_to_ID_s"/>
    <tableColumn id="64" xr3:uid="{46B1D25D-60BF-9D48-A6D6-7CCFC5ED7838}" name="SAM5_Time_to_ID_s"/>
    <tableColumn id="65" xr3:uid="{FFDA5241-CECB-1645-820E-181DFC28E348}" name="SAM6_Time_to_ID_s"/>
    <tableColumn id="66" xr3:uid="{63FA4559-AFCF-884A-B9BE-FB982C801C2E}" name="SAM7_Time_to_ID_s"/>
    <tableColumn id="67" xr3:uid="{777FD196-CFA2-5C4B-BD80-6A7C31CA6AA7}" name="SAM8_Time_to_ID_s"/>
    <tableColumn id="68" xr3:uid="{A0A662DB-937C-D249-A409-31AF598F6D02}" name="SAM9_Time_to_ID_s"/>
    <tableColumn id="69" xr3:uid="{20775EE1-D4BE-8F42-AC2F-F86406D8CD61}" name="SAM10_Time_to_ID_s"/>
    <tableColumn id="70" xr3:uid="{86EC234B-161C-964E-B478-7658AD1D5C42}" name="Scenario_Duration_s"/>
    <tableColumn id="71" xr3:uid="{1F2E6F1E-1966-2B4C-A1C8-A4A612D8609B}" name="Avg_SAM_ID_Time_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156C01-01F3-AF41-B3CB-C3B22ACA7446}" name="Table3" displayName="Table3" ref="A1:BS7" totalsRowShown="0">
  <autoFilter ref="A1:BS7" xr:uid="{CF156C01-01F3-AF41-B3CB-C3B22ACA7446}"/>
  <sortState xmlns:xlrd2="http://schemas.microsoft.com/office/spreadsheetml/2017/richdata2" ref="A2:BS7">
    <sortCondition ref="B1:B7"/>
  </sortState>
  <tableColumns count="71">
    <tableColumn id="1" xr3:uid="{40A9A722-25AA-9246-8C7C-A4CC5AC36609}" name="Flight_Number"/>
    <tableColumn id="2" xr3:uid="{B366F406-8E12-974F-A5F3-0D7FE33C878B}" name="Lead_Pilot"/>
    <tableColumn id="3" xr3:uid="{54652ADC-A1B3-0341-B843-A066669085ED}" name="Scenario_within_flight"/>
    <tableColumn id="4" xr3:uid="{79C8070C-E89D-0144-8F2F-2B98E40F69F3}" name="Scenario_Type"/>
    <tableColumn id="5" xr3:uid="{259D8C5E-F43A-E641-A19E-503403F872BE}" name="Autonomy_Config"/>
    <tableColumn id="6" xr3:uid="{083D32FB-9F5E-D14C-84F6-A36A32E108FC}" name="Num_Tactical_Comms"/>
    <tableColumn id="7" xr3:uid="{522AFDC1-677F-094C-9EAB-CF7BB33065ED}" name="Correct_Sort"/>
    <tableColumn id="8" xr3:uid="{7085F312-1767-D243-AE6C-0512DF290650}" name="Num_CMs"/>
    <tableColumn id="9" xr3:uid="{1A1C6EA6-4827-AD46-B0A4-932AAB4B9E66}" name="Lead_Altitude_Deviation_Count"/>
    <tableColumn id="10" xr3:uid="{A466A9FC-D259-DC47-AF45-973B8C3B42D9}" name="Wingman_Altitude_Deviation_Count"/>
    <tableColumn id="11" xr3:uid="{EAB46431-662D-BD40-85FA-482450FCB745}" name="Lead_Altitude_Deviation_Integrated_ft_s"/>
    <tableColumn id="12" xr3:uid="{BC88AC9E-107C-3049-9344-E7EABCECB092}" name="Wingman_Altitude_Deviation_Integrated_ft_s"/>
    <tableColumn id="13" xr3:uid="{9B973E49-6DF1-AB4D-BDAC-F061A383505F}" name="Proportion_CMs_Intercepted"/>
    <tableColumn id="14" xr3:uid="{93B62933-F0F2-F74C-A775-B4CD6BFD9D1E}" name="CM1_Interceptor Role"/>
    <tableColumn id="15" xr3:uid="{258EF0A7-2B7A-864D-A511-DBECDAADAEE4}" name="CM1_Time_to_Intercept_s_from_start"/>
    <tableColumn id="16" xr3:uid="{361AD0F6-8226-364D-A5B5-E610D339C65D}" name="CM1_MOP_Time_to_Intercept_s"/>
    <tableColumn id="17" xr3:uid="{95E27D57-43F5-2A4E-9307-A2B200EA2AC8}" name="CM1_MOP_Time_to_Consent_s"/>
    <tableColumn id="18" xr3:uid="{C979C0A4-D592-BB4A-B79F-3A9536F844FB}" name="CM1_Airspeed_Diff_at_Intercept_kt"/>
    <tableColumn id="19" xr3:uid="{26188070-9EA0-0D45-B1EC-615FDFDF902F}" name="CM1_Heading_Diff_at_Intercept_deg"/>
    <tableColumn id="20" xr3:uid="{BE04BD0B-EF7D-B943-B3C5-49B9B7E5FA85}" name="CM1_Altitude_Offset_at_Intercept_ft"/>
    <tableColumn id="21" xr3:uid="{1074B577-749A-C744-87D3-BA4376080441}" name="CM1_Distance_from_CM_at_Intercept_nm"/>
    <tableColumn id="22" xr3:uid="{6AFB00BF-7DF6-4A47-8F95-A45268204AEC}" name="CM1_Aspect_at_MELD_Range_deg"/>
    <tableColumn id="23" xr3:uid="{255C9B82-305A-A24C-9C16-981B5BF78542}" name="CM2_Interceptor Role"/>
    <tableColumn id="24" xr3:uid="{680BE324-A9A1-5345-8554-1C36E80CC7C8}" name="CM2_Time_to_Intercept_s_from_start"/>
    <tableColumn id="25" xr3:uid="{80AFD6AC-3C9B-AA4C-AF56-1D1AEF94CF85}" name="CM2_MOP_Time_to_Intercept_s"/>
    <tableColumn id="26" xr3:uid="{7B91EA0B-CBC4-2E42-B74B-894CD8DEC592}" name="CM2_MOP_Time_to_Consent_s"/>
    <tableColumn id="27" xr3:uid="{77065A37-6CFD-9147-A1E5-8DE7BB7C7670}" name="CM2_Airspeed_Diff_at_Intercept_kt"/>
    <tableColumn id="28" xr3:uid="{AF1B325D-AA3F-DE4B-B232-378DDA54CEA1}" name="CM2_Heading_Diff_at_Intercept_deg"/>
    <tableColumn id="29" xr3:uid="{39181DB3-C047-2349-8E95-4F0CC6DE3C6E}" name="CM2_Altitude_Offset_at_Intercept_ft"/>
    <tableColumn id="30" xr3:uid="{CC7BB8A1-2806-B740-9C2E-77BD16DDD67F}" name="CM2_Distance_from_CM_at_Intercept_nm"/>
    <tableColumn id="31" xr3:uid="{3313943C-446C-0B43-B8DA-A86B4D132547}" name="CM2_Aspect_at_MELD_Range_deg"/>
    <tableColumn id="32" xr3:uid="{9C46B0B5-D124-5749-BEA5-680FF781C9FF}" name="CM3_Interceptor Role"/>
    <tableColumn id="33" xr3:uid="{D245A9B8-91B2-AD43-824F-81D4AB11754D}" name="CM3_Time_to_Intercept_s_from_start"/>
    <tableColumn id="34" xr3:uid="{AE5F5A81-8E10-4242-897A-F5C496A94079}" name="CM3_MOP_Time_to_Intercept_s"/>
    <tableColumn id="35" xr3:uid="{D877C3C6-9A7B-AB41-A6F4-31B6B432FE28}" name="CM3_MOP_Time_to_Consent_s"/>
    <tableColumn id="36" xr3:uid="{C7C04829-C929-6340-A223-E2F9E4F1239E}" name="CM3_Airspeed_Diff_at_Intercept_kt"/>
    <tableColumn id="37" xr3:uid="{986AF37E-2D38-0642-AC81-54D88B480B69}" name="CM3_Heading_Diff_at_Intercept_deg"/>
    <tableColumn id="38" xr3:uid="{0AF3DFC0-0204-4D43-8063-833E2636B1D0}" name="CM3_Altitude_Offset_at_Intercept_ft"/>
    <tableColumn id="39" xr3:uid="{99FE170E-CCE5-CD44-85B3-7B0E90068C85}" name="CM3_Distance_from_CM_at_Intercept_nm"/>
    <tableColumn id="40" xr3:uid="{6FC58579-00B7-C04F-B9E6-3F9650DCADB0}" name="CM3_Aspect_at_MELD_Range_deg"/>
    <tableColumn id="41" xr3:uid="{FF284EC7-4598-3B4A-BDDA-84CFB0683CF4}" name="CM4_Interceptor Role"/>
    <tableColumn id="42" xr3:uid="{63FD8452-A887-7C41-9D4D-B8F1806FF0E1}" name="CM4_Time_to_Intercept_s_from_start"/>
    <tableColumn id="43" xr3:uid="{16097D03-9E2A-9E43-8DC1-16D04ACB9D7A}" name="CM4_MOP_Time_to_Intercept_s"/>
    <tableColumn id="44" xr3:uid="{142F75E6-9088-9743-837D-CD6B07674D81}" name="CM4_MOP_Time_to_Consent_s"/>
    <tableColumn id="45" xr3:uid="{3EC74601-7C07-DE46-84DA-E03074F1B289}" name="CM4_Airspeed_Diff_at_Intercept_kt"/>
    <tableColumn id="46" xr3:uid="{8A42934E-742B-BD46-9E6C-A692C8F68D9D}" name="CM4_Heading_Diff_at_Intercept_deg"/>
    <tableColumn id="47" xr3:uid="{74B18F8A-0DA8-7E48-9A8C-99DBF3CF495B}" name="CM4_Altitude_Offset_at_Intercept_ft"/>
    <tableColumn id="48" xr3:uid="{6723DC99-2963-3346-8D7B-E9D2618C152A}" name="CM4_Distance_from_CM_at_Intercept_nm"/>
    <tableColumn id="49" xr3:uid="{E499A17D-8938-2C43-99C8-67B3EF15C3CF}" name="CM4_Aspect_at_MELD_Range_deg"/>
    <tableColumn id="50" xr3:uid="{952EFF03-5BF1-F44C-8653-0A05BEC55E91}" name="CM5_Interceptor Role"/>
    <tableColumn id="51" xr3:uid="{D47F9D81-5AA3-7C4B-A184-8109BD9B668C}" name="CM5_Time_to_Intercept_s_from_start"/>
    <tableColumn id="52" xr3:uid="{9743B0BF-08F9-4540-9B88-4023675CDF27}" name="CM5_MOP_Time_to_Intercept_s"/>
    <tableColumn id="53" xr3:uid="{4126B743-436D-5D43-BA30-15379B9D27EF}" name="CM5_MOP_Time_to_Consent_s"/>
    <tableColumn id="54" xr3:uid="{FB64EDA4-F3EF-F240-B15F-4C3A0195A116}" name="CM5_Airspeed_Diff_at_Intercept_kt"/>
    <tableColumn id="55" xr3:uid="{CD963202-6152-F946-9876-ABF9F822030C}" name="CM5_Heading_Diff_at_Intercept_deg"/>
    <tableColumn id="56" xr3:uid="{FE6F4CE8-9F7C-AE47-A0DB-7479D946BACB}" name="CM5_Altitude_Offset_at_Intercept_ft"/>
    <tableColumn id="57" xr3:uid="{2C1301A3-9A00-524F-A8C7-56694337A446}" name="CM5_Distance_from_CM_at_Intercept_nm"/>
    <tableColumn id="58" xr3:uid="{8CFC94B3-8330-AC4F-B72E-9057B124669E}" name="CM5_Aspect_at_MELD_Range_deg"/>
    <tableColumn id="59" xr3:uid="{D0602CC5-0148-984C-997A-F4CCAE89C462}" name="Proportion_SAMs_Identified"/>
    <tableColumn id="60" xr3:uid="{128AEFD5-0EC8-DD49-9328-943F6E9EFFE8}" name="SAM1_Time_to_ID_s"/>
    <tableColumn id="61" xr3:uid="{0A504868-5F9A-3E4C-9DE0-98F22ACB36B2}" name="SAM2_Time_to_ID_s"/>
    <tableColumn id="62" xr3:uid="{A5E9EEAD-ACFE-3741-8EC2-A5F1614D2DAA}" name="SAM3_Time_to_ID_s"/>
    <tableColumn id="63" xr3:uid="{E7A3F94B-2FFC-134E-A858-06BE5A70638B}" name="SAM4_Time_to_ID_s"/>
    <tableColumn id="64" xr3:uid="{C7ECEB4E-1B1B-F044-94EF-A42A34168CCD}" name="SAM5_Time_to_ID_s"/>
    <tableColumn id="65" xr3:uid="{13A4E4A2-94D7-BB45-9AAD-EA0E0A5CD3A2}" name="SAM6_Time_to_ID_s"/>
    <tableColumn id="66" xr3:uid="{32999DD4-7AF4-0945-BC9F-A7B80F1CDD19}" name="SAM7_Time_to_ID_s"/>
    <tableColumn id="67" xr3:uid="{DB466471-A957-B441-926F-737329E21564}" name="SAM8_Time_to_ID_s"/>
    <tableColumn id="68" xr3:uid="{D0B09EC3-ED01-DE46-8F19-784DE875F078}" name="SAM9_Time_to_ID_s"/>
    <tableColumn id="69" xr3:uid="{95551811-13E3-BE4D-81B9-C5ECA0E836A4}" name="SAM10_Time_to_ID_s"/>
    <tableColumn id="70" xr3:uid="{BEB1F65D-1DAA-E845-8D0E-1885448739F8}" name="Scenario_Duration_s"/>
    <tableColumn id="71" xr3:uid="{08304E8E-5E0C-9348-86B8-F108A75ECC33}" name="Avg_SAM_ID_Time_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DCD39A-788A-304B-B31A-E44F886FE1AE}" name="Table2" displayName="Table2" ref="A1:BS8" totalsRowShown="0">
  <autoFilter ref="A1:BS8" xr:uid="{7CDCD39A-788A-304B-B31A-E44F886FE1AE}"/>
  <sortState xmlns:xlrd2="http://schemas.microsoft.com/office/spreadsheetml/2017/richdata2" ref="A2:BS8">
    <sortCondition ref="B1:B8"/>
  </sortState>
  <tableColumns count="71">
    <tableColumn id="1" xr3:uid="{149EB828-7ACA-A045-BCFB-67CC25D5092C}" name="Flight_Number"/>
    <tableColumn id="2" xr3:uid="{F73D73CA-9FCE-4B44-A035-38DDB391C50E}" name="Lead_Pilot"/>
    <tableColumn id="3" xr3:uid="{B78EA8A7-AFFC-DF43-98CC-8C245AD376AF}" name="Scenario_within_flight"/>
    <tableColumn id="4" xr3:uid="{9389F77A-4AAC-2E41-AFFA-C9B76D3229EC}" name="Scenario_Type"/>
    <tableColumn id="5" xr3:uid="{22D66EC4-0051-5B4A-82DA-755EBE6DD264}" name="Autonomy_Config"/>
    <tableColumn id="6" xr3:uid="{FADCC205-8BE2-F24F-9385-B41E7DF4C125}" name="Num_Tactical_Comms"/>
    <tableColumn id="7" xr3:uid="{7B66B7C6-061D-EA44-A3A8-3B0CB705BD8F}" name="Correct_Sort"/>
    <tableColumn id="8" xr3:uid="{8BF917A5-D1BF-1841-B91F-51A55C930E31}" name="Num_CMs"/>
    <tableColumn id="9" xr3:uid="{E9381F9D-7511-D24C-8D45-4F81D7C32A84}" name="Lead_Altitude_Deviation_Count"/>
    <tableColumn id="10" xr3:uid="{49D7C2A0-55D1-7F4A-8AB2-8A168EB2EE7F}" name="Wingman_Altitude_Deviation_Count"/>
    <tableColumn id="11" xr3:uid="{5A1D3A91-555A-854E-A16B-498EBCDCFE38}" name="Lead_Altitude_Deviation_Integrated_ft_s"/>
    <tableColumn id="12" xr3:uid="{46E0AA3E-C4D4-3340-95A7-36F4CADE22E4}" name="Wingman_Altitude_Deviation_Integrated_ft_s"/>
    <tableColumn id="13" xr3:uid="{7B972CE8-408D-444E-BA59-F924E31B40C6}" name="Proportion_CMs_Intercepted"/>
    <tableColumn id="14" xr3:uid="{90E67507-C92D-084F-9DFF-8EEF3CB5A269}" name="CM1_Interceptor Role"/>
    <tableColumn id="15" xr3:uid="{FCA08038-46D3-0A40-BD58-A229491D2682}" name="CM1_Time_to_Intercept_s_from_start"/>
    <tableColumn id="16" xr3:uid="{FA357C85-7CC7-074D-BA56-BFB4B91C1E00}" name="CM1_MOP_Time_to_Intercept_s"/>
    <tableColumn id="17" xr3:uid="{B46EA55E-0CF9-894A-BE20-C8439BA87D9B}" name="CM1_MOP_Time_to_Consent_s"/>
    <tableColumn id="18" xr3:uid="{5877B4F9-E8FD-DD4B-B1A2-68C4F32BA8BB}" name="CM1_Airspeed_Diff_at_Intercept_kt"/>
    <tableColumn id="19" xr3:uid="{9FB9199E-E074-2045-B8E6-7DB3AB2782B7}" name="CM1_Heading_Diff_at_Intercept_deg"/>
    <tableColumn id="20" xr3:uid="{9A0B58DA-73C0-CB40-ACA4-C95CBC96DBB8}" name="CM1_Altitude_Offset_at_Intercept_ft"/>
    <tableColumn id="21" xr3:uid="{26FA8379-4AD7-AE43-BA32-AF92B628D5FC}" name="CM1_Distance_from_CM_at_Intercept_nm"/>
    <tableColumn id="22" xr3:uid="{864880D0-61FC-7A4A-8ED7-06416FDC911C}" name="CM1_Aspect_at_MELD_Range_deg"/>
    <tableColumn id="23" xr3:uid="{3A1F2BC3-DDE8-BB40-A6EC-A3055068B411}" name="CM2_Interceptor Role"/>
    <tableColumn id="24" xr3:uid="{A86607FD-85C1-0347-B86B-50103F87551D}" name="CM2_Time_to_Intercept_s_from_start"/>
    <tableColumn id="25" xr3:uid="{DA7299E1-69FD-7B49-8866-DDFC3F32B9E8}" name="CM2_MOP_Time_to_Intercept_s"/>
    <tableColumn id="26" xr3:uid="{F3962F13-6A15-9041-9366-DBBBEA9D5278}" name="CM2_MOP_Time_to_Consent_s"/>
    <tableColumn id="27" xr3:uid="{77DD0943-4895-944B-8576-E7E7134382DD}" name="CM2_Airspeed_Diff_at_Intercept_kt"/>
    <tableColumn id="28" xr3:uid="{6D6BBB6C-EC61-4D4A-85DF-6AD3CE5B4200}" name="CM2_Heading_Diff_at_Intercept_deg"/>
    <tableColumn id="29" xr3:uid="{2BDCD7D7-6543-4C48-90F3-57B059E173FA}" name="CM2_Altitude_Offset_at_Intercept_ft"/>
    <tableColumn id="30" xr3:uid="{82E7966B-6F87-DD4D-BD48-1E0EB275B3DB}" name="CM2_Distance_from_CM_at_Intercept_nm"/>
    <tableColumn id="31" xr3:uid="{FEAB02E9-CD2D-934B-AE8B-4E7422A6BDE5}" name="CM2_Aspect_at_MELD_Range_deg"/>
    <tableColumn id="32" xr3:uid="{5BDDC4E0-359E-5341-848D-A2CCC46D948C}" name="CM3_Interceptor Role"/>
    <tableColumn id="33" xr3:uid="{DD45E020-13FF-7E41-89F8-A43A5DB2480F}" name="CM3_Time_to_Intercept_s_from_start"/>
    <tableColumn id="34" xr3:uid="{8969CC4E-4749-9F4F-92F9-2CAAB072EFBE}" name="CM3_MOP_Time_to_Intercept_s"/>
    <tableColumn id="35" xr3:uid="{D4637E2B-041F-124B-B3C2-02C521544AC5}" name="CM3_MOP_Time_to_Consent_s"/>
    <tableColumn id="36" xr3:uid="{1F6743C3-963F-3044-A990-F78281204F68}" name="CM3_Airspeed_Diff_at_Intercept_kt"/>
    <tableColumn id="37" xr3:uid="{DC43426F-1C3D-CC4E-AD66-CB7A6648CE99}" name="CM3_Heading_Diff_at_Intercept_deg"/>
    <tableColumn id="38" xr3:uid="{4823C37D-842E-9F4D-AB5A-CB951ED4FD29}" name="CM3_Altitude_Offset_at_Intercept_ft"/>
    <tableColumn id="39" xr3:uid="{7669DE28-8557-8B4B-864A-74A5F72E56BC}" name="CM3_Distance_from_CM_at_Intercept_nm"/>
    <tableColumn id="40" xr3:uid="{E288F845-EEB7-CD4D-91FC-5EC502B6C412}" name="CM3_Aspect_at_MELD_Range_deg"/>
    <tableColumn id="41" xr3:uid="{250BC1CF-4748-3044-8DD2-CA28E20C7A10}" name="CM4_Interceptor Role"/>
    <tableColumn id="42" xr3:uid="{E5ED55C3-8F83-2446-8370-57A11B799A16}" name="CM4_Time_to_Intercept_s_from_start"/>
    <tableColumn id="43" xr3:uid="{4108FA01-327A-3249-A063-389D4CC240EC}" name="CM4_MOP_Time_to_Intercept_s"/>
    <tableColumn id="44" xr3:uid="{610AB956-1081-7442-A412-33B8E0C90CD2}" name="CM4_MOP_Time_to_Consent_s"/>
    <tableColumn id="45" xr3:uid="{C2D4C64C-0FF1-D14A-AAD3-0D87DA3F5F16}" name="CM4_Airspeed_Diff_at_Intercept_kt"/>
    <tableColumn id="46" xr3:uid="{4B69FCD7-393F-A44D-B3E9-5581737917B6}" name="CM4_Heading_Diff_at_Intercept_deg"/>
    <tableColumn id="47" xr3:uid="{E3EAB4FE-F698-544C-AE58-32A9CB04758B}" name="CM4_Altitude_Offset_at_Intercept_ft"/>
    <tableColumn id="48" xr3:uid="{0987DB83-0191-8E46-ADCE-12770B7DED39}" name="CM4_Distance_from_CM_at_Intercept_nm"/>
    <tableColumn id="49" xr3:uid="{14369C41-DE30-ED41-A729-AAC6945FA072}" name="CM4_Aspect_at_MELD_Range_deg"/>
    <tableColumn id="50" xr3:uid="{0B1943EB-BFD0-D54C-9FDB-0BF676ECAEA1}" name="CM5_Interceptor Role"/>
    <tableColumn id="51" xr3:uid="{41FB5AE6-8FA8-D24A-812E-B28A5054FDE4}" name="CM5_Time_to_Intercept_s_from_start"/>
    <tableColumn id="52" xr3:uid="{8D3328B7-7BA8-8D49-AFA3-6A680A5A29F4}" name="CM5_MOP_Time_to_Intercept_s"/>
    <tableColumn id="53" xr3:uid="{25877363-2041-D448-ABBA-F452773C19EA}" name="CM5_MOP_Time_to_Consent_s"/>
    <tableColumn id="54" xr3:uid="{A76C3564-D26B-C344-AD82-21603774D1CA}" name="CM5_Airspeed_Diff_at_Intercept_kt"/>
    <tableColumn id="55" xr3:uid="{4042C17A-4931-8D42-87C9-FE8077CF7204}" name="CM5_Heading_Diff_at_Intercept_deg"/>
    <tableColumn id="56" xr3:uid="{A9FC111B-2F3F-0443-93B5-5FD75EA51B42}" name="CM5_Altitude_Offset_at_Intercept_ft"/>
    <tableColumn id="57" xr3:uid="{88CC5C2A-D4FE-FA49-8018-D9C8AF408EED}" name="CM5_Distance_from_CM_at_Intercept_nm"/>
    <tableColumn id="58" xr3:uid="{272B3BFA-D6F7-C943-A59B-E75CD9AC1A23}" name="CM5_Aspect_at_MELD_Range_deg"/>
    <tableColumn id="59" xr3:uid="{168D9544-29A7-9540-8BC4-B3200785F968}" name="Proportion_SAMs_Identified"/>
    <tableColumn id="60" xr3:uid="{1B7E400B-2A04-794D-B662-7FA05131B679}" name="SAM1_Time_to_ID_s"/>
    <tableColumn id="61" xr3:uid="{3E661173-1DA9-3E44-BE6B-B6490E3B8E6B}" name="SAM2_Time_to_ID_s"/>
    <tableColumn id="62" xr3:uid="{47527E95-CF5C-584C-9614-46B1D45AC7F7}" name="SAM3_Time_to_ID_s"/>
    <tableColumn id="63" xr3:uid="{05AE6B29-B53C-CB43-B976-1BFFB69BD48F}" name="SAM4_Time_to_ID_s"/>
    <tableColumn id="64" xr3:uid="{332A21ED-9AF0-9C4A-B25A-E50E245A6ACB}" name="SAM5_Time_to_ID_s"/>
    <tableColumn id="65" xr3:uid="{E55930DB-69EA-B54E-8D27-BAB54F0FA7AD}" name="SAM6_Time_to_ID_s"/>
    <tableColumn id="66" xr3:uid="{69C2839D-C768-884D-8C9E-895F2DDAAB7C}" name="SAM7_Time_to_ID_s"/>
    <tableColumn id="67" xr3:uid="{D8E8E304-C763-304C-A2F7-550A473EEBDB}" name="SAM8_Time_to_ID_s"/>
    <tableColumn id="68" xr3:uid="{5E7C5126-DECC-054F-AF59-527DABF07EA2}" name="SAM9_Time_to_ID_s"/>
    <tableColumn id="69" xr3:uid="{3302C623-C89E-B747-BC78-08B08C1D50D4}" name="SAM10_Time_to_ID_s"/>
    <tableColumn id="70" xr3:uid="{88168E87-2135-9343-B874-D2941B48C10D}" name="Scenario_Duration_s"/>
    <tableColumn id="71" xr3:uid="{19C41D34-1E11-544E-A951-4E910F75C1F9}" name="Avg_SAM_ID_Time_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0E007-788B-F84E-9B75-9611EB00F9A8}" name="Table1" displayName="Table1" ref="A1:BS8" totalsRowShown="0">
  <autoFilter ref="A1:BS8" xr:uid="{85F0E007-788B-F84E-9B75-9611EB00F9A8}"/>
  <sortState xmlns:xlrd2="http://schemas.microsoft.com/office/spreadsheetml/2017/richdata2" ref="A2:BS8">
    <sortCondition ref="B1:B8"/>
  </sortState>
  <tableColumns count="71">
    <tableColumn id="1" xr3:uid="{74776C01-BA60-124B-A1B8-83D44E543D48}" name="Flight_Number"/>
    <tableColumn id="2" xr3:uid="{806398F6-1D74-D543-B50B-0E936A3EF52F}" name="Lead_Pilot"/>
    <tableColumn id="3" xr3:uid="{D3D22897-04BB-6B4B-B781-BA1B680DF304}" name="Scenario_within_flight"/>
    <tableColumn id="4" xr3:uid="{0E975AAB-7CA3-3D41-9A6E-42B66D8E096B}" name="Scenario_Type"/>
    <tableColumn id="5" xr3:uid="{CD9A7FCE-0F6A-D645-A6F7-130B4A78166E}" name="Autonomy_Config"/>
    <tableColumn id="6" xr3:uid="{FA7F84B7-6EDD-A544-B4D3-CA7047841075}" name="Num_Tactical_Comms"/>
    <tableColumn id="7" xr3:uid="{0BA0E122-6DAF-CC43-8A42-17C452BD7628}" name="Correct_Sort"/>
    <tableColumn id="8" xr3:uid="{055A1597-9E24-BB49-A378-D2F947FBBA9D}" name="Num_CMs"/>
    <tableColumn id="9" xr3:uid="{A895EC17-BAC5-414E-A548-3A60439696B1}" name="Lead_Altitude_Deviation_Count"/>
    <tableColumn id="10" xr3:uid="{FB348166-6D2D-1F4E-97E1-BAEC9A575A46}" name="Wingman_Altitude_Deviation_Count"/>
    <tableColumn id="11" xr3:uid="{E56EA4B9-3AEB-A646-AE28-F64C26177E6C}" name="Lead_Altitude_Deviation_Integrated_ft_s"/>
    <tableColumn id="12" xr3:uid="{DEBE2E4D-BDA0-1847-85AB-9BAD27B858CF}" name="Wingman_Altitude_Deviation_Integrated_ft_s"/>
    <tableColumn id="13" xr3:uid="{6339A4AD-CBDA-5749-B599-3701E04CA303}" name="Proportion_CMs_Intercepted"/>
    <tableColumn id="14" xr3:uid="{10775471-410D-0E45-A984-0E384EA9DBCB}" name="CM1_Interceptor Role"/>
    <tableColumn id="15" xr3:uid="{7B514342-EFB9-D249-B270-342F65A01DBD}" name="CM1_Time_to_Intercept_s_from_start"/>
    <tableColumn id="16" xr3:uid="{6F419523-117E-BE48-B26C-564D8682AE30}" name="CM1_MOP_Time_to_Intercept_s"/>
    <tableColumn id="17" xr3:uid="{636AFC7E-E6DE-324B-A0B1-B999B1C7BAF5}" name="CM1_MOP_Time_to_Consent_s"/>
    <tableColumn id="18" xr3:uid="{8CA0FDB9-EBC5-2240-8ABE-7B2DD0F693EC}" name="CM1_Airspeed_Diff_at_Intercept_kt"/>
    <tableColumn id="19" xr3:uid="{DF6213EC-D7F4-6042-B4B8-F948C82E7B93}" name="CM1_Heading_Diff_at_Intercept_deg"/>
    <tableColumn id="20" xr3:uid="{66341436-3889-184A-BC12-21CB667CC8C3}" name="CM1_Altitude_Offset_at_Intercept_ft"/>
    <tableColumn id="21" xr3:uid="{B1E7BC1B-095D-554D-AA3F-DCA761F3BD0E}" name="CM1_Distance_from_CM_at_Intercept_nm"/>
    <tableColumn id="22" xr3:uid="{AD355A7E-4CF0-0A41-98DB-D93787B077B8}" name="CM1_Aspect_at_MELD_Range_deg"/>
    <tableColumn id="23" xr3:uid="{F878D06E-4733-A045-904B-FB08D956C49C}" name="CM2_Interceptor Role"/>
    <tableColumn id="24" xr3:uid="{27216AA4-C3D6-4F4F-9EF1-B6288269F74B}" name="CM2_Time_to_Intercept_s_from_start"/>
    <tableColumn id="25" xr3:uid="{1621B9AD-D807-DD4C-8B3F-9320F5BB99B3}" name="CM2_MOP_Time_to_Intercept_s"/>
    <tableColumn id="26" xr3:uid="{9D7B742E-13C9-8348-ABF9-1EA63CD54B71}" name="CM2_MOP_Time_to_Consent_s"/>
    <tableColumn id="27" xr3:uid="{EF3ED482-874A-F446-A59F-C81A7B7CE8A5}" name="CM2_Airspeed_Diff_at_Intercept_kt"/>
    <tableColumn id="28" xr3:uid="{14863AA1-5324-C049-8B21-A212C2D861D9}" name="CM2_Heading_Diff_at_Intercept_deg"/>
    <tableColumn id="29" xr3:uid="{0B5A04B3-48FD-F046-B039-1C75C3F710FF}" name="CM2_Altitude_Offset_at_Intercept_ft"/>
    <tableColumn id="30" xr3:uid="{A99B7751-C54F-7A4D-BD89-A0B03749FB89}" name="CM2_Distance_from_CM_at_Intercept_nm"/>
    <tableColumn id="31" xr3:uid="{40810D15-135E-DF46-A561-D23285888984}" name="CM2_Aspect_at_MELD_Range_deg"/>
    <tableColumn id="32" xr3:uid="{57E7D033-F281-8B47-82B1-81DE6C7AED88}" name="CM3_Interceptor Role"/>
    <tableColumn id="33" xr3:uid="{BE8E8399-F068-EA40-8458-6317B72B8CF0}" name="CM3_Time_to_Intercept_s_from_start"/>
    <tableColumn id="34" xr3:uid="{42B4B15C-0C5A-A545-AE24-67AFD21E5DFA}" name="CM3_MOP_Time_to_Intercept_s"/>
    <tableColumn id="35" xr3:uid="{BA53DB86-1AF4-9241-ABFC-93593C18828E}" name="CM3_MOP_Time_to_Consent_s"/>
    <tableColumn id="36" xr3:uid="{0D6AB6F9-547F-6642-8C95-6C50B9AB1E6F}" name="CM3_Airspeed_Diff_at_Intercept_kt"/>
    <tableColumn id="37" xr3:uid="{C7B4D87E-A670-424C-B906-757CE1EDBFA3}" name="CM3_Heading_Diff_at_Intercept_deg"/>
    <tableColumn id="38" xr3:uid="{6BD2D240-EAC2-3E44-BFED-DD1273265CA5}" name="CM3_Altitude_Offset_at_Intercept_ft"/>
    <tableColumn id="39" xr3:uid="{F79A5E8F-1B20-1248-A80A-94E6D4E913BB}" name="CM3_Distance_from_CM_at_Intercept_nm"/>
    <tableColumn id="40" xr3:uid="{C6FB238F-FB0B-1942-A20C-68B95EA509D3}" name="CM3_Aspect_at_MELD_Range_deg"/>
    <tableColumn id="41" xr3:uid="{90455AE0-872A-5748-A8B8-98CD5EAD5076}" name="CM4_Interceptor Role"/>
    <tableColumn id="42" xr3:uid="{CFB674ED-5ECD-3B49-924A-B5C0FC81C551}" name="CM4_Time_to_Intercept_s_from_start"/>
    <tableColumn id="43" xr3:uid="{202870F7-DD31-DB4A-831E-B7702F418EA2}" name="CM4_MOP_Time_to_Intercept_s"/>
    <tableColumn id="44" xr3:uid="{6C180E91-288C-2C45-A4D8-D652EFD07F74}" name="CM4_MOP_Time_to_Consent_s"/>
    <tableColumn id="45" xr3:uid="{4C16F167-A5D5-3242-A38A-16D85AA51A11}" name="CM4_Airspeed_Diff_at_Intercept_kt"/>
    <tableColumn id="46" xr3:uid="{8AF17940-C5D2-DA4A-9ED6-3F73E2EF348B}" name="CM4_Heading_Diff_at_Intercept_deg"/>
    <tableColumn id="47" xr3:uid="{2623D6F1-AF47-DE46-9F93-F16BB300F10F}" name="CM4_Altitude_Offset_at_Intercept_ft"/>
    <tableColumn id="48" xr3:uid="{33B16C58-3F39-E14E-A618-EF9702A68469}" name="CM4_Distance_from_CM_at_Intercept_nm"/>
    <tableColumn id="49" xr3:uid="{7E825B1F-A202-6C4D-92B1-00A5277E77B6}" name="CM4_Aspect_at_MELD_Range_deg"/>
    <tableColumn id="50" xr3:uid="{DA601F64-F467-BC44-B8D0-4C93B54865C4}" name="CM5_Interceptor Role"/>
    <tableColumn id="51" xr3:uid="{6FB6CE06-43E5-7243-87CE-320E30871D17}" name="CM5_Time_to_Intercept_s_from_start"/>
    <tableColumn id="52" xr3:uid="{9A26E9BC-F387-294D-A037-4D1CBC5CA2B5}" name="CM5_MOP_Time_to_Intercept_s"/>
    <tableColumn id="53" xr3:uid="{9B850D8D-ED2D-7F4B-A041-85D2BAB6B541}" name="CM5_MOP_Time_to_Consent_s"/>
    <tableColumn id="54" xr3:uid="{CB17D45C-8373-CD48-8B80-F6ED4AC8DD65}" name="CM5_Airspeed_Diff_at_Intercept_kt"/>
    <tableColumn id="55" xr3:uid="{37E94533-A942-9348-AE27-FB3CE3B5581B}" name="CM5_Heading_Diff_at_Intercept_deg"/>
    <tableColumn id="56" xr3:uid="{E2EEFCCC-7D1A-8842-B6F1-85BD320656A6}" name="CM5_Altitude_Offset_at_Intercept_ft"/>
    <tableColumn id="57" xr3:uid="{BDB607D2-1A1B-C044-9928-8F71BB15E092}" name="CM5_Distance_from_CM_at_Intercept_nm"/>
    <tableColumn id="58" xr3:uid="{1EF52C96-3BBA-594B-BD67-9F1A99B1513E}" name="CM5_Aspect_at_MELD_Range_deg"/>
    <tableColumn id="59" xr3:uid="{07463296-D353-2D4A-A373-A80D190E2136}" name="Proportion_SAMs_Identified"/>
    <tableColumn id="60" xr3:uid="{83B4D336-7D8D-A54D-BBAA-707B82501404}" name="SAM1_Time_to_ID_s"/>
    <tableColumn id="61" xr3:uid="{6FF8112B-A82F-A343-82C6-3FE87CCD1C60}" name="SAM2_Time_to_ID_s"/>
    <tableColumn id="62" xr3:uid="{46DB498C-2461-B746-B9EE-CF5F704B4069}" name="SAM3_Time_to_ID_s"/>
    <tableColumn id="63" xr3:uid="{81605E33-B350-7D41-874E-4EA08FB502BB}" name="SAM4_Time_to_ID_s"/>
    <tableColumn id="64" xr3:uid="{B5F0A236-2379-4041-9FF9-497E4D4A009A}" name="SAM5_Time_to_ID_s"/>
    <tableColumn id="65" xr3:uid="{C685BBC9-53E1-7E40-B1A8-3CE790B77DA6}" name="SAM6_Time_to_ID_s"/>
    <tableColumn id="66" xr3:uid="{95AC9FEA-304F-1F4F-9D64-6B52A35857BD}" name="SAM7_Time_to_ID_s"/>
    <tableColumn id="67" xr3:uid="{76BE64CA-264F-FD42-8004-62D83E3BEAED}" name="SAM8_Time_to_ID_s"/>
    <tableColumn id="68" xr3:uid="{2F66F07B-BE3B-914E-B259-425F431511E2}" name="SAM9_Time_to_ID_s"/>
    <tableColumn id="69" xr3:uid="{CE53E3BE-8C04-BC42-9A3E-804DB24928B4}" name="SAM10_Time_to_ID_s"/>
    <tableColumn id="70" xr3:uid="{A368C9C0-034D-E34A-B0F7-F16820FCE843}" name="Scenario_Duration_s"/>
    <tableColumn id="71" xr3:uid="{1DA8484A-5B01-A848-8861-DCFB629BE1E5}" name="Avg_SAM_ID_Time_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0731-CB0C-8646-A83E-EEC76CF65456}">
  <dimension ref="A1:BS20"/>
  <sheetViews>
    <sheetView topLeftCell="J1" workbookViewId="0">
      <selection activeCell="K40" sqref="K40"/>
    </sheetView>
  </sheetViews>
  <sheetFormatPr baseColWidth="10" defaultRowHeight="16" x14ac:dyDescent="0.2"/>
  <cols>
    <col min="1" max="1" width="15.33203125" customWidth="1"/>
    <col min="2" max="2" width="11.83203125" customWidth="1"/>
    <col min="3" max="3" width="21.33203125" customWidth="1"/>
    <col min="4" max="4" width="15.1640625" customWidth="1"/>
    <col min="5" max="5" width="17.5" customWidth="1"/>
    <col min="6" max="6" width="21.6640625" customWidth="1"/>
    <col min="7" max="7" width="14" customWidth="1"/>
    <col min="8" max="8" width="11.83203125" customWidth="1"/>
    <col min="9" max="9" width="29" customWidth="1"/>
    <col min="10" max="10" width="32.6640625" customWidth="1"/>
    <col min="11" max="11" width="36" customWidth="1"/>
    <col min="12" max="12" width="39.6640625" customWidth="1"/>
    <col min="13" max="13" width="26.83203125" customWidth="1"/>
    <col min="14" max="14" width="21.33203125" customWidth="1"/>
    <col min="15" max="15" width="33.6640625" customWidth="1"/>
    <col min="16" max="16" width="29.1640625" customWidth="1"/>
    <col min="17" max="17" width="28.5" customWidth="1"/>
    <col min="18" max="18" width="32" customWidth="1"/>
    <col min="19" max="20" width="33" customWidth="1"/>
    <col min="21" max="21" width="37.83203125" customWidth="1"/>
    <col min="22" max="22" width="31.1640625" customWidth="1"/>
    <col min="23" max="23" width="21.33203125" customWidth="1"/>
    <col min="24" max="24" width="33.6640625" customWidth="1"/>
    <col min="25" max="25" width="29.1640625" customWidth="1"/>
    <col min="26" max="26" width="28.5" customWidth="1"/>
    <col min="27" max="27" width="32" customWidth="1"/>
    <col min="28" max="29" width="33" customWidth="1"/>
    <col min="30" max="30" width="37.83203125" customWidth="1"/>
    <col min="31" max="31" width="31.1640625" customWidth="1"/>
    <col min="32" max="32" width="21.33203125" customWidth="1"/>
    <col min="33" max="33" width="33.6640625" customWidth="1"/>
    <col min="34" max="34" width="29.1640625" customWidth="1"/>
    <col min="35" max="35" width="28.5" customWidth="1"/>
    <col min="36" max="36" width="32" customWidth="1"/>
    <col min="37" max="38" width="33" customWidth="1"/>
    <col min="39" max="39" width="37.83203125" customWidth="1"/>
    <col min="40" max="40" width="31.1640625" customWidth="1"/>
    <col min="41" max="41" width="21.33203125" customWidth="1"/>
    <col min="42" max="42" width="33.6640625" customWidth="1"/>
    <col min="43" max="43" width="29.1640625" customWidth="1"/>
    <col min="44" max="44" width="28.5" customWidth="1"/>
    <col min="45" max="45" width="32" customWidth="1"/>
    <col min="46" max="47" width="33" customWidth="1"/>
    <col min="48" max="48" width="37.83203125" customWidth="1"/>
    <col min="49" max="49" width="31.1640625" customWidth="1"/>
    <col min="50" max="50" width="21.33203125" customWidth="1"/>
    <col min="51" max="51" width="33.6640625" customWidth="1"/>
    <col min="52" max="52" width="29.1640625" customWidth="1"/>
    <col min="53" max="53" width="28.5" customWidth="1"/>
    <col min="54" max="54" width="32" customWidth="1"/>
    <col min="55" max="56" width="33" customWidth="1"/>
    <col min="57" max="57" width="37.83203125" customWidth="1"/>
    <col min="58" max="58" width="31.1640625" customWidth="1"/>
    <col min="59" max="59" width="25.6640625" customWidth="1"/>
    <col min="60" max="68" width="19.5" customWidth="1"/>
    <col min="69" max="69" width="20.5" customWidth="1"/>
    <col min="70" max="70" width="20.33203125" customWidth="1"/>
    <col min="71" max="71" width="19.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 t="s">
        <v>86</v>
      </c>
      <c r="B2" t="s">
        <v>82</v>
      </c>
      <c r="C2">
        <v>1.3333333333333333</v>
      </c>
      <c r="D2" t="s">
        <v>72</v>
      </c>
      <c r="E2" t="s">
        <v>73</v>
      </c>
      <c r="F2">
        <v>22.666666666666668</v>
      </c>
      <c r="G2" t="s">
        <v>74</v>
      </c>
      <c r="H2">
        <v>5</v>
      </c>
      <c r="I2">
        <v>1.3333333333333333</v>
      </c>
      <c r="J2">
        <v>1.6666666666666667</v>
      </c>
      <c r="K2">
        <v>57.619200757511429</v>
      </c>
      <c r="L2">
        <v>42.282723326461635</v>
      </c>
      <c r="M2">
        <v>0.93333333333333324</v>
      </c>
      <c r="N2" t="s">
        <v>87</v>
      </c>
      <c r="O2">
        <v>157.91966666666667</v>
      </c>
      <c r="P2">
        <v>48.247666666666667</v>
      </c>
      <c r="Q2">
        <v>3.6856666666666666</v>
      </c>
      <c r="R2">
        <v>39.888999999999967</v>
      </c>
      <c r="S2">
        <v>5.2388891661035339</v>
      </c>
      <c r="T2">
        <v>338.13565606036434</v>
      </c>
      <c r="U2">
        <v>0.82147330035246535</v>
      </c>
      <c r="V2">
        <v>156.88376807600869</v>
      </c>
      <c r="W2" t="s">
        <v>87</v>
      </c>
      <c r="X2">
        <v>183.33799999999999</v>
      </c>
      <c r="Y2">
        <v>67.554000000000002</v>
      </c>
      <c r="Z2">
        <v>3.097</v>
      </c>
      <c r="AA2">
        <v>40.911333333333339</v>
      </c>
      <c r="AB2">
        <v>8.9721953970153745</v>
      </c>
      <c r="AC2">
        <v>208.31881992384737</v>
      </c>
      <c r="AD2">
        <v>1.0642248614738679</v>
      </c>
      <c r="AE2">
        <v>175.72338878863502</v>
      </c>
      <c r="AF2" t="s">
        <v>87</v>
      </c>
      <c r="AG2">
        <v>311.36633333333333</v>
      </c>
      <c r="AH2">
        <v>48.958666666666666</v>
      </c>
      <c r="AI2">
        <v>4.4303333333333335</v>
      </c>
      <c r="AJ2">
        <v>33.790999999999968</v>
      </c>
      <c r="AK2">
        <v>-7.6053778341944236</v>
      </c>
      <c r="AL2">
        <v>300.62494447518901</v>
      </c>
      <c r="AM2">
        <v>0.99731108995384998</v>
      </c>
      <c r="AN2">
        <v>157.72324195945802</v>
      </c>
      <c r="AO2" t="s">
        <v>87</v>
      </c>
      <c r="AP2">
        <v>364.52933333333334</v>
      </c>
      <c r="AQ2">
        <v>89.259666666666661</v>
      </c>
      <c r="AR2">
        <v>7.7033333333333331</v>
      </c>
      <c r="AS2">
        <v>40.194333333333269</v>
      </c>
      <c r="AT2">
        <v>15.829843101150802</v>
      </c>
      <c r="AU2">
        <v>247.56090386855576</v>
      </c>
      <c r="AV2">
        <v>1.2021367575961648</v>
      </c>
      <c r="AW2">
        <v>156.72314516063099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  <c r="BF2" t="s">
        <v>87</v>
      </c>
      <c r="BG2">
        <v>0.93333333333333324</v>
      </c>
      <c r="BH2">
        <v>9.6265000000000001</v>
      </c>
      <c r="BI2">
        <v>17.926500000000001</v>
      </c>
      <c r="BJ2">
        <v>24.900500000000001</v>
      </c>
      <c r="BK2">
        <v>18.924499999999998</v>
      </c>
      <c r="BL2">
        <v>9.4164999999999992</v>
      </c>
      <c r="BM2">
        <v>14.27</v>
      </c>
      <c r="BN2">
        <v>19.359000000000002</v>
      </c>
      <c r="BR2">
        <f>(460.79+364.723)/2</f>
        <v>412.75650000000002</v>
      </c>
      <c r="BS2">
        <f>SUM(Table4[[#This Row],[SAM1_Time_to_ID_s]:[SAM9_Time_to_ID_s]])/9</f>
        <v>12.713722222222222</v>
      </c>
    </row>
    <row r="3" spans="1:71" ht="17" customHeight="1" x14ac:dyDescent="0.2">
      <c r="A3">
        <v>1</v>
      </c>
      <c r="B3" t="s">
        <v>80</v>
      </c>
      <c r="C3">
        <v>1</v>
      </c>
      <c r="D3" t="s">
        <v>72</v>
      </c>
      <c r="E3" t="s">
        <v>73</v>
      </c>
      <c r="F3">
        <v>21</v>
      </c>
      <c r="G3" t="s">
        <v>74</v>
      </c>
      <c r="H3">
        <v>5</v>
      </c>
      <c r="I3">
        <v>3</v>
      </c>
      <c r="J3">
        <v>5</v>
      </c>
      <c r="K3">
        <v>1614.51651978053</v>
      </c>
      <c r="L3">
        <v>1.79056099763625</v>
      </c>
      <c r="M3">
        <v>0.8</v>
      </c>
      <c r="N3" t="s">
        <v>76</v>
      </c>
      <c r="O3">
        <v>145.72</v>
      </c>
      <c r="P3">
        <v>72.403000000000006</v>
      </c>
      <c r="Q3">
        <v>27.922999999999998</v>
      </c>
      <c r="R3">
        <v>24.776</v>
      </c>
      <c r="S3">
        <v>10.3942082028318</v>
      </c>
      <c r="T3">
        <v>191.270392541326</v>
      </c>
      <c r="U3">
        <v>0.65041676662484404</v>
      </c>
      <c r="V3">
        <v>142.60020815531101</v>
      </c>
      <c r="W3" t="s">
        <v>75</v>
      </c>
      <c r="X3">
        <v>418.50299999999999</v>
      </c>
      <c r="Y3">
        <v>238.98400000000001</v>
      </c>
      <c r="Z3">
        <v>5.95</v>
      </c>
      <c r="AA3">
        <v>41.603999999999999</v>
      </c>
      <c r="AB3">
        <v>-8.8474784014491306</v>
      </c>
      <c r="AC3">
        <v>1201.98169004546</v>
      </c>
      <c r="AD3">
        <v>1.3825718061291501</v>
      </c>
      <c r="AE3">
        <v>63.570435328979897</v>
      </c>
      <c r="AF3" t="s">
        <v>76</v>
      </c>
      <c r="AG3">
        <v>449.005</v>
      </c>
      <c r="AH3">
        <v>104.215</v>
      </c>
      <c r="AI3">
        <v>21.905999999999999</v>
      </c>
      <c r="AJ3">
        <v>39.049999999999997</v>
      </c>
      <c r="AK3">
        <v>-6.15733262903859E-2</v>
      </c>
      <c r="AL3">
        <v>46.264657876377797</v>
      </c>
      <c r="AM3">
        <v>0.48352974154634698</v>
      </c>
      <c r="AN3">
        <v>147.289763415952</v>
      </c>
      <c r="AO3" t="s">
        <v>76</v>
      </c>
      <c r="AP3">
        <v>476.40899999999999</v>
      </c>
      <c r="AQ3">
        <v>49.31</v>
      </c>
      <c r="AR3">
        <v>94.412999999999997</v>
      </c>
      <c r="AS3">
        <v>48.580999999999896</v>
      </c>
      <c r="AT3">
        <v>-101.517802065897</v>
      </c>
      <c r="AU3">
        <v>306.99725130863499</v>
      </c>
      <c r="AV3">
        <v>1.09189157636736</v>
      </c>
      <c r="AW3">
        <v>18.060380239451501</v>
      </c>
      <c r="BG3">
        <v>0.14285714285714199</v>
      </c>
      <c r="BH3">
        <v>30</v>
      </c>
      <c r="BI3">
        <v>30</v>
      </c>
      <c r="BJ3">
        <v>30</v>
      </c>
      <c r="BK3">
        <v>30</v>
      </c>
      <c r="BL3">
        <v>30</v>
      </c>
      <c r="BM3">
        <v>30</v>
      </c>
      <c r="BN3">
        <v>30</v>
      </c>
      <c r="BR3">
        <v>476.40899999999999</v>
      </c>
      <c r="BS3">
        <v>30</v>
      </c>
    </row>
    <row r="4" spans="1:71" x14ac:dyDescent="0.2">
      <c r="A4">
        <v>2</v>
      </c>
      <c r="B4" t="s">
        <v>71</v>
      </c>
      <c r="C4" s="2">
        <v>1</v>
      </c>
      <c r="D4" s="2" t="s">
        <v>72</v>
      </c>
      <c r="E4" s="2" t="s">
        <v>73</v>
      </c>
      <c r="F4" s="2">
        <v>16</v>
      </c>
      <c r="G4" s="2" t="s">
        <v>74</v>
      </c>
      <c r="H4" s="2">
        <v>5</v>
      </c>
      <c r="I4" s="2">
        <v>1</v>
      </c>
      <c r="J4" s="2">
        <v>0</v>
      </c>
      <c r="K4" s="2">
        <v>0.24717590507104301</v>
      </c>
      <c r="L4" s="2">
        <v>0</v>
      </c>
      <c r="M4" s="2">
        <v>1</v>
      </c>
      <c r="N4" s="2" t="s">
        <v>75</v>
      </c>
      <c r="O4" s="2">
        <v>115.983</v>
      </c>
      <c r="P4" s="2">
        <v>56.844999999999999</v>
      </c>
      <c r="Q4" s="2">
        <v>5.8440000000000003</v>
      </c>
      <c r="R4" s="2">
        <v>51.551000000000002</v>
      </c>
      <c r="S4" s="2">
        <v>2.57312785047182</v>
      </c>
      <c r="T4" s="2">
        <v>52.788844597469499</v>
      </c>
      <c r="U4" s="2">
        <v>0.90973691272728796</v>
      </c>
      <c r="V4" s="2">
        <v>159.39116587241301</v>
      </c>
      <c r="W4" s="2" t="s">
        <v>76</v>
      </c>
      <c r="X4" s="2">
        <v>170.99600000000001</v>
      </c>
      <c r="Y4" s="2">
        <v>74.253</v>
      </c>
      <c r="Z4" s="2">
        <v>2.5099999999999998</v>
      </c>
      <c r="AA4" s="2">
        <v>45.636000000000003</v>
      </c>
      <c r="AB4" s="2">
        <v>16.8589407667301</v>
      </c>
      <c r="AC4" s="2">
        <v>101.616358641191</v>
      </c>
      <c r="AD4" s="2">
        <v>0.72158927384944904</v>
      </c>
      <c r="AE4" s="2">
        <v>163.958697100862</v>
      </c>
      <c r="AF4" s="2" t="s">
        <v>75</v>
      </c>
      <c r="AG4" s="2">
        <v>275.28500000000003</v>
      </c>
      <c r="AH4" s="2">
        <v>64.48</v>
      </c>
      <c r="AI4" s="2">
        <v>0.51600000000000001</v>
      </c>
      <c r="AJ4" s="2">
        <v>48.655000000000001</v>
      </c>
      <c r="AK4" s="2">
        <v>39.492441072010401</v>
      </c>
      <c r="AL4" s="2">
        <v>247.68796577997799</v>
      </c>
      <c r="AM4" s="2">
        <v>0.55807587105714695</v>
      </c>
      <c r="AN4" s="2">
        <v>160.755988707271</v>
      </c>
      <c r="AO4" s="2" t="s">
        <v>76</v>
      </c>
      <c r="AP4" s="2">
        <v>335.86500000000001</v>
      </c>
      <c r="AQ4" s="2">
        <v>52.274000000000001</v>
      </c>
      <c r="AR4" s="2">
        <v>5.3840000000000003</v>
      </c>
      <c r="AS4" s="2">
        <v>43.338999999999999</v>
      </c>
      <c r="AT4" s="2">
        <v>1.1694856346657301</v>
      </c>
      <c r="AU4" s="2">
        <v>50.841556103176103</v>
      </c>
      <c r="AV4" s="2">
        <v>0.51846182011099295</v>
      </c>
      <c r="AW4" s="2">
        <v>140.063693428638</v>
      </c>
      <c r="AX4" s="2" t="s">
        <v>75</v>
      </c>
      <c r="AY4" s="2">
        <v>359.43299999999999</v>
      </c>
      <c r="AZ4" s="2">
        <v>69.531000000000006</v>
      </c>
      <c r="BA4" s="2">
        <v>2.2320000000000002</v>
      </c>
      <c r="BB4" s="2">
        <v>42.691000000000003</v>
      </c>
      <c r="BC4" s="2">
        <v>-42.367532132807703</v>
      </c>
      <c r="BD4" s="2">
        <v>11.506641103072999</v>
      </c>
      <c r="BE4" s="2">
        <v>0.39111920746124101</v>
      </c>
      <c r="BF4" s="2">
        <v>80.299346835812599</v>
      </c>
      <c r="BG4" s="2">
        <v>0.9</v>
      </c>
      <c r="BH4" s="2">
        <v>8.588000000000001</v>
      </c>
      <c r="BI4" s="2">
        <v>12.2385</v>
      </c>
      <c r="BJ4" s="2">
        <v>16.568999999999999</v>
      </c>
      <c r="BK4" s="2">
        <v>23.622499999999999</v>
      </c>
      <c r="BL4" s="2">
        <v>19.396000000000001</v>
      </c>
      <c r="BM4" s="3"/>
      <c r="BN4" s="3"/>
      <c r="BO4" s="3"/>
      <c r="BP4" s="3"/>
      <c r="BQ4" s="3"/>
      <c r="BR4" s="2">
        <v>400.01800000000003</v>
      </c>
      <c r="BS4" s="2">
        <f>SUM(Table4[[#This Row],[SAM1_Time_to_ID_s]:[SAM5_Time_to_ID_s]])/5</f>
        <v>16.082799999999999</v>
      </c>
    </row>
    <row r="5" spans="1:71" x14ac:dyDescent="0.2">
      <c r="A5">
        <v>2</v>
      </c>
      <c r="B5" t="s">
        <v>85</v>
      </c>
      <c r="C5">
        <v>1</v>
      </c>
      <c r="D5" t="s">
        <v>72</v>
      </c>
      <c r="E5" t="s">
        <v>73</v>
      </c>
      <c r="F5">
        <v>24</v>
      </c>
      <c r="G5" t="s">
        <v>74</v>
      </c>
      <c r="H5">
        <v>5</v>
      </c>
      <c r="I5">
        <v>1</v>
      </c>
      <c r="J5">
        <v>2</v>
      </c>
      <c r="K5">
        <v>60.230041694630302</v>
      </c>
      <c r="L5">
        <v>13.9708533689801</v>
      </c>
      <c r="M5">
        <v>1</v>
      </c>
      <c r="N5" t="s">
        <v>75</v>
      </c>
      <c r="O5">
        <v>142.32599999999999</v>
      </c>
      <c r="P5">
        <v>34.215000000000003</v>
      </c>
      <c r="Q5">
        <v>1.7509999999999999</v>
      </c>
      <c r="R5">
        <v>31.264999999999901</v>
      </c>
      <c r="S5">
        <v>-36.225570560184103</v>
      </c>
      <c r="T5">
        <v>71.221484950219704</v>
      </c>
      <c r="U5">
        <v>1.0552728639506199</v>
      </c>
      <c r="V5">
        <v>138.65587966409799</v>
      </c>
      <c r="W5" t="s">
        <v>76</v>
      </c>
      <c r="X5">
        <v>156.66999999999999</v>
      </c>
      <c r="Y5">
        <v>54.743000000000002</v>
      </c>
      <c r="Z5">
        <v>11.391999999999999</v>
      </c>
      <c r="AA5">
        <v>32.292000000000002</v>
      </c>
      <c r="AB5">
        <v>-19.095168644681099</v>
      </c>
      <c r="AC5">
        <v>198.681454015822</v>
      </c>
      <c r="AD5">
        <v>0.52944931466715595</v>
      </c>
      <c r="AE5">
        <v>171.08984465926699</v>
      </c>
      <c r="AF5" t="s">
        <v>75</v>
      </c>
      <c r="AG5">
        <v>281.01</v>
      </c>
      <c r="AH5">
        <v>38.826000000000001</v>
      </c>
      <c r="AI5">
        <v>4.2030000000000003</v>
      </c>
      <c r="AJ5">
        <v>21.538</v>
      </c>
      <c r="AK5">
        <v>-38.422575935661399</v>
      </c>
      <c r="AL5">
        <v>339.85970132791903</v>
      </c>
      <c r="AM5">
        <v>1.15557820224597</v>
      </c>
      <c r="AN5">
        <v>178.57127086929901</v>
      </c>
      <c r="AO5" t="s">
        <v>76</v>
      </c>
      <c r="AP5">
        <v>308.60300000000001</v>
      </c>
      <c r="AQ5">
        <v>54.03</v>
      </c>
      <c r="AR5">
        <v>3.9169999999999998</v>
      </c>
      <c r="AS5">
        <v>17.5169999999999</v>
      </c>
      <c r="AT5">
        <v>-24.141798099245399</v>
      </c>
      <c r="AU5">
        <v>11.8368390452742</v>
      </c>
      <c r="AV5">
        <v>0.52442586673800196</v>
      </c>
      <c r="AW5">
        <v>177.98447057490401</v>
      </c>
      <c r="AX5" t="s">
        <v>75</v>
      </c>
      <c r="AY5">
        <v>340.1</v>
      </c>
      <c r="AZ5">
        <v>63.292999999999999</v>
      </c>
      <c r="BA5">
        <v>1.9590000000000001</v>
      </c>
      <c r="BB5">
        <v>9.1339999999999808</v>
      </c>
      <c r="BC5">
        <v>35.983711503433902</v>
      </c>
      <c r="BD5">
        <v>246.10407977537</v>
      </c>
      <c r="BE5">
        <v>0.67873010567473402</v>
      </c>
      <c r="BF5">
        <v>28.807099291848999</v>
      </c>
      <c r="BG5">
        <v>0.8</v>
      </c>
      <c r="BH5">
        <v>19.341000000000001</v>
      </c>
      <c r="BI5">
        <v>11.47</v>
      </c>
      <c r="BJ5">
        <v>30</v>
      </c>
      <c r="BK5">
        <v>11.573</v>
      </c>
      <c r="BL5">
        <v>8.3409999999999993</v>
      </c>
      <c r="BR5">
        <v>340.1</v>
      </c>
      <c r="BS5">
        <v>16.145</v>
      </c>
    </row>
    <row r="6" spans="1:71" x14ac:dyDescent="0.2">
      <c r="A6">
        <v>1</v>
      </c>
      <c r="B6" t="s">
        <v>83</v>
      </c>
      <c r="C6">
        <v>1</v>
      </c>
      <c r="D6" t="s">
        <v>72</v>
      </c>
      <c r="E6" t="s">
        <v>73</v>
      </c>
      <c r="F6">
        <v>17</v>
      </c>
      <c r="G6" t="s">
        <v>74</v>
      </c>
      <c r="H6">
        <v>5</v>
      </c>
      <c r="I6">
        <v>4</v>
      </c>
      <c r="J6">
        <v>6</v>
      </c>
      <c r="K6">
        <v>115.38376405726601</v>
      </c>
      <c r="L6">
        <v>130.73570805353901</v>
      </c>
      <c r="M6">
        <v>0.6</v>
      </c>
      <c r="N6" t="s">
        <v>76</v>
      </c>
      <c r="O6">
        <v>178.37799999999999</v>
      </c>
      <c r="P6">
        <v>81.978999999999999</v>
      </c>
      <c r="Q6">
        <v>20.887</v>
      </c>
      <c r="R6">
        <v>10.429</v>
      </c>
      <c r="S6">
        <v>-11.8047535949843</v>
      </c>
      <c r="T6">
        <v>238.544968497806</v>
      </c>
      <c r="U6">
        <v>0.872655468654011</v>
      </c>
      <c r="V6">
        <v>148.32726231001101</v>
      </c>
      <c r="W6" t="s">
        <v>76</v>
      </c>
      <c r="X6">
        <v>329.54700000000003</v>
      </c>
      <c r="Y6">
        <v>46.466000000000001</v>
      </c>
      <c r="Z6">
        <v>1.008</v>
      </c>
      <c r="AA6">
        <v>15.269</v>
      </c>
      <c r="AB6">
        <v>8.52254899658322</v>
      </c>
      <c r="AC6">
        <v>102.216320836798</v>
      </c>
      <c r="AD6">
        <v>0.54627595816979801</v>
      </c>
      <c r="AE6">
        <v>129.98678904617699</v>
      </c>
      <c r="AF6" t="s">
        <v>75</v>
      </c>
      <c r="AG6">
        <v>332.47699999999998</v>
      </c>
      <c r="AH6">
        <v>41.156999999999996</v>
      </c>
      <c r="AI6">
        <v>3.8239999999999998</v>
      </c>
      <c r="AJ6">
        <v>14.534999999999901</v>
      </c>
      <c r="AK6">
        <v>-33.036720257133503</v>
      </c>
      <c r="AL6">
        <v>421.46157184549702</v>
      </c>
      <c r="AM6">
        <v>0.41277112688663897</v>
      </c>
      <c r="AN6">
        <v>111.63000291947201</v>
      </c>
      <c r="BG6">
        <v>0.57142857142857095</v>
      </c>
      <c r="BH6">
        <v>30</v>
      </c>
      <c r="BI6">
        <v>10.494</v>
      </c>
      <c r="BJ6">
        <v>13.492000000000001</v>
      </c>
      <c r="BK6">
        <v>30</v>
      </c>
      <c r="BL6">
        <v>12.497</v>
      </c>
      <c r="BM6">
        <v>30</v>
      </c>
      <c r="BN6">
        <v>30</v>
      </c>
      <c r="BR6">
        <v>437.59199999999998</v>
      </c>
      <c r="BS6">
        <v>22.354714285714198</v>
      </c>
    </row>
    <row r="7" spans="1:71" x14ac:dyDescent="0.2">
      <c r="A7">
        <v>1</v>
      </c>
      <c r="B7" t="s">
        <v>81</v>
      </c>
      <c r="C7">
        <v>1</v>
      </c>
      <c r="D7" t="s">
        <v>72</v>
      </c>
      <c r="E7" t="s">
        <v>73</v>
      </c>
      <c r="F7">
        <v>14</v>
      </c>
      <c r="G7" t="s">
        <v>74</v>
      </c>
      <c r="H7">
        <v>5</v>
      </c>
      <c r="I7">
        <v>2</v>
      </c>
      <c r="J7">
        <v>0</v>
      </c>
      <c r="K7">
        <v>269.79864660896999</v>
      </c>
      <c r="L7">
        <v>0</v>
      </c>
      <c r="M7">
        <v>0.8</v>
      </c>
      <c r="N7" t="s">
        <v>75</v>
      </c>
      <c r="O7">
        <v>240.43799999999999</v>
      </c>
      <c r="P7">
        <v>131.96</v>
      </c>
      <c r="Q7">
        <v>68.766999999999996</v>
      </c>
      <c r="R7">
        <v>53.6769999999999</v>
      </c>
      <c r="S7">
        <v>-2.7292595342501298</v>
      </c>
      <c r="T7">
        <v>834.39507991778305</v>
      </c>
      <c r="U7">
        <v>0.435051110282269</v>
      </c>
      <c r="V7">
        <v>163.540699958001</v>
      </c>
      <c r="W7" t="s">
        <v>76</v>
      </c>
      <c r="X7">
        <v>241.83199999999999</v>
      </c>
      <c r="Y7">
        <v>122.657</v>
      </c>
      <c r="Z7">
        <v>1.486</v>
      </c>
      <c r="AA7">
        <v>5.81</v>
      </c>
      <c r="AB7">
        <v>29.935865366386899</v>
      </c>
      <c r="AC7">
        <v>26.193004046865099</v>
      </c>
      <c r="AD7">
        <v>0.75105406683013198</v>
      </c>
      <c r="AE7">
        <v>125.264090703943</v>
      </c>
      <c r="AF7" t="s">
        <v>75</v>
      </c>
      <c r="AG7">
        <v>411.94600000000003</v>
      </c>
      <c r="AH7">
        <v>37.180999999999997</v>
      </c>
      <c r="AI7">
        <v>5.6820000000000004</v>
      </c>
      <c r="AJ7">
        <v>84.777999999999906</v>
      </c>
      <c r="AK7">
        <v>-16.2479550870293</v>
      </c>
      <c r="AL7">
        <v>227.36138260283201</v>
      </c>
      <c r="AM7">
        <v>0.74278005161967797</v>
      </c>
      <c r="AN7">
        <v>117.699163547341</v>
      </c>
      <c r="AO7" t="s">
        <v>76</v>
      </c>
      <c r="AP7">
        <v>417.22800000000001</v>
      </c>
      <c r="AQ7">
        <v>53.180999999999997</v>
      </c>
      <c r="AR7">
        <v>2.476</v>
      </c>
      <c r="AS7">
        <v>24.006</v>
      </c>
      <c r="AT7">
        <v>13.6961942559084</v>
      </c>
      <c r="AU7">
        <v>13.861242701195801</v>
      </c>
      <c r="AV7">
        <v>0.69809418557464198</v>
      </c>
      <c r="AW7">
        <v>135.64632811732599</v>
      </c>
      <c r="BG7">
        <v>0.16666666666666599</v>
      </c>
      <c r="BH7">
        <v>30</v>
      </c>
      <c r="BI7">
        <v>30</v>
      </c>
      <c r="BJ7">
        <v>26.388999999999999</v>
      </c>
      <c r="BK7">
        <v>30</v>
      </c>
      <c r="BL7">
        <v>30</v>
      </c>
      <c r="BM7">
        <v>30</v>
      </c>
      <c r="BR7">
        <v>422.53100000000001</v>
      </c>
      <c r="BS7">
        <v>29.398166666666601</v>
      </c>
    </row>
    <row r="8" spans="1:71" x14ac:dyDescent="0.2">
      <c r="A8">
        <v>1</v>
      </c>
      <c r="B8" t="s">
        <v>84</v>
      </c>
      <c r="C8">
        <v>1</v>
      </c>
      <c r="D8" t="s">
        <v>72</v>
      </c>
      <c r="E8" t="s">
        <v>73</v>
      </c>
      <c r="F8">
        <v>14</v>
      </c>
      <c r="G8" t="s">
        <v>74</v>
      </c>
      <c r="H8">
        <v>5</v>
      </c>
      <c r="I8">
        <v>1</v>
      </c>
      <c r="J8">
        <v>0</v>
      </c>
      <c r="K8">
        <v>25.983946993123499</v>
      </c>
      <c r="L8">
        <v>0</v>
      </c>
      <c r="M8">
        <v>1</v>
      </c>
      <c r="N8" t="s">
        <v>75</v>
      </c>
      <c r="O8">
        <v>132.72499999999999</v>
      </c>
      <c r="P8">
        <v>55.121000000000002</v>
      </c>
      <c r="Q8">
        <v>4.056</v>
      </c>
      <c r="R8">
        <v>32.169999999999902</v>
      </c>
      <c r="S8">
        <v>4.0705476233123301</v>
      </c>
      <c r="T8">
        <v>28.814183794265698</v>
      </c>
      <c r="U8">
        <v>1.4424124330197601</v>
      </c>
      <c r="V8">
        <v>160.140069789374</v>
      </c>
      <c r="W8" t="s">
        <v>76</v>
      </c>
      <c r="X8">
        <v>185.96299999999999</v>
      </c>
      <c r="Y8">
        <v>74.637</v>
      </c>
      <c r="Z8">
        <v>9.17</v>
      </c>
      <c r="AA8">
        <v>-11.994999999999999</v>
      </c>
      <c r="AB8">
        <v>-11.366604573656801</v>
      </c>
      <c r="AC8">
        <v>11.555690115521401</v>
      </c>
      <c r="AD8">
        <v>0.39650698037836202</v>
      </c>
      <c r="AE8">
        <v>166.05150585720801</v>
      </c>
      <c r="AF8" t="s">
        <v>75</v>
      </c>
      <c r="AG8">
        <v>291.45600000000002</v>
      </c>
      <c r="AH8">
        <v>49.023000000000003</v>
      </c>
      <c r="AI8">
        <v>5.0579999999999998</v>
      </c>
      <c r="AJ8">
        <v>29.774000000000001</v>
      </c>
      <c r="AK8">
        <v>-9.9477997902439999</v>
      </c>
      <c r="AL8">
        <v>134.079528550215</v>
      </c>
      <c r="AM8">
        <v>1.2181909522397401</v>
      </c>
      <c r="AN8">
        <v>173.20518938512799</v>
      </c>
      <c r="AO8" t="s">
        <v>76</v>
      </c>
      <c r="AP8">
        <v>375.96499999999997</v>
      </c>
      <c r="AQ8">
        <v>97.028000000000006</v>
      </c>
      <c r="AR8">
        <v>23.469000000000001</v>
      </c>
      <c r="AS8">
        <v>22.7959999999999</v>
      </c>
      <c r="AT8">
        <v>1.6461547416020601</v>
      </c>
      <c r="AU8">
        <v>296.12524279787601</v>
      </c>
      <c r="AV8">
        <v>1.0245028611103499</v>
      </c>
      <c r="AW8">
        <v>138.62426907818499</v>
      </c>
      <c r="AX8" t="s">
        <v>75</v>
      </c>
      <c r="AY8">
        <v>399.16899999999998</v>
      </c>
      <c r="AZ8">
        <v>58.402999999999999</v>
      </c>
      <c r="BA8">
        <v>1.304</v>
      </c>
      <c r="BB8">
        <v>34.967999999999897</v>
      </c>
      <c r="BC8">
        <v>-10.1359913863097</v>
      </c>
      <c r="BD8">
        <v>217.993081739232</v>
      </c>
      <c r="BE8">
        <v>1.4647765638785299</v>
      </c>
      <c r="BF8">
        <v>19.6374230681763</v>
      </c>
      <c r="BG8">
        <f>5/6</f>
        <v>0.83333333333333337</v>
      </c>
      <c r="BH8">
        <v>30</v>
      </c>
      <c r="BI8">
        <v>5</v>
      </c>
      <c r="BJ8">
        <v>12.997999999999999</v>
      </c>
      <c r="BK8">
        <v>21.065000000000001</v>
      </c>
      <c r="BL8">
        <v>7.9619999999999997</v>
      </c>
      <c r="BM8">
        <v>14</v>
      </c>
      <c r="BR8">
        <v>399.16899999999998</v>
      </c>
      <c r="BS8">
        <f>SUM(Table4[[#This Row],[SAM1_Time_to_ID_s]:[SAM6_Time_to_ID_s]])/6</f>
        <v>15.170833333333334</v>
      </c>
    </row>
    <row r="12" spans="1:71" x14ac:dyDescent="0.2">
      <c r="BG12" s="4"/>
      <c r="BH12" s="5"/>
      <c r="BI12" s="5"/>
      <c r="BJ12" s="5"/>
      <c r="BK12" s="5"/>
      <c r="BL12" s="5"/>
      <c r="BM12" s="2"/>
      <c r="BN12" s="2"/>
    </row>
    <row r="13" spans="1:71" x14ac:dyDescent="0.2">
      <c r="BG13" s="4"/>
      <c r="BH13" s="5"/>
      <c r="BI13" s="5"/>
      <c r="BJ13" s="5"/>
      <c r="BK13" s="5"/>
      <c r="BL13" s="5"/>
      <c r="BM13" s="3"/>
      <c r="BN13" s="3"/>
    </row>
    <row r="14" spans="1:71" x14ac:dyDescent="0.2">
      <c r="BG14" s="4"/>
      <c r="BH14" s="4"/>
      <c r="BI14" s="4"/>
      <c r="BJ14" s="4"/>
      <c r="BK14" s="4"/>
      <c r="BL14" s="4"/>
    </row>
    <row r="15" spans="1:71" x14ac:dyDescent="0.2">
      <c r="BG15" s="4"/>
      <c r="BH15" s="4"/>
      <c r="BI15" s="4"/>
      <c r="BJ15" s="4"/>
      <c r="BK15" s="4"/>
      <c r="BL15" s="4"/>
    </row>
    <row r="16" spans="1:71" x14ac:dyDescent="0.2">
      <c r="BG16" s="5"/>
      <c r="BH16" s="5"/>
      <c r="BI16" s="5"/>
      <c r="BJ16" s="5"/>
      <c r="BK16" s="5"/>
      <c r="BL16" s="5"/>
    </row>
    <row r="17" spans="59:70" x14ac:dyDescent="0.2">
      <c r="BG17" s="5"/>
      <c r="BH17" s="5"/>
      <c r="BI17" s="5"/>
      <c r="BJ17" s="5"/>
      <c r="BK17" s="5"/>
      <c r="BL17" s="5"/>
      <c r="BM17" s="2"/>
      <c r="BN17" s="2"/>
      <c r="BR17" s="2"/>
    </row>
    <row r="18" spans="59:70" x14ac:dyDescent="0.2">
      <c r="BG18" s="4"/>
      <c r="BH18" s="4"/>
      <c r="BI18" s="4"/>
      <c r="BJ18" s="4"/>
      <c r="BK18" s="4"/>
      <c r="BL18" s="4"/>
    </row>
    <row r="19" spans="59:70" x14ac:dyDescent="0.2">
      <c r="BG19" s="4"/>
      <c r="BH19" s="4"/>
      <c r="BI19" s="4"/>
      <c r="BJ19" s="4"/>
      <c r="BK19" s="4"/>
      <c r="BL19" s="4"/>
    </row>
    <row r="20" spans="59:70" x14ac:dyDescent="0.2">
      <c r="BG20" s="4"/>
      <c r="BH20" s="4"/>
      <c r="BI20" s="4"/>
      <c r="BJ20" s="4"/>
      <c r="BK20" s="4"/>
      <c r="BL2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9B7E-CEE8-C64C-89F0-68679664BF20}">
  <dimension ref="A1:BS7"/>
  <sheetViews>
    <sheetView tabSelected="1" workbookViewId="0">
      <selection activeCell="A4" sqref="A4:XFD4"/>
    </sheetView>
  </sheetViews>
  <sheetFormatPr baseColWidth="10" defaultRowHeight="16" x14ac:dyDescent="0.2"/>
  <cols>
    <col min="1" max="1" width="15.33203125" customWidth="1"/>
    <col min="2" max="2" width="11.83203125" customWidth="1"/>
    <col min="3" max="3" width="21.33203125" customWidth="1"/>
    <col min="4" max="4" width="15.1640625" customWidth="1"/>
    <col min="5" max="5" width="17.5" customWidth="1"/>
    <col min="6" max="6" width="21.6640625" customWidth="1"/>
    <col min="7" max="7" width="14" customWidth="1"/>
    <col min="8" max="8" width="11.83203125" customWidth="1"/>
    <col min="9" max="9" width="29" customWidth="1"/>
    <col min="10" max="10" width="32.6640625" customWidth="1"/>
    <col min="11" max="11" width="36" customWidth="1"/>
    <col min="12" max="12" width="39.6640625" customWidth="1"/>
    <col min="13" max="13" width="26.83203125" customWidth="1"/>
    <col min="14" max="14" width="21.33203125" customWidth="1"/>
    <col min="15" max="15" width="33.6640625" customWidth="1"/>
    <col min="16" max="16" width="29.1640625" customWidth="1"/>
    <col min="17" max="17" width="28.5" customWidth="1"/>
    <col min="18" max="18" width="32" customWidth="1"/>
    <col min="19" max="20" width="33" customWidth="1"/>
    <col min="21" max="21" width="37.83203125" customWidth="1"/>
    <col min="22" max="22" width="31.1640625" customWidth="1"/>
    <col min="23" max="23" width="21.33203125" customWidth="1"/>
    <col min="24" max="24" width="33.6640625" customWidth="1"/>
    <col min="25" max="25" width="29.1640625" customWidth="1"/>
    <col min="26" max="26" width="28.5" customWidth="1"/>
    <col min="27" max="27" width="32" customWidth="1"/>
    <col min="28" max="29" width="33" customWidth="1"/>
    <col min="30" max="30" width="37.83203125" customWidth="1"/>
    <col min="31" max="31" width="31.1640625" customWidth="1"/>
    <col min="32" max="32" width="21.33203125" customWidth="1"/>
    <col min="33" max="33" width="33.6640625" customWidth="1"/>
    <col min="34" max="34" width="29.1640625" customWidth="1"/>
    <col min="35" max="35" width="28.5" customWidth="1"/>
    <col min="36" max="36" width="32" customWidth="1"/>
    <col min="37" max="38" width="33" customWidth="1"/>
    <col min="39" max="39" width="37.83203125" customWidth="1"/>
    <col min="40" max="40" width="31.1640625" customWidth="1"/>
    <col min="41" max="41" width="21.33203125" customWidth="1"/>
    <col min="42" max="42" width="33.6640625" customWidth="1"/>
    <col min="43" max="43" width="29.1640625" customWidth="1"/>
    <col min="44" max="44" width="28.5" customWidth="1"/>
    <col min="45" max="45" width="32" customWidth="1"/>
    <col min="46" max="47" width="33" customWidth="1"/>
    <col min="48" max="48" width="37.83203125" customWidth="1"/>
    <col min="49" max="49" width="31.1640625" customWidth="1"/>
    <col min="50" max="50" width="21.33203125" customWidth="1"/>
    <col min="51" max="51" width="33.6640625" customWidth="1"/>
    <col min="52" max="52" width="29.1640625" customWidth="1"/>
    <col min="53" max="53" width="28.5" customWidth="1"/>
    <col min="54" max="54" width="32" customWidth="1"/>
    <col min="55" max="56" width="33" customWidth="1"/>
    <col min="57" max="57" width="37.83203125" customWidth="1"/>
    <col min="58" max="58" width="31.1640625" customWidth="1"/>
    <col min="59" max="59" width="25.6640625" customWidth="1"/>
    <col min="60" max="68" width="19.5" customWidth="1"/>
    <col min="69" max="69" width="20.5" customWidth="1"/>
    <col min="70" max="70" width="20.33203125" customWidth="1"/>
    <col min="71" max="71" width="19.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2</v>
      </c>
      <c r="B2" t="s">
        <v>82</v>
      </c>
      <c r="C2">
        <v>2</v>
      </c>
      <c r="D2" t="s">
        <v>72</v>
      </c>
      <c r="E2" t="s">
        <v>77</v>
      </c>
      <c r="F2">
        <v>6</v>
      </c>
      <c r="G2" t="s">
        <v>74</v>
      </c>
      <c r="H2">
        <v>5</v>
      </c>
      <c r="I2">
        <v>5</v>
      </c>
      <c r="J2">
        <v>0</v>
      </c>
      <c r="K2">
        <v>176.07368374554</v>
      </c>
      <c r="L2">
        <v>0</v>
      </c>
      <c r="M2">
        <v>0.8</v>
      </c>
      <c r="N2" t="s">
        <v>76</v>
      </c>
      <c r="O2">
        <v>181.68799999999999</v>
      </c>
      <c r="P2">
        <v>37.246000000000002</v>
      </c>
      <c r="Q2">
        <v>2.8940000000000001</v>
      </c>
      <c r="R2">
        <v>45.649000000000001</v>
      </c>
      <c r="S2">
        <v>30.736023708433301</v>
      </c>
      <c r="T2">
        <v>240.35408365442299</v>
      </c>
      <c r="U2">
        <v>0.61613914564850003</v>
      </c>
      <c r="V2">
        <v>123.16354530127199</v>
      </c>
      <c r="W2" t="s">
        <v>75</v>
      </c>
      <c r="X2">
        <v>182.11199999999999</v>
      </c>
      <c r="Y2">
        <v>65.813999999999993</v>
      </c>
      <c r="Z2">
        <v>0.98</v>
      </c>
      <c r="AA2">
        <v>45.38</v>
      </c>
      <c r="AB2">
        <v>25.660168128438301</v>
      </c>
      <c r="AC2">
        <v>523.93492009992497</v>
      </c>
      <c r="AD2">
        <v>0.24757295695442699</v>
      </c>
      <c r="AE2">
        <v>172.309935259019</v>
      </c>
      <c r="AF2" t="s">
        <v>76</v>
      </c>
      <c r="AG2">
        <v>348.40199999999999</v>
      </c>
      <c r="AH2">
        <v>43.298000000000002</v>
      </c>
      <c r="AI2">
        <v>2.206</v>
      </c>
      <c r="AJ2">
        <v>55.534999999999997</v>
      </c>
      <c r="AK2">
        <v>-1.36019524292572</v>
      </c>
      <c r="AL2">
        <v>196.21470741100799</v>
      </c>
      <c r="AM2">
        <v>0.52703198765093495</v>
      </c>
      <c r="AN2">
        <v>131.16116720512201</v>
      </c>
      <c r="AO2" t="s">
        <v>75</v>
      </c>
      <c r="AP2">
        <v>354.11399999999998</v>
      </c>
      <c r="AQ2">
        <v>70.42</v>
      </c>
      <c r="AR2">
        <v>2.5880000000000001</v>
      </c>
      <c r="AS2">
        <v>58.737000000000002</v>
      </c>
      <c r="AT2">
        <v>23.038757433821502</v>
      </c>
      <c r="AU2">
        <v>64.855663713355099</v>
      </c>
      <c r="AV2">
        <v>1.43832405350568</v>
      </c>
      <c r="AW2">
        <v>172.57417478529899</v>
      </c>
      <c r="BG2">
        <v>0.83333333333333304</v>
      </c>
      <c r="BH2">
        <v>11.272</v>
      </c>
      <c r="BI2">
        <v>13.189</v>
      </c>
      <c r="BJ2">
        <v>11.23</v>
      </c>
      <c r="BK2">
        <v>30</v>
      </c>
      <c r="BL2">
        <v>13.263</v>
      </c>
      <c r="BM2">
        <v>30</v>
      </c>
      <c r="BR2">
        <v>423.70499999999998</v>
      </c>
      <c r="BS2">
        <v>18.158999999999999</v>
      </c>
    </row>
    <row r="3" spans="1:71" x14ac:dyDescent="0.2">
      <c r="A3">
        <v>1</v>
      </c>
      <c r="B3" t="s">
        <v>80</v>
      </c>
      <c r="C3">
        <v>2</v>
      </c>
      <c r="D3" t="s">
        <v>72</v>
      </c>
      <c r="E3" t="s">
        <v>77</v>
      </c>
      <c r="F3">
        <v>5</v>
      </c>
      <c r="G3" t="s">
        <v>74</v>
      </c>
      <c r="H3">
        <v>5</v>
      </c>
      <c r="I3">
        <v>1</v>
      </c>
      <c r="J3">
        <v>0</v>
      </c>
      <c r="K3">
        <v>10.966582642175799</v>
      </c>
      <c r="L3">
        <v>0</v>
      </c>
      <c r="M3">
        <v>0.6</v>
      </c>
      <c r="N3" t="s">
        <v>76</v>
      </c>
      <c r="O3">
        <v>141.14699999999999</v>
      </c>
      <c r="P3">
        <v>37.420999999999999</v>
      </c>
      <c r="Q3">
        <v>5.6120000000000001</v>
      </c>
      <c r="R3">
        <v>22.87</v>
      </c>
      <c r="S3">
        <v>31.443487152484</v>
      </c>
      <c r="T3">
        <v>69.520682132781005</v>
      </c>
      <c r="U3">
        <v>0.64016436525423803</v>
      </c>
      <c r="V3">
        <v>137.959290563498</v>
      </c>
      <c r="W3" t="s">
        <v>76</v>
      </c>
      <c r="X3">
        <v>348.33</v>
      </c>
      <c r="Y3">
        <v>76.507000000000005</v>
      </c>
      <c r="Z3">
        <v>14.821</v>
      </c>
      <c r="AA3">
        <v>-7.7669999999999897</v>
      </c>
      <c r="AB3">
        <v>16.9250970178466</v>
      </c>
      <c r="AC3">
        <v>23.850645020489502</v>
      </c>
      <c r="AD3">
        <v>0.90084420616088401</v>
      </c>
      <c r="AE3">
        <v>143.26238495869899</v>
      </c>
      <c r="AF3" t="s">
        <v>75</v>
      </c>
      <c r="AG3">
        <v>471.02199999999999</v>
      </c>
      <c r="AH3">
        <v>43.728000000000002</v>
      </c>
      <c r="AI3">
        <v>2.9630000000000001</v>
      </c>
      <c r="AJ3">
        <v>65.164999999999907</v>
      </c>
      <c r="AK3">
        <v>38.3655316755572</v>
      </c>
      <c r="AL3">
        <v>270.58127856178902</v>
      </c>
      <c r="AM3">
        <v>0.83894968802102099</v>
      </c>
      <c r="AN3">
        <v>98.750691180288896</v>
      </c>
      <c r="BG3">
        <v>0.14285714285714199</v>
      </c>
      <c r="BH3">
        <v>30</v>
      </c>
      <c r="BI3">
        <v>30</v>
      </c>
      <c r="BJ3">
        <v>30</v>
      </c>
      <c r="BK3">
        <v>21.789000000000001</v>
      </c>
      <c r="BL3">
        <v>30</v>
      </c>
      <c r="BM3">
        <v>30</v>
      </c>
      <c r="BN3">
        <v>30</v>
      </c>
      <c r="BR3">
        <v>477.72</v>
      </c>
      <c r="BS3">
        <v>28.826999999999899</v>
      </c>
    </row>
    <row r="4" spans="1:71" x14ac:dyDescent="0.2">
      <c r="A4" t="s">
        <v>88</v>
      </c>
      <c r="B4" t="s">
        <v>85</v>
      </c>
      <c r="C4">
        <v>2</v>
      </c>
      <c r="D4" t="s">
        <v>72</v>
      </c>
      <c r="E4" t="s">
        <v>77</v>
      </c>
      <c r="F4">
        <v>5</v>
      </c>
      <c r="G4" t="s">
        <v>74</v>
      </c>
      <c r="H4">
        <v>5</v>
      </c>
      <c r="I4">
        <v>2</v>
      </c>
      <c r="J4">
        <v>0</v>
      </c>
      <c r="K4">
        <v>33.530515412019099</v>
      </c>
      <c r="L4">
        <v>0</v>
      </c>
      <c r="M4">
        <v>1</v>
      </c>
      <c r="N4" s="6" t="s">
        <v>75</v>
      </c>
      <c r="O4" s="6">
        <v>142.32599999999999</v>
      </c>
      <c r="P4" s="7">
        <v>54.023621971851099</v>
      </c>
      <c r="Q4" s="7">
        <v>-0.31600991710498527</v>
      </c>
      <c r="R4" s="7">
        <v>11.191130754215106</v>
      </c>
      <c r="S4" s="7">
        <v>1.1426326697484206</v>
      </c>
      <c r="T4" s="7">
        <v>-224.65810371364432</v>
      </c>
      <c r="U4" s="7">
        <v>-3.330368123918082</v>
      </c>
      <c r="V4" s="7">
        <v>136.28332316822176</v>
      </c>
      <c r="W4" t="s">
        <v>76</v>
      </c>
      <c r="X4">
        <v>158.21199999999999</v>
      </c>
      <c r="Y4">
        <v>44.692</v>
      </c>
      <c r="Z4">
        <v>8.2000000000000003E-2</v>
      </c>
      <c r="AA4">
        <v>36.935000000000002</v>
      </c>
      <c r="AB4">
        <v>-3.02653820995226</v>
      </c>
      <c r="AC4">
        <v>273.16696871830698</v>
      </c>
      <c r="AD4">
        <v>0.72632970850840695</v>
      </c>
      <c r="AE4">
        <v>126.829643218461</v>
      </c>
      <c r="AF4" s="6" t="s">
        <v>75</v>
      </c>
      <c r="AG4" s="6">
        <v>281.01</v>
      </c>
      <c r="AH4" s="7">
        <v>58.088986022340357</v>
      </c>
      <c r="AI4" s="7">
        <v>0.49313649484535915</v>
      </c>
      <c r="AJ4" s="7">
        <v>15.859023627588964</v>
      </c>
      <c r="AK4" s="7">
        <v>1.0367224050055173</v>
      </c>
      <c r="AL4" s="7">
        <v>-119.74010999486944</v>
      </c>
      <c r="AM4" s="7">
        <v>0.87418171559575619</v>
      </c>
      <c r="AN4" s="7">
        <v>136.49263640096763</v>
      </c>
      <c r="AO4" t="s">
        <v>76</v>
      </c>
      <c r="AP4">
        <v>323.21199999999999</v>
      </c>
      <c r="AQ4">
        <v>61.991</v>
      </c>
      <c r="AR4">
        <v>5.2880000000000003</v>
      </c>
      <c r="AS4">
        <v>26.9149999999999</v>
      </c>
      <c r="AT4">
        <v>-31.162858451354399</v>
      </c>
      <c r="AU4">
        <v>135.44531138044599</v>
      </c>
      <c r="AV4">
        <v>0.53145001258248603</v>
      </c>
      <c r="AW4">
        <v>130.131684740602</v>
      </c>
      <c r="AX4" t="s">
        <v>75</v>
      </c>
      <c r="AY4">
        <v>356.012</v>
      </c>
      <c r="AZ4">
        <v>53.981000000000002</v>
      </c>
      <c r="BA4">
        <v>4.8220000000000001</v>
      </c>
      <c r="BB4">
        <v>21.940999999999999</v>
      </c>
      <c r="BC4">
        <v>3.4996183755515902</v>
      </c>
      <c r="BD4">
        <v>364.08330451967402</v>
      </c>
      <c r="BE4">
        <v>0.99266417971336296</v>
      </c>
      <c r="BF4">
        <v>71.635438883798301</v>
      </c>
      <c r="BG4" s="2">
        <v>0.75</v>
      </c>
      <c r="BH4" s="2">
        <v>30</v>
      </c>
      <c r="BI4" s="2">
        <v>11.329000000000001</v>
      </c>
      <c r="BJ4" s="2">
        <v>16.475000000000001</v>
      </c>
      <c r="BK4" s="2">
        <v>20.466999999999999</v>
      </c>
      <c r="BL4" s="3"/>
      <c r="BM4" s="3"/>
      <c r="BN4" s="3"/>
      <c r="BO4" s="3"/>
      <c r="BP4" s="3"/>
      <c r="BQ4" s="3"/>
      <c r="BR4" s="2">
        <v>356.012</v>
      </c>
      <c r="BS4" s="2">
        <v>19.56775</v>
      </c>
    </row>
    <row r="5" spans="1:71" x14ac:dyDescent="0.2">
      <c r="A5">
        <v>1</v>
      </c>
      <c r="B5" t="s">
        <v>83</v>
      </c>
      <c r="C5">
        <v>2</v>
      </c>
      <c r="D5" t="s">
        <v>72</v>
      </c>
      <c r="E5" t="s">
        <v>77</v>
      </c>
      <c r="F5">
        <v>8</v>
      </c>
      <c r="G5" t="s">
        <v>74</v>
      </c>
      <c r="H5">
        <v>5</v>
      </c>
      <c r="I5">
        <v>4</v>
      </c>
      <c r="J5">
        <v>0</v>
      </c>
      <c r="K5">
        <v>19.166980380666502</v>
      </c>
      <c r="L5">
        <v>0</v>
      </c>
      <c r="M5">
        <v>1</v>
      </c>
      <c r="N5" t="s">
        <v>75</v>
      </c>
      <c r="O5">
        <v>148.245</v>
      </c>
      <c r="P5">
        <v>40.615000000000002</v>
      </c>
      <c r="Q5">
        <v>5.3150000000000004</v>
      </c>
      <c r="R5">
        <v>20.718999999999902</v>
      </c>
      <c r="S5">
        <v>-43.638045294827002</v>
      </c>
      <c r="T5">
        <v>482.32211908376399</v>
      </c>
      <c r="U5">
        <v>0.52747366036729804</v>
      </c>
      <c r="V5">
        <v>165.294010147298</v>
      </c>
      <c r="W5" t="s">
        <v>76</v>
      </c>
      <c r="X5">
        <v>163.25200000000001</v>
      </c>
      <c r="Y5">
        <v>52.643999999999998</v>
      </c>
      <c r="Z5">
        <v>6.0510000000000002</v>
      </c>
      <c r="AA5">
        <v>27.8799999999999</v>
      </c>
      <c r="AB5">
        <v>-26.369484144430899</v>
      </c>
      <c r="AC5">
        <v>29.263267636611999</v>
      </c>
      <c r="AD5">
        <v>0.39472459856975101</v>
      </c>
      <c r="AE5">
        <v>122.76802369902499</v>
      </c>
      <c r="AF5" t="s">
        <v>76</v>
      </c>
      <c r="AG5">
        <v>358.505</v>
      </c>
      <c r="AH5">
        <v>88.236999999999995</v>
      </c>
      <c r="AI5">
        <v>0.79900000000000004</v>
      </c>
      <c r="AJ5">
        <v>-1.0329999999999799</v>
      </c>
      <c r="AK5">
        <v>24.065161222934801</v>
      </c>
      <c r="AL5">
        <v>92.583024812629404</v>
      </c>
      <c r="AM5">
        <v>0.62965385775157701</v>
      </c>
      <c r="AN5">
        <v>127.052323161929</v>
      </c>
      <c r="AO5" t="s">
        <v>75</v>
      </c>
      <c r="AP5">
        <v>407.209</v>
      </c>
      <c r="AQ5">
        <v>118.354</v>
      </c>
      <c r="AR5">
        <v>8.1560000000000006</v>
      </c>
      <c r="AS5">
        <v>-7.5219999999999896</v>
      </c>
      <c r="AT5">
        <v>-48.966564555445999</v>
      </c>
      <c r="AU5">
        <v>287.388477778094</v>
      </c>
      <c r="AV5">
        <v>0.70901622409147103</v>
      </c>
      <c r="AW5">
        <v>117.856724511237</v>
      </c>
      <c r="AX5" t="s">
        <v>76</v>
      </c>
      <c r="AY5">
        <v>416.596</v>
      </c>
      <c r="AZ5">
        <v>42.186</v>
      </c>
      <c r="BA5">
        <v>7.2050000000000001</v>
      </c>
      <c r="BB5">
        <v>-0.53200000000001002</v>
      </c>
      <c r="BC5">
        <v>30.6783195450165</v>
      </c>
      <c r="BD5">
        <v>61.139204568389601</v>
      </c>
      <c r="BE5">
        <v>1.19214689641958</v>
      </c>
      <c r="BF5">
        <v>70.160816440250599</v>
      </c>
      <c r="BG5">
        <v>0.5</v>
      </c>
      <c r="BH5">
        <v>30</v>
      </c>
      <c r="BI5">
        <v>30</v>
      </c>
      <c r="BJ5">
        <v>18.722999999999999</v>
      </c>
      <c r="BK5">
        <v>11.46</v>
      </c>
      <c r="BL5">
        <v>30</v>
      </c>
      <c r="BM5">
        <v>30</v>
      </c>
      <c r="BR5">
        <v>416.596</v>
      </c>
      <c r="BS5">
        <v>25.0305</v>
      </c>
    </row>
    <row r="6" spans="1:71" x14ac:dyDescent="0.2">
      <c r="A6" t="s">
        <v>86</v>
      </c>
      <c r="B6" t="s">
        <v>81</v>
      </c>
      <c r="C6">
        <v>1.5</v>
      </c>
      <c r="D6" t="s">
        <v>72</v>
      </c>
      <c r="E6" t="s">
        <v>77</v>
      </c>
      <c r="F6">
        <v>6</v>
      </c>
      <c r="G6" t="s">
        <v>74</v>
      </c>
      <c r="H6">
        <v>5</v>
      </c>
      <c r="I6">
        <v>2.5</v>
      </c>
      <c r="J6">
        <v>0</v>
      </c>
      <c r="K6">
        <v>137.90544322771422</v>
      </c>
      <c r="L6">
        <v>0</v>
      </c>
      <c r="M6">
        <v>0.8</v>
      </c>
      <c r="N6" t="s">
        <v>87</v>
      </c>
      <c r="O6">
        <v>173.571</v>
      </c>
      <c r="P6">
        <v>67.310999999999993</v>
      </c>
      <c r="Q6">
        <v>1.429</v>
      </c>
      <c r="R6">
        <v>-36.924500000000002</v>
      </c>
      <c r="S6">
        <v>14.600108479917845</v>
      </c>
      <c r="T6">
        <v>373.09577126168091</v>
      </c>
      <c r="U6">
        <v>1.0760795874613485</v>
      </c>
      <c r="V6">
        <v>157.1344345360875</v>
      </c>
      <c r="W6" t="s">
        <v>76</v>
      </c>
      <c r="X6">
        <v>262.5215</v>
      </c>
      <c r="Y6">
        <v>58.092500000000001</v>
      </c>
      <c r="Z6">
        <v>23.565000000000001</v>
      </c>
      <c r="AA6">
        <v>-65.135500000000008</v>
      </c>
      <c r="AB6">
        <v>3.0786099696889999</v>
      </c>
      <c r="AC6">
        <v>92.893182554727858</v>
      </c>
      <c r="AD6">
        <v>0.68466418364646842</v>
      </c>
      <c r="AE6">
        <v>121.517341444171</v>
      </c>
      <c r="AF6" t="s">
        <v>75</v>
      </c>
      <c r="AG6">
        <v>370.45799999999997</v>
      </c>
      <c r="AH6">
        <v>60.549500000000002</v>
      </c>
      <c r="AI6">
        <v>6.2824999999999998</v>
      </c>
      <c r="AJ6">
        <v>-47.103999999999999</v>
      </c>
      <c r="AK6">
        <v>-25.310392483133349</v>
      </c>
      <c r="AL6">
        <v>262.5096056924545</v>
      </c>
      <c r="AM6">
        <v>0.50868333162442048</v>
      </c>
      <c r="AN6">
        <v>136.549178685583</v>
      </c>
      <c r="AO6" t="s">
        <v>76</v>
      </c>
      <c r="AP6">
        <v>432.39649999999995</v>
      </c>
      <c r="AQ6">
        <v>134.10249999999999</v>
      </c>
      <c r="AR6">
        <v>29.262999999999998</v>
      </c>
      <c r="AS6">
        <v>-51.674499999999995</v>
      </c>
      <c r="AT6">
        <v>3.0158262488117753</v>
      </c>
      <c r="AU6">
        <v>77.669748365817</v>
      </c>
      <c r="AV6">
        <v>0.613878095588126</v>
      </c>
      <c r="AW6">
        <v>81.59009154452805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  <c r="BF6" t="s">
        <v>87</v>
      </c>
      <c r="BG6">
        <v>0.16666666666666599</v>
      </c>
      <c r="BH6">
        <v>30</v>
      </c>
      <c r="BI6">
        <v>30</v>
      </c>
      <c r="BJ6">
        <v>30</v>
      </c>
      <c r="BK6">
        <v>30</v>
      </c>
      <c r="BL6">
        <v>20.393999999999998</v>
      </c>
      <c r="BM6">
        <v>30</v>
      </c>
      <c r="BN6" t="s">
        <v>87</v>
      </c>
      <c r="BO6" t="s">
        <v>87</v>
      </c>
      <c r="BP6" t="s">
        <v>87</v>
      </c>
      <c r="BQ6" t="s">
        <v>87</v>
      </c>
      <c r="BR6">
        <v>432.39649999999995</v>
      </c>
      <c r="BS6">
        <v>28.399000000000001</v>
      </c>
    </row>
    <row r="7" spans="1:71" x14ac:dyDescent="0.2">
      <c r="A7">
        <v>1</v>
      </c>
      <c r="B7" t="s">
        <v>84</v>
      </c>
      <c r="C7">
        <v>2</v>
      </c>
      <c r="D7" t="s">
        <v>72</v>
      </c>
      <c r="E7" t="s">
        <v>77</v>
      </c>
      <c r="F7">
        <v>5</v>
      </c>
      <c r="G7" t="s">
        <v>74</v>
      </c>
      <c r="H7">
        <v>5</v>
      </c>
      <c r="I7">
        <v>0</v>
      </c>
      <c r="J7">
        <v>0</v>
      </c>
      <c r="K7">
        <v>0</v>
      </c>
      <c r="L7">
        <v>0</v>
      </c>
      <c r="M7">
        <v>1</v>
      </c>
      <c r="N7" t="s">
        <v>75</v>
      </c>
      <c r="O7">
        <v>125.205</v>
      </c>
      <c r="P7">
        <v>42.491</v>
      </c>
      <c r="Q7">
        <v>1.1919999999999999</v>
      </c>
      <c r="R7">
        <v>40.503999999999898</v>
      </c>
      <c r="S7">
        <v>-18.008779931347199</v>
      </c>
      <c r="T7">
        <v>179.775113341809</v>
      </c>
      <c r="U7">
        <v>0.892289867211296</v>
      </c>
      <c r="V7">
        <v>179.22718008830699</v>
      </c>
      <c r="W7" s="1" t="s">
        <v>76</v>
      </c>
      <c r="X7" s="1">
        <v>158.19999999999999</v>
      </c>
      <c r="Y7" s="1">
        <v>58.320999999999998</v>
      </c>
      <c r="Z7" s="1">
        <v>23</v>
      </c>
      <c r="AA7" s="1">
        <v>40.137</v>
      </c>
      <c r="AB7" s="1">
        <v>-37.496871467184398</v>
      </c>
      <c r="AC7" s="1">
        <v>46.232634452513601</v>
      </c>
      <c r="AD7" s="1">
        <v>0.108634233887487</v>
      </c>
      <c r="AE7" s="1">
        <v>129.65659040164499</v>
      </c>
      <c r="AF7" s="1" t="s">
        <v>75</v>
      </c>
      <c r="AG7" s="1">
        <v>297.899</v>
      </c>
      <c r="AH7" s="1">
        <v>50.222999999999999</v>
      </c>
      <c r="AI7" s="1">
        <v>2.4249999999999998</v>
      </c>
      <c r="AJ7" s="1">
        <v>49.729999999999897</v>
      </c>
      <c r="AK7" s="1">
        <v>-6.64744867347303</v>
      </c>
      <c r="AL7" s="1">
        <v>209.77464947876899</v>
      </c>
      <c r="AM7" s="1">
        <v>1.18875460237445</v>
      </c>
      <c r="AN7" s="1">
        <v>177.56447840212601</v>
      </c>
      <c r="AO7" s="1" t="s">
        <v>76</v>
      </c>
      <c r="AP7" s="1">
        <v>326.00799999999998</v>
      </c>
      <c r="AQ7" s="1">
        <v>58.320999999999998</v>
      </c>
      <c r="AR7" s="1">
        <v>3</v>
      </c>
      <c r="AS7" s="1">
        <v>40.137</v>
      </c>
      <c r="AT7" s="1">
        <v>-37.496871467184398</v>
      </c>
      <c r="AU7" s="1">
        <v>46.232634452513601</v>
      </c>
      <c r="AV7" s="1">
        <v>0.108634233887487</v>
      </c>
      <c r="AW7" s="1">
        <v>129.65659040164499</v>
      </c>
      <c r="AX7" s="1" t="s">
        <v>75</v>
      </c>
      <c r="AY7" s="1">
        <v>387.40899999999999</v>
      </c>
      <c r="AZ7" s="1">
        <v>46.401000000000003</v>
      </c>
      <c r="BA7" s="1">
        <v>4.6020000000000003</v>
      </c>
      <c r="BB7" s="1">
        <v>63.514999999999901</v>
      </c>
      <c r="BC7" s="1">
        <v>-11.325665780424901</v>
      </c>
      <c r="BD7" s="1">
        <v>488.54021200108201</v>
      </c>
      <c r="BE7" s="1">
        <v>1.3306420376208199</v>
      </c>
      <c r="BF7" s="1">
        <v>16.801389249551999</v>
      </c>
      <c r="BG7">
        <v>1</v>
      </c>
      <c r="BH7">
        <v>7.6669999999999998</v>
      </c>
      <c r="BI7">
        <v>8.0640000000000001</v>
      </c>
      <c r="BJ7">
        <v>30</v>
      </c>
      <c r="BK7">
        <v>6.0350000000000001</v>
      </c>
      <c r="BL7">
        <v>10.08</v>
      </c>
      <c r="BM7">
        <v>6.83</v>
      </c>
      <c r="BR7">
        <v>387.40899999999999</v>
      </c>
      <c r="BS7">
        <v>11.446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9A9C-EA9D-9047-B7FA-01117473034C}">
  <dimension ref="A1:BS8"/>
  <sheetViews>
    <sheetView topLeftCell="M1" workbookViewId="0">
      <selection activeCell="M8" sqref="M8"/>
    </sheetView>
  </sheetViews>
  <sheetFormatPr baseColWidth="10" defaultRowHeight="16" x14ac:dyDescent="0.2"/>
  <cols>
    <col min="1" max="1" width="15.33203125" customWidth="1"/>
    <col min="2" max="2" width="11.83203125" customWidth="1"/>
    <col min="3" max="3" width="21.33203125" customWidth="1"/>
    <col min="4" max="4" width="15.1640625" customWidth="1"/>
    <col min="5" max="5" width="17.5" customWidth="1"/>
    <col min="6" max="6" width="21.6640625" customWidth="1"/>
    <col min="7" max="7" width="14" customWidth="1"/>
    <col min="8" max="8" width="11.83203125" customWidth="1"/>
    <col min="9" max="9" width="29" customWidth="1"/>
    <col min="10" max="10" width="32.6640625" customWidth="1"/>
    <col min="11" max="11" width="36" customWidth="1"/>
    <col min="12" max="12" width="39.6640625" customWidth="1"/>
    <col min="13" max="13" width="26.83203125" customWidth="1"/>
    <col min="14" max="14" width="21.33203125" customWidth="1"/>
    <col min="15" max="15" width="33.6640625" customWidth="1"/>
    <col min="16" max="16" width="29.1640625" customWidth="1"/>
    <col min="17" max="17" width="28.5" customWidth="1"/>
    <col min="18" max="18" width="32" customWidth="1"/>
    <col min="19" max="20" width="33" customWidth="1"/>
    <col min="21" max="21" width="37.83203125" customWidth="1"/>
    <col min="22" max="22" width="31.1640625" customWidth="1"/>
    <col min="23" max="23" width="21.33203125" customWidth="1"/>
    <col min="24" max="24" width="33.6640625" customWidth="1"/>
    <col min="25" max="25" width="29.1640625" customWidth="1"/>
    <col min="26" max="26" width="28.5" customWidth="1"/>
    <col min="27" max="27" width="32" customWidth="1"/>
    <col min="28" max="29" width="33" customWidth="1"/>
    <col min="30" max="30" width="37.83203125" customWidth="1"/>
    <col min="31" max="31" width="31.1640625" customWidth="1"/>
    <col min="32" max="32" width="21.33203125" customWidth="1"/>
    <col min="33" max="33" width="33.6640625" customWidth="1"/>
    <col min="34" max="34" width="29.1640625" customWidth="1"/>
    <col min="35" max="35" width="28.5" customWidth="1"/>
    <col min="36" max="36" width="32" customWidth="1"/>
    <col min="37" max="38" width="33" customWidth="1"/>
    <col min="39" max="39" width="37.83203125" customWidth="1"/>
    <col min="40" max="40" width="31.1640625" customWidth="1"/>
    <col min="41" max="41" width="21.33203125" customWidth="1"/>
    <col min="42" max="42" width="33.6640625" customWidth="1"/>
    <col min="43" max="43" width="29.1640625" customWidth="1"/>
    <col min="44" max="44" width="28.5" customWidth="1"/>
    <col min="45" max="45" width="32" customWidth="1"/>
    <col min="46" max="47" width="33" customWidth="1"/>
    <col min="48" max="48" width="37.83203125" customWidth="1"/>
    <col min="49" max="49" width="31.1640625" customWidth="1"/>
    <col min="50" max="50" width="21.33203125" customWidth="1"/>
    <col min="51" max="51" width="33.6640625" customWidth="1"/>
    <col min="52" max="52" width="29.1640625" customWidth="1"/>
    <col min="53" max="53" width="28.5" customWidth="1"/>
    <col min="54" max="54" width="32" customWidth="1"/>
    <col min="55" max="56" width="33" customWidth="1"/>
    <col min="57" max="57" width="37.83203125" customWidth="1"/>
    <col min="58" max="58" width="31.1640625" customWidth="1"/>
    <col min="59" max="59" width="25.6640625" customWidth="1"/>
    <col min="60" max="68" width="19.5" customWidth="1"/>
    <col min="69" max="69" width="20.5" customWidth="1"/>
    <col min="70" max="70" width="20.33203125" customWidth="1"/>
    <col min="71" max="71" width="19.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3</v>
      </c>
      <c r="B2" t="s">
        <v>82</v>
      </c>
      <c r="C2">
        <v>1</v>
      </c>
      <c r="D2" t="s">
        <v>72</v>
      </c>
      <c r="E2" t="s">
        <v>78</v>
      </c>
      <c r="F2">
        <v>30</v>
      </c>
      <c r="G2" t="s">
        <v>74</v>
      </c>
      <c r="H2">
        <v>5</v>
      </c>
      <c r="I2">
        <v>1</v>
      </c>
      <c r="J2">
        <v>0</v>
      </c>
      <c r="K2">
        <v>22.117354993681602</v>
      </c>
      <c r="L2">
        <v>0</v>
      </c>
      <c r="M2">
        <v>1</v>
      </c>
      <c r="N2" t="s">
        <v>75</v>
      </c>
      <c r="O2">
        <v>170.43199999999999</v>
      </c>
      <c r="P2">
        <v>70.599000000000004</v>
      </c>
      <c r="Q2">
        <v>4.0679999999999996</v>
      </c>
      <c r="R2">
        <v>10.967000000000001</v>
      </c>
      <c r="S2">
        <v>19.0819210624873</v>
      </c>
      <c r="T2">
        <v>11.1097728464174</v>
      </c>
      <c r="U2">
        <v>0.42821077767919002</v>
      </c>
      <c r="V2">
        <v>141.274308834338</v>
      </c>
      <c r="W2" t="s">
        <v>76</v>
      </c>
      <c r="X2">
        <v>182.71799999999999</v>
      </c>
      <c r="Y2">
        <v>65.713999999999999</v>
      </c>
      <c r="Z2">
        <v>4.3079999999999998</v>
      </c>
      <c r="AA2">
        <v>0.23799999999999899</v>
      </c>
      <c r="AB2">
        <v>-32.321680777801198</v>
      </c>
      <c r="AC2">
        <v>15.0450794813532</v>
      </c>
      <c r="AD2">
        <v>0.93351633471963302</v>
      </c>
      <c r="AE2">
        <v>157.71698998161099</v>
      </c>
      <c r="AF2" t="s">
        <v>76</v>
      </c>
      <c r="AG2">
        <v>320.43099999999998</v>
      </c>
      <c r="AH2">
        <v>38.228000000000002</v>
      </c>
      <c r="AI2">
        <v>3.4319999999999999</v>
      </c>
      <c r="AJ2">
        <v>33</v>
      </c>
      <c r="AK2">
        <v>24.375305997473401</v>
      </c>
      <c r="AL2">
        <v>82.147012418603396</v>
      </c>
      <c r="AM2">
        <v>0.71103703110165695</v>
      </c>
      <c r="AN2">
        <v>132.00542365456101</v>
      </c>
      <c r="AO2" t="s">
        <v>75</v>
      </c>
      <c r="AP2">
        <v>342.54599999999999</v>
      </c>
      <c r="AQ2">
        <v>46.585000000000001</v>
      </c>
      <c r="AR2">
        <v>0.81599999999999995</v>
      </c>
      <c r="AS2">
        <v>45.770999999999901</v>
      </c>
      <c r="AT2">
        <v>-5.9573796823111698</v>
      </c>
      <c r="AU2">
        <v>647.08182112716304</v>
      </c>
      <c r="AV2">
        <v>0.70451037686520102</v>
      </c>
      <c r="AW2">
        <v>150.51863988314801</v>
      </c>
      <c r="AX2" t="s">
        <v>76</v>
      </c>
      <c r="AY2">
        <v>420.00700000000001</v>
      </c>
      <c r="AZ2">
        <v>54.981999999999999</v>
      </c>
      <c r="BA2">
        <v>4.1020000000000003</v>
      </c>
      <c r="BB2">
        <v>7.9979999999999896</v>
      </c>
      <c r="BC2">
        <v>19.599715568939502</v>
      </c>
      <c r="BD2">
        <v>34.902501764936403</v>
      </c>
      <c r="BE2">
        <v>0.87650717387976396</v>
      </c>
      <c r="BF2">
        <v>94.399544323530407</v>
      </c>
      <c r="BG2">
        <v>1</v>
      </c>
      <c r="BH2">
        <v>24.274000000000001</v>
      </c>
      <c r="BI2">
        <v>15.972</v>
      </c>
      <c r="BJ2">
        <v>10.08</v>
      </c>
      <c r="BK2">
        <v>17.062999999999999</v>
      </c>
      <c r="BL2">
        <v>10.913</v>
      </c>
      <c r="BM2">
        <v>15.057</v>
      </c>
      <c r="BR2">
        <v>420.00700000000001</v>
      </c>
      <c r="BS2">
        <v>15.5598333333333</v>
      </c>
    </row>
    <row r="3" spans="1:71" x14ac:dyDescent="0.2">
      <c r="A3">
        <v>2</v>
      </c>
      <c r="B3" t="s">
        <v>80</v>
      </c>
      <c r="C3">
        <v>1</v>
      </c>
      <c r="D3" t="s">
        <v>72</v>
      </c>
      <c r="E3" t="s">
        <v>78</v>
      </c>
      <c r="F3">
        <v>16</v>
      </c>
      <c r="G3" t="s">
        <v>74</v>
      </c>
      <c r="H3">
        <v>5</v>
      </c>
      <c r="I3">
        <v>0</v>
      </c>
      <c r="J3">
        <v>0</v>
      </c>
      <c r="K3">
        <v>0</v>
      </c>
      <c r="L3">
        <v>0</v>
      </c>
      <c r="M3">
        <v>1</v>
      </c>
      <c r="N3" t="s">
        <v>76</v>
      </c>
      <c r="O3">
        <v>142.501</v>
      </c>
      <c r="P3">
        <v>35.625999999999998</v>
      </c>
      <c r="Q3">
        <v>0.42399999999999999</v>
      </c>
      <c r="R3">
        <v>48.264000000000003</v>
      </c>
      <c r="S3">
        <v>-42.440431044462898</v>
      </c>
      <c r="T3">
        <v>116.954526244478</v>
      </c>
      <c r="U3">
        <v>1.0248649512927701</v>
      </c>
      <c r="V3">
        <v>179.50168429607101</v>
      </c>
      <c r="W3" t="s">
        <v>75</v>
      </c>
      <c r="X3">
        <v>152.392</v>
      </c>
      <c r="Y3">
        <v>67.028999999999996</v>
      </c>
      <c r="Z3">
        <v>24.83</v>
      </c>
      <c r="AA3">
        <v>3.84299999999998</v>
      </c>
      <c r="AB3">
        <v>-2.73848878876586</v>
      </c>
      <c r="AC3">
        <v>25.171737321114001</v>
      </c>
      <c r="AD3">
        <v>0.71421255155460495</v>
      </c>
      <c r="AE3">
        <v>164.12416449367299</v>
      </c>
      <c r="AF3" t="s">
        <v>76</v>
      </c>
      <c r="AG3">
        <v>294.80200000000002</v>
      </c>
      <c r="AH3">
        <v>49.011000000000003</v>
      </c>
      <c r="AI3">
        <v>6.9169999999999998</v>
      </c>
      <c r="AJ3">
        <v>43.485999999999898</v>
      </c>
      <c r="AK3">
        <v>2.85798773294183</v>
      </c>
      <c r="AL3">
        <v>88.696612913874503</v>
      </c>
      <c r="AM3">
        <v>0.99651221865113004</v>
      </c>
      <c r="AN3">
        <v>174.04548514723501</v>
      </c>
      <c r="AO3" t="s">
        <v>75</v>
      </c>
      <c r="AP3">
        <v>320.60399999999998</v>
      </c>
      <c r="AQ3">
        <v>47.978999999999999</v>
      </c>
      <c r="AR3">
        <v>12.746</v>
      </c>
      <c r="AS3">
        <v>7.4970000000000097</v>
      </c>
      <c r="AT3">
        <v>-5.2288969380673196</v>
      </c>
      <c r="AU3">
        <v>29.210196945216001</v>
      </c>
      <c r="AV3">
        <v>0.61667630833854103</v>
      </c>
      <c r="AW3">
        <v>178.63231311520599</v>
      </c>
      <c r="AX3" t="s">
        <v>76</v>
      </c>
      <c r="AY3">
        <v>409.79</v>
      </c>
      <c r="AZ3">
        <v>49.084000000000003</v>
      </c>
      <c r="BA3">
        <v>11.898</v>
      </c>
      <c r="BB3">
        <v>53.506</v>
      </c>
      <c r="BC3">
        <v>5.9357865859503498</v>
      </c>
      <c r="BD3">
        <v>75.052322372535798</v>
      </c>
      <c r="BE3">
        <v>1.24100217418099</v>
      </c>
      <c r="BF3">
        <v>71.888787767527106</v>
      </c>
      <c r="BG3">
        <v>1</v>
      </c>
      <c r="BH3">
        <v>30</v>
      </c>
      <c r="BI3">
        <v>27.167999999999999</v>
      </c>
      <c r="BJ3">
        <v>14.067</v>
      </c>
      <c r="BK3">
        <v>30</v>
      </c>
      <c r="BL3">
        <v>18.166</v>
      </c>
      <c r="BM3">
        <v>14.16</v>
      </c>
      <c r="BR3">
        <v>409.79</v>
      </c>
      <c r="BS3">
        <v>22.260166666666599</v>
      </c>
    </row>
    <row r="4" spans="1:71" x14ac:dyDescent="0.2">
      <c r="A4">
        <v>3</v>
      </c>
      <c r="B4" t="s">
        <v>71</v>
      </c>
      <c r="C4">
        <v>1</v>
      </c>
      <c r="D4" t="s">
        <v>72</v>
      </c>
      <c r="E4" t="s">
        <v>78</v>
      </c>
      <c r="F4">
        <v>13</v>
      </c>
      <c r="G4" t="s">
        <v>74</v>
      </c>
      <c r="H4">
        <v>5</v>
      </c>
      <c r="I4">
        <v>0</v>
      </c>
      <c r="J4">
        <v>4</v>
      </c>
      <c r="K4">
        <v>0</v>
      </c>
      <c r="L4">
        <v>4.9218865594872998</v>
      </c>
      <c r="M4">
        <v>1</v>
      </c>
      <c r="N4" t="s">
        <v>75</v>
      </c>
      <c r="O4">
        <v>137.43</v>
      </c>
      <c r="P4">
        <v>76.573999999999998</v>
      </c>
      <c r="Q4">
        <v>2.5430000000000001</v>
      </c>
      <c r="R4">
        <v>9.1220000000000105</v>
      </c>
      <c r="S4">
        <v>24.5210395456123</v>
      </c>
      <c r="T4">
        <v>43.669831289278498</v>
      </c>
      <c r="U4">
        <v>1.11747876511561</v>
      </c>
      <c r="V4">
        <v>167.77328104000799</v>
      </c>
      <c r="W4" t="s">
        <v>76</v>
      </c>
      <c r="X4">
        <v>145.52000000000001</v>
      </c>
      <c r="Y4">
        <v>55.223999999999997</v>
      </c>
      <c r="Z4">
        <v>5.0229999999999997</v>
      </c>
      <c r="AA4">
        <v>5.93199999999998</v>
      </c>
      <c r="AB4">
        <v>-21.868838761338498</v>
      </c>
      <c r="AC4">
        <v>252.04091774554399</v>
      </c>
      <c r="AD4">
        <v>1.26409817161992</v>
      </c>
      <c r="AE4">
        <v>169.63440700259599</v>
      </c>
      <c r="AF4" t="s">
        <v>76</v>
      </c>
      <c r="AG4">
        <v>303.49900000000002</v>
      </c>
      <c r="AH4">
        <v>34.799999999999997</v>
      </c>
      <c r="AI4">
        <v>3.3</v>
      </c>
      <c r="AJ4">
        <v>40.026999999999902</v>
      </c>
      <c r="AK4">
        <v>27.1063506839469</v>
      </c>
      <c r="AL4">
        <v>172.39445361652301</v>
      </c>
      <c r="AM4">
        <v>1.1445053082041601</v>
      </c>
      <c r="AN4">
        <v>101.351864075664</v>
      </c>
      <c r="AO4" t="s">
        <v>75</v>
      </c>
      <c r="AP4">
        <v>365.59399999999999</v>
      </c>
      <c r="AQ4">
        <v>37.11</v>
      </c>
      <c r="AR4">
        <v>2.3780000000000001</v>
      </c>
      <c r="AS4">
        <v>49.534999999999997</v>
      </c>
      <c r="AT4">
        <v>-26.0689217556491</v>
      </c>
      <c r="AU4">
        <v>41.814861327578903</v>
      </c>
      <c r="AV4">
        <v>1.51263943127939</v>
      </c>
      <c r="AW4">
        <v>49.978589351413603</v>
      </c>
      <c r="AX4" t="s">
        <v>75</v>
      </c>
      <c r="AY4">
        <v>433.39800000000002</v>
      </c>
      <c r="AZ4">
        <v>32.249000000000002</v>
      </c>
      <c r="BA4">
        <v>3.45</v>
      </c>
      <c r="BB4">
        <v>47.640999999999899</v>
      </c>
      <c r="BC4">
        <v>-37.2758846900538</v>
      </c>
      <c r="BD4">
        <v>88.008783785500697</v>
      </c>
      <c r="BE4">
        <v>1.2573556308593301</v>
      </c>
      <c r="BF4">
        <v>78.092014109752597</v>
      </c>
      <c r="BG4">
        <v>0.85714285714285698</v>
      </c>
      <c r="BH4">
        <v>19.303999999999998</v>
      </c>
      <c r="BI4">
        <v>12.026999999999999</v>
      </c>
      <c r="BJ4">
        <v>11.257999999999999</v>
      </c>
      <c r="BK4">
        <v>11.471</v>
      </c>
      <c r="BL4">
        <v>6.7460000000000004</v>
      </c>
      <c r="BM4">
        <v>12.425000000000001</v>
      </c>
      <c r="BN4">
        <v>30</v>
      </c>
      <c r="BR4">
        <v>433.39800000000002</v>
      </c>
      <c r="BS4">
        <v>14.747285714285701</v>
      </c>
    </row>
    <row r="5" spans="1:71" x14ac:dyDescent="0.2">
      <c r="A5">
        <v>2</v>
      </c>
      <c r="B5" t="s">
        <v>85</v>
      </c>
      <c r="C5">
        <v>3</v>
      </c>
      <c r="D5" t="s">
        <v>72</v>
      </c>
      <c r="E5" t="s">
        <v>78</v>
      </c>
      <c r="F5">
        <v>20</v>
      </c>
      <c r="G5" t="s">
        <v>74</v>
      </c>
      <c r="H5">
        <v>5</v>
      </c>
      <c r="I5">
        <v>0</v>
      </c>
      <c r="J5">
        <v>3</v>
      </c>
      <c r="K5">
        <v>0</v>
      </c>
      <c r="L5">
        <v>18.810578488213299</v>
      </c>
      <c r="M5">
        <v>1</v>
      </c>
      <c r="N5" t="s">
        <v>76</v>
      </c>
      <c r="O5">
        <v>161.012</v>
      </c>
      <c r="P5">
        <v>59.213000000000001</v>
      </c>
      <c r="Q5">
        <v>1.325</v>
      </c>
      <c r="R5">
        <v>24.286999999999999</v>
      </c>
      <c r="S5">
        <v>-30.6952227677764</v>
      </c>
      <c r="T5">
        <v>222.65422354664901</v>
      </c>
      <c r="U5">
        <v>1.11384640954694</v>
      </c>
      <c r="V5">
        <v>139.91974806065201</v>
      </c>
      <c r="W5" t="s">
        <v>75</v>
      </c>
      <c r="X5">
        <v>172.22499999999999</v>
      </c>
      <c r="Y5">
        <v>85.427999999999997</v>
      </c>
      <c r="Z5">
        <v>1.3640000000000001</v>
      </c>
      <c r="AA5">
        <v>20.388999999999999</v>
      </c>
      <c r="AB5">
        <v>17.658343661993101</v>
      </c>
      <c r="AC5">
        <v>69.372304606822496</v>
      </c>
      <c r="AD5">
        <v>1.0637040969448699</v>
      </c>
      <c r="AE5">
        <v>175.874108091957</v>
      </c>
      <c r="AF5" t="s">
        <v>76</v>
      </c>
      <c r="AG5">
        <v>310.93200000000002</v>
      </c>
      <c r="AH5">
        <v>49.433999999999997</v>
      </c>
      <c r="AI5">
        <v>4.8380000000000001</v>
      </c>
      <c r="AJ5">
        <v>33.404000000000003</v>
      </c>
      <c r="AK5">
        <v>23.8668671460699</v>
      </c>
      <c r="AL5">
        <v>305.23207393585102</v>
      </c>
      <c r="AM5">
        <v>0.29044083518395702</v>
      </c>
      <c r="AN5">
        <v>151.889738589405</v>
      </c>
      <c r="AO5" t="s">
        <v>75</v>
      </c>
      <c r="AP5">
        <v>355.827</v>
      </c>
      <c r="AQ5">
        <v>88.399000000000001</v>
      </c>
      <c r="AR5">
        <v>3.536</v>
      </c>
      <c r="AS5">
        <v>33.488999999999997</v>
      </c>
      <c r="AT5">
        <v>21.746307878868802</v>
      </c>
      <c r="AU5">
        <v>58.872163492396801</v>
      </c>
      <c r="AV5">
        <v>1.35438351444424</v>
      </c>
      <c r="AW5">
        <v>158.55280798100901</v>
      </c>
      <c r="AX5" t="s">
        <v>75</v>
      </c>
      <c r="AY5">
        <v>416.11599999999999</v>
      </c>
      <c r="AZ5">
        <v>62.656999999999996</v>
      </c>
      <c r="BA5">
        <v>4.859</v>
      </c>
      <c r="BB5">
        <v>11.6639999999999</v>
      </c>
      <c r="BC5">
        <v>-11.3849016278884</v>
      </c>
      <c r="BD5">
        <v>186.72841217477</v>
      </c>
      <c r="BE5">
        <v>0.62004326298834</v>
      </c>
      <c r="BF5">
        <v>42.507536124118602</v>
      </c>
      <c r="BG5">
        <v>1</v>
      </c>
      <c r="BH5">
        <v>10.452</v>
      </c>
      <c r="BI5">
        <v>15.468999999999999</v>
      </c>
      <c r="BJ5">
        <v>10.468999999999999</v>
      </c>
      <c r="BK5">
        <v>13.936</v>
      </c>
      <c r="BL5">
        <v>9.5470000000000006</v>
      </c>
      <c r="BM5">
        <v>14.281000000000001</v>
      </c>
      <c r="BR5">
        <v>416.11599999999999</v>
      </c>
      <c r="BS5">
        <v>12.359</v>
      </c>
    </row>
    <row r="6" spans="1:71" x14ac:dyDescent="0.2">
      <c r="A6">
        <v>1</v>
      </c>
      <c r="B6" t="s">
        <v>83</v>
      </c>
      <c r="C6">
        <v>3</v>
      </c>
      <c r="D6" t="s">
        <v>72</v>
      </c>
      <c r="E6" t="s">
        <v>78</v>
      </c>
      <c r="F6">
        <v>14</v>
      </c>
      <c r="G6" t="s">
        <v>74</v>
      </c>
      <c r="H6">
        <v>5</v>
      </c>
      <c r="I6">
        <v>0</v>
      </c>
      <c r="J6">
        <v>14</v>
      </c>
      <c r="K6">
        <v>0</v>
      </c>
      <c r="L6">
        <v>74.013358329013997</v>
      </c>
      <c r="M6">
        <v>1</v>
      </c>
      <c r="N6" t="s">
        <v>76</v>
      </c>
      <c r="O6">
        <v>151.38</v>
      </c>
      <c r="P6">
        <v>59.052999999999997</v>
      </c>
      <c r="Q6">
        <v>9.0559999999999992</v>
      </c>
      <c r="R6">
        <v>35.53</v>
      </c>
      <c r="S6">
        <v>-30.976913099548</v>
      </c>
      <c r="T6">
        <v>422.25266580424801</v>
      </c>
      <c r="U6">
        <v>0.80389086375168395</v>
      </c>
      <c r="V6">
        <v>151.695714014576</v>
      </c>
      <c r="W6" t="s">
        <v>75</v>
      </c>
      <c r="X6">
        <v>175.23099999999999</v>
      </c>
      <c r="Y6">
        <v>86.236999999999995</v>
      </c>
      <c r="Z6">
        <v>1.972</v>
      </c>
      <c r="AA6">
        <v>29.1999999999999</v>
      </c>
      <c r="AB6">
        <v>21.513139374464501</v>
      </c>
      <c r="AC6">
        <v>195.716479526472</v>
      </c>
      <c r="AD6">
        <v>1.1353391587908801</v>
      </c>
      <c r="AE6">
        <v>176.19495028564199</v>
      </c>
      <c r="AF6" t="s">
        <v>76</v>
      </c>
      <c r="AG6">
        <v>309.52100000000002</v>
      </c>
      <c r="AH6">
        <v>46.7</v>
      </c>
      <c r="AI6">
        <v>5.2</v>
      </c>
      <c r="AJ6">
        <v>36.691000000000003</v>
      </c>
      <c r="AK6">
        <v>30.121763164116199</v>
      </c>
      <c r="AL6">
        <v>312.69151724993202</v>
      </c>
      <c r="AM6">
        <v>0.60444329363313798</v>
      </c>
      <c r="AN6">
        <v>120.89807282322199</v>
      </c>
      <c r="AO6" t="s">
        <v>75</v>
      </c>
      <c r="AP6">
        <v>358.42200000000003</v>
      </c>
      <c r="AQ6">
        <v>87.7</v>
      </c>
      <c r="AR6">
        <v>0.66900000000000004</v>
      </c>
      <c r="AS6">
        <v>32.437999999999903</v>
      </c>
      <c r="AT6">
        <v>20.2393580783855</v>
      </c>
      <c r="AU6">
        <v>163.92715474441599</v>
      </c>
      <c r="AV6">
        <v>1.1584012272712001</v>
      </c>
      <c r="AW6">
        <v>157.85348960937199</v>
      </c>
      <c r="AX6" t="s">
        <v>76</v>
      </c>
      <c r="AY6">
        <v>409.94200000000001</v>
      </c>
      <c r="AZ6">
        <v>44.014000000000003</v>
      </c>
      <c r="BA6">
        <v>10.215</v>
      </c>
      <c r="BB6">
        <v>22.491</v>
      </c>
      <c r="BC6">
        <v>25.613861736689099</v>
      </c>
      <c r="BD6">
        <v>377.08849527349599</v>
      </c>
      <c r="BE6">
        <v>0.74375949003935504</v>
      </c>
      <c r="BF6">
        <v>65.333455190946196</v>
      </c>
      <c r="BG6">
        <v>0.83333333333333304</v>
      </c>
      <c r="BH6">
        <v>30</v>
      </c>
      <c r="BI6">
        <v>13.381</v>
      </c>
      <c r="BJ6">
        <v>22.974</v>
      </c>
      <c r="BK6">
        <v>30</v>
      </c>
      <c r="BL6">
        <v>8.2959999999999994</v>
      </c>
      <c r="BM6">
        <v>9.1229999999999993</v>
      </c>
      <c r="BR6">
        <v>409.94200000000001</v>
      </c>
      <c r="BS6">
        <v>18.962333333333302</v>
      </c>
    </row>
    <row r="7" spans="1:71" x14ac:dyDescent="0.2">
      <c r="A7">
        <v>1</v>
      </c>
      <c r="B7" t="s">
        <v>81</v>
      </c>
      <c r="C7">
        <v>4</v>
      </c>
      <c r="D7" t="s">
        <v>72</v>
      </c>
      <c r="E7" t="s">
        <v>78</v>
      </c>
      <c r="F7">
        <v>14</v>
      </c>
      <c r="G7" t="s">
        <v>74</v>
      </c>
      <c r="H7">
        <v>5</v>
      </c>
      <c r="I7">
        <v>0</v>
      </c>
      <c r="J7">
        <v>0</v>
      </c>
      <c r="K7">
        <v>0</v>
      </c>
      <c r="L7">
        <v>0</v>
      </c>
      <c r="M7">
        <v>0.8</v>
      </c>
      <c r="N7" t="s">
        <v>75</v>
      </c>
      <c r="O7">
        <v>160.01300000000001</v>
      </c>
      <c r="P7">
        <v>41.37</v>
      </c>
      <c r="Q7">
        <v>4.069</v>
      </c>
      <c r="R7">
        <v>28.247</v>
      </c>
      <c r="S7">
        <v>22.646335276504502</v>
      </c>
      <c r="T7">
        <v>76.155641171098907</v>
      </c>
      <c r="U7">
        <v>0.53935809937575596</v>
      </c>
      <c r="V7">
        <v>141.75884189887901</v>
      </c>
      <c r="W7" t="s">
        <v>76</v>
      </c>
      <c r="X7">
        <v>201.054</v>
      </c>
      <c r="Y7">
        <v>92.555000000000007</v>
      </c>
      <c r="Z7">
        <v>1.5609999999999999</v>
      </c>
      <c r="AA7">
        <v>-4.1500000000000004</v>
      </c>
      <c r="AB7">
        <v>32.803901143842097</v>
      </c>
      <c r="AC7">
        <v>50.242365887843299</v>
      </c>
      <c r="AD7">
        <v>0.47249342369586</v>
      </c>
      <c r="AE7">
        <v>118.575744962833</v>
      </c>
      <c r="AF7" t="s">
        <v>76</v>
      </c>
      <c r="AG7">
        <v>364.70299999999997</v>
      </c>
      <c r="AH7">
        <v>39.198</v>
      </c>
      <c r="AI7">
        <v>6.399</v>
      </c>
      <c r="AJ7">
        <v>38.304000000000002</v>
      </c>
      <c r="AK7">
        <v>24.0615511970874</v>
      </c>
      <c r="AL7">
        <v>30.367320866163901</v>
      </c>
      <c r="AM7">
        <v>0.94119528297492305</v>
      </c>
      <c r="AN7">
        <v>96.4265332788612</v>
      </c>
      <c r="AO7" t="s">
        <v>75</v>
      </c>
      <c r="AP7">
        <v>365.12900000000002</v>
      </c>
      <c r="AQ7">
        <v>81.957999999999998</v>
      </c>
      <c r="AR7">
        <v>9.2569999999999997</v>
      </c>
      <c r="AS7">
        <v>8.2179999999999893</v>
      </c>
      <c r="AT7">
        <v>15.638737750154201</v>
      </c>
      <c r="AU7">
        <v>57.134661064405002</v>
      </c>
      <c r="AV7">
        <v>1.1296354278901699</v>
      </c>
      <c r="AW7">
        <v>161.61274177132199</v>
      </c>
      <c r="BG7">
        <v>0.5</v>
      </c>
      <c r="BH7">
        <v>30</v>
      </c>
      <c r="BI7">
        <v>30</v>
      </c>
      <c r="BJ7">
        <v>10.484999999999999</v>
      </c>
      <c r="BK7">
        <v>25.045999999999999</v>
      </c>
      <c r="BL7">
        <v>30</v>
      </c>
      <c r="BM7">
        <v>30</v>
      </c>
      <c r="BR7">
        <v>422.73099999999999</v>
      </c>
      <c r="BS7">
        <v>25.9218333333333</v>
      </c>
    </row>
    <row r="8" spans="1:71" x14ac:dyDescent="0.2">
      <c r="A8">
        <v>1</v>
      </c>
      <c r="B8" t="s">
        <v>84</v>
      </c>
      <c r="C8">
        <v>3</v>
      </c>
      <c r="D8" t="s">
        <v>72</v>
      </c>
      <c r="E8" t="s">
        <v>78</v>
      </c>
      <c r="F8">
        <v>18</v>
      </c>
      <c r="G8" t="s">
        <v>74</v>
      </c>
      <c r="H8">
        <v>5</v>
      </c>
      <c r="I8">
        <v>0</v>
      </c>
      <c r="J8">
        <v>0</v>
      </c>
      <c r="K8">
        <v>0</v>
      </c>
      <c r="L8">
        <v>0</v>
      </c>
      <c r="M8">
        <v>0.8</v>
      </c>
      <c r="N8" t="s">
        <v>76</v>
      </c>
      <c r="O8">
        <v>157</v>
      </c>
      <c r="P8">
        <v>57.406999999999996</v>
      </c>
      <c r="Q8">
        <v>7.2069999999999999</v>
      </c>
      <c r="R8">
        <v>9.6469999999999896</v>
      </c>
      <c r="S8">
        <v>5.1143299432950702</v>
      </c>
      <c r="T8">
        <v>65.063625603450404</v>
      </c>
      <c r="U8">
        <v>0.74356007027095905</v>
      </c>
      <c r="V8">
        <v>159.520601716756</v>
      </c>
      <c r="W8" t="s">
        <v>75</v>
      </c>
      <c r="X8">
        <v>224.22</v>
      </c>
      <c r="Y8">
        <v>149.06399999999999</v>
      </c>
      <c r="Z8">
        <v>75.864000000000004</v>
      </c>
      <c r="AA8">
        <v>38.157999999999902</v>
      </c>
      <c r="AB8">
        <v>45.139891735499802</v>
      </c>
      <c r="AC8">
        <v>144.57123676456999</v>
      </c>
      <c r="AD8">
        <v>1.7840532205092701</v>
      </c>
      <c r="AE8">
        <v>176.47928097405801</v>
      </c>
      <c r="AF8" t="s">
        <v>76</v>
      </c>
      <c r="AG8">
        <v>334.16899999999998</v>
      </c>
      <c r="AH8">
        <v>46.671999999999997</v>
      </c>
      <c r="AI8">
        <v>5.6719999999999997</v>
      </c>
      <c r="AJ8">
        <v>37.082000000000001</v>
      </c>
      <c r="AK8">
        <v>34.005173519006</v>
      </c>
      <c r="AL8">
        <v>41.7183584706872</v>
      </c>
      <c r="AM8">
        <v>1.25565276473075</v>
      </c>
      <c r="AN8">
        <v>89.8485732802379</v>
      </c>
      <c r="AO8" t="s">
        <v>76</v>
      </c>
      <c r="AP8">
        <v>414.61</v>
      </c>
      <c r="AQ8">
        <v>42.116</v>
      </c>
      <c r="AR8">
        <v>6.4119999999999999</v>
      </c>
      <c r="AS8">
        <v>55.901999999999902</v>
      </c>
      <c r="AT8">
        <v>10.479792022399</v>
      </c>
      <c r="AU8">
        <v>161.353919124143</v>
      </c>
      <c r="AV8">
        <v>1.3766045256756601</v>
      </c>
      <c r="AW8">
        <v>39.538638863844902</v>
      </c>
      <c r="BG8">
        <v>1</v>
      </c>
      <c r="BH8">
        <v>11.677</v>
      </c>
      <c r="BI8">
        <v>6.0750000000000002</v>
      </c>
      <c r="BJ8">
        <v>11.948</v>
      </c>
      <c r="BK8">
        <v>6.07</v>
      </c>
      <c r="BL8">
        <v>8.0649999999999995</v>
      </c>
      <c r="BM8">
        <v>16.050999999999998</v>
      </c>
      <c r="BR8">
        <v>419.19799999999998</v>
      </c>
      <c r="BS8">
        <v>9.9809999999999999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E1F9-8CE4-A842-84B5-ADB32F2C7C04}">
  <dimension ref="A1:BS8"/>
  <sheetViews>
    <sheetView workbookViewId="0">
      <selection activeCell="BQ13" sqref="BQ13"/>
    </sheetView>
  </sheetViews>
  <sheetFormatPr baseColWidth="10" defaultRowHeight="16" x14ac:dyDescent="0.2"/>
  <cols>
    <col min="1" max="1" width="15.33203125" customWidth="1"/>
    <col min="2" max="2" width="11.83203125" customWidth="1"/>
    <col min="3" max="3" width="21.33203125" customWidth="1"/>
    <col min="4" max="4" width="15.1640625" customWidth="1"/>
    <col min="5" max="5" width="17.5" customWidth="1"/>
    <col min="6" max="6" width="21.6640625" customWidth="1"/>
    <col min="7" max="7" width="14" customWidth="1"/>
    <col min="8" max="8" width="11.83203125" customWidth="1"/>
    <col min="9" max="9" width="29" customWidth="1"/>
    <col min="10" max="10" width="32.6640625" customWidth="1"/>
    <col min="11" max="11" width="36" customWidth="1"/>
    <col min="12" max="12" width="39.6640625" customWidth="1"/>
    <col min="13" max="13" width="26.83203125" customWidth="1"/>
    <col min="14" max="14" width="21.33203125" customWidth="1"/>
    <col min="15" max="15" width="33.6640625" customWidth="1"/>
    <col min="16" max="16" width="29.1640625" customWidth="1"/>
    <col min="17" max="17" width="28.5" customWidth="1"/>
    <col min="18" max="18" width="32" customWidth="1"/>
    <col min="19" max="20" width="33" customWidth="1"/>
    <col min="21" max="21" width="37.83203125" customWidth="1"/>
    <col min="22" max="22" width="31.1640625" customWidth="1"/>
    <col min="23" max="23" width="21.33203125" customWidth="1"/>
    <col min="24" max="24" width="33.6640625" customWidth="1"/>
    <col min="25" max="25" width="29.1640625" customWidth="1"/>
    <col min="26" max="26" width="28.5" customWidth="1"/>
    <col min="27" max="27" width="32" customWidth="1"/>
    <col min="28" max="29" width="33" customWidth="1"/>
    <col min="30" max="30" width="37.83203125" customWidth="1"/>
    <col min="31" max="31" width="31.1640625" customWidth="1"/>
    <col min="32" max="32" width="21.33203125" customWidth="1"/>
    <col min="33" max="33" width="33.6640625" customWidth="1"/>
    <col min="34" max="34" width="29.1640625" customWidth="1"/>
    <col min="35" max="35" width="28.5" customWidth="1"/>
    <col min="36" max="36" width="32" customWidth="1"/>
    <col min="37" max="38" width="33" customWidth="1"/>
    <col min="39" max="39" width="37.83203125" customWidth="1"/>
    <col min="40" max="40" width="31.1640625" customWidth="1"/>
    <col min="41" max="41" width="21.33203125" customWidth="1"/>
    <col min="42" max="42" width="33.6640625" customWidth="1"/>
    <col min="43" max="43" width="29.1640625" customWidth="1"/>
    <col min="44" max="44" width="28.5" customWidth="1"/>
    <col min="45" max="45" width="32" customWidth="1"/>
    <col min="46" max="47" width="33" customWidth="1"/>
    <col min="48" max="48" width="37.83203125" customWidth="1"/>
    <col min="49" max="49" width="31.1640625" customWidth="1"/>
    <col min="50" max="50" width="21.33203125" customWidth="1"/>
    <col min="51" max="51" width="33.6640625" customWidth="1"/>
    <col min="52" max="52" width="29.1640625" customWidth="1"/>
    <col min="53" max="53" width="28.5" customWidth="1"/>
    <col min="54" max="54" width="32" customWidth="1"/>
    <col min="55" max="56" width="33" customWidth="1"/>
    <col min="57" max="57" width="37.83203125" customWidth="1"/>
    <col min="58" max="58" width="31.1640625" customWidth="1"/>
    <col min="59" max="59" width="25.6640625" customWidth="1"/>
    <col min="60" max="68" width="19.5" customWidth="1"/>
    <col min="69" max="69" width="20.5" customWidth="1"/>
    <col min="70" max="70" width="20.33203125" customWidth="1"/>
    <col min="71" max="71" width="19.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3</v>
      </c>
      <c r="B2" t="s">
        <v>82</v>
      </c>
      <c r="C2">
        <v>2</v>
      </c>
      <c r="D2" t="s">
        <v>72</v>
      </c>
      <c r="E2" t="s">
        <v>79</v>
      </c>
      <c r="F2">
        <v>5</v>
      </c>
      <c r="G2" t="s">
        <v>74</v>
      </c>
      <c r="H2">
        <v>5</v>
      </c>
      <c r="I2">
        <v>0</v>
      </c>
      <c r="J2">
        <v>0</v>
      </c>
      <c r="K2">
        <v>0</v>
      </c>
      <c r="L2">
        <v>0</v>
      </c>
      <c r="M2">
        <v>1</v>
      </c>
      <c r="N2" t="s">
        <v>75</v>
      </c>
      <c r="O2">
        <v>150.18199999999999</v>
      </c>
      <c r="P2">
        <v>66.384</v>
      </c>
      <c r="Q2">
        <v>2.6520000000000001</v>
      </c>
      <c r="R2">
        <v>5.7119999999999802</v>
      </c>
      <c r="S2">
        <v>30.637923209451401</v>
      </c>
      <c r="T2">
        <v>7.3662267915515196</v>
      </c>
      <c r="U2">
        <v>0.48202332263337</v>
      </c>
      <c r="V2">
        <v>162.48170826248199</v>
      </c>
      <c r="W2" t="s">
        <v>76</v>
      </c>
      <c r="X2">
        <v>161.18</v>
      </c>
      <c r="Y2">
        <v>46.399000000000001</v>
      </c>
      <c r="Z2">
        <v>4.2</v>
      </c>
      <c r="AA2">
        <v>4.4539999999999997</v>
      </c>
      <c r="AB2">
        <v>-5.7592234692244997</v>
      </c>
      <c r="AC2">
        <v>177.45965559635599</v>
      </c>
      <c r="AD2">
        <v>0.56503292693104101</v>
      </c>
      <c r="AE2">
        <v>135.19623531791601</v>
      </c>
      <c r="AF2" t="s">
        <v>75</v>
      </c>
      <c r="AG2">
        <v>338.495</v>
      </c>
      <c r="AH2">
        <v>68.789000000000001</v>
      </c>
      <c r="AI2">
        <v>1.6240000000000001</v>
      </c>
      <c r="AJ2">
        <v>2.12</v>
      </c>
      <c r="AK2">
        <v>22.410890518570099</v>
      </c>
      <c r="AL2">
        <v>20.5774056120935</v>
      </c>
      <c r="AM2">
        <v>1.04223499240955</v>
      </c>
      <c r="AN2">
        <v>153.768286225004</v>
      </c>
      <c r="AO2" t="s">
        <v>76</v>
      </c>
      <c r="AP2">
        <v>347.92500000000001</v>
      </c>
      <c r="AQ2">
        <v>62.045000000000002</v>
      </c>
      <c r="AR2">
        <v>3.64</v>
      </c>
      <c r="AS2">
        <v>-2.4509999999999899</v>
      </c>
      <c r="AT2">
        <v>-29.213620545232001</v>
      </c>
      <c r="AU2">
        <v>114.791279960536</v>
      </c>
      <c r="AV2">
        <v>0.62456314190877704</v>
      </c>
      <c r="AW2">
        <v>128.40910778959301</v>
      </c>
      <c r="AX2" t="s">
        <v>75</v>
      </c>
      <c r="AY2">
        <v>398.76600000000002</v>
      </c>
      <c r="AZ2">
        <v>55.829000000000001</v>
      </c>
      <c r="BA2">
        <v>3.798</v>
      </c>
      <c r="BB2">
        <v>4.2700000000000102</v>
      </c>
      <c r="BC2">
        <v>-11.6514640992729</v>
      </c>
      <c r="BD2">
        <v>214.76726940280699</v>
      </c>
      <c r="BE2">
        <v>0.67969162705548702</v>
      </c>
      <c r="BF2">
        <v>38.392861355468902</v>
      </c>
      <c r="BG2">
        <v>1</v>
      </c>
      <c r="BH2">
        <v>28.155000000000001</v>
      </c>
      <c r="BI2">
        <v>19.050999999999998</v>
      </c>
      <c r="BJ2">
        <v>23.693999999999999</v>
      </c>
      <c r="BK2">
        <v>30</v>
      </c>
      <c r="BL2">
        <v>14.782999999999999</v>
      </c>
      <c r="BM2">
        <v>24.62</v>
      </c>
      <c r="BR2">
        <v>398.76600000000002</v>
      </c>
      <c r="BS2">
        <v>23.3838333333333</v>
      </c>
    </row>
    <row r="3" spans="1:71" x14ac:dyDescent="0.2">
      <c r="A3">
        <v>2</v>
      </c>
      <c r="B3" t="s">
        <v>80</v>
      </c>
      <c r="C3">
        <v>2</v>
      </c>
      <c r="D3" t="s">
        <v>72</v>
      </c>
      <c r="E3" t="s">
        <v>79</v>
      </c>
      <c r="F3">
        <v>4</v>
      </c>
      <c r="G3" t="s">
        <v>74</v>
      </c>
      <c r="H3">
        <v>5</v>
      </c>
      <c r="I3">
        <v>0</v>
      </c>
      <c r="J3">
        <v>0</v>
      </c>
      <c r="K3">
        <v>0</v>
      </c>
      <c r="L3">
        <v>0</v>
      </c>
      <c r="M3">
        <v>0.8</v>
      </c>
      <c r="N3" t="s">
        <v>75</v>
      </c>
      <c r="O3">
        <v>121.485</v>
      </c>
      <c r="P3">
        <v>47.985999999999997</v>
      </c>
      <c r="Q3">
        <v>4.4509999999999996</v>
      </c>
      <c r="R3">
        <v>22.722999999999999</v>
      </c>
      <c r="S3">
        <v>1.71548063652767</v>
      </c>
      <c r="T3">
        <v>179.23795442770401</v>
      </c>
      <c r="U3">
        <v>0.75252409702263701</v>
      </c>
      <c r="V3">
        <v>154.007073499505</v>
      </c>
      <c r="W3" t="s">
        <v>76</v>
      </c>
      <c r="X3">
        <v>182.18199999999999</v>
      </c>
      <c r="Y3">
        <v>95.611999999999995</v>
      </c>
      <c r="Z3">
        <v>26.702000000000002</v>
      </c>
      <c r="AA3">
        <v>1.179</v>
      </c>
      <c r="AB3">
        <v>7.2751825572367999</v>
      </c>
      <c r="AC3">
        <v>1.4834362190231301</v>
      </c>
      <c r="AD3">
        <v>1.04172926190339</v>
      </c>
      <c r="AE3">
        <v>155.89077259765199</v>
      </c>
      <c r="AF3" t="s">
        <v>75</v>
      </c>
      <c r="AG3">
        <v>305.36700000000002</v>
      </c>
      <c r="AH3">
        <v>34.204000000000001</v>
      </c>
      <c r="AI3">
        <v>3.4380000000000002</v>
      </c>
      <c r="AJ3">
        <v>34.149000000000001</v>
      </c>
      <c r="AK3">
        <v>43.737470367407298</v>
      </c>
      <c r="AL3">
        <v>2.9642396794843</v>
      </c>
      <c r="AM3">
        <v>0.97076462600053004</v>
      </c>
      <c r="AN3">
        <v>137.34732361262701</v>
      </c>
      <c r="AO3" t="s">
        <v>76</v>
      </c>
      <c r="AP3">
        <v>349.791</v>
      </c>
      <c r="AQ3">
        <v>53.472000000000001</v>
      </c>
      <c r="AR3">
        <v>1.4119999999999999</v>
      </c>
      <c r="AS3">
        <v>10.3559999999999</v>
      </c>
      <c r="AT3">
        <v>-25.422011151304101</v>
      </c>
      <c r="AU3">
        <v>74.639061777779702</v>
      </c>
      <c r="AV3">
        <v>0.59958724800232999</v>
      </c>
      <c r="AW3">
        <v>138.16895113837799</v>
      </c>
      <c r="BG3">
        <v>1</v>
      </c>
      <c r="BH3">
        <v>10.952999999999999</v>
      </c>
      <c r="BI3">
        <v>28.510999999999999</v>
      </c>
      <c r="BJ3">
        <v>30</v>
      </c>
      <c r="BK3">
        <v>11.047000000000001</v>
      </c>
      <c r="BL3">
        <v>22.782</v>
      </c>
      <c r="BR3">
        <v>387.358</v>
      </c>
      <c r="BS3">
        <v>20.6586</v>
      </c>
    </row>
    <row r="4" spans="1:71" x14ac:dyDescent="0.2">
      <c r="A4" t="s">
        <v>86</v>
      </c>
      <c r="B4" t="s">
        <v>71</v>
      </c>
      <c r="C4">
        <v>3</v>
      </c>
      <c r="D4" t="s">
        <v>72</v>
      </c>
      <c r="E4" t="s">
        <v>79</v>
      </c>
      <c r="F4">
        <v>4</v>
      </c>
      <c r="G4" t="s">
        <v>74</v>
      </c>
      <c r="H4">
        <v>5</v>
      </c>
      <c r="I4">
        <v>3</v>
      </c>
      <c r="J4">
        <v>0</v>
      </c>
      <c r="K4">
        <v>5.9886005907556497</v>
      </c>
      <c r="L4">
        <v>0</v>
      </c>
      <c r="M4">
        <v>0.8</v>
      </c>
      <c r="N4" t="s">
        <v>76</v>
      </c>
      <c r="O4">
        <v>170.07</v>
      </c>
      <c r="P4">
        <v>41.373000000000005</v>
      </c>
      <c r="Q4">
        <v>2.7709999999999999</v>
      </c>
      <c r="R4">
        <v>22.136499999999948</v>
      </c>
      <c r="S4">
        <v>-4.2305112057972254</v>
      </c>
      <c r="T4">
        <v>61.528581124543003</v>
      </c>
      <c r="U4">
        <v>0.74791607271766147</v>
      </c>
      <c r="V4">
        <v>137.05497385558351</v>
      </c>
      <c r="W4" t="s">
        <v>75</v>
      </c>
      <c r="X4">
        <v>225.41149999999999</v>
      </c>
      <c r="Y4">
        <v>55.568000000000005</v>
      </c>
      <c r="Z4">
        <v>0.95399999999999996</v>
      </c>
      <c r="AA4">
        <v>22.270999999999997</v>
      </c>
      <c r="AB4">
        <v>-0.82118358776405032</v>
      </c>
      <c r="AC4">
        <v>250.24434289057416</v>
      </c>
      <c r="AD4">
        <v>0.75511928354087043</v>
      </c>
      <c r="AE4">
        <v>164.37344370280351</v>
      </c>
      <c r="AF4" t="s">
        <v>75</v>
      </c>
      <c r="AG4">
        <v>342.44050000000004</v>
      </c>
      <c r="AH4">
        <v>62.89</v>
      </c>
      <c r="AI4">
        <v>3.6454999999999997</v>
      </c>
      <c r="AJ4">
        <v>33.37949999999995</v>
      </c>
      <c r="AK4">
        <v>16.911986947799793</v>
      </c>
      <c r="AL4">
        <v>239.23419618673029</v>
      </c>
      <c r="AM4">
        <v>0.97953725939616798</v>
      </c>
      <c r="AN4">
        <v>152.96902235123048</v>
      </c>
      <c r="AO4" t="s">
        <v>75</v>
      </c>
      <c r="AP4">
        <v>375.81200000000001</v>
      </c>
      <c r="AQ4">
        <v>50.223500000000001</v>
      </c>
      <c r="AR4">
        <v>6.5090000000000003</v>
      </c>
      <c r="AS4">
        <v>18.8614999999999</v>
      </c>
      <c r="AT4">
        <v>-23.326811452508451</v>
      </c>
      <c r="AU4">
        <v>292.26316817527533</v>
      </c>
      <c r="AV4">
        <v>0.63256609756987503</v>
      </c>
      <c r="AW4">
        <v>66.044319168782607</v>
      </c>
      <c r="BG4">
        <v>0.83333333333333304</v>
      </c>
      <c r="BH4">
        <v>21.185500000000001</v>
      </c>
      <c r="BI4">
        <v>15.2935</v>
      </c>
      <c r="BJ4">
        <v>19.63</v>
      </c>
      <c r="BK4">
        <v>13.312000000000001</v>
      </c>
      <c r="BL4">
        <v>14.8085</v>
      </c>
      <c r="BM4">
        <v>13.312999999999999</v>
      </c>
      <c r="BR4">
        <v>375.81200000000001</v>
      </c>
      <c r="BS4">
        <v>16.257083333333298</v>
      </c>
    </row>
    <row r="5" spans="1:71" x14ac:dyDescent="0.2">
      <c r="A5">
        <v>2</v>
      </c>
      <c r="B5" t="s">
        <v>85</v>
      </c>
      <c r="C5">
        <v>4</v>
      </c>
      <c r="D5" t="s">
        <v>72</v>
      </c>
      <c r="E5" t="s">
        <v>79</v>
      </c>
      <c r="F5">
        <v>6</v>
      </c>
      <c r="G5" t="s">
        <v>74</v>
      </c>
      <c r="H5">
        <v>5</v>
      </c>
      <c r="I5">
        <v>0</v>
      </c>
      <c r="J5">
        <v>0</v>
      </c>
      <c r="K5">
        <v>0</v>
      </c>
      <c r="L5">
        <v>0</v>
      </c>
      <c r="M5">
        <v>0.8</v>
      </c>
      <c r="N5" t="s">
        <v>76</v>
      </c>
      <c r="O5">
        <v>160.779</v>
      </c>
      <c r="P5">
        <v>39.725000000000001</v>
      </c>
      <c r="Q5">
        <v>1.913</v>
      </c>
      <c r="R5">
        <v>18.812999999999899</v>
      </c>
      <c r="S5">
        <v>1.77498649997227</v>
      </c>
      <c r="T5">
        <v>64.5122955098158</v>
      </c>
      <c r="U5">
        <v>0.57076729226467404</v>
      </c>
      <c r="V5">
        <v>123.723465718231</v>
      </c>
      <c r="W5" t="s">
        <v>75</v>
      </c>
      <c r="X5">
        <v>165.68700000000001</v>
      </c>
      <c r="Y5">
        <v>78.09</v>
      </c>
      <c r="Z5">
        <v>2.028</v>
      </c>
      <c r="AA5">
        <v>20.742999999999899</v>
      </c>
      <c r="AB5">
        <v>23.7521390984537</v>
      </c>
      <c r="AC5">
        <f>463.25604869068</f>
        <v>463.25604869068002</v>
      </c>
      <c r="AD5">
        <v>1.13947033063584</v>
      </c>
      <c r="AE5">
        <v>171.004045916439</v>
      </c>
      <c r="AF5" t="s">
        <v>75</v>
      </c>
      <c r="AG5">
        <v>349.58</v>
      </c>
      <c r="AH5">
        <v>81.790999999999997</v>
      </c>
      <c r="AI5">
        <v>3.992</v>
      </c>
      <c r="AJ5">
        <v>23.981999999999999</v>
      </c>
      <c r="AK5">
        <v>21.011034146897199</v>
      </c>
      <c r="AL5">
        <f>446.156154998185</f>
        <v>446.156154998185</v>
      </c>
      <c r="AM5">
        <v>1.18723495110112</v>
      </c>
      <c r="AN5">
        <v>155.67037250842299</v>
      </c>
      <c r="AO5" t="s">
        <v>75</v>
      </c>
      <c r="AP5">
        <v>407.40800000000002</v>
      </c>
      <c r="AQ5">
        <v>59.220999999999997</v>
      </c>
      <c r="AR5">
        <v>6.2229999999999999</v>
      </c>
      <c r="AS5">
        <v>10.943</v>
      </c>
      <c r="AT5">
        <v>-13.719134839487401</v>
      </c>
      <c r="AU5">
        <f>540.580001894391</f>
        <v>540.58000189439099</v>
      </c>
      <c r="AV5">
        <v>0.56600673362549403</v>
      </c>
      <c r="AW5">
        <v>41.565563407313803</v>
      </c>
      <c r="BG5">
        <v>0.83333333333333304</v>
      </c>
      <c r="BH5">
        <v>8.4619999999999997</v>
      </c>
      <c r="BI5">
        <v>10.477</v>
      </c>
      <c r="BJ5">
        <v>12.465999999999999</v>
      </c>
      <c r="BK5">
        <v>11.477</v>
      </c>
      <c r="BL5">
        <v>24.475999999999999</v>
      </c>
      <c r="BM5">
        <v>30</v>
      </c>
      <c r="BR5">
        <v>407.40800000000002</v>
      </c>
      <c r="BS5">
        <v>16.226333333333301</v>
      </c>
    </row>
    <row r="6" spans="1:71" x14ac:dyDescent="0.2">
      <c r="A6">
        <v>1</v>
      </c>
      <c r="B6" t="s">
        <v>83</v>
      </c>
      <c r="C6">
        <v>4</v>
      </c>
      <c r="D6" t="s">
        <v>72</v>
      </c>
      <c r="E6" t="s">
        <v>79</v>
      </c>
      <c r="F6">
        <v>7</v>
      </c>
      <c r="G6" t="s">
        <v>74</v>
      </c>
      <c r="H6">
        <v>5</v>
      </c>
      <c r="I6">
        <v>0</v>
      </c>
      <c r="J6">
        <v>0</v>
      </c>
      <c r="K6">
        <v>0</v>
      </c>
      <c r="L6">
        <v>0</v>
      </c>
      <c r="M6">
        <v>1</v>
      </c>
      <c r="N6" t="s">
        <v>75</v>
      </c>
      <c r="O6">
        <v>178.61600000000001</v>
      </c>
      <c r="P6">
        <v>98.816000000000003</v>
      </c>
      <c r="Q6">
        <v>7.2169999999999996</v>
      </c>
      <c r="R6">
        <v>28.577000000000002</v>
      </c>
      <c r="S6">
        <v>11.871504846515601</v>
      </c>
      <c r="T6">
        <v>103.22016752767701</v>
      </c>
      <c r="U6">
        <v>0.83307902526246602</v>
      </c>
      <c r="V6">
        <v>172.02714268150501</v>
      </c>
      <c r="W6" t="s">
        <v>76</v>
      </c>
      <c r="X6">
        <v>180.44200000000001</v>
      </c>
      <c r="Y6">
        <v>82.215000000000003</v>
      </c>
      <c r="Z6">
        <v>1.6659999999999999</v>
      </c>
      <c r="AA6">
        <v>27.44</v>
      </c>
      <c r="AB6">
        <v>28.8007542805402</v>
      </c>
      <c r="AC6">
        <v>31.4671925091552</v>
      </c>
      <c r="AD6">
        <v>1.0142014363051699</v>
      </c>
      <c r="AE6">
        <v>153.51529148331301</v>
      </c>
      <c r="AF6" t="s">
        <v>76</v>
      </c>
      <c r="AG6">
        <v>328.88499999999999</v>
      </c>
      <c r="AH6">
        <v>54.348999999999997</v>
      </c>
      <c r="AI6">
        <v>5.3520000000000003</v>
      </c>
      <c r="AJ6">
        <v>37.216999999999999</v>
      </c>
      <c r="AK6">
        <v>-20.578797765169799</v>
      </c>
      <c r="AL6">
        <v>8.2135436448352195</v>
      </c>
      <c r="AM6">
        <v>0.38360980278380402</v>
      </c>
      <c r="AN6">
        <v>145.83889403980601</v>
      </c>
      <c r="AO6" t="s">
        <v>75</v>
      </c>
      <c r="AP6">
        <v>368.22399999999999</v>
      </c>
      <c r="AQ6">
        <v>91.429000000000002</v>
      </c>
      <c r="AR6">
        <v>1.8640000000000001</v>
      </c>
      <c r="AS6">
        <v>36.055999999999997</v>
      </c>
      <c r="AT6">
        <v>24.709492336185399</v>
      </c>
      <c r="AU6">
        <v>20.912596042338901</v>
      </c>
      <c r="AV6">
        <v>1.2561144911108999</v>
      </c>
      <c r="AW6">
        <v>158.61135603492201</v>
      </c>
      <c r="AX6" t="s">
        <v>76</v>
      </c>
      <c r="AY6">
        <v>416.51900000000001</v>
      </c>
      <c r="AZ6">
        <v>37.686999999999998</v>
      </c>
      <c r="BA6">
        <v>2.375</v>
      </c>
      <c r="BB6">
        <v>27.158999999999899</v>
      </c>
      <c r="BC6">
        <v>49.754394935441397</v>
      </c>
      <c r="BD6">
        <v>4.6968407106069199</v>
      </c>
      <c r="BE6">
        <v>0.69356497909509696</v>
      </c>
      <c r="BF6">
        <v>78.102732653522907</v>
      </c>
      <c r="BG6">
        <v>0.83333333333333304</v>
      </c>
      <c r="BH6">
        <v>30</v>
      </c>
      <c r="BI6">
        <v>12.371</v>
      </c>
      <c r="BJ6">
        <v>18.204000000000001</v>
      </c>
      <c r="BK6">
        <v>9.3680000000000003</v>
      </c>
      <c r="BL6">
        <v>30</v>
      </c>
      <c r="BM6">
        <v>9.3670000000000009</v>
      </c>
      <c r="BR6">
        <v>416.51900000000001</v>
      </c>
      <c r="BS6">
        <v>18.218333333333302</v>
      </c>
    </row>
    <row r="7" spans="1:71" x14ac:dyDescent="0.2">
      <c r="A7" t="s">
        <v>86</v>
      </c>
      <c r="B7" t="s">
        <v>81</v>
      </c>
      <c r="C7">
        <v>2.6666666666666665</v>
      </c>
      <c r="D7" t="s">
        <v>72</v>
      </c>
      <c r="E7" t="s">
        <v>79</v>
      </c>
      <c r="F7">
        <v>12</v>
      </c>
      <c r="G7" t="s">
        <v>74</v>
      </c>
      <c r="H7">
        <v>5</v>
      </c>
      <c r="I7">
        <v>0</v>
      </c>
      <c r="J7">
        <v>0.66666666666666663</v>
      </c>
      <c r="K7">
        <v>0</v>
      </c>
      <c r="L7">
        <v>6.2795015468360473</v>
      </c>
      <c r="M7">
        <v>0.80000000000000016</v>
      </c>
      <c r="N7" t="s">
        <v>87</v>
      </c>
      <c r="O7">
        <v>196.05066666666667</v>
      </c>
      <c r="P7">
        <v>53.078666666666663</v>
      </c>
      <c r="Q7">
        <v>3.6853333333333338</v>
      </c>
      <c r="R7">
        <v>-86.486666666666693</v>
      </c>
      <c r="S7">
        <v>-12.442345248744799</v>
      </c>
      <c r="T7">
        <v>165.5333842457018</v>
      </c>
      <c r="U7">
        <v>0.7167766782792887</v>
      </c>
      <c r="V7">
        <v>134.87569394963</v>
      </c>
      <c r="W7" t="s">
        <v>75</v>
      </c>
      <c r="X7">
        <v>333.48599999999999</v>
      </c>
      <c r="Y7">
        <v>37.30833333333333</v>
      </c>
      <c r="Z7">
        <v>5.1316666666666668</v>
      </c>
      <c r="AA7">
        <v>-91.077333333333328</v>
      </c>
      <c r="AB7">
        <v>30.172184111870035</v>
      </c>
      <c r="AC7">
        <v>230.04409149298235</v>
      </c>
      <c r="AD7">
        <v>0.89551683300104468</v>
      </c>
      <c r="AE7">
        <v>138.70160633580767</v>
      </c>
      <c r="AF7" t="s">
        <v>87</v>
      </c>
      <c r="AG7">
        <v>390.56033333333335</v>
      </c>
      <c r="AH7">
        <v>68.347666666666669</v>
      </c>
      <c r="AI7">
        <v>16.731333333333335</v>
      </c>
      <c r="AJ7">
        <v>-102.61733333333332</v>
      </c>
      <c r="AK7">
        <v>-5.107672686783018</v>
      </c>
      <c r="AL7">
        <v>79.897387307533066</v>
      </c>
      <c r="AM7">
        <v>0.61677032223643435</v>
      </c>
      <c r="AN7">
        <v>98.420473724525166</v>
      </c>
      <c r="AO7" t="s">
        <v>87</v>
      </c>
      <c r="AP7">
        <v>414.11200000000002</v>
      </c>
      <c r="AQ7">
        <v>99.868333333333339</v>
      </c>
      <c r="AR7">
        <v>1.8976666666666666</v>
      </c>
      <c r="AS7">
        <v>-100.23866666666667</v>
      </c>
      <c r="AT7">
        <v>12.934367254806633</v>
      </c>
      <c r="AU7">
        <v>217.818122395149</v>
      </c>
      <c r="AV7">
        <v>1.060510172773429</v>
      </c>
      <c r="AW7">
        <v>83.082122134972465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  <c r="BF7" t="s">
        <v>87</v>
      </c>
      <c r="BG7">
        <v>0.38888888888888867</v>
      </c>
      <c r="BH7">
        <v>30</v>
      </c>
      <c r="BI7">
        <v>25.230999999999998</v>
      </c>
      <c r="BJ7">
        <v>22.921333333333333</v>
      </c>
      <c r="BK7">
        <v>23.925000000000001</v>
      </c>
      <c r="BL7">
        <v>30</v>
      </c>
      <c r="BM7">
        <v>30</v>
      </c>
      <c r="BN7" t="s">
        <v>87</v>
      </c>
      <c r="BO7" t="s">
        <v>87</v>
      </c>
      <c r="BP7" t="s">
        <v>87</v>
      </c>
      <c r="BQ7" t="s">
        <v>87</v>
      </c>
      <c r="BR7">
        <v>414.11200000000002</v>
      </c>
      <c r="BS7">
        <v>27.012888888888867</v>
      </c>
    </row>
    <row r="8" spans="1:71" x14ac:dyDescent="0.2">
      <c r="A8">
        <v>1</v>
      </c>
      <c r="B8" t="s">
        <v>84</v>
      </c>
      <c r="C8">
        <v>4</v>
      </c>
      <c r="D8" t="s">
        <v>72</v>
      </c>
      <c r="E8" t="s">
        <v>79</v>
      </c>
      <c r="F8">
        <v>6</v>
      </c>
      <c r="G8" t="s">
        <v>74</v>
      </c>
      <c r="H8">
        <v>5</v>
      </c>
      <c r="I8">
        <v>0</v>
      </c>
      <c r="J8">
        <v>0</v>
      </c>
      <c r="K8">
        <v>0</v>
      </c>
      <c r="L8">
        <v>0</v>
      </c>
      <c r="M8">
        <v>1</v>
      </c>
      <c r="N8" t="s">
        <v>76</v>
      </c>
      <c r="O8">
        <v>152.001</v>
      </c>
      <c r="P8">
        <v>43.816000000000003</v>
      </c>
      <c r="Q8">
        <v>2.2229999999999999</v>
      </c>
      <c r="R8">
        <v>26.9269999999999</v>
      </c>
      <c r="S8">
        <v>4.5925885757418099</v>
      </c>
      <c r="T8">
        <v>200.95768137626601</v>
      </c>
      <c r="U8">
        <v>0.67927160659400099</v>
      </c>
      <c r="V8">
        <v>138.649025070248</v>
      </c>
      <c r="W8" t="s">
        <v>75</v>
      </c>
      <c r="X8">
        <v>159.59800000000001</v>
      </c>
      <c r="Y8">
        <v>84.495999999999995</v>
      </c>
      <c r="Z8">
        <v>5.8659999999999997</v>
      </c>
      <c r="AA8">
        <v>27.66</v>
      </c>
      <c r="AB8">
        <v>18.302272733054298</v>
      </c>
      <c r="AC8">
        <v>33.610869575482802</v>
      </c>
      <c r="AD8">
        <v>1.1256586408771201</v>
      </c>
      <c r="AE8">
        <v>172.83285360293601</v>
      </c>
      <c r="AF8" t="s">
        <v>76</v>
      </c>
      <c r="AG8">
        <v>302.113</v>
      </c>
      <c r="AH8">
        <v>42.338000000000001</v>
      </c>
      <c r="AI8">
        <v>3.746</v>
      </c>
      <c r="AJ8">
        <v>31.582999999999998</v>
      </c>
      <c r="AK8">
        <v>2.4875911802577</v>
      </c>
      <c r="AL8">
        <v>177.90497000824101</v>
      </c>
      <c r="AM8">
        <v>0.52093201173157599</v>
      </c>
      <c r="AN8">
        <v>128.05964734598601</v>
      </c>
      <c r="AO8" t="s">
        <v>75</v>
      </c>
      <c r="AP8">
        <v>326.02800000000002</v>
      </c>
      <c r="AQ8">
        <v>39.966999999999999</v>
      </c>
      <c r="AR8">
        <v>3.601</v>
      </c>
      <c r="AS8">
        <v>41.591000000000001</v>
      </c>
      <c r="AT8">
        <v>14.1663327318757</v>
      </c>
      <c r="AU8">
        <v>229.16726089395999</v>
      </c>
      <c r="AV8">
        <v>0.82574983059380502</v>
      </c>
      <c r="AW8">
        <v>138.89485456483499</v>
      </c>
      <c r="AX8" t="s">
        <v>75</v>
      </c>
      <c r="AY8">
        <v>386.80900000000003</v>
      </c>
      <c r="AZ8">
        <v>47.548999999999999</v>
      </c>
      <c r="BA8">
        <v>5.915</v>
      </c>
      <c r="BB8">
        <v>22.905999999999999</v>
      </c>
      <c r="BC8">
        <v>13.0910131597069</v>
      </c>
      <c r="BD8">
        <v>90.579958567292095</v>
      </c>
      <c r="BE8">
        <v>0.62524609808186604</v>
      </c>
      <c r="BF8">
        <v>27.342063512273</v>
      </c>
      <c r="BG8">
        <v>0.8</v>
      </c>
      <c r="BH8">
        <v>7.0510000000000002</v>
      </c>
      <c r="BI8">
        <v>16.673999999999999</v>
      </c>
      <c r="BJ8">
        <v>5.9509999999999996</v>
      </c>
      <c r="BK8">
        <v>24.757999999999999</v>
      </c>
      <c r="BL8">
        <v>30</v>
      </c>
      <c r="BR8">
        <v>386.80900000000003</v>
      </c>
      <c r="BS8">
        <v>16.886800000000001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HH</vt:lpstr>
      <vt:lpstr>HA</vt:lpstr>
      <vt:lpstr>AH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SISNEROZ, MARIA-ELENA S CIV USAF AFMC USAF TPS/Class 25A-FTC</dc:creator>
  <cp:lastModifiedBy>SISNEROZ, MARIA-ELENA S CIV USAF AFMC USAF TPS/Class 2</cp:lastModifiedBy>
  <dcterms:created xsi:type="dcterms:W3CDTF">2025-09-23T14:18:54Z</dcterms:created>
  <dcterms:modified xsi:type="dcterms:W3CDTF">2025-10-21T23:21:46Z</dcterms:modified>
</cp:coreProperties>
</file>