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59075_polimi_it/Documents/Cooperation/MicroGridsPY - Results/Sensitivity/"/>
    </mc:Choice>
  </mc:AlternateContent>
  <xr:revisionPtr revIDLastSave="225" documentId="11_087137CFADF7844AEECDE55D0356A90E211C8F4F" xr6:coauthVersionLast="47" xr6:coauthVersionMax="47" xr10:uidLastSave="{D305365C-CC9A-FC41-B504-1422868ECA01}"/>
  <bookViews>
    <workbookView xWindow="0" yWindow="0" windowWidth="28800" windowHeight="18000" activeTab="1" xr2:uid="{00000000-000D-0000-FFFF-FFFF00000000}"/>
  </bookViews>
  <sheets>
    <sheet name="Costs" sheetId="1" r:id="rId1"/>
    <sheet name="Tarif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2" l="1"/>
  <c r="T37" i="2"/>
  <c r="N37" i="2"/>
  <c r="M37" i="2"/>
  <c r="L37" i="2"/>
  <c r="F37" i="2"/>
  <c r="E37" i="2"/>
  <c r="D37" i="2"/>
  <c r="U36" i="2"/>
  <c r="T36" i="2"/>
  <c r="S36" i="2"/>
  <c r="R36" i="2"/>
  <c r="Q36" i="2"/>
  <c r="M36" i="2"/>
  <c r="L36" i="2"/>
  <c r="K36" i="2"/>
  <c r="J36" i="2"/>
  <c r="I36" i="2"/>
  <c r="E36" i="2"/>
  <c r="D36" i="2"/>
  <c r="C36" i="2"/>
  <c r="B36" i="2"/>
  <c r="A36" i="2"/>
  <c r="N35" i="2"/>
  <c r="F35" i="2"/>
  <c r="U34" i="2"/>
  <c r="T34" i="2"/>
  <c r="S34" i="2"/>
  <c r="N34" i="2"/>
  <c r="M34" i="2"/>
  <c r="L34" i="2"/>
  <c r="K34" i="2"/>
  <c r="F34" i="2"/>
  <c r="E34" i="2"/>
  <c r="D34" i="2"/>
  <c r="C34" i="2"/>
  <c r="T33" i="2"/>
  <c r="S33" i="2"/>
  <c r="R33" i="2"/>
  <c r="Q33" i="2"/>
  <c r="P33" i="2"/>
  <c r="L33" i="2"/>
  <c r="K33" i="2"/>
  <c r="J33" i="2"/>
  <c r="I33" i="2"/>
  <c r="H33" i="2"/>
  <c r="D33" i="2"/>
  <c r="C33" i="2"/>
  <c r="B33" i="2"/>
  <c r="A33" i="2"/>
  <c r="U32" i="2"/>
  <c r="N32" i="2"/>
  <c r="M32" i="2"/>
  <c r="F32" i="2"/>
  <c r="E32" i="2"/>
  <c r="U31" i="2"/>
  <c r="T31" i="2"/>
  <c r="S31" i="2"/>
  <c r="R31" i="2"/>
  <c r="M31" i="2"/>
  <c r="L31" i="2"/>
  <c r="K31" i="2"/>
  <c r="J31" i="2"/>
  <c r="E31" i="2"/>
  <c r="D31" i="2"/>
  <c r="C31" i="2"/>
  <c r="B31" i="2"/>
  <c r="U29" i="2"/>
  <c r="T29" i="2"/>
  <c r="N29" i="2"/>
  <c r="M29" i="2"/>
  <c r="L29" i="2"/>
  <c r="F29" i="2"/>
  <c r="E29" i="2"/>
  <c r="D29" i="2"/>
  <c r="U28" i="2"/>
  <c r="T28" i="2"/>
  <c r="S28" i="2"/>
  <c r="R28" i="2"/>
  <c r="Q28" i="2"/>
  <c r="M28" i="2"/>
  <c r="L28" i="2"/>
  <c r="K28" i="2"/>
  <c r="J28" i="2"/>
  <c r="I28" i="2"/>
  <c r="E28" i="2"/>
  <c r="D28" i="2"/>
  <c r="C28" i="2"/>
  <c r="B28" i="2"/>
  <c r="A28" i="2"/>
  <c r="U26" i="2"/>
  <c r="U38" i="2" s="1"/>
  <c r="T26" i="2"/>
  <c r="T38" i="2" s="1"/>
  <c r="S26" i="2"/>
  <c r="R26" i="2"/>
  <c r="Q26" i="2"/>
  <c r="P26" i="2"/>
  <c r="O26" i="2"/>
  <c r="N26" i="2"/>
  <c r="N38" i="2" s="1"/>
  <c r="M26" i="2"/>
  <c r="M38" i="2" s="1"/>
  <c r="L26" i="2"/>
  <c r="L38" i="2" s="1"/>
  <c r="K26" i="2"/>
  <c r="J26" i="2"/>
  <c r="I26" i="2"/>
  <c r="H26" i="2"/>
  <c r="G26" i="2"/>
  <c r="F26" i="2"/>
  <c r="F38" i="2" s="1"/>
  <c r="E26" i="2"/>
  <c r="E38" i="2" s="1"/>
  <c r="D26" i="2"/>
  <c r="D38" i="2" s="1"/>
  <c r="C26" i="2"/>
  <c r="B26" i="2"/>
  <c r="A26" i="2"/>
  <c r="U25" i="2"/>
  <c r="T25" i="2"/>
  <c r="S25" i="2"/>
  <c r="S37" i="2" s="1"/>
  <c r="R25" i="2"/>
  <c r="R37" i="2" s="1"/>
  <c r="Q25" i="2"/>
  <c r="Q37" i="2" s="1"/>
  <c r="P25" i="2"/>
  <c r="O25" i="2"/>
  <c r="N25" i="2"/>
  <c r="M25" i="2"/>
  <c r="L25" i="2"/>
  <c r="K25" i="2"/>
  <c r="K37" i="2" s="1"/>
  <c r="J25" i="2"/>
  <c r="J37" i="2" s="1"/>
  <c r="I25" i="2"/>
  <c r="I37" i="2" s="1"/>
  <c r="H25" i="2"/>
  <c r="G25" i="2"/>
  <c r="F25" i="2"/>
  <c r="E25" i="2"/>
  <c r="D25" i="2"/>
  <c r="C25" i="2"/>
  <c r="C37" i="2" s="1"/>
  <c r="B25" i="2"/>
  <c r="B37" i="2" s="1"/>
  <c r="A25" i="2"/>
  <c r="A37" i="2" s="1"/>
  <c r="U24" i="2"/>
  <c r="T24" i="2"/>
  <c r="S24" i="2"/>
  <c r="R24" i="2"/>
  <c r="Q24" i="2"/>
  <c r="P24" i="2"/>
  <c r="P36" i="2" s="1"/>
  <c r="O24" i="2"/>
  <c r="O36" i="2" s="1"/>
  <c r="N24" i="2"/>
  <c r="N36" i="2" s="1"/>
  <c r="M24" i="2"/>
  <c r="L24" i="2"/>
  <c r="K24" i="2"/>
  <c r="J24" i="2"/>
  <c r="I24" i="2"/>
  <c r="H24" i="2"/>
  <c r="H36" i="2" s="1"/>
  <c r="G24" i="2"/>
  <c r="G36" i="2" s="1"/>
  <c r="F24" i="2"/>
  <c r="F36" i="2" s="1"/>
  <c r="E24" i="2"/>
  <c r="D24" i="2"/>
  <c r="C24" i="2"/>
  <c r="B24" i="2"/>
  <c r="A24" i="2"/>
  <c r="U23" i="2"/>
  <c r="U35" i="2" s="1"/>
  <c r="T23" i="2"/>
  <c r="T35" i="2" s="1"/>
  <c r="S23" i="2"/>
  <c r="S35" i="2" s="1"/>
  <c r="R23" i="2"/>
  <c r="Q23" i="2"/>
  <c r="P23" i="2"/>
  <c r="O23" i="2"/>
  <c r="N23" i="2"/>
  <c r="M23" i="2"/>
  <c r="M35" i="2" s="1"/>
  <c r="L23" i="2"/>
  <c r="L35" i="2" s="1"/>
  <c r="K23" i="2"/>
  <c r="K35" i="2" s="1"/>
  <c r="J23" i="2"/>
  <c r="I23" i="2"/>
  <c r="H23" i="2"/>
  <c r="G23" i="2"/>
  <c r="F23" i="2"/>
  <c r="E23" i="2"/>
  <c r="E35" i="2" s="1"/>
  <c r="D23" i="2"/>
  <c r="D35" i="2" s="1"/>
  <c r="C23" i="2"/>
  <c r="C35" i="2" s="1"/>
  <c r="B23" i="2"/>
  <c r="A23" i="2"/>
  <c r="U22" i="2"/>
  <c r="T22" i="2"/>
  <c r="S22" i="2"/>
  <c r="R22" i="2"/>
  <c r="R34" i="2" s="1"/>
  <c r="Q22" i="2"/>
  <c r="Q34" i="2" s="1"/>
  <c r="P22" i="2"/>
  <c r="P34" i="2" s="1"/>
  <c r="O22" i="2"/>
  <c r="N22" i="2"/>
  <c r="M22" i="2"/>
  <c r="L22" i="2"/>
  <c r="K22" i="2"/>
  <c r="J22" i="2"/>
  <c r="J34" i="2" s="1"/>
  <c r="I22" i="2"/>
  <c r="I34" i="2" s="1"/>
  <c r="H22" i="2"/>
  <c r="H34" i="2" s="1"/>
  <c r="G22" i="2"/>
  <c r="F22" i="2"/>
  <c r="E22" i="2"/>
  <c r="D22" i="2"/>
  <c r="C22" i="2"/>
  <c r="B22" i="2"/>
  <c r="B34" i="2" s="1"/>
  <c r="A22" i="2"/>
  <c r="A34" i="2" s="1"/>
  <c r="U21" i="2"/>
  <c r="U33" i="2" s="1"/>
  <c r="T21" i="2"/>
  <c r="S21" i="2"/>
  <c r="S38" i="2" s="1"/>
  <c r="R21" i="2"/>
  <c r="R35" i="2" s="1"/>
  <c r="Q21" i="2"/>
  <c r="Q30" i="2" s="1"/>
  <c r="P21" i="2"/>
  <c r="P37" i="2" s="1"/>
  <c r="O21" i="2"/>
  <c r="O30" i="2" s="1"/>
  <c r="N21" i="2"/>
  <c r="N33" i="2" s="1"/>
  <c r="M21" i="2"/>
  <c r="M33" i="2" s="1"/>
  <c r="L21" i="2"/>
  <c r="K21" i="2"/>
  <c r="K38" i="2" s="1"/>
  <c r="J21" i="2"/>
  <c r="J38" i="2" s="1"/>
  <c r="I21" i="2"/>
  <c r="I38" i="2" s="1"/>
  <c r="H21" i="2"/>
  <c r="H38" i="2" s="1"/>
  <c r="G21" i="2"/>
  <c r="G38" i="2" s="1"/>
  <c r="F21" i="2"/>
  <c r="F33" i="2" s="1"/>
  <c r="E21" i="2"/>
  <c r="E33" i="2" s="1"/>
  <c r="D21" i="2"/>
  <c r="C21" i="2"/>
  <c r="C38" i="2" s="1"/>
  <c r="B21" i="2"/>
  <c r="B35" i="2" s="1"/>
  <c r="A21" i="2"/>
  <c r="A32" i="2" s="1"/>
  <c r="U20" i="2"/>
  <c r="T20" i="2"/>
  <c r="T32" i="2" s="1"/>
  <c r="S20" i="2"/>
  <c r="S32" i="2" s="1"/>
  <c r="R20" i="2"/>
  <c r="R32" i="2" s="1"/>
  <c r="Q20" i="2"/>
  <c r="P20" i="2"/>
  <c r="O20" i="2"/>
  <c r="N20" i="2"/>
  <c r="M20" i="2"/>
  <c r="L20" i="2"/>
  <c r="L32" i="2" s="1"/>
  <c r="K20" i="2"/>
  <c r="K32" i="2" s="1"/>
  <c r="J20" i="2"/>
  <c r="J32" i="2" s="1"/>
  <c r="I20" i="2"/>
  <c r="H20" i="2"/>
  <c r="G20" i="2"/>
  <c r="F20" i="2"/>
  <c r="E20" i="2"/>
  <c r="D20" i="2"/>
  <c r="D32" i="2" s="1"/>
  <c r="C20" i="2"/>
  <c r="C32" i="2" s="1"/>
  <c r="B20" i="2"/>
  <c r="B32" i="2" s="1"/>
  <c r="A20" i="2"/>
  <c r="U19" i="2"/>
  <c r="T19" i="2"/>
  <c r="S19" i="2"/>
  <c r="R19" i="2"/>
  <c r="Q19" i="2"/>
  <c r="Q31" i="2" s="1"/>
  <c r="P19" i="2"/>
  <c r="P31" i="2" s="1"/>
  <c r="O19" i="2"/>
  <c r="O31" i="2" s="1"/>
  <c r="N19" i="2"/>
  <c r="M19" i="2"/>
  <c r="L19" i="2"/>
  <c r="K19" i="2"/>
  <c r="J19" i="2"/>
  <c r="I19" i="2"/>
  <c r="I31" i="2" s="1"/>
  <c r="H19" i="2"/>
  <c r="H31" i="2" s="1"/>
  <c r="G19" i="2"/>
  <c r="G31" i="2" s="1"/>
  <c r="F19" i="2"/>
  <c r="E19" i="2"/>
  <c r="D19" i="2"/>
  <c r="C19" i="2"/>
  <c r="B19" i="2"/>
  <c r="A19" i="2"/>
  <c r="A31" i="2" s="1"/>
  <c r="U18" i="2"/>
  <c r="U30" i="2" s="1"/>
  <c r="T18" i="2"/>
  <c r="T30" i="2" s="1"/>
  <c r="S18" i="2"/>
  <c r="R18" i="2"/>
  <c r="Q18" i="2"/>
  <c r="P18" i="2"/>
  <c r="O18" i="2"/>
  <c r="N18" i="2"/>
  <c r="N30" i="2" s="1"/>
  <c r="M18" i="2"/>
  <c r="M30" i="2" s="1"/>
  <c r="L18" i="2"/>
  <c r="L30" i="2" s="1"/>
  <c r="K18" i="2"/>
  <c r="J18" i="2"/>
  <c r="I18" i="2"/>
  <c r="H18" i="2"/>
  <c r="G18" i="2"/>
  <c r="F18" i="2"/>
  <c r="F30" i="2" s="1"/>
  <c r="E18" i="2"/>
  <c r="E30" i="2" s="1"/>
  <c r="D18" i="2"/>
  <c r="D30" i="2" s="1"/>
  <c r="C18" i="2"/>
  <c r="B18" i="2"/>
  <c r="A18" i="2"/>
  <c r="U17" i="2"/>
  <c r="T17" i="2"/>
  <c r="S17" i="2"/>
  <c r="S29" i="2" s="1"/>
  <c r="R17" i="2"/>
  <c r="R29" i="2" s="1"/>
  <c r="Q17" i="2"/>
  <c r="Q29" i="2" s="1"/>
  <c r="P17" i="2"/>
  <c r="O17" i="2"/>
  <c r="N17" i="2"/>
  <c r="M17" i="2"/>
  <c r="L17" i="2"/>
  <c r="K17" i="2"/>
  <c r="K29" i="2" s="1"/>
  <c r="J17" i="2"/>
  <c r="J29" i="2" s="1"/>
  <c r="I17" i="2"/>
  <c r="I29" i="2" s="1"/>
  <c r="H17" i="2"/>
  <c r="G17" i="2"/>
  <c r="F17" i="2"/>
  <c r="E17" i="2"/>
  <c r="D17" i="2"/>
  <c r="C17" i="2"/>
  <c r="C29" i="2" s="1"/>
  <c r="B17" i="2"/>
  <c r="B29" i="2" s="1"/>
  <c r="A17" i="2"/>
  <c r="A29" i="2" s="1"/>
  <c r="U16" i="2"/>
  <c r="T16" i="2"/>
  <c r="S16" i="2"/>
  <c r="R16" i="2"/>
  <c r="Q16" i="2"/>
  <c r="P16" i="2"/>
  <c r="P28" i="2" s="1"/>
  <c r="O16" i="2"/>
  <c r="O28" i="2" s="1"/>
  <c r="N16" i="2"/>
  <c r="N28" i="2" s="1"/>
  <c r="M16" i="2"/>
  <c r="L16" i="2"/>
  <c r="K16" i="2"/>
  <c r="J16" i="2"/>
  <c r="I16" i="2"/>
  <c r="H16" i="2"/>
  <c r="H28" i="2" s="1"/>
  <c r="G16" i="2"/>
  <c r="G28" i="2" s="1"/>
  <c r="F16" i="2"/>
  <c r="F28" i="2" s="1"/>
  <c r="E16" i="2"/>
  <c r="D16" i="2"/>
  <c r="C16" i="2"/>
  <c r="B16" i="2"/>
  <c r="A16" i="2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C21" i="1"/>
  <c r="B21" i="1"/>
  <c r="A21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G30" i="2" l="1"/>
  <c r="P30" i="2"/>
  <c r="G35" i="2"/>
  <c r="O35" i="2"/>
  <c r="P38" i="2"/>
  <c r="A30" i="2"/>
  <c r="G32" i="2"/>
  <c r="H35" i="2"/>
  <c r="P35" i="2"/>
  <c r="Q38" i="2"/>
  <c r="G33" i="2"/>
  <c r="O33" i="2"/>
  <c r="O38" i="2"/>
  <c r="I30" i="2"/>
  <c r="A38" i="2"/>
  <c r="G29" i="2"/>
  <c r="O29" i="2"/>
  <c r="B30" i="2"/>
  <c r="J30" i="2"/>
  <c r="R30" i="2"/>
  <c r="H32" i="2"/>
  <c r="P32" i="2"/>
  <c r="A35" i="2"/>
  <c r="I35" i="2"/>
  <c r="Q35" i="2"/>
  <c r="G37" i="2"/>
  <c r="O37" i="2"/>
  <c r="R38" i="2"/>
  <c r="H29" i="2"/>
  <c r="P29" i="2"/>
  <c r="C30" i="2"/>
  <c r="K30" i="2"/>
  <c r="S30" i="2"/>
  <c r="F31" i="2"/>
  <c r="N31" i="2"/>
  <c r="I32" i="2"/>
  <c r="Q32" i="2"/>
  <c r="G34" i="2"/>
  <c r="O34" i="2"/>
  <c r="J35" i="2"/>
  <c r="H37" i="2"/>
  <c r="O32" i="2"/>
  <c r="B38" i="2"/>
  <c r="H30" i="2"/>
</calcChain>
</file>

<file path=xl/sharedStrings.xml><?xml version="1.0" encoding="utf-8"?>
<sst xmlns="http://schemas.openxmlformats.org/spreadsheetml/2006/main" count="10" uniqueCount="10">
  <si>
    <t>total demand kWh</t>
  </si>
  <si>
    <t>Investment</t>
  </si>
  <si>
    <t>NPC</t>
  </si>
  <si>
    <t>LCOE</t>
  </si>
  <si>
    <t>Fixed cost</t>
  </si>
  <si>
    <t>Variable cost</t>
  </si>
  <si>
    <t>totCO2</t>
  </si>
  <si>
    <t>PV panel</t>
  </si>
  <si>
    <t>Battery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</si>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</sst>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Costs!$B$1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Costs!$B$16:$B$26</c:f>
              <c:numCache>
                <c:formatCode>General</c:formatCode>
                <c:ptCount val="11"/>
                <c:pt idx="0">
                  <c:v>-4.2083315623602547E-5</c:v>
                </c:pt>
                <c:pt idx="1">
                  <c:v>2.3541656759327678E-5</c:v>
                </c:pt>
                <c:pt idx="2">
                  <c:v>-4.1249982643067478E-5</c:v>
                </c:pt>
                <c:pt idx="3">
                  <c:v>-3.520831852234582E-5</c:v>
                </c:pt>
                <c:pt idx="4">
                  <c:v>-4.3541648339538925E-5</c:v>
                </c:pt>
                <c:pt idx="5">
                  <c:v>0</c:v>
                </c:pt>
                <c:pt idx="6">
                  <c:v>-3.8749983689619884E-5</c:v>
                </c:pt>
                <c:pt idx="7">
                  <c:v>-2.2916657023926376E-5</c:v>
                </c:pt>
                <c:pt idx="8">
                  <c:v>-1.3187494450126177E-4</c:v>
                </c:pt>
                <c:pt idx="9">
                  <c:v>-1.7833325828451582E-4</c:v>
                </c:pt>
                <c:pt idx="10">
                  <c:v>-4.312498184927139E-5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A-374C-8AA7-0D265C87D907}"/>
            </c:ext>
          </c:extLst>
        </c:ser>
        <c:ser>
          <c:idx val="1"/>
          <c:order val="1"/>
          <c:tx>
            <c:strRef>
              <c:f>Costs!$C$1</c:f>
              <c:strCache>
                <c:ptCount val="1"/>
                <c:pt idx="0">
                  <c:v>NPC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Costs!$C$16:$C$26</c:f>
              <c:numCache>
                <c:formatCode>General</c:formatCode>
                <c:ptCount val="11"/>
                <c:pt idx="0">
                  <c:v>-10.254029652050589</c:v>
                </c:pt>
                <c:pt idx="1">
                  <c:v>-7.5495154760543901</c:v>
                </c:pt>
                <c:pt idx="2">
                  <c:v>-5.2404450766662887</c:v>
                </c:pt>
                <c:pt idx="3">
                  <c:v>-3.2547087046844205</c:v>
                </c:pt>
                <c:pt idx="4">
                  <c:v>-1.524849570236829</c:v>
                </c:pt>
                <c:pt idx="5">
                  <c:v>0</c:v>
                </c:pt>
                <c:pt idx="6">
                  <c:v>1.3467405801963892</c:v>
                </c:pt>
                <c:pt idx="7">
                  <c:v>2.5345396550832313</c:v>
                </c:pt>
                <c:pt idx="8">
                  <c:v>3.590597079706479</c:v>
                </c:pt>
                <c:pt idx="9">
                  <c:v>4.5346889760891029</c:v>
                </c:pt>
                <c:pt idx="10">
                  <c:v>5.3812905377065698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A-374C-8AA7-0D265C87D907}"/>
            </c:ext>
          </c:extLst>
        </c:ser>
        <c:ser>
          <c:idx val="2"/>
          <c:order val="2"/>
          <c:tx>
            <c:strRef>
              <c:f>Costs!$D$1</c:f>
              <c:strCache>
                <c:ptCount val="1"/>
                <c:pt idx="0">
                  <c:v>LCOE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Costs!$D$16:$D$26</c:f>
              <c:numCache>
                <c:formatCode>General</c:formatCode>
                <c:ptCount val="11"/>
                <c:pt idx="0">
                  <c:v>-10.254218529176388</c:v>
                </c:pt>
                <c:pt idx="1">
                  <c:v>-7.5495921946568121</c:v>
                </c:pt>
                <c:pt idx="2">
                  <c:v>-5.2406817756134059</c:v>
                </c:pt>
                <c:pt idx="3">
                  <c:v>-3.2549507057841995</c:v>
                </c:pt>
                <c:pt idx="4">
                  <c:v>-1.5249706277988666</c:v>
                </c:pt>
                <c:pt idx="5">
                  <c:v>0</c:v>
                </c:pt>
                <c:pt idx="6">
                  <c:v>1.3465238638492103</c:v>
                </c:pt>
                <c:pt idx="7">
                  <c:v>2.5343527047966097</c:v>
                </c:pt>
                <c:pt idx="8">
                  <c:v>3.5903897563384439</c:v>
                </c:pt>
                <c:pt idx="9">
                  <c:v>4.5347273067819973</c:v>
                </c:pt>
                <c:pt idx="10">
                  <c:v>5.3813277937645925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A-374C-8AA7-0D265C87D907}"/>
            </c:ext>
          </c:extLst>
        </c:ser>
        <c:ser>
          <c:idx val="3"/>
          <c:order val="3"/>
          <c:tx>
            <c:strRef>
              <c:f>Costs!$E$1</c:f>
              <c:strCache>
                <c:ptCount val="1"/>
                <c:pt idx="0">
                  <c:v>Fixed cost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Costs!$E$16:$E$26</c:f>
              <c:numCache>
                <c:formatCode>General</c:formatCode>
                <c:ptCount val="11"/>
                <c:pt idx="0">
                  <c:v>-0.59650240839540836</c:v>
                </c:pt>
                <c:pt idx="1">
                  <c:v>-0.43353309719213662</c:v>
                </c:pt>
                <c:pt idx="2">
                  <c:v>-0.28855527189892022</c:v>
                </c:pt>
                <c:pt idx="3">
                  <c:v>-0.17420807450431547</c:v>
                </c:pt>
                <c:pt idx="4">
                  <c:v>-9.0917413285000914E-2</c:v>
                </c:pt>
                <c:pt idx="5">
                  <c:v>0</c:v>
                </c:pt>
                <c:pt idx="6">
                  <c:v>9.9368940108712611E-2</c:v>
                </c:pt>
                <c:pt idx="7">
                  <c:v>0.17296125458323633</c:v>
                </c:pt>
                <c:pt idx="8">
                  <c:v>0.32208033767785621</c:v>
                </c:pt>
                <c:pt idx="9">
                  <c:v>0.4831876281159394</c:v>
                </c:pt>
                <c:pt idx="10">
                  <c:v>0.6474095539107203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A-374C-8AA7-0D265C87D907}"/>
            </c:ext>
          </c:extLst>
        </c:ser>
        <c:ser>
          <c:idx val="4"/>
          <c:order val="4"/>
          <c:tx>
            <c:strRef>
              <c:f>Costs!$F$1</c:f>
              <c:strCache>
                <c:ptCount val="1"/>
                <c:pt idx="0">
                  <c:v>Variable cost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Costs!$F$16:$F$26</c:f>
              <c:numCache>
                <c:formatCode>General</c:formatCode>
                <c:ptCount val="11"/>
                <c:pt idx="0">
                  <c:v>-18.083748859169305</c:v>
                </c:pt>
                <c:pt idx="1">
                  <c:v>-13.314942625147353</c:v>
                </c:pt>
                <c:pt idx="2">
                  <c:v>-9.2441353091707334</c:v>
                </c:pt>
                <c:pt idx="3">
                  <c:v>-5.7419791741975006</c:v>
                </c:pt>
                <c:pt idx="4">
                  <c:v>-2.6888596061500976</c:v>
                </c:pt>
                <c:pt idx="5">
                  <c:v>0</c:v>
                </c:pt>
                <c:pt idx="6">
                  <c:v>2.3722277556326832</c:v>
                </c:pt>
                <c:pt idx="7">
                  <c:v>4.466377880992507</c:v>
                </c:pt>
                <c:pt idx="8">
                  <c:v>6.3168818191688789</c:v>
                </c:pt>
                <c:pt idx="9">
                  <c:v>7.9673533219757511</c:v>
                </c:pt>
                <c:pt idx="10">
                  <c:v>9.4445749715826999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A-374C-8AA7-0D265C87D907}"/>
            </c:ext>
          </c:extLst>
        </c:ser>
        <c:ser>
          <c:idx val="5"/>
          <c:order val="5"/>
          <c:tx>
            <c:strRef>
              <c:f>Costs!$G$1</c:f>
              <c:strCache>
                <c:ptCount val="1"/>
                <c:pt idx="0">
                  <c:v>totCO2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Costs!$G$16:$G$26</c:f>
              <c:numCache>
                <c:formatCode>General</c:formatCode>
                <c:ptCount val="11"/>
                <c:pt idx="0">
                  <c:v>-9.7422547204216663</c:v>
                </c:pt>
                <c:pt idx="1">
                  <c:v>-7.205642670671927</c:v>
                </c:pt>
                <c:pt idx="2">
                  <c:v>-5.0283815702442753</c:v>
                </c:pt>
                <c:pt idx="3">
                  <c:v>-3.1371442172528234</c:v>
                </c:pt>
                <c:pt idx="4">
                  <c:v>-1.4772950475207753</c:v>
                </c:pt>
                <c:pt idx="5">
                  <c:v>0</c:v>
                </c:pt>
                <c:pt idx="6">
                  <c:v>1.3273565209692861</c:v>
                </c:pt>
                <c:pt idx="7">
                  <c:v>2.5260015389018036</c:v>
                </c:pt>
                <c:pt idx="8">
                  <c:v>3.6307835073394625</c:v>
                </c:pt>
                <c:pt idx="9">
                  <c:v>4.6652482464747758</c:v>
                </c:pt>
                <c:pt idx="10">
                  <c:v>5.6636168586551561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A-374C-8AA7-0D265C87D907}"/>
            </c:ext>
          </c:extLst>
        </c:ser>
        <c:ser>
          <c:idx val="6"/>
          <c:order val="6"/>
          <c:tx>
            <c:strRef>
              <c:f>Costs!$H$1</c:f>
              <c:strCache>
                <c:ptCount val="1"/>
                <c:pt idx="0">
                  <c:v>PV panel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Costs!$H$16:$H$26</c:f>
              <c:numCache>
                <c:formatCode>General</c:formatCode>
                <c:ptCount val="11"/>
                <c:pt idx="0">
                  <c:v>5.0694244207179917</c:v>
                </c:pt>
                <c:pt idx="1">
                  <c:v>3.3262125762302452</c:v>
                </c:pt>
                <c:pt idx="2">
                  <c:v>2.0205885784827706</c:v>
                </c:pt>
                <c:pt idx="3">
                  <c:v>1.0381809234653279</c:v>
                </c:pt>
                <c:pt idx="4">
                  <c:v>0.37493891242744304</c:v>
                </c:pt>
                <c:pt idx="5">
                  <c:v>0</c:v>
                </c:pt>
                <c:pt idx="6">
                  <c:v>-0.13915056423015998</c:v>
                </c:pt>
                <c:pt idx="7">
                  <c:v>-3.0801947400557798E-2</c:v>
                </c:pt>
                <c:pt idx="8">
                  <c:v>0.16901875202484001</c:v>
                </c:pt>
                <c:pt idx="9">
                  <c:v>0.66509024907787029</c:v>
                </c:pt>
                <c:pt idx="10">
                  <c:v>1.5975332263757185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A-374C-8AA7-0D265C87D907}"/>
            </c:ext>
          </c:extLst>
        </c:ser>
        <c:ser>
          <c:idx val="7"/>
          <c:order val="7"/>
          <c:tx>
            <c:strRef>
              <c:f>Costs!$I$1</c:f>
              <c:strCache>
                <c:ptCount val="1"/>
                <c:pt idx="0">
                  <c:v>Battery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Costs!$I$16:$I$26</c:f>
              <c:numCache>
                <c:formatCode>General</c:formatCode>
                <c:ptCount val="11"/>
                <c:pt idx="0">
                  <c:v>67.26868240074856</c:v>
                </c:pt>
                <c:pt idx="1">
                  <c:v>49.060399200942932</c:v>
                </c:pt>
                <c:pt idx="2">
                  <c:v>33.83743501298472</c:v>
                </c:pt>
                <c:pt idx="3">
                  <c:v>21.078565871007175</c:v>
                </c:pt>
                <c:pt idx="4">
                  <c:v>9.980256664612023</c:v>
                </c:pt>
                <c:pt idx="5">
                  <c:v>0</c:v>
                </c:pt>
                <c:pt idx="6">
                  <c:v>-8.9940075287783561</c:v>
                </c:pt>
                <c:pt idx="7">
                  <c:v>-17.16593579534468</c:v>
                </c:pt>
                <c:pt idx="8">
                  <c:v>-24.582380619555554</c:v>
                </c:pt>
                <c:pt idx="9">
                  <c:v>-31.760058810442899</c:v>
                </c:pt>
                <c:pt idx="10">
                  <c:v>-39.068520037051776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9A-374C-8AA7-0D265C87D907}"/>
            </c:ext>
          </c:extLst>
        </c:ser>
        <c:ser>
          <c:idx val="8"/>
          <c:order val="8"/>
          <c:tx>
            <c:strRef>
              <c:f>Costs!$J$1</c:f>
              <c:strCache>
                <c:ptCount val="1"/>
                <c:pt idx="0">
                  <c:v>Generator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Costs!$A$16:$A$26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-20.000000000000004</c:v>
                </c:pt>
                <c:pt idx="4">
                  <c:v>-9.9999999999999929</c:v>
                </c:pt>
                <c:pt idx="5">
                  <c:v>0</c:v>
                </c:pt>
                <c:pt idx="6">
                  <c:v>10.000000000000009</c:v>
                </c:pt>
                <c:pt idx="7">
                  <c:v>20.000000000000004</c:v>
                </c:pt>
                <c:pt idx="8">
                  <c:v>30.000000000000011</c:v>
                </c:pt>
                <c:pt idx="9">
                  <c:v>40.000000000000007</c:v>
                </c:pt>
                <c:pt idx="10">
                  <c:v>50.000000000000014</c:v>
                </c:pt>
              </c:numCache>
            </c:numRef>
          </c:cat>
          <c:val>
            <c:numRef>
              <c:f>Costs!$J$16:$J$26</c:f>
              <c:numCache>
                <c:formatCode>General</c:formatCode>
                <c:ptCount val="11"/>
                <c:pt idx="0">
                  <c:v>-12.533669298752972</c:v>
                </c:pt>
                <c:pt idx="1">
                  <c:v>-9.1104456818241033</c:v>
                </c:pt>
                <c:pt idx="2">
                  <c:v>-6.0626960889285559</c:v>
                </c:pt>
                <c:pt idx="3">
                  <c:v>-3.6600031871226228</c:v>
                </c:pt>
                <c:pt idx="4">
                  <c:v>-1.9096165963198246</c:v>
                </c:pt>
                <c:pt idx="5">
                  <c:v>0</c:v>
                </c:pt>
                <c:pt idx="6">
                  <c:v>2.0888359564136345</c:v>
                </c:pt>
                <c:pt idx="7">
                  <c:v>3.6349510857564464</c:v>
                </c:pt>
                <c:pt idx="8">
                  <c:v>6.770607141022583</c:v>
                </c:pt>
                <c:pt idx="9">
                  <c:v>10.156936394638825</c:v>
                </c:pt>
                <c:pt idx="10">
                  <c:v>13.605094326154557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A-374C-8AA7-0D265C87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692399"/>
        <c:axId val="1999724207"/>
      </c:lineChart>
      <c:catAx>
        <c:axId val="158869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Specific investment Cost of Battery percentage variation [%]  </a:t>
                </a:r>
                <a:endParaRPr lang="en-IT" sz="12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24207"/>
        <c:crosses val="autoZero"/>
        <c:auto val="1"/>
        <c:lblAlgn val="ctr"/>
        <c:lblOffset val="100"/>
        <c:noMultiLvlLbl val="0"/>
      </c:catAx>
      <c:valAx>
        <c:axId val="19997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variation [%]</a:t>
                </a:r>
                <a:endParaRPr lang="en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6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0"/>
      <c:rotY val="2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517182920285053E-2"/>
          <c:y val="5.8682908729952507E-2"/>
          <c:w val="0.89668871547860451"/>
          <c:h val="0.84018153707565957"/>
        </c:manualLayout>
      </c:layout>
      <c:surface3DChart>
        <c:wireframe val="0"/>
        <c:ser>
          <c:idx val="1"/>
          <c:order val="0"/>
          <c:tx>
            <c:strRef>
              <c:f>Tariff!$A$28</c:f>
              <c:strCache>
                <c:ptCount val="1"/>
                <c:pt idx="0">
                  <c:v>-50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tint val="50000"/>
                    <a:satMod val="300000"/>
                  </a:schemeClr>
                </a:gs>
                <a:gs pos="35000">
                  <a:schemeClr val="accent6">
                    <a:tint val="52000"/>
                    <a:tint val="37000"/>
                    <a:satMod val="300000"/>
                  </a:schemeClr>
                </a:gs>
                <a:gs pos="100000">
                  <a:schemeClr val="accent6">
                    <a:tint val="52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52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tint val="52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Tariff!$B$28:$U$28</c:f>
              <c:numCache>
                <c:formatCode>General</c:formatCode>
                <c:ptCount val="20"/>
                <c:pt idx="0">
                  <c:v>-31.393465413630896</c:v>
                </c:pt>
                <c:pt idx="1">
                  <c:v>-28.292840173459265</c:v>
                </c:pt>
                <c:pt idx="2">
                  <c:v>-25.386032115776679</c:v>
                </c:pt>
                <c:pt idx="3">
                  <c:v>-22.712033076811895</c:v>
                </c:pt>
                <c:pt idx="4">
                  <c:v>-20.726613609393809</c:v>
                </c:pt>
                <c:pt idx="5">
                  <c:v>-18.81701372728326</c:v>
                </c:pt>
                <c:pt idx="6">
                  <c:v>-17.005543552551991</c:v>
                </c:pt>
                <c:pt idx="7">
                  <c:v>-15.232392681584688</c:v>
                </c:pt>
                <c:pt idx="8">
                  <c:v>-13.546080197232149</c:v>
                </c:pt>
                <c:pt idx="9">
                  <c:v>-11.96886677520582</c:v>
                </c:pt>
                <c:pt idx="10">
                  <c:v>-10.405364423417995</c:v>
                </c:pt>
                <c:pt idx="11">
                  <c:v>-8.8977157076892226</c:v>
                </c:pt>
                <c:pt idx="12">
                  <c:v>-7.7990303195370423</c:v>
                </c:pt>
                <c:pt idx="13">
                  <c:v>-6.7505259089206113</c:v>
                </c:pt>
                <c:pt idx="14">
                  <c:v>-5.663800218687955</c:v>
                </c:pt>
                <c:pt idx="15">
                  <c:v>-4.7835176377201094</c:v>
                </c:pt>
                <c:pt idx="16">
                  <c:v>-4.3271763411527626</c:v>
                </c:pt>
                <c:pt idx="17">
                  <c:v>-3.9014131597580222</c:v>
                </c:pt>
                <c:pt idx="18">
                  <c:v>-3.4985303053132695</c:v>
                </c:pt>
                <c:pt idx="19">
                  <c:v>-3.1665763372053028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3-744B-A843-FC1A53758F7E}"/>
            </c:ext>
          </c:extLst>
        </c:ser>
        <c:ser>
          <c:idx val="2"/>
          <c:order val="1"/>
          <c:tx>
            <c:strRef>
              <c:f>Tariff!$A$29</c:f>
              <c:strCache>
                <c:ptCount val="1"/>
                <c:pt idx="0">
                  <c:v>-40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tint val="50000"/>
                    <a:satMod val="300000"/>
                  </a:schemeClr>
                </a:gs>
                <a:gs pos="35000">
                  <a:schemeClr val="accent6">
                    <a:tint val="63000"/>
                    <a:tint val="37000"/>
                    <a:satMod val="300000"/>
                  </a:schemeClr>
                </a:gs>
                <a:gs pos="100000">
                  <a:schemeClr val="accent6">
                    <a:tint val="63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63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tint val="63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Tariff!$B$29:$U$29</c:f>
              <c:numCache>
                <c:formatCode>General</c:formatCode>
                <c:ptCount val="20"/>
                <c:pt idx="0">
                  <c:v>-23.066702691325606</c:v>
                </c:pt>
                <c:pt idx="1">
                  <c:v>-20.782973978125238</c:v>
                </c:pt>
                <c:pt idx="2">
                  <c:v>-18.648424780624222</c:v>
                </c:pt>
                <c:pt idx="3">
                  <c:v>-16.689340562892536</c:v>
                </c:pt>
                <c:pt idx="4">
                  <c:v>-15.238442369585417</c:v>
                </c:pt>
                <c:pt idx="5">
                  <c:v>-13.848046336517584</c:v>
                </c:pt>
                <c:pt idx="6">
                  <c:v>-12.510272109542097</c:v>
                </c:pt>
                <c:pt idx="7">
                  <c:v>-11.246874894284051</c:v>
                </c:pt>
                <c:pt idx="8">
                  <c:v>-9.9977032068938954</c:v>
                </c:pt>
                <c:pt idx="9">
                  <c:v>-8.8412845645453384</c:v>
                </c:pt>
                <c:pt idx="10">
                  <c:v>-7.7253204322460522</c:v>
                </c:pt>
                <c:pt idx="11">
                  <c:v>-6.6347049597481291</c:v>
                </c:pt>
                <c:pt idx="12">
                  <c:v>-5.8377915501615902</c:v>
                </c:pt>
                <c:pt idx="13">
                  <c:v>-5.0451529219433402</c:v>
                </c:pt>
                <c:pt idx="14">
                  <c:v>-4.2062202390245664</c:v>
                </c:pt>
                <c:pt idx="15">
                  <c:v>-3.5030128330224017</c:v>
                </c:pt>
                <c:pt idx="16">
                  <c:v>-3.1512210812953896</c:v>
                </c:pt>
                <c:pt idx="17">
                  <c:v>-2.8216796381003695</c:v>
                </c:pt>
                <c:pt idx="18">
                  <c:v>-2.5010538102639708</c:v>
                </c:pt>
                <c:pt idx="19">
                  <c:v>-2.2401394844692044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3-744B-A843-FC1A53758F7E}"/>
            </c:ext>
          </c:extLst>
        </c:ser>
        <c:ser>
          <c:idx val="3"/>
          <c:order val="2"/>
          <c:tx>
            <c:strRef>
              <c:f>Tariff!$A$30</c:f>
              <c:strCache>
                <c:ptCount val="1"/>
                <c:pt idx="0">
                  <c:v>-30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tint val="50000"/>
                    <a:satMod val="300000"/>
                  </a:schemeClr>
                </a:gs>
                <a:gs pos="35000">
                  <a:schemeClr val="accent6">
                    <a:tint val="74000"/>
                    <a:tint val="37000"/>
                    <a:satMod val="300000"/>
                  </a:schemeClr>
                </a:gs>
                <a:gs pos="100000">
                  <a:schemeClr val="accent6">
                    <a:tint val="74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74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tint val="74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Tariff!$B$30:$U$30</c:f>
              <c:numCache>
                <c:formatCode>General</c:formatCode>
                <c:ptCount val="20"/>
                <c:pt idx="0">
                  <c:v>-16.003844988014791</c:v>
                </c:pt>
                <c:pt idx="1">
                  <c:v>-14.409213262419197</c:v>
                </c:pt>
                <c:pt idx="2">
                  <c:v>-12.913092144093245</c:v>
                </c:pt>
                <c:pt idx="3">
                  <c:v>-11.551472174206413</c:v>
                </c:pt>
                <c:pt idx="4">
                  <c:v>-10.555654499801557</c:v>
                </c:pt>
                <c:pt idx="5">
                  <c:v>-9.6102905835779602</c:v>
                </c:pt>
                <c:pt idx="6">
                  <c:v>-8.6882006029716319</c:v>
                </c:pt>
                <c:pt idx="7">
                  <c:v>-7.7995924641874907</c:v>
                </c:pt>
                <c:pt idx="8">
                  <c:v>-6.9592986848111149</c:v>
                </c:pt>
                <c:pt idx="9">
                  <c:v>-6.1433855796173917</c:v>
                </c:pt>
                <c:pt idx="10">
                  <c:v>-5.375824123870605</c:v>
                </c:pt>
                <c:pt idx="11">
                  <c:v>-4.6453524575097935</c:v>
                </c:pt>
                <c:pt idx="12">
                  <c:v>-4.0992171215557285</c:v>
                </c:pt>
                <c:pt idx="13">
                  <c:v>-3.5530612388919636</c:v>
                </c:pt>
                <c:pt idx="14">
                  <c:v>-2.9659611616035373</c:v>
                </c:pt>
                <c:pt idx="15">
                  <c:v>-2.4230277441566384</c:v>
                </c:pt>
                <c:pt idx="16">
                  <c:v>-2.1687458236460242</c:v>
                </c:pt>
                <c:pt idx="17">
                  <c:v>-1.930203904903429</c:v>
                </c:pt>
                <c:pt idx="18">
                  <c:v>-1.7072699121848267</c:v>
                </c:pt>
                <c:pt idx="19">
                  <c:v>-1.5188125830060144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3-744B-A843-FC1A53758F7E}"/>
            </c:ext>
          </c:extLst>
        </c:ser>
        <c:ser>
          <c:idx val="4"/>
          <c:order val="3"/>
          <c:tx>
            <c:strRef>
              <c:f>Tariff!$A$31</c:f>
              <c:strCache>
                <c:ptCount val="1"/>
                <c:pt idx="0">
                  <c:v>-20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tint val="50000"/>
                    <a:satMod val="300000"/>
                  </a:schemeClr>
                </a:gs>
                <a:gs pos="35000">
                  <a:schemeClr val="accent6">
                    <a:tint val="84000"/>
                    <a:tint val="37000"/>
                    <a:satMod val="300000"/>
                  </a:schemeClr>
                </a:gs>
                <a:gs pos="100000">
                  <a:schemeClr val="accent6">
                    <a:tint val="84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84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tint val="84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Tariff!$B$31:$U$31</c:f>
              <c:numCache>
                <c:formatCode>General</c:formatCode>
                <c:ptCount val="20"/>
                <c:pt idx="0">
                  <c:v>-9.9542233308451724</c:v>
                </c:pt>
                <c:pt idx="1">
                  <c:v>-8.9775782085215905</c:v>
                </c:pt>
                <c:pt idx="2">
                  <c:v>-8.0267073023478055</c:v>
                </c:pt>
                <c:pt idx="3">
                  <c:v>-7.1790358860925094</c:v>
                </c:pt>
                <c:pt idx="4">
                  <c:v>-6.5528787288761725</c:v>
                </c:pt>
                <c:pt idx="5">
                  <c:v>-5.9648190306727109</c:v>
                </c:pt>
                <c:pt idx="6">
                  <c:v>-5.4082910747357031</c:v>
                </c:pt>
                <c:pt idx="7">
                  <c:v>-4.8566077745066449</c:v>
                </c:pt>
                <c:pt idx="8">
                  <c:v>-4.3227222595272208</c:v>
                </c:pt>
                <c:pt idx="9">
                  <c:v>-3.8265043352743486</c:v>
                </c:pt>
                <c:pt idx="10">
                  <c:v>-3.3320226941458073</c:v>
                </c:pt>
                <c:pt idx="11">
                  <c:v>-2.8906957012442023</c:v>
                </c:pt>
                <c:pt idx="12">
                  <c:v>-2.5585672412194804</c:v>
                </c:pt>
                <c:pt idx="13">
                  <c:v>-2.2201648912240448</c:v>
                </c:pt>
                <c:pt idx="14">
                  <c:v>-1.8620252885326662</c:v>
                </c:pt>
                <c:pt idx="15">
                  <c:v>-1.4906123743676032</c:v>
                </c:pt>
                <c:pt idx="16">
                  <c:v>-1.325446628043156</c:v>
                </c:pt>
                <c:pt idx="17">
                  <c:v>-1.1677143652636481</c:v>
                </c:pt>
                <c:pt idx="18">
                  <c:v>-1.0253289781202553</c:v>
                </c:pt>
                <c:pt idx="19">
                  <c:v>-0.90308618105189253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3-744B-A843-FC1A53758F7E}"/>
            </c:ext>
          </c:extLst>
        </c:ser>
        <c:ser>
          <c:idx val="5"/>
          <c:order val="4"/>
          <c:tx>
            <c:strRef>
              <c:f>Tariff!$A$32</c:f>
              <c:strCache>
                <c:ptCount val="1"/>
                <c:pt idx="0">
                  <c:v>-10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tint val="50000"/>
                    <a:satMod val="300000"/>
                  </a:schemeClr>
                </a:gs>
                <a:gs pos="35000">
                  <a:schemeClr val="accent6">
                    <a:tint val="95000"/>
                    <a:tint val="37000"/>
                    <a:satMod val="300000"/>
                  </a:schemeClr>
                </a:gs>
                <a:gs pos="100000">
                  <a:schemeClr val="accent6">
                    <a:tint val="95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95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tint val="95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Tariff!$B$32:$U$32</c:f>
              <c:numCache>
                <c:formatCode>General</c:formatCode>
                <c:ptCount val="20"/>
                <c:pt idx="0">
                  <c:v>-4.6655226223943291</c:v>
                </c:pt>
                <c:pt idx="1">
                  <c:v>-4.2288998362172938</c:v>
                </c:pt>
                <c:pt idx="2">
                  <c:v>-3.7789486042114282</c:v>
                </c:pt>
                <c:pt idx="3">
                  <c:v>-3.3728355928931344</c:v>
                </c:pt>
                <c:pt idx="4">
                  <c:v>-3.0803059068016543</c:v>
                </c:pt>
                <c:pt idx="5">
                  <c:v>-2.8019058759788753</c:v>
                </c:pt>
                <c:pt idx="6">
                  <c:v>-2.5353956394146384</c:v>
                </c:pt>
                <c:pt idx="7">
                  <c:v>-2.2890555595818598</c:v>
                </c:pt>
                <c:pt idx="8">
                  <c:v>-2.0325639404269897</c:v>
                </c:pt>
                <c:pt idx="9">
                  <c:v>-1.7983436292924659</c:v>
                </c:pt>
                <c:pt idx="10">
                  <c:v>-1.5626616889024347</c:v>
                </c:pt>
                <c:pt idx="11">
                  <c:v>-1.3526310084583357</c:v>
                </c:pt>
                <c:pt idx="12">
                  <c:v>-1.2006609180491166</c:v>
                </c:pt>
                <c:pt idx="13">
                  <c:v>-1.0481281322621165</c:v>
                </c:pt>
                <c:pt idx="14">
                  <c:v>-0.8792939946226942</c:v>
                </c:pt>
                <c:pt idx="15">
                  <c:v>-0.68514717209892073</c:v>
                </c:pt>
                <c:pt idx="16">
                  <c:v>-0.60352070278453818</c:v>
                </c:pt>
                <c:pt idx="17">
                  <c:v>-0.518872499523514</c:v>
                </c:pt>
                <c:pt idx="18">
                  <c:v>-0.44994511859718617</c:v>
                </c:pt>
                <c:pt idx="19">
                  <c:v>-0.38423433291162673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3-744B-A843-FC1A53758F7E}"/>
            </c:ext>
          </c:extLst>
        </c:ser>
        <c:ser>
          <c:idx val="6"/>
          <c:order val="5"/>
          <c:tx>
            <c:strRef>
              <c:f>Tariff!$A$33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tint val="50000"/>
                    <a:satMod val="300000"/>
                  </a:schemeClr>
                </a:gs>
                <a:gs pos="35000">
                  <a:schemeClr val="accent6">
                    <a:shade val="94000"/>
                    <a:tint val="37000"/>
                    <a:satMod val="300000"/>
                  </a:schemeClr>
                </a:gs>
                <a:gs pos="100000">
                  <a:schemeClr val="accent6">
                    <a:shade val="94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4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4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Tariff!$B$33:$U$33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3-744B-A843-FC1A53758F7E}"/>
            </c:ext>
          </c:extLst>
        </c:ser>
        <c:ser>
          <c:idx val="7"/>
          <c:order val="6"/>
          <c:tx>
            <c:strRef>
              <c:f>Tariff!$A$34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tint val="50000"/>
                    <a:satMod val="300000"/>
                  </a:schemeClr>
                </a:gs>
                <a:gs pos="35000">
                  <a:schemeClr val="accent6">
                    <a:shade val="83000"/>
                    <a:tint val="37000"/>
                    <a:satMod val="300000"/>
                  </a:schemeClr>
                </a:gs>
                <a:gs pos="100000">
                  <a:schemeClr val="accent6">
                    <a:shade val="83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83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83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Tariff!$B$34:$U$34</c:f>
              <c:numCache>
                <c:formatCode>General</c:formatCode>
                <c:ptCount val="20"/>
                <c:pt idx="0">
                  <c:v>4.1383782517558432</c:v>
                </c:pt>
                <c:pt idx="1">
                  <c:v>3.7419874869042773</c:v>
                </c:pt>
                <c:pt idx="2">
                  <c:v>3.368522868577605</c:v>
                </c:pt>
                <c:pt idx="3">
                  <c:v>2.9954170962214253</c:v>
                </c:pt>
                <c:pt idx="4">
                  <c:v>2.7337550847423047</c:v>
                </c:pt>
                <c:pt idx="5">
                  <c:v>2.4841724617013878</c:v>
                </c:pt>
                <c:pt idx="6">
                  <c:v>2.2489234050752982</c:v>
                </c:pt>
                <c:pt idx="7">
                  <c:v>2.0250974050555683</c:v>
                </c:pt>
                <c:pt idx="8">
                  <c:v>1.8107359948219839</c:v>
                </c:pt>
                <c:pt idx="9">
                  <c:v>1.5971930914894013</c:v>
                </c:pt>
                <c:pt idx="10">
                  <c:v>1.3922796364297041</c:v>
                </c:pt>
                <c:pt idx="11">
                  <c:v>1.1903093599307368</c:v>
                </c:pt>
                <c:pt idx="12">
                  <c:v>1.0587940328558207</c:v>
                </c:pt>
                <c:pt idx="13">
                  <c:v>0.92005871604401224</c:v>
                </c:pt>
                <c:pt idx="14">
                  <c:v>0.78608142882030729</c:v>
                </c:pt>
                <c:pt idx="15">
                  <c:v>0.59689749392200964</c:v>
                </c:pt>
                <c:pt idx="16">
                  <c:v>0.51845663750479198</c:v>
                </c:pt>
                <c:pt idx="17">
                  <c:v>0.4341016003236905</c:v>
                </c:pt>
                <c:pt idx="18">
                  <c:v>0.35171097782593252</c:v>
                </c:pt>
                <c:pt idx="19">
                  <c:v>0.27188057852390451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3-744B-A843-FC1A53758F7E}"/>
            </c:ext>
          </c:extLst>
        </c:ser>
        <c:ser>
          <c:idx val="8"/>
          <c:order val="7"/>
          <c:tx>
            <c:strRef>
              <c:f>Tariff!$A$35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tint val="50000"/>
                    <a:satMod val="300000"/>
                  </a:schemeClr>
                </a:gs>
                <a:gs pos="35000">
                  <a:schemeClr val="accent6">
                    <a:shade val="73000"/>
                    <a:tint val="37000"/>
                    <a:satMod val="300000"/>
                  </a:schemeClr>
                </a:gs>
                <a:gs pos="100000">
                  <a:schemeClr val="accent6">
                    <a:shade val="73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73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73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Tariff!$B$35:$U$35</c:f>
              <c:numCache>
                <c:formatCode>General</c:formatCode>
                <c:ptCount val="20"/>
                <c:pt idx="0">
                  <c:v>7.8078462044381469</c:v>
                </c:pt>
                <c:pt idx="1">
                  <c:v>7.0511091089138693</c:v>
                </c:pt>
                <c:pt idx="2">
                  <c:v>6.351602118637711</c:v>
                </c:pt>
                <c:pt idx="3">
                  <c:v>5.653686330173513</c:v>
                </c:pt>
                <c:pt idx="4">
                  <c:v>5.1522171720925733</c:v>
                </c:pt>
                <c:pt idx="5">
                  <c:v>4.6819579827364342</c:v>
                </c:pt>
                <c:pt idx="6">
                  <c:v>4.2351278563213866</c:v>
                </c:pt>
                <c:pt idx="7">
                  <c:v>3.8092541336508536</c:v>
                </c:pt>
                <c:pt idx="8">
                  <c:v>3.4055638685277652</c:v>
                </c:pt>
                <c:pt idx="9">
                  <c:v>3.0019037327893101</c:v>
                </c:pt>
                <c:pt idx="10">
                  <c:v>2.6207131094521956</c:v>
                </c:pt>
                <c:pt idx="11">
                  <c:v>2.2322733713194318</c:v>
                </c:pt>
                <c:pt idx="12">
                  <c:v>1.9788800722451496</c:v>
                </c:pt>
                <c:pt idx="13">
                  <c:v>1.7201123970818164</c:v>
                </c:pt>
                <c:pt idx="14">
                  <c:v>1.4635708304414747</c:v>
                </c:pt>
                <c:pt idx="15">
                  <c:v>1.1265036003752329</c:v>
                </c:pt>
                <c:pt idx="16">
                  <c:v>0.96873882792599453</c:v>
                </c:pt>
                <c:pt idx="17">
                  <c:v>0.81239864680324403</c:v>
                </c:pt>
                <c:pt idx="18">
                  <c:v>0.65775473806363938</c:v>
                </c:pt>
                <c:pt idx="19">
                  <c:v>0.50541278684287416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3-744B-A843-FC1A53758F7E}"/>
            </c:ext>
          </c:extLst>
        </c:ser>
        <c:ser>
          <c:idx val="9"/>
          <c:order val="8"/>
          <c:tx>
            <c:strRef>
              <c:f>Tariff!$A$36</c:f>
              <c:strCache>
                <c:ptCount val="1"/>
                <c:pt idx="0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tint val="50000"/>
                    <a:satMod val="300000"/>
                  </a:schemeClr>
                </a:gs>
                <a:gs pos="35000">
                  <a:schemeClr val="accent6">
                    <a:shade val="62000"/>
                    <a:tint val="37000"/>
                    <a:satMod val="300000"/>
                  </a:schemeClr>
                </a:gs>
                <a:gs pos="100000">
                  <a:schemeClr val="accent6">
                    <a:shade val="62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62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62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Tariff!$B$36:$U$36</c:f>
              <c:numCache>
                <c:formatCode>General</c:formatCode>
                <c:ptCount val="20"/>
                <c:pt idx="0">
                  <c:v>11.067197909405426</c:v>
                </c:pt>
                <c:pt idx="1">
                  <c:v>10.004292363801806</c:v>
                </c:pt>
                <c:pt idx="2">
                  <c:v>9.0058839015079162</c:v>
                </c:pt>
                <c:pt idx="3">
                  <c:v>8.0384846643495163</c:v>
                </c:pt>
                <c:pt idx="4">
                  <c:v>7.3214773766738013</c:v>
                </c:pt>
                <c:pt idx="5">
                  <c:v>6.6503621996412852</c:v>
                </c:pt>
                <c:pt idx="6">
                  <c:v>6.0172892645372418</c:v>
                </c:pt>
                <c:pt idx="7">
                  <c:v>5.4121464295282209</c:v>
                </c:pt>
                <c:pt idx="8">
                  <c:v>4.8375303623171311</c:v>
                </c:pt>
                <c:pt idx="9">
                  <c:v>4.2712009489024894</c:v>
                </c:pt>
                <c:pt idx="10">
                  <c:v>3.7285804848670354</c:v>
                </c:pt>
                <c:pt idx="11">
                  <c:v>3.1857702549352234</c:v>
                </c:pt>
                <c:pt idx="12">
                  <c:v>2.8164822819439861</c:v>
                </c:pt>
                <c:pt idx="13">
                  <c:v>2.4501968242139611</c:v>
                </c:pt>
                <c:pt idx="14">
                  <c:v>2.0863985917733396</c:v>
                </c:pt>
                <c:pt idx="15">
                  <c:v>1.5868074366957221</c:v>
                </c:pt>
                <c:pt idx="16">
                  <c:v>1.3305194986233959</c:v>
                </c:pt>
                <c:pt idx="17">
                  <c:v>1.1010256429689118</c:v>
                </c:pt>
                <c:pt idx="18">
                  <c:v>0.86217424273648469</c:v>
                </c:pt>
                <c:pt idx="19">
                  <c:v>0.61417867708072749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3-744B-A843-FC1A53758F7E}"/>
            </c:ext>
          </c:extLst>
        </c:ser>
        <c:ser>
          <c:idx val="10"/>
          <c:order val="9"/>
          <c:tx>
            <c:strRef>
              <c:f>Tariff!$A$37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tint val="50000"/>
                    <a:satMod val="300000"/>
                  </a:schemeClr>
                </a:gs>
                <a:gs pos="35000">
                  <a:schemeClr val="accent6">
                    <a:shade val="51000"/>
                    <a:tint val="37000"/>
                    <a:satMod val="300000"/>
                  </a:schemeClr>
                </a:gs>
                <a:gs pos="100000">
                  <a:schemeClr val="accent6">
                    <a:shade val="51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51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51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Tariff!$B$37:$U$37</c:f>
              <c:numCache>
                <c:formatCode>General</c:formatCode>
                <c:ptCount val="20"/>
                <c:pt idx="0">
                  <c:v>14.045434451709438</c:v>
                </c:pt>
                <c:pt idx="1">
                  <c:v>12.696259115519659</c:v>
                </c:pt>
                <c:pt idx="2">
                  <c:v>11.428065212810305</c:v>
                </c:pt>
                <c:pt idx="3">
                  <c:v>10.199541839595305</c:v>
                </c:pt>
                <c:pt idx="4">
                  <c:v>9.2930525789638043</c:v>
                </c:pt>
                <c:pt idx="5">
                  <c:v>8.4375002017282021</c:v>
                </c:pt>
                <c:pt idx="6">
                  <c:v>7.6286478257864738</c:v>
                </c:pt>
                <c:pt idx="7">
                  <c:v>6.8574612699726893</c:v>
                </c:pt>
                <c:pt idx="8">
                  <c:v>6.1231868407848449</c:v>
                </c:pt>
                <c:pt idx="9">
                  <c:v>5.4021080528926433</c:v>
                </c:pt>
                <c:pt idx="10">
                  <c:v>4.7095799905682734</c:v>
                </c:pt>
                <c:pt idx="11">
                  <c:v>4.0261317582961569</c:v>
                </c:pt>
                <c:pt idx="12">
                  <c:v>3.5508323593293714</c:v>
                </c:pt>
                <c:pt idx="13">
                  <c:v>3.0807667162213406</c:v>
                </c:pt>
                <c:pt idx="14">
                  <c:v>2.6149196153541601</c:v>
                </c:pt>
                <c:pt idx="15">
                  <c:v>1.9990578027500692</c:v>
                </c:pt>
                <c:pt idx="16">
                  <c:v>1.6074786591921704</c:v>
                </c:pt>
                <c:pt idx="17">
                  <c:v>1.3019291478624895</c:v>
                </c:pt>
                <c:pt idx="18">
                  <c:v>0.98892715352053051</c:v>
                </c:pt>
                <c:pt idx="19">
                  <c:v>0.64879111325329897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3-744B-A843-FC1A53758F7E}"/>
            </c:ext>
          </c:extLst>
        </c:ser>
        <c:ser>
          <c:idx val="11"/>
          <c:order val="10"/>
          <c:tx>
            <c:strRef>
              <c:f>Tariff!$A$38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tint val="50000"/>
                    <a:satMod val="300000"/>
                  </a:schemeClr>
                </a:gs>
                <a:gs pos="35000">
                  <a:schemeClr val="accent6">
                    <a:shade val="40000"/>
                    <a:tint val="37000"/>
                    <a:satMod val="300000"/>
                  </a:schemeClr>
                </a:gs>
                <a:gs pos="100000">
                  <a:schemeClr val="accent6">
                    <a:shade val="4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4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40000"/>
                  <a:shade val="95000"/>
                </a:schemeClr>
              </a:contourClr>
            </a:sp3d>
          </c:spPr>
          <c:cat>
            <c:numRef>
              <c:f>Tariff!$B$1:$U$1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Tariff!$B$38:$U$38</c:f>
              <c:numCache>
                <c:formatCode>General</c:formatCode>
                <c:ptCount val="20"/>
                <c:pt idx="0">
                  <c:v>16.813079015767194</c:v>
                </c:pt>
                <c:pt idx="1">
                  <c:v>15.193515377886744</c:v>
                </c:pt>
                <c:pt idx="2">
                  <c:v>13.670997233585503</c:v>
                </c:pt>
                <c:pt idx="3">
                  <c:v>12.194990994170496</c:v>
                </c:pt>
                <c:pt idx="4">
                  <c:v>11.104918098622765</c:v>
                </c:pt>
                <c:pt idx="5">
                  <c:v>10.074835405412042</c:v>
                </c:pt>
                <c:pt idx="6">
                  <c:v>9.098651544736418</c:v>
                </c:pt>
                <c:pt idx="7">
                  <c:v>8.1712098367425625</c:v>
                </c:pt>
                <c:pt idx="8">
                  <c:v>7.2797502574319761</c:v>
                </c:pt>
                <c:pt idx="9">
                  <c:v>6.4122224832258139</c:v>
                </c:pt>
                <c:pt idx="10">
                  <c:v>5.5727643461581007</c:v>
                </c:pt>
                <c:pt idx="11">
                  <c:v>4.7489039603421421</c:v>
                </c:pt>
                <c:pt idx="12">
                  <c:v>4.1775683667239161</c:v>
                </c:pt>
                <c:pt idx="13">
                  <c:v>3.608210809523634</c:v>
                </c:pt>
                <c:pt idx="14">
                  <c:v>3.0444915507115842</c:v>
                </c:pt>
                <c:pt idx="15">
                  <c:v>2.3253521117136153</c:v>
                </c:pt>
                <c:pt idx="16">
                  <c:v>1.8464787195432695</c:v>
                </c:pt>
                <c:pt idx="17">
                  <c:v>1.4056669705725759</c:v>
                </c:pt>
                <c:pt idx="18">
                  <c:v>1.0177044342332868</c:v>
                </c:pt>
                <c:pt idx="19">
                  <c:v>0.5986766059526224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73-744B-A843-FC1A53758F7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tint val="42000"/>
                      <a:tint val="50000"/>
                      <a:satMod val="300000"/>
                    </a:schemeClr>
                  </a:gs>
                  <a:gs pos="35000">
                    <a:schemeClr val="accent6">
                      <a:tint val="42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4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42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tint val="42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tint val="54000"/>
                      <a:tint val="50000"/>
                      <a:satMod val="300000"/>
                    </a:schemeClr>
                  </a:gs>
                  <a:gs pos="35000">
                    <a:schemeClr val="accent6">
                      <a:tint val="54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54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54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tint val="54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tint val="65000"/>
                      <a:tint val="50000"/>
                      <a:satMod val="300000"/>
                    </a:schemeClr>
                  </a:gs>
                  <a:gs pos="35000">
                    <a:schemeClr val="accent6">
                      <a:tint val="65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6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tint val="65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6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tint val="77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tint val="89000"/>
                      <a:tint val="50000"/>
                      <a:satMod val="300000"/>
                    </a:schemeClr>
                  </a:gs>
                  <a:gs pos="35000">
                    <a:schemeClr val="accent6">
                      <a:tint val="89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8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89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tint val="89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shade val="88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88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8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88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88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shade val="76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76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7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7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76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shade val="65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65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6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65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shade val="53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53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5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5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53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41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41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41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41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41000"/>
                    <a:shade val="95000"/>
                  </a:schemeClr>
                </a:contourClr>
              </a:sp3d>
            </c:spPr>
          </c:bandFmt>
        </c:bandFmts>
        <c:axId val="967074528"/>
        <c:axId val="967076176"/>
        <c:axId val="1418134207"/>
      </c:surface3DChart>
      <c:catAx>
        <c:axId val="9670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79344876474415416"/>
              <c:y val="0.728151620803081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7076176"/>
        <c:crosses val="autoZero"/>
        <c:auto val="1"/>
        <c:lblAlgn val="ctr"/>
        <c:lblOffset val="200"/>
        <c:tickLblSkip val="2"/>
        <c:noMultiLvlLbl val="0"/>
      </c:catAx>
      <c:valAx>
        <c:axId val="967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Tariff</a:t>
                </a:r>
                <a:r>
                  <a:rPr lang="en-US" sz="12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percentage variation [%]</a:t>
                </a:r>
                <a:endParaRPr lang="en-US" sz="12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8.6894686167018925E-2"/>
              <c:y val="0.26156044995162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7074528"/>
        <c:crosses val="autoZero"/>
        <c:crossBetween val="midCat"/>
      </c:valAx>
      <c:serAx>
        <c:axId val="1418134207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Specific investment Cost of Battery percentage variation [%]  </a:t>
                </a:r>
                <a:endParaRPr lang="en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5969430393543543"/>
              <c:y val="0.91958537129431617"/>
            </c:manualLayout>
          </c:layout>
          <c:overlay val="0"/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70761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26</xdr:col>
      <xdr:colOff>249700</xdr:colOff>
      <xdr:row>36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0B171-ACF4-C54D-8899-F9A433B55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</xdr:colOff>
      <xdr:row>42</xdr:row>
      <xdr:rowOff>5583</xdr:rowOff>
    </xdr:from>
    <xdr:to>
      <xdr:col>14</xdr:col>
      <xdr:colOff>219885</xdr:colOff>
      <xdr:row>70</xdr:row>
      <xdr:rowOff>109412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D8DA3-240E-9546-88FD-3797741A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H2" workbookViewId="0">
      <selection activeCell="S39" sqref="S39"/>
    </sheetView>
  </sheetViews>
  <sheetFormatPr baseColWidth="10" defaultColWidth="8.83203125" defaultRowHeight="15" x14ac:dyDescent="0.2"/>
  <cols>
    <col min="1" max="10" width="15.83203125" customWidth="1"/>
  </cols>
  <sheetData>
    <row r="1" spans="1:10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0.18</v>
      </c>
      <c r="B2">
        <v>480</v>
      </c>
      <c r="C2">
        <v>1202.4869289999999</v>
      </c>
      <c r="D2">
        <v>0.26353399999999999</v>
      </c>
      <c r="E2">
        <v>102.925782</v>
      </c>
      <c r="F2">
        <v>619.56114700000001</v>
      </c>
      <c r="G2">
        <v>4481.4428230000003</v>
      </c>
      <c r="H2">
        <v>190.726471</v>
      </c>
      <c r="I2">
        <v>454.24837600000001</v>
      </c>
      <c r="J2">
        <v>83.911754999999999</v>
      </c>
    </row>
    <row r="3" spans="1:10" x14ac:dyDescent="0.2">
      <c r="A3" s="1">
        <v>0.216</v>
      </c>
      <c r="B3">
        <v>480.000315</v>
      </c>
      <c r="C3">
        <v>1238.7241320000001</v>
      </c>
      <c r="D3">
        <v>0.271476</v>
      </c>
      <c r="E3">
        <v>103.094526</v>
      </c>
      <c r="F3">
        <v>655.62928999999997</v>
      </c>
      <c r="G3">
        <v>4607.3897079999997</v>
      </c>
      <c r="H3">
        <v>187.562119</v>
      </c>
      <c r="I3">
        <v>404.80048799999997</v>
      </c>
      <c r="J3">
        <v>87.195860999999994</v>
      </c>
    </row>
    <row r="4" spans="1:10" x14ac:dyDescent="0.2">
      <c r="A4" s="1">
        <v>0.252</v>
      </c>
      <c r="B4">
        <v>480.00000399999999</v>
      </c>
      <c r="C4">
        <v>1269.662869</v>
      </c>
      <c r="D4">
        <v>0.278256</v>
      </c>
      <c r="E4">
        <v>103.244641</v>
      </c>
      <c r="F4">
        <v>686.41822400000001</v>
      </c>
      <c r="G4">
        <v>4715.4942380000002</v>
      </c>
      <c r="H4">
        <v>185.19209499999999</v>
      </c>
      <c r="I4">
        <v>363.45977399999998</v>
      </c>
      <c r="J4">
        <v>90.119752000000005</v>
      </c>
    </row>
    <row r="5" spans="1:10" x14ac:dyDescent="0.2">
      <c r="A5" s="1">
        <v>0.28799999999999998</v>
      </c>
      <c r="B5">
        <v>480.00003299999997</v>
      </c>
      <c r="C5">
        <v>1296.269323</v>
      </c>
      <c r="D5">
        <v>0.28408699999999998</v>
      </c>
      <c r="E5">
        <v>103.36304</v>
      </c>
      <c r="F5">
        <v>712.906251</v>
      </c>
      <c r="G5">
        <v>4809.3972270000004</v>
      </c>
      <c r="H5">
        <v>183.40878699999999</v>
      </c>
      <c r="I5">
        <v>328.81075600000003</v>
      </c>
      <c r="J5">
        <v>92.424801000000002</v>
      </c>
    </row>
    <row r="6" spans="1:10" x14ac:dyDescent="0.2">
      <c r="A6" s="1">
        <v>0.32400000000000001</v>
      </c>
      <c r="B6">
        <v>479.99999300000002</v>
      </c>
      <c r="C6">
        <v>1319.4473330000001</v>
      </c>
      <c r="D6">
        <v>0.28916700000000001</v>
      </c>
      <c r="E6">
        <v>103.449282</v>
      </c>
      <c r="F6">
        <v>735.99805800000001</v>
      </c>
      <c r="G6">
        <v>4891.8114189999997</v>
      </c>
      <c r="H6">
        <v>182.20484200000001</v>
      </c>
      <c r="I6">
        <v>298.671289</v>
      </c>
      <c r="J6">
        <v>94.104052999999993</v>
      </c>
    </row>
    <row r="7" spans="1:10" x14ac:dyDescent="0.2">
      <c r="A7" s="1">
        <v>0.36</v>
      </c>
      <c r="B7">
        <v>480.000202</v>
      </c>
      <c r="C7">
        <v>1339.8784639999999</v>
      </c>
      <c r="D7">
        <v>0.29364499999999999</v>
      </c>
      <c r="E7">
        <v>103.543421</v>
      </c>
      <c r="F7">
        <v>756.33483999999999</v>
      </c>
      <c r="G7">
        <v>4965.1615039999997</v>
      </c>
      <c r="H7">
        <v>181.524237</v>
      </c>
      <c r="I7">
        <v>271.56809600000003</v>
      </c>
      <c r="J7">
        <v>95.936064000000002</v>
      </c>
    </row>
    <row r="8" spans="1:10" x14ac:dyDescent="0.2">
      <c r="A8" s="1">
        <v>0.39600000000000002</v>
      </c>
      <c r="B8">
        <v>480.00001600000002</v>
      </c>
      <c r="C8">
        <v>1357.923151</v>
      </c>
      <c r="D8">
        <v>0.297599</v>
      </c>
      <c r="E8">
        <v>103.646311</v>
      </c>
      <c r="F8">
        <v>774.27682500000003</v>
      </c>
      <c r="G8">
        <v>5031.0668990000004</v>
      </c>
      <c r="H8">
        <v>181.27164500000001</v>
      </c>
      <c r="I8">
        <v>247.14324099999999</v>
      </c>
      <c r="J8">
        <v>97.940010999999998</v>
      </c>
    </row>
    <row r="9" spans="1:10" x14ac:dyDescent="0.2">
      <c r="A9" s="1">
        <v>0.432</v>
      </c>
      <c r="B9">
        <v>480.000092</v>
      </c>
      <c r="C9">
        <v>1373.838215</v>
      </c>
      <c r="D9">
        <v>0.30108699999999999</v>
      </c>
      <c r="E9">
        <v>103.722511</v>
      </c>
      <c r="F9">
        <v>790.11561200000006</v>
      </c>
      <c r="G9">
        <v>5090.5815599999996</v>
      </c>
      <c r="H9">
        <v>181.468324</v>
      </c>
      <c r="I9">
        <v>224.95089100000001</v>
      </c>
      <c r="J9">
        <v>99.423293000000001</v>
      </c>
    </row>
    <row r="10" spans="1:10" x14ac:dyDescent="0.2">
      <c r="A10" s="1">
        <v>0.46800000000000003</v>
      </c>
      <c r="B10">
        <v>479.99956900000001</v>
      </c>
      <c r="C10">
        <v>1387.9881009999999</v>
      </c>
      <c r="D10">
        <v>0.30418800000000001</v>
      </c>
      <c r="E10">
        <v>103.876914</v>
      </c>
      <c r="F10">
        <v>804.11161800000002</v>
      </c>
      <c r="G10">
        <v>5145.4357689999997</v>
      </c>
      <c r="H10">
        <v>181.83104700000001</v>
      </c>
      <c r="I10">
        <v>204.810193</v>
      </c>
      <c r="J10">
        <v>102.431518</v>
      </c>
    </row>
    <row r="11" spans="1:10" x14ac:dyDescent="0.2">
      <c r="A11" s="1">
        <v>0.504</v>
      </c>
      <c r="B11">
        <v>479.999346</v>
      </c>
      <c r="C11">
        <v>1400.6377849999999</v>
      </c>
      <c r="D11">
        <v>0.30696099999999998</v>
      </c>
      <c r="E11">
        <v>104.04373</v>
      </c>
      <c r="F11">
        <v>816.59470899999997</v>
      </c>
      <c r="G11">
        <v>5196.7986140000003</v>
      </c>
      <c r="H11">
        <v>182.731537</v>
      </c>
      <c r="I11">
        <v>185.31790899999999</v>
      </c>
      <c r="J11">
        <v>105.680229</v>
      </c>
    </row>
    <row r="12" spans="1:10" x14ac:dyDescent="0.2">
      <c r="A12" s="1">
        <v>0.54</v>
      </c>
      <c r="B12">
        <v>479.99999500000001</v>
      </c>
      <c r="C12">
        <v>1411.981217</v>
      </c>
      <c r="D12">
        <v>0.30944700000000003</v>
      </c>
      <c r="E12">
        <v>104.21377099999999</v>
      </c>
      <c r="F12">
        <v>827.76745100000005</v>
      </c>
      <c r="G12">
        <v>5246.3692279999996</v>
      </c>
      <c r="H12">
        <v>184.424147</v>
      </c>
      <c r="I12">
        <v>165.47046</v>
      </c>
      <c r="J12">
        <v>108.98825600000001</v>
      </c>
    </row>
    <row r="16" spans="1:10" x14ac:dyDescent="0.2">
      <c r="A16" s="2">
        <f>(A2-A$7)/A$7*100</f>
        <v>-50</v>
      </c>
      <c r="B16" s="2">
        <f t="shared" ref="B16:J16" si="0">(B2-B$7)/B$7*100</f>
        <v>-4.2083315623602547E-5</v>
      </c>
      <c r="C16" s="2">
        <f t="shared" si="0"/>
        <v>-10.254029652050589</v>
      </c>
      <c r="D16" s="2">
        <f t="shared" si="0"/>
        <v>-10.254218529176388</v>
      </c>
      <c r="E16" s="2">
        <f t="shared" si="0"/>
        <v>-0.59650240839540836</v>
      </c>
      <c r="F16" s="2">
        <f t="shared" si="0"/>
        <v>-18.083748859169305</v>
      </c>
      <c r="G16" s="2">
        <f t="shared" si="0"/>
        <v>-9.7422547204216663</v>
      </c>
      <c r="H16" s="2">
        <f t="shared" si="0"/>
        <v>5.0694244207179917</v>
      </c>
      <c r="I16" s="2">
        <f t="shared" si="0"/>
        <v>67.26868240074856</v>
      </c>
      <c r="J16" s="2">
        <f t="shared" si="0"/>
        <v>-12.533669298752972</v>
      </c>
    </row>
    <row r="17" spans="1:10" x14ac:dyDescent="0.2">
      <c r="A17" s="2">
        <f t="shared" ref="A17:J26" si="1">(A3-A$7)/A$7*100</f>
        <v>-40</v>
      </c>
      <c r="B17" s="2">
        <f t="shared" si="1"/>
        <v>2.3541656759327678E-5</v>
      </c>
      <c r="C17" s="2">
        <f t="shared" si="1"/>
        <v>-7.5495154760543901</v>
      </c>
      <c r="D17" s="2">
        <f t="shared" si="1"/>
        <v>-7.5495921946568121</v>
      </c>
      <c r="E17" s="2">
        <f t="shared" si="1"/>
        <v>-0.43353309719213662</v>
      </c>
      <c r="F17" s="2">
        <f t="shared" si="1"/>
        <v>-13.314942625147353</v>
      </c>
      <c r="G17" s="2">
        <f t="shared" si="1"/>
        <v>-7.205642670671927</v>
      </c>
      <c r="H17" s="2">
        <f t="shared" si="1"/>
        <v>3.3262125762302452</v>
      </c>
      <c r="I17" s="2">
        <f t="shared" si="1"/>
        <v>49.060399200942932</v>
      </c>
      <c r="J17" s="2">
        <f t="shared" si="1"/>
        <v>-9.1104456818241033</v>
      </c>
    </row>
    <row r="18" spans="1:10" x14ac:dyDescent="0.2">
      <c r="A18" s="2">
        <f t="shared" si="1"/>
        <v>-30</v>
      </c>
      <c r="B18" s="2">
        <f t="shared" si="1"/>
        <v>-4.1249982643067478E-5</v>
      </c>
      <c r="C18" s="2">
        <f t="shared" si="1"/>
        <v>-5.2404450766662887</v>
      </c>
      <c r="D18" s="2">
        <f t="shared" si="1"/>
        <v>-5.2406817756134059</v>
      </c>
      <c r="E18" s="2">
        <f t="shared" si="1"/>
        <v>-0.28855527189892022</v>
      </c>
      <c r="F18" s="2">
        <f t="shared" si="1"/>
        <v>-9.2441353091707334</v>
      </c>
      <c r="G18" s="2">
        <f t="shared" si="1"/>
        <v>-5.0283815702442753</v>
      </c>
      <c r="H18" s="2">
        <f t="shared" si="1"/>
        <v>2.0205885784827706</v>
      </c>
      <c r="I18" s="2">
        <f t="shared" si="1"/>
        <v>33.83743501298472</v>
      </c>
      <c r="J18" s="2">
        <f t="shared" si="1"/>
        <v>-6.0626960889285559</v>
      </c>
    </row>
    <row r="19" spans="1:10" x14ac:dyDescent="0.2">
      <c r="A19" s="2">
        <f t="shared" si="1"/>
        <v>-20.000000000000004</v>
      </c>
      <c r="B19" s="2">
        <f t="shared" si="1"/>
        <v>-3.520831852234582E-5</v>
      </c>
      <c r="C19" s="2">
        <f t="shared" si="1"/>
        <v>-3.2547087046844205</v>
      </c>
      <c r="D19" s="2">
        <f t="shared" si="1"/>
        <v>-3.2549507057841995</v>
      </c>
      <c r="E19" s="2">
        <f t="shared" si="1"/>
        <v>-0.17420807450431547</v>
      </c>
      <c r="F19" s="2">
        <f t="shared" si="1"/>
        <v>-5.7419791741975006</v>
      </c>
      <c r="G19" s="2">
        <f t="shared" si="1"/>
        <v>-3.1371442172528234</v>
      </c>
      <c r="H19" s="2">
        <f t="shared" si="1"/>
        <v>1.0381809234653279</v>
      </c>
      <c r="I19" s="2">
        <f t="shared" si="1"/>
        <v>21.078565871007175</v>
      </c>
      <c r="J19" s="2">
        <f t="shared" si="1"/>
        <v>-3.6600031871226228</v>
      </c>
    </row>
    <row r="20" spans="1:10" x14ac:dyDescent="0.2">
      <c r="A20" s="2">
        <f t="shared" si="1"/>
        <v>-9.9999999999999929</v>
      </c>
      <c r="B20" s="2">
        <f t="shared" si="1"/>
        <v>-4.3541648339538925E-5</v>
      </c>
      <c r="C20" s="2">
        <f t="shared" si="1"/>
        <v>-1.524849570236829</v>
      </c>
      <c r="D20" s="2">
        <f t="shared" si="1"/>
        <v>-1.5249706277988666</v>
      </c>
      <c r="E20" s="2">
        <f t="shared" si="1"/>
        <v>-9.0917413285000914E-2</v>
      </c>
      <c r="F20" s="2">
        <f t="shared" si="1"/>
        <v>-2.6888596061500976</v>
      </c>
      <c r="G20" s="2">
        <f t="shared" si="1"/>
        <v>-1.4772950475207753</v>
      </c>
      <c r="H20" s="2">
        <f t="shared" si="1"/>
        <v>0.37493891242744304</v>
      </c>
      <c r="I20" s="2">
        <f t="shared" si="1"/>
        <v>9.980256664612023</v>
      </c>
      <c r="J20" s="2">
        <f t="shared" si="1"/>
        <v>-1.9096165963198246</v>
      </c>
    </row>
    <row r="21" spans="1:10" x14ac:dyDescent="0.2">
      <c r="A21" s="2">
        <f t="shared" si="1"/>
        <v>0</v>
      </c>
      <c r="B21" s="2">
        <f t="shared" si="1"/>
        <v>0</v>
      </c>
      <c r="C21" s="2">
        <f t="shared" si="1"/>
        <v>0</v>
      </c>
      <c r="D21" s="2">
        <f t="shared" si="1"/>
        <v>0</v>
      </c>
      <c r="E21" s="2">
        <f t="shared" si="1"/>
        <v>0</v>
      </c>
      <c r="F21" s="2">
        <f t="shared" si="1"/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</row>
    <row r="22" spans="1:10" x14ac:dyDescent="0.2">
      <c r="A22" s="2">
        <f t="shared" si="1"/>
        <v>10.000000000000009</v>
      </c>
      <c r="B22" s="2">
        <f t="shared" si="1"/>
        <v>-3.8749983689619884E-5</v>
      </c>
      <c r="C22" s="2">
        <f t="shared" si="1"/>
        <v>1.3467405801963892</v>
      </c>
      <c r="D22" s="2">
        <f t="shared" si="1"/>
        <v>1.3465238638492103</v>
      </c>
      <c r="E22" s="2">
        <f t="shared" si="1"/>
        <v>9.9368940108712611E-2</v>
      </c>
      <c r="F22" s="2">
        <f t="shared" si="1"/>
        <v>2.3722277556326832</v>
      </c>
      <c r="G22" s="2">
        <f t="shared" si="1"/>
        <v>1.3273565209692861</v>
      </c>
      <c r="H22" s="2">
        <f t="shared" si="1"/>
        <v>-0.13915056423015998</v>
      </c>
      <c r="I22" s="2">
        <f t="shared" si="1"/>
        <v>-8.9940075287783561</v>
      </c>
      <c r="J22" s="2">
        <f t="shared" si="1"/>
        <v>2.0888359564136345</v>
      </c>
    </row>
    <row r="23" spans="1:10" x14ac:dyDescent="0.2">
      <c r="A23" s="2">
        <f t="shared" si="1"/>
        <v>20.000000000000004</v>
      </c>
      <c r="B23" s="2">
        <f t="shared" si="1"/>
        <v>-2.2916657023926376E-5</v>
      </c>
      <c r="C23" s="2">
        <f t="shared" si="1"/>
        <v>2.5345396550832313</v>
      </c>
      <c r="D23" s="2">
        <f t="shared" si="1"/>
        <v>2.5343527047966097</v>
      </c>
      <c r="E23" s="2">
        <f t="shared" si="1"/>
        <v>0.17296125458323633</v>
      </c>
      <c r="F23" s="2">
        <f t="shared" si="1"/>
        <v>4.466377880992507</v>
      </c>
      <c r="G23" s="2">
        <f t="shared" si="1"/>
        <v>2.5260015389018036</v>
      </c>
      <c r="H23" s="2">
        <f t="shared" si="1"/>
        <v>-3.0801947400557798E-2</v>
      </c>
      <c r="I23" s="2">
        <f t="shared" si="1"/>
        <v>-17.16593579534468</v>
      </c>
      <c r="J23" s="2">
        <f t="shared" si="1"/>
        <v>3.6349510857564464</v>
      </c>
    </row>
    <row r="24" spans="1:10" x14ac:dyDescent="0.2">
      <c r="A24" s="2">
        <f t="shared" si="1"/>
        <v>30.000000000000011</v>
      </c>
      <c r="B24" s="2">
        <f t="shared" si="1"/>
        <v>-1.3187494450126177E-4</v>
      </c>
      <c r="C24" s="2">
        <f t="shared" si="1"/>
        <v>3.590597079706479</v>
      </c>
      <c r="D24" s="2">
        <f t="shared" si="1"/>
        <v>3.5903897563384439</v>
      </c>
      <c r="E24" s="2">
        <f t="shared" si="1"/>
        <v>0.32208033767785621</v>
      </c>
      <c r="F24" s="2">
        <f t="shared" si="1"/>
        <v>6.3168818191688789</v>
      </c>
      <c r="G24" s="2">
        <f t="shared" si="1"/>
        <v>3.6307835073394625</v>
      </c>
      <c r="H24" s="2">
        <f t="shared" si="1"/>
        <v>0.16901875202484001</v>
      </c>
      <c r="I24" s="2">
        <f t="shared" si="1"/>
        <v>-24.582380619555554</v>
      </c>
      <c r="J24" s="2">
        <f t="shared" si="1"/>
        <v>6.770607141022583</v>
      </c>
    </row>
    <row r="25" spans="1:10" x14ac:dyDescent="0.2">
      <c r="A25" s="2">
        <f t="shared" si="1"/>
        <v>40.000000000000007</v>
      </c>
      <c r="B25" s="2">
        <f t="shared" si="1"/>
        <v>-1.7833325828451582E-4</v>
      </c>
      <c r="C25" s="2">
        <f t="shared" si="1"/>
        <v>4.5346889760891029</v>
      </c>
      <c r="D25" s="2">
        <f t="shared" si="1"/>
        <v>4.5347273067819973</v>
      </c>
      <c r="E25" s="2">
        <f t="shared" si="1"/>
        <v>0.4831876281159394</v>
      </c>
      <c r="F25" s="2">
        <f t="shared" si="1"/>
        <v>7.9673533219757511</v>
      </c>
      <c r="G25" s="2">
        <f t="shared" si="1"/>
        <v>4.6652482464747758</v>
      </c>
      <c r="H25" s="2">
        <f t="shared" si="1"/>
        <v>0.66509024907787029</v>
      </c>
      <c r="I25" s="2">
        <f t="shared" si="1"/>
        <v>-31.760058810442899</v>
      </c>
      <c r="J25" s="2">
        <f t="shared" si="1"/>
        <v>10.156936394638825</v>
      </c>
    </row>
    <row r="26" spans="1:10" x14ac:dyDescent="0.2">
      <c r="A26" s="2">
        <f t="shared" si="1"/>
        <v>50.000000000000014</v>
      </c>
      <c r="B26" s="2">
        <f t="shared" si="1"/>
        <v>-4.312498184927139E-5</v>
      </c>
      <c r="C26" s="2">
        <f t="shared" si="1"/>
        <v>5.3812905377065698</v>
      </c>
      <c r="D26" s="2">
        <f t="shared" si="1"/>
        <v>5.3813277937645925</v>
      </c>
      <c r="E26" s="2">
        <f t="shared" si="1"/>
        <v>0.6474095539107203</v>
      </c>
      <c r="F26" s="2">
        <f t="shared" si="1"/>
        <v>9.4445749715826999</v>
      </c>
      <c r="G26" s="2">
        <f t="shared" si="1"/>
        <v>5.6636168586551561</v>
      </c>
      <c r="H26" s="2">
        <f t="shared" si="1"/>
        <v>1.5975332263757185</v>
      </c>
      <c r="I26" s="2">
        <f t="shared" si="1"/>
        <v>-39.068520037051776</v>
      </c>
      <c r="J26" s="2">
        <f t="shared" si="1"/>
        <v>13.605094326154557</v>
      </c>
    </row>
  </sheetData>
  <conditionalFormatting sqref="A16:J26">
    <cfRule type="colorScale" priority="1">
      <colorScale>
        <cfvo type="num" val="-50"/>
        <cfvo type="num" val="0"/>
        <cfvo type="num" val="50"/>
        <color rgb="FFC00000"/>
        <color theme="0"/>
        <color rgb="FFC00000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"/>
  <sheetViews>
    <sheetView tabSelected="1" topLeftCell="A38" zoomScaleNormal="94" workbookViewId="0">
      <selection activeCell="M74" sqref="M74"/>
    </sheetView>
  </sheetViews>
  <sheetFormatPr baseColWidth="10" defaultColWidth="8.83203125" defaultRowHeight="15" x14ac:dyDescent="0.2"/>
  <sheetData>
    <row r="1" spans="1:2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">
      <c r="A2" s="1">
        <v>0.18</v>
      </c>
      <c r="B2">
        <v>37.331273147044953</v>
      </c>
      <c r="C2">
        <v>42.424117770250838</v>
      </c>
      <c r="D2">
        <v>48.067675606280901</v>
      </c>
      <c r="E2">
        <v>54.332043889574052</v>
      </c>
      <c r="F2">
        <v>59.752461362445707</v>
      </c>
      <c r="G2">
        <v>65.675648487155158</v>
      </c>
      <c r="H2">
        <v>72.133668417361378</v>
      </c>
      <c r="I2">
        <v>79.226411362344464</v>
      </c>
      <c r="J2">
        <v>86.9816877211926</v>
      </c>
      <c r="K2">
        <v>95.475876923836466</v>
      </c>
      <c r="L2">
        <v>104.8818156519487</v>
      </c>
      <c r="M2">
        <v>115.28596794795629</v>
      </c>
      <c r="N2">
        <v>123.51615700437451</v>
      </c>
      <c r="O2">
        <v>132.34972363898899</v>
      </c>
      <c r="P2">
        <v>141.96060609775199</v>
      </c>
      <c r="Q2">
        <v>152.273905187026</v>
      </c>
      <c r="R2">
        <v>158.89875041903611</v>
      </c>
      <c r="S2">
        <v>165.82855519454961</v>
      </c>
      <c r="T2">
        <v>173.14243537924841</v>
      </c>
      <c r="U2">
        <v>180.80068181556851</v>
      </c>
    </row>
    <row r="3" spans="1:21" x14ac:dyDescent="0.2">
      <c r="A3" s="1">
        <v>0.216</v>
      </c>
      <c r="B3">
        <v>41.862163032259623</v>
      </c>
      <c r="C3">
        <v>46.867181038693857</v>
      </c>
      <c r="D3">
        <v>52.408164832790533</v>
      </c>
      <c r="E3">
        <v>58.565887876243877</v>
      </c>
      <c r="F3">
        <v>63.889180567820752</v>
      </c>
      <c r="G3">
        <v>69.695458187229434</v>
      </c>
      <c r="H3">
        <v>76.040681410710292</v>
      </c>
      <c r="I3">
        <v>82.951398792065447</v>
      </c>
      <c r="J3">
        <v>90.551726187867018</v>
      </c>
      <c r="K3">
        <v>98.867957012725924</v>
      </c>
      <c r="L3">
        <v>108.0191450022193</v>
      </c>
      <c r="M3">
        <v>118.14970936322</v>
      </c>
      <c r="N3">
        <v>126.14351197255741</v>
      </c>
      <c r="O3">
        <v>134.77017314530349</v>
      </c>
      <c r="P3">
        <v>144.15402641602469</v>
      </c>
      <c r="Q3">
        <v>154.32173831827089</v>
      </c>
      <c r="R3">
        <v>160.85184236504509</v>
      </c>
      <c r="S3">
        <v>167.6917527271967</v>
      </c>
      <c r="T3">
        <v>174.93210252248261</v>
      </c>
      <c r="U3">
        <v>182.5304607317519</v>
      </c>
    </row>
    <row r="4" spans="1:21" x14ac:dyDescent="0.2">
      <c r="A4" s="1">
        <v>0.252</v>
      </c>
      <c r="B4">
        <v>45.705316920014688</v>
      </c>
      <c r="C4">
        <v>50.638090051079942</v>
      </c>
      <c r="D4">
        <v>56.102970463482357</v>
      </c>
      <c r="E4">
        <v>62.177716494667507</v>
      </c>
      <c r="F4">
        <v>67.41884057097846</v>
      </c>
      <c r="G4">
        <v>73.123730168621378</v>
      </c>
      <c r="H4">
        <v>79.362590493842504</v>
      </c>
      <c r="I4">
        <v>86.17333491281849</v>
      </c>
      <c r="J4">
        <v>93.608679000572252</v>
      </c>
      <c r="K4">
        <v>101.7940158058141</v>
      </c>
      <c r="L4">
        <v>110.7695266194238</v>
      </c>
      <c r="M4">
        <v>120.6671482023424</v>
      </c>
      <c r="N4">
        <v>128.4725767625666</v>
      </c>
      <c r="O4">
        <v>136.8879107928424</v>
      </c>
      <c r="P4">
        <v>146.0204141945984</v>
      </c>
      <c r="Q4">
        <v>156.04889251411311</v>
      </c>
      <c r="R4">
        <v>162.4835919548218</v>
      </c>
      <c r="S4">
        <v>169.23009098676769</v>
      </c>
      <c r="T4">
        <v>176.35630546688421</v>
      </c>
      <c r="U4">
        <v>183.8772725108191</v>
      </c>
    </row>
    <row r="5" spans="1:21" x14ac:dyDescent="0.2">
      <c r="A5" s="1">
        <v>0.28799999999999998</v>
      </c>
      <c r="B5">
        <v>48.997132778105673</v>
      </c>
      <c r="C5">
        <v>53.851609116247062</v>
      </c>
      <c r="D5">
        <v>59.250868479372912</v>
      </c>
      <c r="E5">
        <v>65.251460180360141</v>
      </c>
      <c r="F5">
        <v>70.435940199046001</v>
      </c>
      <c r="G5">
        <v>76.072854354251277</v>
      </c>
      <c r="H5">
        <v>82.213285786949513</v>
      </c>
      <c r="I5">
        <v>88.923938864418801</v>
      </c>
      <c r="J5">
        <v>96.261350710545543</v>
      </c>
      <c r="K5">
        <v>104.30683440110781</v>
      </c>
      <c r="L5">
        <v>113.1620538438731</v>
      </c>
      <c r="M5">
        <v>122.88758980964001</v>
      </c>
      <c r="N5">
        <v>130.53649380343811</v>
      </c>
      <c r="O5">
        <v>138.77970122890389</v>
      </c>
      <c r="P5">
        <v>147.6816577680886</v>
      </c>
      <c r="Q5">
        <v>157.54004747060441</v>
      </c>
      <c r="R5">
        <v>163.88419019459459</v>
      </c>
      <c r="S5">
        <v>170.54584955166339</v>
      </c>
      <c r="T5">
        <v>177.57984034653219</v>
      </c>
      <c r="U5">
        <v>185.02691432946239</v>
      </c>
    </row>
    <row r="6" spans="1:21" x14ac:dyDescent="0.2">
      <c r="A6" s="1">
        <v>0.32400000000000001</v>
      </c>
      <c r="B6">
        <v>51.874904289675001</v>
      </c>
      <c r="C6">
        <v>56.661070417001518</v>
      </c>
      <c r="D6">
        <v>61.987351914654063</v>
      </c>
      <c r="E6">
        <v>67.927150195445449</v>
      </c>
      <c r="F6">
        <v>73.053398375449518</v>
      </c>
      <c r="G6">
        <v>78.631597042593128</v>
      </c>
      <c r="H6">
        <v>84.710229505840189</v>
      </c>
      <c r="I6">
        <v>91.323652085175695</v>
      </c>
      <c r="J6">
        <v>98.565489565076575</v>
      </c>
      <c r="K6">
        <v>106.50651552359901</v>
      </c>
      <c r="L6">
        <v>115.2333139542517</v>
      </c>
      <c r="M6">
        <v>124.8339436058352</v>
      </c>
      <c r="N6">
        <v>132.3556001663236</v>
      </c>
      <c r="O6">
        <v>140.4431823654499</v>
      </c>
      <c r="P6">
        <v>149.16050820342619</v>
      </c>
      <c r="Q6">
        <v>158.828178777273</v>
      </c>
      <c r="R6">
        <v>165.083204951677</v>
      </c>
      <c r="S6">
        <v>171.66549670448049</v>
      </c>
      <c r="T6">
        <v>178.6121910768467</v>
      </c>
      <c r="U6">
        <v>185.9956786709123</v>
      </c>
    </row>
    <row r="7" spans="1:21" x14ac:dyDescent="0.2">
      <c r="A7" s="1">
        <v>0.36</v>
      </c>
      <c r="B7">
        <v>54.413582280633094</v>
      </c>
      <c r="C7">
        <v>59.163015064150592</v>
      </c>
      <c r="D7">
        <v>64.421819358094382</v>
      </c>
      <c r="E7">
        <v>70.298192658595127</v>
      </c>
      <c r="F7">
        <v>75.375184640183747</v>
      </c>
      <c r="G7">
        <v>80.898291012025567</v>
      </c>
      <c r="H7">
        <v>86.913839194833855</v>
      </c>
      <c r="I7">
        <v>93.463073771498273</v>
      </c>
      <c r="J7">
        <v>100.61046152635851</v>
      </c>
      <c r="K7">
        <v>108.456944067767</v>
      </c>
      <c r="L7">
        <v>117.06260645739199</v>
      </c>
      <c r="M7">
        <v>126.5456391609784</v>
      </c>
      <c r="N7">
        <v>133.96405420945061</v>
      </c>
      <c r="O7">
        <v>141.93079899809331</v>
      </c>
      <c r="P7">
        <v>150.4837023611739</v>
      </c>
      <c r="Q7">
        <v>159.9238928063462</v>
      </c>
      <c r="R7">
        <v>166.0855657251652</v>
      </c>
      <c r="S7">
        <v>172.56086759135121</v>
      </c>
      <c r="T7">
        <v>179.41948027013461</v>
      </c>
      <c r="U7">
        <v>186.71309448396141</v>
      </c>
    </row>
    <row r="8" spans="1:21" x14ac:dyDescent="0.2">
      <c r="A8" s="1">
        <v>0.39600000000000002</v>
      </c>
      <c r="B8">
        <v>56.66542213573608</v>
      </c>
      <c r="C8">
        <v>61.376887684726398</v>
      </c>
      <c r="D8">
        <v>66.591883075525544</v>
      </c>
      <c r="E8">
        <v>72.403916739825362</v>
      </c>
      <c r="F8">
        <v>77.435757582918669</v>
      </c>
      <c r="G8">
        <v>82.907944079333362</v>
      </c>
      <c r="H8">
        <v>88.868464866735977</v>
      </c>
      <c r="I8">
        <v>95.35579205313006</v>
      </c>
      <c r="J8">
        <v>102.43225136777281</v>
      </c>
      <c r="K8">
        <v>110.1892108856579</v>
      </c>
      <c r="L8">
        <v>118.6924452889721</v>
      </c>
      <c r="M8">
        <v>128.05192374849571</v>
      </c>
      <c r="N8">
        <v>135.38245762159201</v>
      </c>
      <c r="O8">
        <v>143.23664568502619</v>
      </c>
      <c r="P8">
        <v>151.66662679883629</v>
      </c>
      <c r="Q8">
        <v>160.8784745146898</v>
      </c>
      <c r="R8">
        <v>166.9466473646047</v>
      </c>
      <c r="S8">
        <v>173.3099570790977</v>
      </c>
      <c r="T8">
        <v>180.05051827860291</v>
      </c>
      <c r="U8">
        <v>187.22073112542429</v>
      </c>
    </row>
    <row r="9" spans="1:21" x14ac:dyDescent="0.2">
      <c r="A9" s="1">
        <v>0.432</v>
      </c>
      <c r="B9">
        <v>58.662111099430327</v>
      </c>
      <c r="C9">
        <v>63.334663808446997</v>
      </c>
      <c r="D9">
        <v>68.513637001308055</v>
      </c>
      <c r="E9">
        <v>74.272631967293165</v>
      </c>
      <c r="F9">
        <v>79.258677846711777</v>
      </c>
      <c r="G9">
        <v>84.685915005960453</v>
      </c>
      <c r="H9">
        <v>90.594751409572638</v>
      </c>
      <c r="I9">
        <v>97.023319772576215</v>
      </c>
      <c r="J9">
        <v>104.0368150520592</v>
      </c>
      <c r="K9">
        <v>111.71271712020651</v>
      </c>
      <c r="L9">
        <v>120.1304815310873</v>
      </c>
      <c r="M9">
        <v>129.3704837665349</v>
      </c>
      <c r="N9">
        <v>136.61504218217311</v>
      </c>
      <c r="O9">
        <v>144.3721682669368</v>
      </c>
      <c r="P9">
        <v>152.68613793350039</v>
      </c>
      <c r="Q9">
        <v>161.72544121666991</v>
      </c>
      <c r="R9">
        <v>167.6945010879254</v>
      </c>
      <c r="S9">
        <v>173.96274974457529</v>
      </c>
      <c r="T9">
        <v>180.59962040262059</v>
      </c>
      <c r="U9">
        <v>187.65676633819339</v>
      </c>
    </row>
    <row r="10" spans="1:21" x14ac:dyDescent="0.2">
      <c r="A10" s="1">
        <v>0.46800000000000003</v>
      </c>
      <c r="B10">
        <v>60.435641121227917</v>
      </c>
      <c r="C10">
        <v>65.08185606240832</v>
      </c>
      <c r="D10">
        <v>70.223573616723513</v>
      </c>
      <c r="E10">
        <v>75.949102094771177</v>
      </c>
      <c r="F10">
        <v>80.8937617312409</v>
      </c>
      <c r="G10">
        <v>86.278320377645116</v>
      </c>
      <c r="H10">
        <v>92.143696310101745</v>
      </c>
      <c r="I10">
        <v>98.521432181549741</v>
      </c>
      <c r="J10">
        <v>105.4775231503635</v>
      </c>
      <c r="K10">
        <v>113.0893580919401</v>
      </c>
      <c r="L10">
        <v>121.427379956839</v>
      </c>
      <c r="M10">
        <v>130.57709249228651</v>
      </c>
      <c r="N10">
        <v>137.73712806043361</v>
      </c>
      <c r="O10">
        <v>145.40838292772611</v>
      </c>
      <c r="P10">
        <v>153.62339220808579</v>
      </c>
      <c r="Q10">
        <v>162.4615770304506</v>
      </c>
      <c r="R10">
        <v>168.29536656153749</v>
      </c>
      <c r="S10">
        <v>174.4608069932616</v>
      </c>
      <c r="T10">
        <v>180.9663888154754</v>
      </c>
      <c r="U10">
        <v>187.85984649759951</v>
      </c>
    </row>
    <row r="11" spans="1:21" x14ac:dyDescent="0.2">
      <c r="A11" s="1">
        <v>0.504</v>
      </c>
      <c r="B11">
        <v>62.056206312686392</v>
      </c>
      <c r="C11">
        <v>66.674504757249082</v>
      </c>
      <c r="D11">
        <v>71.783986885616258</v>
      </c>
      <c r="E11">
        <v>77.468286231287863</v>
      </c>
      <c r="F11">
        <v>82.379840180287076</v>
      </c>
      <c r="G11">
        <v>87.724084479359888</v>
      </c>
      <c r="H11">
        <v>93.544189898878102</v>
      </c>
      <c r="I11">
        <v>99.872267857104774</v>
      </c>
      <c r="J11">
        <v>106.7710280669934</v>
      </c>
      <c r="K11">
        <v>114.3159053771731</v>
      </c>
      <c r="L11">
        <v>122.575763547547</v>
      </c>
      <c r="M11">
        <v>131.64053332797741</v>
      </c>
      <c r="N11">
        <v>138.72089319618931</v>
      </c>
      <c r="O11">
        <v>146.3033558136936</v>
      </c>
      <c r="P11">
        <v>154.4187302121274</v>
      </c>
      <c r="Q11">
        <v>163.1208638639531</v>
      </c>
      <c r="R11">
        <v>168.7553557501958</v>
      </c>
      <c r="S11">
        <v>174.80748782432741</v>
      </c>
      <c r="T11">
        <v>181.19380822923139</v>
      </c>
      <c r="U11">
        <v>187.9244724482536</v>
      </c>
    </row>
    <row r="12" spans="1:21" x14ac:dyDescent="0.2">
      <c r="A12" s="1">
        <v>0.54</v>
      </c>
      <c r="B12">
        <v>63.562180864785432</v>
      </c>
      <c r="C12">
        <v>68.151956855943752</v>
      </c>
      <c r="D12">
        <v>73.228924500364911</v>
      </c>
      <c r="E12">
        <v>78.871050922375431</v>
      </c>
      <c r="F12">
        <v>83.745537161161835</v>
      </c>
      <c r="G12">
        <v>89.048660677278392</v>
      </c>
      <c r="H12">
        <v>94.821826567324322</v>
      </c>
      <c r="I12">
        <v>101.1001376492369</v>
      </c>
      <c r="J12">
        <v>107.9346518583271</v>
      </c>
      <c r="K12">
        <v>115.4114446199</v>
      </c>
      <c r="L12">
        <v>123.5862296527329</v>
      </c>
      <c r="M12">
        <v>132.55517003073439</v>
      </c>
      <c r="N12">
        <v>139.5604941608855</v>
      </c>
      <c r="O12">
        <v>147.05196142958579</v>
      </c>
      <c r="P12">
        <v>155.0651659647578</v>
      </c>
      <c r="Q12">
        <v>163.6426864248532</v>
      </c>
      <c r="R12">
        <v>169.15230035251341</v>
      </c>
      <c r="S12">
        <v>174.98649871121631</v>
      </c>
      <c r="T12">
        <v>181.24544027672209</v>
      </c>
      <c r="U12">
        <v>187.8309021008871</v>
      </c>
    </row>
    <row r="14" spans="1:21" x14ac:dyDescent="0.2">
      <c r="A14" s="3" t="s">
        <v>0</v>
      </c>
      <c r="B14" s="4">
        <v>251387.1529960006</v>
      </c>
      <c r="C14" s="4">
        <v>274011.99676564062</v>
      </c>
      <c r="D14" s="4">
        <v>298673.07647454808</v>
      </c>
      <c r="E14" s="4">
        <v>325553.65335725731</v>
      </c>
      <c r="F14" s="4">
        <v>348342.40909226512</v>
      </c>
      <c r="G14" s="4">
        <v>372726.3777287238</v>
      </c>
      <c r="H14" s="4">
        <v>398817.22416973417</v>
      </c>
      <c r="I14" s="4">
        <v>426734.42986161495</v>
      </c>
      <c r="J14" s="4">
        <v>456605.83995192935</v>
      </c>
      <c r="K14" s="4">
        <v>488568.24874856329</v>
      </c>
      <c r="L14" s="4">
        <v>522768.02616096404</v>
      </c>
      <c r="M14" s="4">
        <v>559361.78799223027</v>
      </c>
      <c r="N14" s="4">
        <v>587329.87739184313</v>
      </c>
      <c r="O14" s="4">
        <v>616696.37126143801</v>
      </c>
      <c r="P14" s="4">
        <v>647531.18982450676</v>
      </c>
      <c r="Q14" s="4">
        <v>679907.74931573111</v>
      </c>
      <c r="R14" s="4">
        <v>700304.98179520376</v>
      </c>
      <c r="S14" s="4">
        <v>721314.13124906074</v>
      </c>
      <c r="T14" s="4">
        <v>742953.55518653488</v>
      </c>
      <c r="U14" s="4">
        <v>765242.16184213024</v>
      </c>
    </row>
    <row r="16" spans="1:21" x14ac:dyDescent="0.2">
      <c r="A16">
        <f>A2</f>
        <v>0.18</v>
      </c>
      <c r="B16">
        <f>B2/B$14*1000</f>
        <v>0.14850111750793751</v>
      </c>
      <c r="C16">
        <f t="shared" ref="C16:T26" si="0">C2/C$14*1000</f>
        <v>0.15482576774379592</v>
      </c>
      <c r="D16">
        <f t="shared" si="0"/>
        <v>0.1609374242019336</v>
      </c>
      <c r="E16">
        <f t="shared" si="0"/>
        <v>0.16689121233712881</v>
      </c>
      <c r="F16">
        <f t="shared" si="0"/>
        <v>0.17153369731280446</v>
      </c>
      <c r="G16">
        <f t="shared" si="0"/>
        <v>0.17620338245809622</v>
      </c>
      <c r="H16">
        <f t="shared" si="0"/>
        <v>0.18086898971710844</v>
      </c>
      <c r="I16">
        <f t="shared" si="0"/>
        <v>0.18565741552195983</v>
      </c>
      <c r="J16">
        <f t="shared" si="0"/>
        <v>0.19049622258521676</v>
      </c>
      <c r="K16">
        <f t="shared" si="0"/>
        <v>0.19541973341164084</v>
      </c>
      <c r="L16">
        <f t="shared" si="0"/>
        <v>0.2006278318552995</v>
      </c>
      <c r="M16">
        <f t="shared" si="0"/>
        <v>0.2061026877823797</v>
      </c>
      <c r="N16">
        <f t="shared" si="0"/>
        <v>0.21030116423307621</v>
      </c>
      <c r="O16">
        <f t="shared" si="0"/>
        <v>0.2146108357476966</v>
      </c>
      <c r="P16">
        <f t="shared" si="0"/>
        <v>0.2192336189029381</v>
      </c>
      <c r="Q16">
        <f t="shared" si="0"/>
        <v>0.2239625968968241</v>
      </c>
      <c r="R16">
        <f t="shared" si="0"/>
        <v>0.22689935749379583</v>
      </c>
      <c r="S16">
        <f t="shared" si="0"/>
        <v>0.22989783231806821</v>
      </c>
      <c r="T16">
        <f t="shared" si="0"/>
        <v>0.23304610923596317</v>
      </c>
      <c r="U16">
        <f>U2/U$14*1000</f>
        <v>0.23626597021305756</v>
      </c>
    </row>
    <row r="17" spans="1:21" x14ac:dyDescent="0.2">
      <c r="A17">
        <f t="shared" ref="A17:A26" si="1">A3</f>
        <v>0.216</v>
      </c>
      <c r="B17">
        <f t="shared" ref="B17:Q26" si="2">B3/B$14*1000</f>
        <v>0.16652467134199822</v>
      </c>
      <c r="C17">
        <f t="shared" si="2"/>
        <v>0.17104061716968849</v>
      </c>
      <c r="D17">
        <f t="shared" si="2"/>
        <v>0.17547000034754248</v>
      </c>
      <c r="E17">
        <f t="shared" si="2"/>
        <v>0.17989626985378848</v>
      </c>
      <c r="F17">
        <f t="shared" si="2"/>
        <v>0.18340913681543289</v>
      </c>
      <c r="G17">
        <f t="shared" si="2"/>
        <v>0.18698826364780358</v>
      </c>
      <c r="H17">
        <f t="shared" si="2"/>
        <v>0.19066548985945461</v>
      </c>
      <c r="I17">
        <f t="shared" si="2"/>
        <v>0.19438646846228375</v>
      </c>
      <c r="J17">
        <f t="shared" si="2"/>
        <v>0.19831486648834834</v>
      </c>
      <c r="K17">
        <f t="shared" si="2"/>
        <v>0.20236263258197798</v>
      </c>
      <c r="L17">
        <f t="shared" si="2"/>
        <v>0.20662921142189256</v>
      </c>
      <c r="M17">
        <f t="shared" si="2"/>
        <v>0.21122234643039495</v>
      </c>
      <c r="N17">
        <f t="shared" si="2"/>
        <v>0.21477455315694671</v>
      </c>
      <c r="O17">
        <f t="shared" si="2"/>
        <v>0.21853569994198968</v>
      </c>
      <c r="P17">
        <f t="shared" si="2"/>
        <v>0.22262097746224885</v>
      </c>
      <c r="Q17">
        <f t="shared" si="2"/>
        <v>0.22697452481396557</v>
      </c>
      <c r="R17">
        <f t="shared" si="0"/>
        <v>0.2296882737471149</v>
      </c>
      <c r="S17">
        <f t="shared" si="0"/>
        <v>0.23248089211397252</v>
      </c>
      <c r="T17">
        <f t="shared" si="0"/>
        <v>0.23545496390896473</v>
      </c>
      <c r="U17">
        <f t="shared" ref="U17:U23" si="3">U3/U$14*1000</f>
        <v>0.23852640357969196</v>
      </c>
    </row>
    <row r="18" spans="1:21" x14ac:dyDescent="0.2">
      <c r="A18">
        <f t="shared" si="1"/>
        <v>0.252</v>
      </c>
      <c r="B18">
        <f t="shared" si="2"/>
        <v>0.18181246088077471</v>
      </c>
      <c r="C18">
        <f t="shared" si="0"/>
        <v>0.18480245627489852</v>
      </c>
      <c r="D18">
        <f t="shared" si="0"/>
        <v>0.18784073584973188</v>
      </c>
      <c r="E18">
        <f t="shared" si="0"/>
        <v>0.19099068879572573</v>
      </c>
      <c r="F18">
        <f t="shared" si="0"/>
        <v>0.19354186803341908</v>
      </c>
      <c r="G18">
        <f t="shared" si="0"/>
        <v>0.19618608861066977</v>
      </c>
      <c r="H18">
        <f t="shared" si="0"/>
        <v>0.19899489210643087</v>
      </c>
      <c r="I18">
        <f t="shared" si="0"/>
        <v>0.2019366821204549</v>
      </c>
      <c r="J18">
        <f t="shared" si="0"/>
        <v>0.20500981549081196</v>
      </c>
      <c r="K18">
        <f t="shared" si="0"/>
        <v>0.20835168078677449</v>
      </c>
      <c r="L18">
        <f t="shared" si="0"/>
        <v>0.21189040085882579</v>
      </c>
      <c r="M18">
        <f t="shared" si="0"/>
        <v>0.21572290205139741</v>
      </c>
      <c r="N18">
        <f t="shared" si="0"/>
        <v>0.21874006705239485</v>
      </c>
      <c r="O18">
        <f t="shared" si="0"/>
        <v>0.22196970368552904</v>
      </c>
      <c r="P18">
        <f t="shared" si="0"/>
        <v>0.2255032907900123</v>
      </c>
      <c r="Q18">
        <f t="shared" si="0"/>
        <v>0.22951480207596242</v>
      </c>
      <c r="R18">
        <f t="shared" si="0"/>
        <v>0.23201832941171091</v>
      </c>
      <c r="S18">
        <f t="shared" si="0"/>
        <v>0.2346135804849977</v>
      </c>
      <c r="T18">
        <f t="shared" si="0"/>
        <v>0.23737191138765878</v>
      </c>
      <c r="U18">
        <f t="shared" si="3"/>
        <v>0.24028638472843719</v>
      </c>
    </row>
    <row r="19" spans="1:21" x14ac:dyDescent="0.2">
      <c r="A19">
        <f t="shared" si="1"/>
        <v>0.28799999999999998</v>
      </c>
      <c r="B19">
        <f t="shared" si="2"/>
        <v>0.19490706742235625</v>
      </c>
      <c r="C19">
        <f t="shared" si="0"/>
        <v>0.1965301145639464</v>
      </c>
      <c r="D19">
        <f t="shared" si="0"/>
        <v>0.19838034676159391</v>
      </c>
      <c r="E19">
        <f t="shared" si="0"/>
        <v>0.20043227746780726</v>
      </c>
      <c r="F19">
        <f t="shared" si="0"/>
        <v>0.20220317239750646</v>
      </c>
      <c r="G19">
        <f t="shared" si="0"/>
        <v>0.20409839201028673</v>
      </c>
      <c r="H19">
        <f t="shared" si="0"/>
        <v>0.20614276617090149</v>
      </c>
      <c r="I19">
        <f t="shared" si="0"/>
        <v>0.20838238642533674</v>
      </c>
      <c r="J19">
        <f t="shared" si="0"/>
        <v>0.21081935947354455</v>
      </c>
      <c r="K19">
        <f t="shared" si="0"/>
        <v>0.21349491021629666</v>
      </c>
      <c r="L19">
        <f t="shared" si="0"/>
        <v>0.21646705265220195</v>
      </c>
      <c r="M19">
        <f t="shared" si="0"/>
        <v>0.21969250035961868</v>
      </c>
      <c r="N19">
        <f t="shared" si="0"/>
        <v>0.2222541349047519</v>
      </c>
      <c r="O19">
        <f t="shared" si="0"/>
        <v>0.22503732419413017</v>
      </c>
      <c r="P19">
        <f t="shared" si="0"/>
        <v>0.22806879435122365</v>
      </c>
      <c r="Q19">
        <f t="shared" si="0"/>
        <v>0.23170797454383329</v>
      </c>
      <c r="R19">
        <f t="shared" si="0"/>
        <v>0.2340183126706939</v>
      </c>
      <c r="S19">
        <f t="shared" si="0"/>
        <v>0.23643769359729355</v>
      </c>
      <c r="T19">
        <f t="shared" si="0"/>
        <v>0.23901876383369192</v>
      </c>
      <c r="U19">
        <f t="shared" si="3"/>
        <v>0.24178870892849932</v>
      </c>
    </row>
    <row r="20" spans="1:21" x14ac:dyDescent="0.2">
      <c r="A20">
        <f t="shared" si="1"/>
        <v>0.32400000000000001</v>
      </c>
      <c r="B20">
        <f t="shared" si="2"/>
        <v>0.2063546353560092</v>
      </c>
      <c r="C20">
        <f t="shared" si="0"/>
        <v>0.20678317404278868</v>
      </c>
      <c r="D20">
        <f t="shared" si="0"/>
        <v>0.20754248305985631</v>
      </c>
      <c r="E20">
        <f t="shared" si="0"/>
        <v>0.20865116853996196</v>
      </c>
      <c r="F20">
        <f t="shared" si="0"/>
        <v>0.20971721061991028</v>
      </c>
      <c r="G20">
        <f t="shared" si="0"/>
        <v>0.21096332790222447</v>
      </c>
      <c r="H20">
        <f t="shared" si="0"/>
        <v>0.21240363848926452</v>
      </c>
      <c r="I20">
        <f t="shared" si="0"/>
        <v>0.21400582117264572</v>
      </c>
      <c r="J20">
        <f t="shared" si="0"/>
        <v>0.21586559115287132</v>
      </c>
      <c r="K20">
        <f t="shared" si="0"/>
        <v>0.21799721082245668</v>
      </c>
      <c r="L20">
        <f t="shared" si="0"/>
        <v>0.2204291544004463</v>
      </c>
      <c r="M20">
        <f t="shared" si="0"/>
        <v>0.22317209771141749</v>
      </c>
      <c r="N20">
        <f t="shared" si="0"/>
        <v>0.22535138303209665</v>
      </c>
      <c r="O20">
        <f t="shared" si="0"/>
        <v>0.22773473123925905</v>
      </c>
      <c r="P20">
        <f t="shared" si="0"/>
        <v>0.23035262323634406</v>
      </c>
      <c r="Q20">
        <f t="shared" si="0"/>
        <v>0.2336025423112473</v>
      </c>
      <c r="R20">
        <f t="shared" si="0"/>
        <v>0.23573044493913611</v>
      </c>
      <c r="S20">
        <f t="shared" si="0"/>
        <v>0.23798992598026136</v>
      </c>
      <c r="T20">
        <f t="shared" si="0"/>
        <v>0.24040828639954778</v>
      </c>
      <c r="U20">
        <f t="shared" si="3"/>
        <v>0.24305466680400092</v>
      </c>
    </row>
    <row r="21" spans="1:21" x14ac:dyDescent="0.2">
      <c r="A21">
        <f t="shared" si="1"/>
        <v>0.36</v>
      </c>
      <c r="B21">
        <f t="shared" si="2"/>
        <v>0.21645331367231313</v>
      </c>
      <c r="C21">
        <f t="shared" si="0"/>
        <v>0.21591395910578343</v>
      </c>
      <c r="D21">
        <f t="shared" si="0"/>
        <v>0.2156934268013414</v>
      </c>
      <c r="E21">
        <f t="shared" si="0"/>
        <v>0.21593427668111909</v>
      </c>
      <c r="F21">
        <f t="shared" si="0"/>
        <v>0.216382452072378</v>
      </c>
      <c r="G21">
        <f t="shared" si="0"/>
        <v>0.21704471656928084</v>
      </c>
      <c r="H21">
        <f t="shared" si="0"/>
        <v>0.21792900087445535</v>
      </c>
      <c r="I21">
        <f t="shared" si="0"/>
        <v>0.21901929451018814</v>
      </c>
      <c r="J21">
        <f t="shared" si="0"/>
        <v>0.22034422848588753</v>
      </c>
      <c r="K21">
        <f t="shared" si="0"/>
        <v>0.2219893420122421</v>
      </c>
      <c r="L21">
        <f t="shared" si="0"/>
        <v>0.22392839768158959</v>
      </c>
      <c r="M21">
        <f t="shared" si="0"/>
        <v>0.22623218438856993</v>
      </c>
      <c r="N21">
        <f t="shared" si="0"/>
        <v>0.22808997016181951</v>
      </c>
      <c r="O21">
        <f t="shared" si="0"/>
        <v>0.230146966339006</v>
      </c>
      <c r="P21">
        <f t="shared" si="0"/>
        <v>0.23239606790517353</v>
      </c>
      <c r="Q21">
        <f t="shared" si="0"/>
        <v>0.23521410510072269</v>
      </c>
      <c r="R21">
        <f t="shared" si="0"/>
        <v>0.23716176529176117</v>
      </c>
      <c r="S21">
        <f t="shared" si="0"/>
        <v>0.23923123104844329</v>
      </c>
      <c r="T21">
        <f t="shared" si="0"/>
        <v>0.24149488082749318</v>
      </c>
      <c r="U21">
        <f t="shared" si="3"/>
        <v>0.24399216848493563</v>
      </c>
    </row>
    <row r="22" spans="1:21" x14ac:dyDescent="0.2">
      <c r="A22">
        <f t="shared" si="1"/>
        <v>0.39600000000000002</v>
      </c>
      <c r="B22">
        <f t="shared" si="2"/>
        <v>0.22541097053053299</v>
      </c>
      <c r="C22">
        <f t="shared" si="0"/>
        <v>0.22399343243800146</v>
      </c>
      <c r="D22">
        <f t="shared" si="0"/>
        <v>0.22295910920916329</v>
      </c>
      <c r="E22">
        <f t="shared" si="0"/>
        <v>0.2224024089214274</v>
      </c>
      <c r="F22">
        <f t="shared" si="0"/>
        <v>0.22229781835839671</v>
      </c>
      <c r="G22">
        <f t="shared" si="0"/>
        <v>0.22243648164787275</v>
      </c>
      <c r="H22">
        <f t="shared" si="0"/>
        <v>0.22283005718156773</v>
      </c>
      <c r="I22">
        <f t="shared" si="0"/>
        <v>0.22345464855988498</v>
      </c>
      <c r="J22">
        <f t="shared" si="0"/>
        <v>0.22433408074359429</v>
      </c>
      <c r="K22">
        <f t="shared" si="0"/>
        <v>0.22553494044670441</v>
      </c>
      <c r="L22">
        <f t="shared" si="0"/>
        <v>0.22704610716269369</v>
      </c>
      <c r="M22">
        <f t="shared" si="0"/>
        <v>0.22892504725452284</v>
      </c>
      <c r="N22">
        <f t="shared" si="0"/>
        <v>0.23050497315543547</v>
      </c>
      <c r="O22">
        <f t="shared" si="0"/>
        <v>0.2322644535625189</v>
      </c>
      <c r="P22">
        <f t="shared" si="0"/>
        <v>0.23422289023628473</v>
      </c>
      <c r="Q22">
        <f t="shared" si="0"/>
        <v>0.23661809219941998</v>
      </c>
      <c r="R22">
        <f t="shared" si="0"/>
        <v>0.23839134620553984</v>
      </c>
      <c r="S22">
        <f t="shared" si="0"/>
        <v>0.24026973765089865</v>
      </c>
      <c r="T22">
        <f t="shared" si="0"/>
        <v>0.24234424483425113</v>
      </c>
      <c r="U22">
        <f t="shared" si="3"/>
        <v>0.24465553580416549</v>
      </c>
    </row>
    <row r="23" spans="1:21" x14ac:dyDescent="0.2">
      <c r="A23">
        <f t="shared" si="1"/>
        <v>0.432</v>
      </c>
      <c r="B23">
        <f t="shared" si="2"/>
        <v>0.23335365550825743</v>
      </c>
      <c r="C23">
        <f t="shared" si="0"/>
        <v>0.23113828794370789</v>
      </c>
      <c r="D23">
        <f t="shared" si="0"/>
        <v>0.22939341506781769</v>
      </c>
      <c r="E23">
        <f t="shared" si="0"/>
        <v>0.22814252336399857</v>
      </c>
      <c r="F23">
        <f t="shared" si="0"/>
        <v>0.22753094592544604</v>
      </c>
      <c r="G23">
        <f t="shared" si="0"/>
        <v>0.22720665900280396</v>
      </c>
      <c r="H23">
        <f t="shared" si="0"/>
        <v>0.22715857269749229</v>
      </c>
      <c r="I23">
        <f t="shared" si="0"/>
        <v>0.22736229603981042</v>
      </c>
      <c r="J23">
        <f t="shared" si="0"/>
        <v>0.22784819191758918</v>
      </c>
      <c r="K23">
        <f t="shared" si="0"/>
        <v>0.22865324835650203</v>
      </c>
      <c r="L23">
        <f t="shared" si="0"/>
        <v>0.22979691855541726</v>
      </c>
      <c r="M23">
        <f t="shared" si="0"/>
        <v>0.23128230519803025</v>
      </c>
      <c r="N23">
        <f t="shared" si="0"/>
        <v>0.23260359712814166</v>
      </c>
      <c r="O23">
        <f t="shared" si="0"/>
        <v>0.23410575283851096</v>
      </c>
      <c r="P23">
        <f t="shared" si="0"/>
        <v>0.23579734896612661</v>
      </c>
      <c r="Q23">
        <f t="shared" si="0"/>
        <v>0.23786380046327271</v>
      </c>
      <c r="R23">
        <f t="shared" si="0"/>
        <v>0.23945924339713717</v>
      </c>
      <c r="S23">
        <f t="shared" si="0"/>
        <v>0.24117474233221159</v>
      </c>
      <c r="T23">
        <f t="shared" si="0"/>
        <v>0.24308332484831716</v>
      </c>
      <c r="U23">
        <f t="shared" si="3"/>
        <v>0.2452253361033537</v>
      </c>
    </row>
    <row r="24" spans="1:21" x14ac:dyDescent="0.2">
      <c r="A24">
        <f t="shared" si="1"/>
        <v>0.46800000000000003</v>
      </c>
      <c r="B24">
        <f>B10/B$14*1000</f>
        <v>0.24040863027789414</v>
      </c>
      <c r="C24">
        <f t="shared" si="0"/>
        <v>0.23751462282898547</v>
      </c>
      <c r="D24">
        <f t="shared" si="0"/>
        <v>0.23511852640225417</v>
      </c>
      <c r="E24">
        <f t="shared" si="0"/>
        <v>0.2332921203972049</v>
      </c>
      <c r="F24">
        <f t="shared" si="0"/>
        <v>0.23222484434794918</v>
      </c>
      <c r="G24">
        <f t="shared" si="0"/>
        <v>0.23147897635632286</v>
      </c>
      <c r="H24">
        <f t="shared" si="0"/>
        <v>0.23104241924838723</v>
      </c>
      <c r="I24">
        <f t="shared" si="0"/>
        <v>0.23087293943799919</v>
      </c>
      <c r="J24">
        <f t="shared" si="0"/>
        <v>0.23100344744050577</v>
      </c>
      <c r="K24">
        <f t="shared" si="0"/>
        <v>0.23147095289473138</v>
      </c>
      <c r="L24">
        <f t="shared" si="0"/>
        <v>0.23227774821762079</v>
      </c>
      <c r="M24">
        <f t="shared" si="0"/>
        <v>0.2334394220259112</v>
      </c>
      <c r="N24">
        <f t="shared" si="0"/>
        <v>0.23451408375831848</v>
      </c>
      <c r="O24">
        <f t="shared" si="0"/>
        <v>0.2357860199992691</v>
      </c>
      <c r="P24">
        <f t="shared" si="0"/>
        <v>0.23724477619328369</v>
      </c>
      <c r="Q24">
        <f t="shared" si="0"/>
        <v>0.23894650001261825</v>
      </c>
      <c r="R24">
        <f t="shared" si="0"/>
        <v>0.2403172488222475</v>
      </c>
      <c r="S24">
        <f t="shared" si="0"/>
        <v>0.24186522824827686</v>
      </c>
      <c r="T24">
        <f t="shared" si="0"/>
        <v>0.243576987487515</v>
      </c>
      <c r="U24">
        <f>U10/U$14*1000</f>
        <v>0.24549071635751699</v>
      </c>
    </row>
    <row r="25" spans="1:21" x14ac:dyDescent="0.2">
      <c r="A25">
        <f t="shared" si="1"/>
        <v>0.504</v>
      </c>
      <c r="B25">
        <f t="shared" si="2"/>
        <v>0.24685512196271089</v>
      </c>
      <c r="C25">
        <f t="shared" si="0"/>
        <v>0.24332695482043085</v>
      </c>
      <c r="D25">
        <f t="shared" si="0"/>
        <v>0.24034301227594396</v>
      </c>
      <c r="E25">
        <f t="shared" si="0"/>
        <v>0.23795858357723731</v>
      </c>
      <c r="F25">
        <f t="shared" si="0"/>
        <v>0.23649098711511524</v>
      </c>
      <c r="G25">
        <f t="shared" si="0"/>
        <v>0.23535786496765432</v>
      </c>
      <c r="H25">
        <f t="shared" si="0"/>
        <v>0.23455403686142268</v>
      </c>
      <c r="I25">
        <f t="shared" si="0"/>
        <v>0.23403845780499172</v>
      </c>
      <c r="J25">
        <f t="shared" si="0"/>
        <v>0.23383631728896428</v>
      </c>
      <c r="K25">
        <f t="shared" si="0"/>
        <v>0.23398144613364882</v>
      </c>
      <c r="L25">
        <f t="shared" si="0"/>
        <v>0.23447448469200188</v>
      </c>
      <c r="M25">
        <f t="shared" si="0"/>
        <v>0.23534059021172526</v>
      </c>
      <c r="N25">
        <f t="shared" si="0"/>
        <v>0.2361890626307101</v>
      </c>
      <c r="O25">
        <f t="shared" si="0"/>
        <v>0.23723725747637123</v>
      </c>
      <c r="P25">
        <f t="shared" si="0"/>
        <v>0.23847303827013769</v>
      </c>
      <c r="Q25">
        <f t="shared" si="0"/>
        <v>0.23991617102190743</v>
      </c>
      <c r="R25">
        <f t="shared" si="0"/>
        <v>0.24097409005658965</v>
      </c>
      <c r="S25">
        <f t="shared" si="0"/>
        <v>0.24234585217625323</v>
      </c>
      <c r="T25">
        <f t="shared" si="0"/>
        <v>0.24388308927835831</v>
      </c>
      <c r="U25">
        <f t="shared" ref="U25:U26" si="4">U11/U$14*1000</f>
        <v>0.24557516799109991</v>
      </c>
    </row>
    <row r="26" spans="1:21" x14ac:dyDescent="0.2">
      <c r="A26">
        <f t="shared" si="1"/>
        <v>0.54</v>
      </c>
      <c r="B26">
        <f t="shared" si="2"/>
        <v>0.25284578033228555</v>
      </c>
      <c r="C26">
        <f t="shared" si="0"/>
        <v>0.24871887968552472</v>
      </c>
      <c r="D26">
        <f t="shared" si="0"/>
        <v>0.24518086921237855</v>
      </c>
      <c r="E26">
        <f t="shared" si="0"/>
        <v>0.24226744227570876</v>
      </c>
      <c r="F26">
        <f t="shared" si="0"/>
        <v>0.24041154615480723</v>
      </c>
      <c r="G26">
        <f t="shared" si="0"/>
        <v>0.23891161451977896</v>
      </c>
      <c r="H26">
        <f t="shared" si="0"/>
        <v>0.23775760127894763</v>
      </c>
      <c r="I26">
        <f t="shared" si="0"/>
        <v>0.2369158206475688</v>
      </c>
      <c r="J26">
        <f>J12/J$14*1000</f>
        <v>0.23638473802632542</v>
      </c>
      <c r="K26">
        <f t="shared" si="0"/>
        <v>0.23622379251111614</v>
      </c>
      <c r="L26">
        <f t="shared" si="0"/>
        <v>0.23640739958851234</v>
      </c>
      <c r="M26">
        <f t="shared" si="0"/>
        <v>0.23697573355256726</v>
      </c>
      <c r="N26">
        <f t="shared" si="0"/>
        <v>0.2376185846029697</v>
      </c>
      <c r="O26">
        <f t="shared" si="0"/>
        <v>0.23845115405624073</v>
      </c>
      <c r="P26">
        <f t="shared" si="0"/>
        <v>0.2394713465567325</v>
      </c>
      <c r="Q26">
        <f t="shared" si="0"/>
        <v>0.24068366126073062</v>
      </c>
      <c r="R26">
        <f t="shared" si="0"/>
        <v>0.24154090681876669</v>
      </c>
      <c r="S26">
        <f t="shared" si="0"/>
        <v>0.24259402544658543</v>
      </c>
      <c r="T26">
        <f t="shared" si="0"/>
        <v>0.24395258493812097</v>
      </c>
      <c r="U26">
        <f t="shared" si="4"/>
        <v>0.24545289251801145</v>
      </c>
    </row>
    <row r="28" spans="1:21" x14ac:dyDescent="0.2">
      <c r="A28" s="2">
        <f>(A16-A$21)/A$21*100</f>
        <v>-50</v>
      </c>
      <c r="B28" s="2">
        <f t="shared" ref="B28:U38" si="5">(B16-B$21)/B$21*100</f>
        <v>-31.393465413630896</v>
      </c>
      <c r="C28" s="2">
        <f t="shared" si="5"/>
        <v>-28.292840173459265</v>
      </c>
      <c r="D28" s="2">
        <f t="shared" si="5"/>
        <v>-25.386032115776679</v>
      </c>
      <c r="E28" s="2">
        <f t="shared" si="5"/>
        <v>-22.712033076811895</v>
      </c>
      <c r="F28" s="2">
        <f t="shared" si="5"/>
        <v>-20.726613609393809</v>
      </c>
      <c r="G28" s="2">
        <f t="shared" si="5"/>
        <v>-18.81701372728326</v>
      </c>
      <c r="H28" s="2">
        <f t="shared" si="5"/>
        <v>-17.005543552551991</v>
      </c>
      <c r="I28" s="2">
        <f t="shared" si="5"/>
        <v>-15.232392681584688</v>
      </c>
      <c r="J28" s="2">
        <f>(J16-J$21)/J$21*100</f>
        <v>-13.546080197232149</v>
      </c>
      <c r="K28" s="2">
        <f t="shared" si="5"/>
        <v>-11.96886677520582</v>
      </c>
      <c r="L28" s="2">
        <f t="shared" si="5"/>
        <v>-10.405364423417995</v>
      </c>
      <c r="M28" s="2">
        <f t="shared" si="5"/>
        <v>-8.8977157076892226</v>
      </c>
      <c r="N28" s="2">
        <f t="shared" si="5"/>
        <v>-7.7990303195370423</v>
      </c>
      <c r="O28" s="2">
        <f t="shared" si="5"/>
        <v>-6.7505259089206113</v>
      </c>
      <c r="P28" s="2">
        <f t="shared" si="5"/>
        <v>-5.663800218687955</v>
      </c>
      <c r="Q28" s="2">
        <f t="shared" si="5"/>
        <v>-4.7835176377201094</v>
      </c>
      <c r="R28" s="2">
        <f t="shared" si="5"/>
        <v>-4.3271763411527626</v>
      </c>
      <c r="S28" s="2">
        <f t="shared" si="5"/>
        <v>-3.9014131597580222</v>
      </c>
      <c r="T28" s="2">
        <f t="shared" si="5"/>
        <v>-3.4985303053132695</v>
      </c>
      <c r="U28" s="2">
        <f t="shared" si="5"/>
        <v>-3.1665763372053028</v>
      </c>
    </row>
    <row r="29" spans="1:21" x14ac:dyDescent="0.2">
      <c r="A29" s="2">
        <f t="shared" ref="A29:A38" si="6">(A17-A$21)/A$21*100</f>
        <v>-40</v>
      </c>
      <c r="B29" s="2">
        <f t="shared" si="5"/>
        <v>-23.066702691325606</v>
      </c>
      <c r="C29" s="2">
        <f t="shared" si="5"/>
        <v>-20.782973978125238</v>
      </c>
      <c r="D29" s="2">
        <f t="shared" si="5"/>
        <v>-18.648424780624222</v>
      </c>
      <c r="E29" s="2">
        <f t="shared" si="5"/>
        <v>-16.689340562892536</v>
      </c>
      <c r="F29" s="2">
        <f t="shared" si="5"/>
        <v>-15.238442369585417</v>
      </c>
      <c r="G29" s="2">
        <f t="shared" si="5"/>
        <v>-13.848046336517584</v>
      </c>
      <c r="H29" s="2">
        <f t="shared" si="5"/>
        <v>-12.510272109542097</v>
      </c>
      <c r="I29" s="2">
        <f t="shared" si="5"/>
        <v>-11.246874894284051</v>
      </c>
      <c r="J29" s="2">
        <f t="shared" si="5"/>
        <v>-9.9977032068938954</v>
      </c>
      <c r="K29" s="2">
        <f t="shared" si="5"/>
        <v>-8.8412845645453384</v>
      </c>
      <c r="L29" s="2">
        <f t="shared" si="5"/>
        <v>-7.7253204322460522</v>
      </c>
      <c r="M29" s="2">
        <f t="shared" si="5"/>
        <v>-6.6347049597481291</v>
      </c>
      <c r="N29" s="2">
        <f t="shared" si="5"/>
        <v>-5.8377915501615902</v>
      </c>
      <c r="O29" s="2">
        <f t="shared" si="5"/>
        <v>-5.0451529219433402</v>
      </c>
      <c r="P29" s="2">
        <f t="shared" si="5"/>
        <v>-4.2062202390245664</v>
      </c>
      <c r="Q29" s="2">
        <f t="shared" si="5"/>
        <v>-3.5030128330224017</v>
      </c>
      <c r="R29" s="2">
        <f t="shared" si="5"/>
        <v>-3.1512210812953896</v>
      </c>
      <c r="S29" s="2">
        <f t="shared" si="5"/>
        <v>-2.8216796381003695</v>
      </c>
      <c r="T29" s="2">
        <f t="shared" si="5"/>
        <v>-2.5010538102639708</v>
      </c>
      <c r="U29" s="2">
        <f t="shared" si="5"/>
        <v>-2.2401394844692044</v>
      </c>
    </row>
    <row r="30" spans="1:21" x14ac:dyDescent="0.2">
      <c r="A30" s="2">
        <f t="shared" si="6"/>
        <v>-30</v>
      </c>
      <c r="B30" s="2">
        <f t="shared" si="5"/>
        <v>-16.003844988014791</v>
      </c>
      <c r="C30" s="2">
        <f t="shared" si="5"/>
        <v>-14.409213262419197</v>
      </c>
      <c r="D30" s="2">
        <f t="shared" si="5"/>
        <v>-12.913092144093245</v>
      </c>
      <c r="E30" s="2">
        <f t="shared" si="5"/>
        <v>-11.551472174206413</v>
      </c>
      <c r="F30" s="2">
        <f t="shared" si="5"/>
        <v>-10.555654499801557</v>
      </c>
      <c r="G30" s="2">
        <f t="shared" si="5"/>
        <v>-9.6102905835779602</v>
      </c>
      <c r="H30" s="2">
        <f t="shared" si="5"/>
        <v>-8.6882006029716319</v>
      </c>
      <c r="I30" s="2">
        <f t="shared" si="5"/>
        <v>-7.7995924641874907</v>
      </c>
      <c r="J30" s="2">
        <f t="shared" si="5"/>
        <v>-6.9592986848111149</v>
      </c>
      <c r="K30" s="2">
        <f t="shared" si="5"/>
        <v>-6.1433855796173917</v>
      </c>
      <c r="L30" s="2">
        <f t="shared" si="5"/>
        <v>-5.375824123870605</v>
      </c>
      <c r="M30" s="2">
        <f t="shared" si="5"/>
        <v>-4.6453524575097935</v>
      </c>
      <c r="N30" s="2">
        <f t="shared" si="5"/>
        <v>-4.0992171215557285</v>
      </c>
      <c r="O30" s="2">
        <f t="shared" si="5"/>
        <v>-3.5530612388919636</v>
      </c>
      <c r="P30" s="2">
        <f t="shared" si="5"/>
        <v>-2.9659611616035373</v>
      </c>
      <c r="Q30" s="2">
        <f t="shared" si="5"/>
        <v>-2.4230277441566384</v>
      </c>
      <c r="R30" s="2">
        <f t="shared" si="5"/>
        <v>-2.1687458236460242</v>
      </c>
      <c r="S30" s="2">
        <f t="shared" si="5"/>
        <v>-1.930203904903429</v>
      </c>
      <c r="T30" s="2">
        <f t="shared" si="5"/>
        <v>-1.7072699121848267</v>
      </c>
      <c r="U30" s="2">
        <f t="shared" si="5"/>
        <v>-1.5188125830060144</v>
      </c>
    </row>
    <row r="31" spans="1:21" x14ac:dyDescent="0.2">
      <c r="A31" s="2">
        <f t="shared" si="6"/>
        <v>-20.000000000000004</v>
      </c>
      <c r="B31" s="2">
        <f t="shared" si="5"/>
        <v>-9.9542233308451724</v>
      </c>
      <c r="C31" s="2">
        <f t="shared" si="5"/>
        <v>-8.9775782085215905</v>
      </c>
      <c r="D31" s="2">
        <f t="shared" si="5"/>
        <v>-8.0267073023478055</v>
      </c>
      <c r="E31" s="2">
        <f t="shared" si="5"/>
        <v>-7.1790358860925094</v>
      </c>
      <c r="F31" s="2">
        <f t="shared" si="5"/>
        <v>-6.5528787288761725</v>
      </c>
      <c r="G31" s="2">
        <f t="shared" si="5"/>
        <v>-5.9648190306727109</v>
      </c>
      <c r="H31" s="2">
        <f t="shared" si="5"/>
        <v>-5.4082910747357031</v>
      </c>
      <c r="I31" s="2">
        <f t="shared" si="5"/>
        <v>-4.8566077745066449</v>
      </c>
      <c r="J31" s="2">
        <f>(J19-J$21)/J$21*100</f>
        <v>-4.3227222595272208</v>
      </c>
      <c r="K31" s="2">
        <f t="shared" si="5"/>
        <v>-3.8265043352743486</v>
      </c>
      <c r="L31" s="2">
        <f t="shared" si="5"/>
        <v>-3.3320226941458073</v>
      </c>
      <c r="M31" s="2">
        <f t="shared" si="5"/>
        <v>-2.8906957012442023</v>
      </c>
      <c r="N31" s="2">
        <f t="shared" si="5"/>
        <v>-2.5585672412194804</v>
      </c>
      <c r="O31" s="2">
        <f t="shared" si="5"/>
        <v>-2.2201648912240448</v>
      </c>
      <c r="P31" s="2">
        <f t="shared" si="5"/>
        <v>-1.8620252885326662</v>
      </c>
      <c r="Q31" s="2">
        <f t="shared" si="5"/>
        <v>-1.4906123743676032</v>
      </c>
      <c r="R31" s="2">
        <f t="shared" si="5"/>
        <v>-1.325446628043156</v>
      </c>
      <c r="S31" s="2">
        <f t="shared" si="5"/>
        <v>-1.1677143652636481</v>
      </c>
      <c r="T31" s="2">
        <f t="shared" si="5"/>
        <v>-1.0253289781202553</v>
      </c>
      <c r="U31" s="2">
        <f t="shared" si="5"/>
        <v>-0.90308618105189253</v>
      </c>
    </row>
    <row r="32" spans="1:21" x14ac:dyDescent="0.2">
      <c r="A32" s="2">
        <f t="shared" si="6"/>
        <v>-9.9999999999999929</v>
      </c>
      <c r="B32" s="2">
        <f t="shared" si="5"/>
        <v>-4.6655226223943291</v>
      </c>
      <c r="C32" s="2">
        <f t="shared" si="5"/>
        <v>-4.2288998362172938</v>
      </c>
      <c r="D32" s="2">
        <f t="shared" si="5"/>
        <v>-3.7789486042114282</v>
      </c>
      <c r="E32" s="2">
        <f t="shared" si="5"/>
        <v>-3.3728355928931344</v>
      </c>
      <c r="F32" s="2">
        <f t="shared" si="5"/>
        <v>-3.0803059068016543</v>
      </c>
      <c r="G32" s="2">
        <f t="shared" si="5"/>
        <v>-2.8019058759788753</v>
      </c>
      <c r="H32" s="2">
        <f t="shared" si="5"/>
        <v>-2.5353956394146384</v>
      </c>
      <c r="I32" s="2">
        <f t="shared" si="5"/>
        <v>-2.2890555595818598</v>
      </c>
      <c r="J32" s="2">
        <f t="shared" si="5"/>
        <v>-2.0325639404269897</v>
      </c>
      <c r="K32" s="2">
        <f t="shared" si="5"/>
        <v>-1.7983436292924659</v>
      </c>
      <c r="L32" s="2">
        <f t="shared" si="5"/>
        <v>-1.5626616889024347</v>
      </c>
      <c r="M32" s="2">
        <f t="shared" si="5"/>
        <v>-1.3526310084583357</v>
      </c>
      <c r="N32" s="2">
        <f t="shared" si="5"/>
        <v>-1.2006609180491166</v>
      </c>
      <c r="O32" s="2">
        <f t="shared" si="5"/>
        <v>-1.0481281322621165</v>
      </c>
      <c r="P32" s="2">
        <f t="shared" si="5"/>
        <v>-0.8792939946226942</v>
      </c>
      <c r="Q32" s="2">
        <f t="shared" si="5"/>
        <v>-0.68514717209892073</v>
      </c>
      <c r="R32" s="2">
        <f t="shared" si="5"/>
        <v>-0.60352070278453818</v>
      </c>
      <c r="S32" s="2">
        <f t="shared" si="5"/>
        <v>-0.518872499523514</v>
      </c>
      <c r="T32" s="2">
        <f t="shared" si="5"/>
        <v>-0.44994511859718617</v>
      </c>
      <c r="U32" s="2">
        <f t="shared" si="5"/>
        <v>-0.38423433291162673</v>
      </c>
    </row>
    <row r="33" spans="1:21" x14ac:dyDescent="0.2">
      <c r="A33" s="2">
        <f t="shared" si="6"/>
        <v>0</v>
      </c>
      <c r="B33" s="2">
        <f t="shared" si="5"/>
        <v>0</v>
      </c>
      <c r="C33" s="2">
        <f t="shared" si="5"/>
        <v>0</v>
      </c>
      <c r="D33" s="2">
        <f t="shared" si="5"/>
        <v>0</v>
      </c>
      <c r="E33" s="2">
        <f t="shared" si="5"/>
        <v>0</v>
      </c>
      <c r="F33" s="2">
        <f t="shared" si="5"/>
        <v>0</v>
      </c>
      <c r="G33" s="2">
        <f t="shared" si="5"/>
        <v>0</v>
      </c>
      <c r="H33" s="2">
        <f t="shared" si="5"/>
        <v>0</v>
      </c>
      <c r="I33" s="2">
        <f t="shared" si="5"/>
        <v>0</v>
      </c>
      <c r="J33" s="2">
        <f t="shared" si="5"/>
        <v>0</v>
      </c>
      <c r="K33" s="2">
        <f t="shared" si="5"/>
        <v>0</v>
      </c>
      <c r="L33" s="2">
        <f t="shared" si="5"/>
        <v>0</v>
      </c>
      <c r="M33" s="2">
        <f t="shared" si="5"/>
        <v>0</v>
      </c>
      <c r="N33" s="2">
        <f t="shared" si="5"/>
        <v>0</v>
      </c>
      <c r="O33" s="2">
        <f t="shared" si="5"/>
        <v>0</v>
      </c>
      <c r="P33" s="2">
        <f t="shared" si="5"/>
        <v>0</v>
      </c>
      <c r="Q33" s="2">
        <f t="shared" si="5"/>
        <v>0</v>
      </c>
      <c r="R33" s="2">
        <f t="shared" si="5"/>
        <v>0</v>
      </c>
      <c r="S33" s="2">
        <f t="shared" si="5"/>
        <v>0</v>
      </c>
      <c r="T33" s="2">
        <f t="shared" si="5"/>
        <v>0</v>
      </c>
      <c r="U33" s="2">
        <f t="shared" si="5"/>
        <v>0</v>
      </c>
    </row>
    <row r="34" spans="1:21" x14ac:dyDescent="0.2">
      <c r="A34" s="2">
        <f t="shared" si="6"/>
        <v>10.000000000000009</v>
      </c>
      <c r="B34" s="2">
        <f t="shared" si="5"/>
        <v>4.1383782517558432</v>
      </c>
      <c r="C34" s="2">
        <f t="shared" si="5"/>
        <v>3.7419874869042773</v>
      </c>
      <c r="D34" s="2">
        <f t="shared" si="5"/>
        <v>3.368522868577605</v>
      </c>
      <c r="E34" s="2">
        <f t="shared" si="5"/>
        <v>2.9954170962214253</v>
      </c>
      <c r="F34" s="2">
        <f t="shared" si="5"/>
        <v>2.7337550847423047</v>
      </c>
      <c r="G34" s="2">
        <f t="shared" si="5"/>
        <v>2.4841724617013878</v>
      </c>
      <c r="H34" s="2">
        <f t="shared" si="5"/>
        <v>2.2489234050752982</v>
      </c>
      <c r="I34" s="2">
        <f t="shared" si="5"/>
        <v>2.0250974050555683</v>
      </c>
      <c r="J34" s="2">
        <f t="shared" si="5"/>
        <v>1.8107359948219839</v>
      </c>
      <c r="K34" s="2">
        <f t="shared" si="5"/>
        <v>1.5971930914894013</v>
      </c>
      <c r="L34" s="2">
        <f t="shared" si="5"/>
        <v>1.3922796364297041</v>
      </c>
      <c r="M34" s="2">
        <f t="shared" si="5"/>
        <v>1.1903093599307368</v>
      </c>
      <c r="N34" s="2">
        <f t="shared" si="5"/>
        <v>1.0587940328558207</v>
      </c>
      <c r="O34" s="2">
        <f t="shared" si="5"/>
        <v>0.92005871604401224</v>
      </c>
      <c r="P34" s="2">
        <f t="shared" si="5"/>
        <v>0.78608142882030729</v>
      </c>
      <c r="Q34" s="2">
        <f t="shared" si="5"/>
        <v>0.59689749392200964</v>
      </c>
      <c r="R34" s="2">
        <f t="shared" si="5"/>
        <v>0.51845663750479198</v>
      </c>
      <c r="S34" s="2">
        <f t="shared" si="5"/>
        <v>0.4341016003236905</v>
      </c>
      <c r="T34" s="2">
        <f t="shared" si="5"/>
        <v>0.35171097782593252</v>
      </c>
      <c r="U34" s="2">
        <f t="shared" si="5"/>
        <v>0.27188057852390451</v>
      </c>
    </row>
    <row r="35" spans="1:21" x14ac:dyDescent="0.2">
      <c r="A35" s="2">
        <f t="shared" si="6"/>
        <v>20.000000000000004</v>
      </c>
      <c r="B35" s="2">
        <f t="shared" si="5"/>
        <v>7.8078462044381469</v>
      </c>
      <c r="C35" s="2">
        <f t="shared" si="5"/>
        <v>7.0511091089138693</v>
      </c>
      <c r="D35" s="2">
        <f t="shared" si="5"/>
        <v>6.351602118637711</v>
      </c>
      <c r="E35" s="2">
        <f t="shared" si="5"/>
        <v>5.653686330173513</v>
      </c>
      <c r="F35" s="2">
        <f t="shared" si="5"/>
        <v>5.1522171720925733</v>
      </c>
      <c r="G35" s="2">
        <f t="shared" si="5"/>
        <v>4.6819579827364342</v>
      </c>
      <c r="H35" s="2">
        <f t="shared" si="5"/>
        <v>4.2351278563213866</v>
      </c>
      <c r="I35" s="2">
        <f t="shared" si="5"/>
        <v>3.8092541336508536</v>
      </c>
      <c r="J35" s="2">
        <f>(J23-J$21)/J$21*100</f>
        <v>3.4055638685277652</v>
      </c>
      <c r="K35" s="2">
        <f t="shared" si="5"/>
        <v>3.0019037327893101</v>
      </c>
      <c r="L35" s="2">
        <f t="shared" si="5"/>
        <v>2.6207131094521956</v>
      </c>
      <c r="M35" s="2">
        <f t="shared" si="5"/>
        <v>2.2322733713194318</v>
      </c>
      <c r="N35" s="2">
        <f t="shared" si="5"/>
        <v>1.9788800722451496</v>
      </c>
      <c r="O35" s="2">
        <f t="shared" si="5"/>
        <v>1.7201123970818164</v>
      </c>
      <c r="P35" s="2">
        <f t="shared" si="5"/>
        <v>1.4635708304414747</v>
      </c>
      <c r="Q35" s="2">
        <f t="shared" si="5"/>
        <v>1.1265036003752329</v>
      </c>
      <c r="R35" s="2">
        <f t="shared" si="5"/>
        <v>0.96873882792599453</v>
      </c>
      <c r="S35" s="2">
        <f t="shared" si="5"/>
        <v>0.81239864680324403</v>
      </c>
      <c r="T35" s="2">
        <f t="shared" si="5"/>
        <v>0.65775473806363938</v>
      </c>
      <c r="U35" s="2">
        <f t="shared" si="5"/>
        <v>0.50541278684287416</v>
      </c>
    </row>
    <row r="36" spans="1:21" x14ac:dyDescent="0.2">
      <c r="A36" s="2">
        <f t="shared" si="6"/>
        <v>30.000000000000011</v>
      </c>
      <c r="B36" s="2">
        <f t="shared" si="5"/>
        <v>11.067197909405426</v>
      </c>
      <c r="C36" s="2">
        <f t="shared" si="5"/>
        <v>10.004292363801806</v>
      </c>
      <c r="D36" s="2">
        <f t="shared" si="5"/>
        <v>9.0058839015079162</v>
      </c>
      <c r="E36" s="2">
        <f t="shared" si="5"/>
        <v>8.0384846643495163</v>
      </c>
      <c r="F36" s="2">
        <f t="shared" si="5"/>
        <v>7.3214773766738013</v>
      </c>
      <c r="G36" s="2">
        <f t="shared" si="5"/>
        <v>6.6503621996412852</v>
      </c>
      <c r="H36" s="2">
        <f t="shared" si="5"/>
        <v>6.0172892645372418</v>
      </c>
      <c r="I36" s="2">
        <f t="shared" si="5"/>
        <v>5.4121464295282209</v>
      </c>
      <c r="J36" s="2">
        <f t="shared" si="5"/>
        <v>4.8375303623171311</v>
      </c>
      <c r="K36" s="2">
        <f t="shared" si="5"/>
        <v>4.2712009489024894</v>
      </c>
      <c r="L36" s="2">
        <f t="shared" si="5"/>
        <v>3.7285804848670354</v>
      </c>
      <c r="M36" s="2">
        <f t="shared" si="5"/>
        <v>3.1857702549352234</v>
      </c>
      <c r="N36" s="2">
        <f t="shared" si="5"/>
        <v>2.8164822819439861</v>
      </c>
      <c r="O36" s="2">
        <f t="shared" si="5"/>
        <v>2.4501968242139611</v>
      </c>
      <c r="P36" s="2">
        <f t="shared" si="5"/>
        <v>2.0863985917733396</v>
      </c>
      <c r="Q36" s="2">
        <f t="shared" si="5"/>
        <v>1.5868074366957221</v>
      </c>
      <c r="R36" s="2">
        <f t="shared" si="5"/>
        <v>1.3305194986233959</v>
      </c>
      <c r="S36" s="2">
        <f t="shared" si="5"/>
        <v>1.1010256429689118</v>
      </c>
      <c r="T36" s="2">
        <f t="shared" si="5"/>
        <v>0.86217424273648469</v>
      </c>
      <c r="U36" s="2">
        <f t="shared" si="5"/>
        <v>0.61417867708072749</v>
      </c>
    </row>
    <row r="37" spans="1:21" x14ac:dyDescent="0.2">
      <c r="A37" s="2">
        <f t="shared" si="6"/>
        <v>40.000000000000007</v>
      </c>
      <c r="B37" s="2">
        <f t="shared" si="5"/>
        <v>14.045434451709438</v>
      </c>
      <c r="C37" s="2">
        <f t="shared" si="5"/>
        <v>12.696259115519659</v>
      </c>
      <c r="D37" s="2">
        <f t="shared" si="5"/>
        <v>11.428065212810305</v>
      </c>
      <c r="E37" s="2">
        <f t="shared" si="5"/>
        <v>10.199541839595305</v>
      </c>
      <c r="F37" s="2">
        <f t="shared" si="5"/>
        <v>9.2930525789638043</v>
      </c>
      <c r="G37" s="2">
        <f t="shared" si="5"/>
        <v>8.4375002017282021</v>
      </c>
      <c r="H37" s="2">
        <f t="shared" si="5"/>
        <v>7.6286478257864738</v>
      </c>
      <c r="I37" s="2">
        <f t="shared" si="5"/>
        <v>6.8574612699726893</v>
      </c>
      <c r="J37" s="2">
        <f t="shared" si="5"/>
        <v>6.1231868407848449</v>
      </c>
      <c r="K37" s="2">
        <f t="shared" si="5"/>
        <v>5.4021080528926433</v>
      </c>
      <c r="L37" s="2">
        <f t="shared" si="5"/>
        <v>4.7095799905682734</v>
      </c>
      <c r="M37" s="2">
        <f t="shared" si="5"/>
        <v>4.0261317582961569</v>
      </c>
      <c r="N37" s="2">
        <f t="shared" si="5"/>
        <v>3.5508323593293714</v>
      </c>
      <c r="O37" s="2">
        <f t="shared" si="5"/>
        <v>3.0807667162213406</v>
      </c>
      <c r="P37" s="2">
        <f t="shared" si="5"/>
        <v>2.6149196153541601</v>
      </c>
      <c r="Q37" s="2">
        <f t="shared" si="5"/>
        <v>1.9990578027500692</v>
      </c>
      <c r="R37" s="2">
        <f t="shared" si="5"/>
        <v>1.6074786591921704</v>
      </c>
      <c r="S37" s="2">
        <f t="shared" si="5"/>
        <v>1.3019291478624895</v>
      </c>
      <c r="T37" s="2">
        <f t="shared" si="5"/>
        <v>0.98892715352053051</v>
      </c>
      <c r="U37" s="2">
        <f t="shared" si="5"/>
        <v>0.64879111325329897</v>
      </c>
    </row>
    <row r="38" spans="1:21" x14ac:dyDescent="0.2">
      <c r="A38" s="2">
        <f t="shared" si="6"/>
        <v>50.000000000000014</v>
      </c>
      <c r="B38" s="2">
        <f t="shared" si="5"/>
        <v>16.813079015767194</v>
      </c>
      <c r="C38" s="2">
        <f t="shared" si="5"/>
        <v>15.193515377886744</v>
      </c>
      <c r="D38" s="2">
        <f t="shared" si="5"/>
        <v>13.670997233585503</v>
      </c>
      <c r="E38" s="2">
        <f t="shared" si="5"/>
        <v>12.194990994170496</v>
      </c>
      <c r="F38" s="2">
        <f t="shared" si="5"/>
        <v>11.104918098622765</v>
      </c>
      <c r="G38" s="2">
        <f t="shared" si="5"/>
        <v>10.074835405412042</v>
      </c>
      <c r="H38" s="2">
        <f t="shared" si="5"/>
        <v>9.098651544736418</v>
      </c>
      <c r="I38" s="2">
        <f t="shared" si="5"/>
        <v>8.1712098367425625</v>
      </c>
      <c r="J38" s="2">
        <f t="shared" si="5"/>
        <v>7.2797502574319761</v>
      </c>
      <c r="K38" s="2">
        <f t="shared" si="5"/>
        <v>6.4122224832258139</v>
      </c>
      <c r="L38" s="2">
        <f t="shared" si="5"/>
        <v>5.5727643461581007</v>
      </c>
      <c r="M38" s="2">
        <f t="shared" si="5"/>
        <v>4.7489039603421421</v>
      </c>
      <c r="N38" s="2">
        <f t="shared" si="5"/>
        <v>4.1775683667239161</v>
      </c>
      <c r="O38" s="2">
        <f t="shared" si="5"/>
        <v>3.608210809523634</v>
      </c>
      <c r="P38" s="2">
        <f t="shared" si="5"/>
        <v>3.0444915507115842</v>
      </c>
      <c r="Q38" s="2">
        <f t="shared" si="5"/>
        <v>2.3253521117136153</v>
      </c>
      <c r="R38" s="2">
        <f t="shared" si="5"/>
        <v>1.8464787195432695</v>
      </c>
      <c r="S38" s="2">
        <f t="shared" si="5"/>
        <v>1.4056669705725759</v>
      </c>
      <c r="T38" s="2">
        <f t="shared" si="5"/>
        <v>1.0177044342332868</v>
      </c>
      <c r="U38" s="2">
        <f t="shared" si="5"/>
        <v>0.5986766059526224</v>
      </c>
    </row>
  </sheetData>
  <conditionalFormatting sqref="A28:U38">
    <cfRule type="colorScale" priority="1">
      <colorScale>
        <cfvo type="num" val="-50"/>
        <cfvo type="num" val="0"/>
        <cfvo type="num" val="50"/>
        <color rgb="FFC00000"/>
        <color theme="0"/>
        <color rgb="FFC000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Tariff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Tommaso Fasoli</cp:lastModifiedBy>
  <dcterms:created xsi:type="dcterms:W3CDTF">2022-12-25T01:33:03Z</dcterms:created>
  <dcterms:modified xsi:type="dcterms:W3CDTF">2023-01-05T14:02:37Z</dcterms:modified>
</cp:coreProperties>
</file>