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0440" tabRatio="600" firstSheet="0" activeTab="0" autoFilterDateGrouping="1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162"/>
      <family val="2"/>
      <color theme="1"/>
      <sz val="11"/>
      <scheme val="minor"/>
    </font>
    <font>
      <name val="Calibri"/>
      <charset val="162"/>
      <family val="2"/>
      <color theme="0"/>
      <sz val="11"/>
      <scheme val="minor"/>
    </font>
    <font>
      <name val="Calibri"/>
      <charset val="162"/>
      <family val="2"/>
      <b val="1"/>
      <color theme="1"/>
      <sz val="12"/>
      <scheme val="minor"/>
    </font>
    <font>
      <name val="Calibri"/>
      <charset val="162"/>
      <family val="2"/>
      <b val="1"/>
      <color theme="1"/>
      <sz val="14"/>
      <scheme val="minor"/>
    </font>
    <font>
      <name val="Calibri"/>
      <charset val="162"/>
      <family val="2"/>
      <b val="1"/>
      <color theme="0"/>
      <sz val="12"/>
      <scheme val="minor"/>
    </font>
    <font>
      <name val="Calibri"/>
      <charset val="162"/>
      <family val="2"/>
      <b val="1"/>
      <color theme="0"/>
      <sz val="14"/>
      <scheme val="minor"/>
    </font>
    <font>
      <name val="Calibri"/>
      <charset val="162"/>
      <family val="2"/>
      <color theme="0"/>
      <sz val="14"/>
      <scheme val="minor"/>
    </font>
    <font>
      <name val="Calibri"/>
      <charset val="162"/>
      <family val="2"/>
      <b val="1"/>
      <sz val="14"/>
      <scheme val="minor"/>
    </font>
    <font>
      <name val="Calibri"/>
      <charset val="162"/>
      <family val="2"/>
      <sz val="11"/>
      <scheme val="minor"/>
    </font>
  </fonts>
  <fills count="1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4" fontId="0" fillId="0" borderId="0" pivotButton="0" quotePrefix="0" xfId="0"/>
    <xf numFmtId="4" fontId="0" fillId="0" borderId="0" applyAlignment="1" pivotButton="0" quotePrefix="0" xfId="0">
      <alignment horizontal="right"/>
    </xf>
    <xf numFmtId="4" fontId="0" fillId="2" borderId="0" applyAlignment="1" pivotButton="0" quotePrefix="0" xfId="0">
      <alignment horizontal="right"/>
    </xf>
    <xf numFmtId="0" fontId="0" fillId="2" borderId="0" pivotButton="0" quotePrefix="0" xfId="0"/>
    <xf numFmtId="4" fontId="0" fillId="2" borderId="0" pivotButton="0" quotePrefix="0" xfId="0"/>
    <xf numFmtId="0" fontId="3" fillId="3" borderId="0" pivotButton="0" quotePrefix="0" xfId="0"/>
    <xf numFmtId="0" fontId="3" fillId="3" borderId="0" applyAlignment="1" pivotButton="0" quotePrefix="0" xfId="0">
      <alignment horizontal="right"/>
    </xf>
    <xf numFmtId="0" fontId="3" fillId="5" borderId="0" pivotButton="0" quotePrefix="0" xfId="0"/>
    <xf numFmtId="0" fontId="0" fillId="5" borderId="0" pivotButton="0" quotePrefix="0" xfId="0"/>
    <xf numFmtId="4" fontId="0" fillId="6" borderId="0" pivotButton="0" quotePrefix="0" xfId="0"/>
    <xf numFmtId="0" fontId="0" fillId="6" borderId="0" pivotButton="0" quotePrefix="0" xfId="0"/>
    <xf numFmtId="4" fontId="2" fillId="7" borderId="0" pivotButton="0" quotePrefix="0" xfId="0"/>
    <xf numFmtId="4" fontId="0" fillId="7" borderId="0" pivotButton="0" quotePrefix="0" xfId="0"/>
    <xf numFmtId="0" fontId="0" fillId="7" borderId="0" pivotButton="0" quotePrefix="0" xfId="0"/>
    <xf numFmtId="0" fontId="2" fillId="7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4" fillId="9" borderId="0" pivotButton="0" quotePrefix="0" xfId="0"/>
    <xf numFmtId="0" fontId="5" fillId="9" borderId="0" pivotButton="0" quotePrefix="0" xfId="0"/>
    <xf numFmtId="0" fontId="5" fillId="11" borderId="0" pivotButton="0" quotePrefix="0" xfId="0"/>
    <xf numFmtId="0" fontId="6" fillId="11" borderId="0" pivotButton="0" quotePrefix="0" xfId="0"/>
    <xf numFmtId="4" fontId="7" fillId="10" borderId="0" pivotButton="0" quotePrefix="0" xfId="0"/>
    <xf numFmtId="4" fontId="0" fillId="12" borderId="0" pivotButton="0" quotePrefix="0" xfId="0"/>
    <xf numFmtId="0" fontId="3" fillId="8" borderId="0" pivotButton="0" quotePrefix="0" xfId="0"/>
    <xf numFmtId="0" fontId="5" fillId="13" borderId="0" pivotButton="0" quotePrefix="0" xfId="0"/>
    <xf numFmtId="0" fontId="5" fillId="6" borderId="0" pivotButton="0" quotePrefix="0" xfId="0"/>
    <xf numFmtId="0" fontId="7" fillId="6" borderId="0" pivotButton="0" quotePrefix="0" xfId="0"/>
    <xf numFmtId="0" fontId="7" fillId="13" borderId="0" pivotButton="0" quotePrefix="0" xfId="0"/>
    <xf numFmtId="0" fontId="7" fillId="8" borderId="0" pivotButton="0" quotePrefix="0" xfId="0"/>
    <xf numFmtId="0" fontId="8" fillId="2" borderId="0" pivotButton="0" quotePrefix="0" xfId="0"/>
    <xf numFmtId="0" fontId="2" fillId="14" borderId="0" pivotButton="0" quotePrefix="0" xfId="0"/>
    <xf numFmtId="0" fontId="2" fillId="5" borderId="0" pivotButton="0" quotePrefix="0" xfId="0"/>
    <xf numFmtId="0" fontId="0" fillId="15" borderId="0" applyAlignment="1" pivotButton="0" quotePrefix="0" xfId="0">
      <alignment horizontal="right"/>
    </xf>
    <xf numFmtId="4" fontId="3" fillId="4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6"/>
  <sheetViews>
    <sheetView tabSelected="1" topLeftCell="A13" workbookViewId="0">
      <selection activeCell="E29" sqref="E29"/>
    </sheetView>
  </sheetViews>
  <sheetFormatPr baseColWidth="10" defaultRowHeight="15"/>
  <cols>
    <col width="16.85546875" customWidth="1" min="4" max="4"/>
    <col width="15.42578125" customWidth="1" min="5" max="5"/>
    <col width="10.85546875" customWidth="1" min="6" max="6"/>
    <col width="11.85546875" customWidth="1" min="7" max="7"/>
    <col width="14" customWidth="1" min="8" max="8"/>
    <col width="13.5703125" customWidth="1" min="10" max="10"/>
  </cols>
  <sheetData>
    <row r="1" ht="18.75" customHeight="1">
      <c r="B1" s="27" t="inlineStr">
        <is>
          <t>GELİRLER</t>
        </is>
      </c>
    </row>
    <row r="3" ht="15.75" customHeight="1">
      <c r="B3" s="17" t="n"/>
      <c r="C3" s="17" t="n"/>
      <c r="D3" s="17" t="n"/>
      <c r="E3" s="17" t="n"/>
      <c r="F3" s="17" t="n"/>
      <c r="G3" s="18" t="inlineStr">
        <is>
          <t>Saatlik</t>
        </is>
      </c>
      <c r="H3" s="18" t="inlineStr">
        <is>
          <t>Günlük</t>
        </is>
      </c>
      <c r="I3" s="18" t="inlineStr">
        <is>
          <t>Aylık</t>
        </is>
      </c>
      <c r="J3" s="18" t="inlineStr">
        <is>
          <t>Yıllık</t>
        </is>
      </c>
    </row>
    <row r="4" ht="18.75" customHeight="1">
      <c r="B4" s="19" t="inlineStr">
        <is>
          <t>Geçen Yılki Enerji Tüketimi</t>
        </is>
      </c>
      <c r="C4" s="19" t="n"/>
      <c r="D4" s="19" t="n"/>
      <c r="E4" s="24" t="inlineStr">
        <is>
          <t>kwh</t>
        </is>
      </c>
      <c r="F4" s="3" t="n">
        <v>5</v>
      </c>
      <c r="G4" s="2" t="n"/>
    </row>
    <row r="5" ht="18.75" customHeight="1">
      <c r="B5" s="19" t="inlineStr">
        <is>
          <t>GES Yeri Yıllık Güneşlenme Saati</t>
        </is>
      </c>
      <c r="C5" s="19" t="n"/>
      <c r="D5" s="19" t="n"/>
      <c r="E5" s="24" t="inlineStr">
        <is>
          <t>h</t>
        </is>
      </c>
      <c r="F5" s="4" t="n">
        <v>5</v>
      </c>
    </row>
    <row r="6" ht="18.75" customHeight="1">
      <c r="B6" s="19" t="inlineStr">
        <is>
          <t>Sözleşme Gücü</t>
        </is>
      </c>
      <c r="C6" s="19" t="n"/>
      <c r="D6" s="19" t="n"/>
      <c r="E6" s="24" t="inlineStr">
        <is>
          <t>kw</t>
        </is>
      </c>
      <c r="F6" s="4" t="n">
        <v>5</v>
      </c>
    </row>
    <row r="7" ht="18.75" customHeight="1">
      <c r="B7" s="28" t="inlineStr">
        <is>
          <t xml:space="preserve">Öz Tüketim Büyüklüğü </t>
        </is>
      </c>
      <c r="C7" s="25" t="n"/>
      <c r="D7" s="25" t="n"/>
      <c r="E7" s="24" t="inlineStr">
        <is>
          <t>kwp</t>
        </is>
      </c>
      <c r="F7" s="5">
        <f>(F4/365/F5)</f>
        <v/>
      </c>
      <c r="G7" s="1" t="n"/>
      <c r="H7" s="1" t="n"/>
      <c r="I7" s="1" t="n"/>
      <c r="J7" s="1" t="n"/>
    </row>
    <row r="8" ht="18.75" customHeight="1">
      <c r="B8" s="19" t="inlineStr">
        <is>
          <t>Öz Tüketim Olarak Tüketilen Üretim  Miktarı</t>
        </is>
      </c>
      <c r="C8" s="19" t="n"/>
      <c r="D8" s="19" t="n"/>
      <c r="E8" s="19" t="n"/>
      <c r="F8" s="30" t="n"/>
      <c r="G8" s="12">
        <f>F7</f>
        <v/>
      </c>
      <c r="H8" s="13">
        <f>(G8*F5)</f>
        <v/>
      </c>
      <c r="I8" s="13">
        <f>(H8*30)</f>
        <v/>
      </c>
      <c r="J8" s="13">
        <f>(H8*365)</f>
        <v/>
      </c>
    </row>
    <row r="9" ht="18.75" customHeight="1">
      <c r="B9" s="19" t="inlineStr">
        <is>
          <t>Enerji Alış ve Satış Bedeli</t>
        </is>
      </c>
      <c r="C9" s="19" t="n"/>
      <c r="D9" s="19" t="n"/>
      <c r="E9" s="29" t="inlineStr">
        <is>
          <t>TL</t>
        </is>
      </c>
      <c r="F9" s="4" t="n">
        <v>5</v>
      </c>
      <c r="G9" s="14" t="n"/>
      <c r="H9" s="14" t="n"/>
      <c r="I9" s="14" t="n"/>
      <c r="J9" s="14" t="n"/>
    </row>
    <row r="10" ht="18.75" customHeight="1">
      <c r="B10" s="27" t="inlineStr">
        <is>
          <t>Mevzuata Göre Yapabileceği GES Büyüklüğü:</t>
        </is>
      </c>
      <c r="C10" s="26" t="n"/>
      <c r="D10" s="26" t="n"/>
      <c r="E10" s="26" t="n"/>
      <c r="F10" s="16" t="inlineStr">
        <is>
          <t>kwp</t>
        </is>
      </c>
      <c r="G10" s="15">
        <f>F6</f>
        <v/>
      </c>
      <c r="H10" s="14" t="n"/>
      <c r="I10" s="14" t="n"/>
      <c r="J10" s="14" t="n"/>
    </row>
    <row r="11" ht="18.75" customHeight="1">
      <c r="B11" s="19" t="inlineStr">
        <is>
          <t>Maksimum Üretimden Hareketle Total Üretim</t>
        </is>
      </c>
      <c r="C11" s="19" t="n"/>
      <c r="D11" s="19" t="n"/>
      <c r="E11" s="19" t="n"/>
      <c r="F11" s="16" t="inlineStr">
        <is>
          <t>kwh</t>
        </is>
      </c>
      <c r="G11" s="13">
        <f>(G10-G7)</f>
        <v/>
      </c>
      <c r="H11" s="13">
        <f>(G11*F5)</f>
        <v/>
      </c>
      <c r="I11" s="13">
        <f>(H11*30)</f>
        <v/>
      </c>
      <c r="J11" s="13">
        <f>(H11*365)</f>
        <v/>
      </c>
    </row>
    <row r="12" ht="18.75" customHeight="1">
      <c r="B12" s="19" t="inlineStr">
        <is>
          <t>Öz Tüketimden Sonra Kalan Satışa Esas Üretim</t>
        </is>
      </c>
      <c r="C12" s="19" t="n"/>
      <c r="D12" s="19" t="n"/>
      <c r="E12" s="19" t="n"/>
      <c r="F12" s="16" t="inlineStr">
        <is>
          <t>kwh</t>
        </is>
      </c>
      <c r="G12" s="13">
        <f>F6-G8</f>
        <v/>
      </c>
      <c r="H12" s="13">
        <f>SUM(G12*F5)</f>
        <v/>
      </c>
      <c r="I12" s="13">
        <f>SUM(G12*F5*30)</f>
        <v/>
      </c>
      <c r="J12" s="13">
        <f>SUM(G12*F5*365)</f>
        <v/>
      </c>
    </row>
    <row r="13" ht="18.75" customHeight="1">
      <c r="B13" s="19" t="inlineStr">
        <is>
          <t>Total Üretimden Gelir</t>
        </is>
      </c>
      <c r="C13" s="19" t="n"/>
      <c r="D13" s="19" t="n"/>
      <c r="E13" s="19" t="n"/>
      <c r="F13" s="16" t="inlineStr">
        <is>
          <t>TL</t>
        </is>
      </c>
      <c r="G13" s="13">
        <f>(G11*F9)</f>
        <v/>
      </c>
      <c r="H13" s="13">
        <f>(H11*F9)</f>
        <v/>
      </c>
      <c r="I13" s="13">
        <f>(I11*F9)</f>
        <v/>
      </c>
      <c r="J13" s="13">
        <f>(J11*F9)</f>
        <v/>
      </c>
    </row>
    <row r="14" ht="18.75" customHeight="1">
      <c r="B14" s="19" t="inlineStr">
        <is>
          <t>Öz Tüketim Olarak Tüketilen Gelir</t>
        </is>
      </c>
      <c r="C14" s="19" t="n"/>
      <c r="D14" s="19" t="n"/>
      <c r="E14" s="19" t="n"/>
      <c r="F14" s="16" t="inlineStr">
        <is>
          <t>TL</t>
        </is>
      </c>
      <c r="G14" s="13">
        <f>G8</f>
        <v/>
      </c>
      <c r="H14" s="13">
        <f>(H8*F9)</f>
        <v/>
      </c>
      <c r="I14" s="13">
        <f>(I8*F9)</f>
        <v/>
      </c>
      <c r="J14" s="13">
        <f>(J8*F9)</f>
        <v/>
      </c>
    </row>
    <row r="15" ht="18.75" customHeight="1">
      <c r="B15" s="19" t="inlineStr">
        <is>
          <t>Öz Tüketimden Sonra Kalan Satışa Esas  Geliri</t>
        </is>
      </c>
      <c r="C15" s="19" t="n"/>
      <c r="D15" s="19" t="n"/>
      <c r="E15" s="19" t="n"/>
      <c r="F15" s="16" t="inlineStr">
        <is>
          <t>TL</t>
        </is>
      </c>
      <c r="G15" s="13">
        <f>(G12*F9)</f>
        <v/>
      </c>
      <c r="H15" s="13">
        <f>(H12*F9)</f>
        <v/>
      </c>
      <c r="I15" s="13">
        <f>(I12*F9)</f>
        <v/>
      </c>
      <c r="J15" s="13">
        <f>(J12*F9)</f>
        <v/>
      </c>
    </row>
    <row r="17" ht="18.75" customHeight="1">
      <c r="B17" s="8" t="inlineStr">
        <is>
          <t>YATIRIM</t>
        </is>
      </c>
    </row>
    <row r="18" ht="18.75" customHeight="1">
      <c r="C18" s="9" t="n"/>
      <c r="D18" s="8" t="inlineStr">
        <is>
          <t>kwp</t>
        </is>
      </c>
      <c r="E18" s="8" t="inlineStr">
        <is>
          <t>Yatırım Birim Fiyat $</t>
        </is>
      </c>
      <c r="F18" s="8" t="n"/>
      <c r="G18" s="8" t="inlineStr">
        <is>
          <t>Yatırım $</t>
        </is>
      </c>
      <c r="H18" s="8" t="inlineStr">
        <is>
          <t>Yatırım TL 15.03.2022</t>
        </is>
      </c>
      <c r="I18" s="8" t="n"/>
      <c r="J18" s="32" t="inlineStr">
        <is>
          <t xml:space="preserve">Dolar/TL Kur  </t>
        </is>
      </c>
    </row>
    <row r="19" ht="18.75" customHeight="1">
      <c r="B19" s="8" t="inlineStr">
        <is>
          <t>Öz Tüketim Yatırımı</t>
        </is>
      </c>
      <c r="C19" s="8" t="n"/>
      <c r="D19" s="10">
        <f>F7</f>
        <v/>
      </c>
      <c r="E19" s="23" t="n">
        <v>1200</v>
      </c>
      <c r="F19" s="11" t="n"/>
      <c r="G19" s="10">
        <f>(D19*E19)</f>
        <v/>
      </c>
      <c r="H19" s="10">
        <f>(G19*J19)</f>
        <v/>
      </c>
      <c r="J19" s="31" t="n">
        <v>14.37</v>
      </c>
    </row>
    <row r="20" ht="18.75" customHeight="1">
      <c r="B20" s="8" t="inlineStr">
        <is>
          <t>Maksimum Yatırım</t>
        </is>
      </c>
      <c r="C20" s="8" t="n"/>
      <c r="D20" s="11">
        <f>F6</f>
        <v/>
      </c>
      <c r="E20" s="23" t="n">
        <v>800</v>
      </c>
      <c r="F20" s="11" t="n"/>
      <c r="G20" s="10">
        <f>(D20*E20)</f>
        <v/>
      </c>
      <c r="H20" s="10">
        <f>(G20*J19)</f>
        <v/>
      </c>
    </row>
    <row r="21" ht="18.75" customHeight="1">
      <c r="B21" s="8" t="inlineStr">
        <is>
          <t>Satışa Esas Yatırım</t>
        </is>
      </c>
      <c r="C21" s="8" t="n"/>
      <c r="D21" s="10">
        <f>(D20-D19)</f>
        <v/>
      </c>
      <c r="E21" s="23" t="n">
        <v>1000</v>
      </c>
      <c r="F21" s="11" t="n"/>
      <c r="G21" s="10">
        <f>(D21*E21)</f>
        <v/>
      </c>
      <c r="H21" s="10">
        <f>(G21*J19)</f>
        <v/>
      </c>
    </row>
    <row r="23" ht="18.75" customHeight="1">
      <c r="B23" s="19" t="inlineStr">
        <is>
          <t>AMORTİSMAN</t>
        </is>
      </c>
      <c r="C23" s="19" t="n"/>
      <c r="D23" s="7" t="inlineStr">
        <is>
          <t>Yıl</t>
        </is>
      </c>
      <c r="F23" s="19" t="inlineStr">
        <is>
          <t xml:space="preserve">ALAN İHTİYACI </t>
        </is>
      </c>
      <c r="G23" s="19" t="n"/>
      <c r="H23" s="20" t="n">
        <v>5</v>
      </c>
      <c r="I23" s="20" t="inlineStr">
        <is>
          <t>m2/kwp</t>
        </is>
      </c>
    </row>
    <row r="24" ht="18.75" customHeight="1">
      <c r="B24" s="6" t="inlineStr">
        <is>
          <t>Öz Tüketim Yatırımı</t>
        </is>
      </c>
      <c r="C24" s="6" t="n"/>
      <c r="D24" s="34">
        <f>(H19/J14)</f>
        <v/>
      </c>
      <c r="F24" s="20" t="inlineStr">
        <is>
          <t>Öz Tüketim Yatırımı</t>
        </is>
      </c>
      <c r="G24" s="21" t="n"/>
      <c r="H24" s="22">
        <f>(D19*H23)</f>
        <v/>
      </c>
      <c r="I24" s="33" t="inlineStr">
        <is>
          <t xml:space="preserve"> m2</t>
        </is>
      </c>
    </row>
    <row r="25" ht="18.75" customHeight="1">
      <c r="B25" s="6" t="inlineStr">
        <is>
          <t>Maksimum Yatırım</t>
        </is>
      </c>
      <c r="C25" s="6" t="n"/>
      <c r="D25" s="34">
        <f>(H20/J13)</f>
        <v/>
      </c>
      <c r="F25" s="20" t="inlineStr">
        <is>
          <t>Maksimum Yatırım</t>
        </is>
      </c>
      <c r="G25" s="21" t="n"/>
      <c r="H25" s="22">
        <f>(D20*H23)</f>
        <v/>
      </c>
      <c r="I25" s="33" t="inlineStr">
        <is>
          <t>m2</t>
        </is>
      </c>
    </row>
    <row r="26" ht="18.75" customHeight="1">
      <c r="B26" s="6" t="inlineStr">
        <is>
          <t>Satışa Esas Yatırım</t>
        </is>
      </c>
      <c r="C26" s="6" t="n"/>
      <c r="D26" s="34">
        <f>(H21/J15)</f>
        <v/>
      </c>
    </row>
  </sheetData>
  <pageMargins left="0.7" right="0.7" top="0.787401575" bottom="0.7874015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</dc:creator>
  <dcterms:created xsi:type="dcterms:W3CDTF">2022-03-15T18:29:50Z</dcterms:created>
  <dcterms:modified xsi:type="dcterms:W3CDTF">2022-03-15T21:45:24Z</dcterms:modified>
  <cp:lastModifiedBy>PC</cp:lastModifiedBy>
  <cp:lastPrinted>2022-03-15T21:08:28Z</cp:lastPrinted>
</cp:coreProperties>
</file>