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0440" tabRatio="600" firstSheet="0" activeTab="0" autoFilterDateGrouping="1"/>
  </bookViews>
  <sheets>
    <sheet name="Sayfa1" sheetId="1" state="visible" r:id="rId1"/>
    <sheet name="Sayfa2" sheetId="2" state="visible" r:id="rId2"/>
    <sheet name="Sayfa3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#,##0.00\ [$€-407]"/>
    <numFmt numFmtId="165" formatCode="&quot;₺&quot;#,##0.00;[Red]&quot;₺&quot;#,##0.00"/>
  </numFmts>
  <fonts count="4">
    <font>
      <name val="Calibri"/>
      <charset val="162"/>
      <family val="2"/>
      <color theme="1"/>
      <sz val="11"/>
      <scheme val="minor"/>
    </font>
    <font>
      <name val="Calibri"/>
      <charset val="162"/>
      <family val="2"/>
      <b val="1"/>
      <color theme="1"/>
      <sz val="12"/>
      <scheme val="minor"/>
    </font>
    <font>
      <name val="Calibri"/>
      <charset val="162"/>
      <family val="2"/>
      <b val="1"/>
      <color theme="1"/>
      <sz val="16"/>
      <scheme val="minor"/>
    </font>
    <font>
      <name val="Calibri"/>
      <charset val="162"/>
      <family val="2"/>
      <b val="1"/>
      <color theme="1"/>
      <sz val="14"/>
      <scheme val="minor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3" borderId="1" pivotButton="0" quotePrefix="0" xfId="0"/>
    <xf numFmtId="0" fontId="0" fillId="4" borderId="1" applyAlignment="1" pivotButton="0" quotePrefix="0" xfId="0">
      <alignment horizontal="right"/>
    </xf>
    <xf numFmtId="0" fontId="0" fillId="4" borderId="1" pivotButton="0" quotePrefix="0" xfId="0"/>
    <xf numFmtId="0" fontId="0" fillId="0" borderId="0" pivotButton="0" quotePrefix="0" xfId="0"/>
    <xf numFmtId="164" fontId="0" fillId="0" borderId="0" pivotButton="0" quotePrefix="0" xfId="0"/>
    <xf numFmtId="1" fontId="0" fillId="0" borderId="1" pivotButton="0" quotePrefix="0" xfId="0"/>
    <xf numFmtId="0" fontId="0" fillId="0" borderId="1" applyAlignment="1" pivotButton="0" quotePrefix="0" xfId="0">
      <alignment horizontal="center" vertical="center" wrapText="1"/>
    </xf>
    <xf numFmtId="4" fontId="0" fillId="0" borderId="0" pivotButton="0" quotePrefix="0" xfId="0"/>
    <xf numFmtId="4" fontId="0" fillId="0" borderId="1" pivotButton="0" quotePrefix="0" xfId="0"/>
    <xf numFmtId="2" fontId="0" fillId="0" borderId="0" pivotButton="0" quotePrefix="0" xfId="0"/>
    <xf numFmtId="0" fontId="0" fillId="7" borderId="1" pivotButton="0" quotePrefix="0" xfId="0"/>
    <xf numFmtId="3" fontId="0" fillId="0" borderId="1" pivotButton="0" quotePrefix="0" xfId="0"/>
    <xf numFmtId="0" fontId="0" fillId="2" borderId="1" applyAlignment="1" pivotButton="0" quotePrefix="0" xfId="0">
      <alignment horizontal="right"/>
    </xf>
    <xf numFmtId="4" fontId="0" fillId="0" borderId="0" pivotButton="0" quotePrefix="0" xfId="0"/>
    <xf numFmtId="4" fontId="1" fillId="8" borderId="1" pivotButton="0" quotePrefix="0" xfId="0"/>
    <xf numFmtId="0" fontId="1" fillId="2" borderId="0" pivotButton="0" quotePrefix="0" xfId="0"/>
    <xf numFmtId="4" fontId="0" fillId="2" borderId="1" pivotButton="0" quotePrefix="0" xfId="0"/>
    <xf numFmtId="4" fontId="0" fillId="3" borderId="1" applyAlignment="1" pivotButton="0" quotePrefix="0" xfId="0">
      <alignment horizontal="right"/>
    </xf>
    <xf numFmtId="3" fontId="0" fillId="3" borderId="1" applyAlignment="1" pivotButton="0" quotePrefix="0" xfId="0">
      <alignment horizontal="right"/>
    </xf>
    <xf numFmtId="4" fontId="3" fillId="0" borderId="0" pivotButton="0" quotePrefix="0" xfId="0"/>
    <xf numFmtId="0" fontId="1" fillId="0" borderId="0" pivotButton="0" quotePrefix="0" xfId="0"/>
    <xf numFmtId="4" fontId="1" fillId="0" borderId="0" pivotButton="0" quotePrefix="0" xfId="0"/>
    <xf numFmtId="3" fontId="3" fillId="0" borderId="0" applyAlignment="1" pivotButton="0" quotePrefix="0" xfId="0">
      <alignment horizontal="right"/>
    </xf>
    <xf numFmtId="4" fontId="3" fillId="6" borderId="1" pivotButton="0" quotePrefix="0" xfId="0"/>
    <xf numFmtId="4" fontId="1" fillId="9" borderId="1" pivotButton="0" quotePrefix="0" xfId="0"/>
    <xf numFmtId="0" fontId="1" fillId="9" borderId="1" pivotButton="0" quotePrefix="0" xfId="0"/>
    <xf numFmtId="0" fontId="0" fillId="5" borderId="1" pivotButton="0" quotePrefix="0" xfId="0"/>
    <xf numFmtId="4" fontId="0" fillId="10" borderId="1" pivotButton="0" quotePrefix="0" xfId="0"/>
    <xf numFmtId="165" fontId="3" fillId="8" borderId="1" pivotButton="0" quotePrefix="0" xfId="0"/>
    <xf numFmtId="0" fontId="3" fillId="0" borderId="0" pivotButton="0" quotePrefix="0" xfId="0"/>
    <xf numFmtId="0" fontId="1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8" pivotButton="0" quotePrefix="0" xfId="0"/>
  </cellXfs>
  <cellStyles count="1">
    <cellStyle name="Standard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is Teması">
  <a:themeElements>
    <a:clrScheme name="Cumba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5"/>
  <sheetViews>
    <sheetView tabSelected="1" topLeftCell="A28" workbookViewId="0">
      <selection activeCell="C31" sqref="C31"/>
    </sheetView>
  </sheetViews>
  <sheetFormatPr baseColWidth="10" defaultColWidth="8.7109375" defaultRowHeight="15"/>
  <cols>
    <col width="16.85546875" customWidth="1" style="6" min="1" max="2"/>
    <col width="10.7109375" customWidth="1" style="6" min="3" max="3"/>
    <col width="18.28515625" customWidth="1" style="6" min="4" max="4"/>
    <col width="9.140625" bestFit="1" customWidth="1" style="6" min="5" max="5"/>
    <col width="16.7109375" customWidth="1" style="6" min="6" max="6"/>
    <col width="11.28515625" customWidth="1" style="6" min="7" max="7"/>
    <col width="11.28515625" bestFit="1" customWidth="1" style="6" min="10" max="10"/>
    <col width="19.28515625" customWidth="1" style="6" min="11" max="11"/>
    <col width="15.42578125" customWidth="1" style="6" min="12" max="12"/>
  </cols>
  <sheetData>
    <row r="1" ht="24" customHeight="1" s="6">
      <c r="A1" s="36" t="inlineStr">
        <is>
          <t>OFFGRİD GES HESAP CETVELİ</t>
        </is>
      </c>
    </row>
    <row r="2" ht="32.25" customHeight="1" s="6">
      <c r="A2" s="37" t="inlineStr">
        <is>
          <t>Evde kullanılan Malzemenin adı</t>
        </is>
      </c>
      <c r="B2" s="37" t="inlineStr">
        <is>
          <t>ADET</t>
        </is>
      </c>
      <c r="C2" s="37" t="inlineStr">
        <is>
          <t>1 sa tük. W</t>
        </is>
      </c>
      <c r="D2" s="37" t="inlineStr">
        <is>
          <t>1 günde kullanılan süre SAAT</t>
        </is>
      </c>
      <c r="E2" s="33" t="inlineStr">
        <is>
          <t>GÜNDÜZ TÜKETİM MİKTARI W</t>
        </is>
      </c>
      <c r="F2" s="38" t="n"/>
      <c r="G2" s="39" t="n"/>
      <c r="H2" s="33" t="inlineStr">
        <is>
          <t>GECE TÜKETİM MİKTARI W</t>
        </is>
      </c>
      <c r="I2" s="38" t="n"/>
      <c r="J2" s="39" t="n"/>
      <c r="K2" s="37" t="inlineStr">
        <is>
          <t>AYNI ANDA ÇALIŞAN CİHAZLARIN 1 SA TUKETİMİ</t>
        </is>
      </c>
      <c r="L2" s="34" t="n"/>
      <c r="M2" s="35" t="n"/>
    </row>
    <row r="3">
      <c r="A3" s="40" t="n"/>
      <c r="B3" s="37" t="n"/>
      <c r="C3" s="40" t="n"/>
      <c r="D3" s="40" t="n"/>
      <c r="E3" s="1" t="inlineStr">
        <is>
          <t>KAÇ SAAT</t>
        </is>
      </c>
      <c r="F3" s="2" t="inlineStr">
        <is>
          <t>1 SAATLİK TÜKETİM W</t>
        </is>
      </c>
      <c r="G3" s="2" t="inlineStr">
        <is>
          <t>TOPLAM</t>
        </is>
      </c>
      <c r="H3" s="1" t="inlineStr">
        <is>
          <t>KAÇ SAAT</t>
        </is>
      </c>
      <c r="I3" s="2" t="inlineStr">
        <is>
          <t>1 SA TÜK</t>
        </is>
      </c>
      <c r="J3" s="2" t="inlineStr">
        <is>
          <t>TOPLAM</t>
        </is>
      </c>
      <c r="K3" s="40" t="n"/>
    </row>
    <row r="4">
      <c r="A4" s="2" t="inlineStr">
        <is>
          <t>BUZDOLABI</t>
        </is>
      </c>
      <c r="B4" s="2" t="inlineStr">
        <is>
          <t>5</t>
        </is>
      </c>
      <c r="C4" s="19" t="inlineStr">
        <is>
          <t>5</t>
        </is>
      </c>
      <c r="D4" s="3" t="n">
        <v>10</v>
      </c>
      <c r="E4" s="4" t="inlineStr">
        <is>
          <t>5</t>
        </is>
      </c>
      <c r="F4" s="2">
        <f>C4</f>
        <v/>
      </c>
      <c r="G4" s="2">
        <f>E4*F4</f>
        <v/>
      </c>
      <c r="H4" s="29" t="inlineStr">
        <is>
          <t>5</t>
        </is>
      </c>
      <c r="I4" s="2">
        <f>C4</f>
        <v/>
      </c>
      <c r="J4" s="2">
        <f>H4*I4</f>
        <v/>
      </c>
      <c r="K4" s="2" t="n">
        <v>0</v>
      </c>
    </row>
    <row r="5">
      <c r="A5" s="2" t="inlineStr">
        <is>
          <t>TV</t>
        </is>
      </c>
      <c r="B5" s="2" t="inlineStr">
        <is>
          <t>5</t>
        </is>
      </c>
      <c r="C5" s="19" t="inlineStr">
        <is>
          <t>5</t>
        </is>
      </c>
      <c r="D5" s="3" t="n">
        <v>10</v>
      </c>
      <c r="E5" s="5" t="inlineStr">
        <is>
          <t>5</t>
        </is>
      </c>
      <c r="F5" s="2">
        <f>C5</f>
        <v/>
      </c>
      <c r="G5" s="2">
        <f>E5*F5</f>
        <v/>
      </c>
      <c r="H5" s="29" t="inlineStr">
        <is>
          <t>5</t>
        </is>
      </c>
      <c r="I5" s="2">
        <f>C5</f>
        <v/>
      </c>
      <c r="J5" s="2">
        <f>H5*I5</f>
        <v/>
      </c>
      <c r="K5" s="2" t="n">
        <v>0</v>
      </c>
    </row>
    <row r="6">
      <c r="A6" s="2" t="inlineStr">
        <is>
          <t>LAMBA</t>
        </is>
      </c>
      <c r="B6" s="2" t="inlineStr">
        <is>
          <t>5</t>
        </is>
      </c>
      <c r="C6" s="19" t="inlineStr">
        <is>
          <t>5</t>
        </is>
      </c>
      <c r="D6" s="3" t="n">
        <v>10</v>
      </c>
      <c r="E6" s="5" t="inlineStr">
        <is>
          <t>5</t>
        </is>
      </c>
      <c r="F6" s="2">
        <f>C6</f>
        <v/>
      </c>
      <c r="G6" s="2">
        <f>E6*F6</f>
        <v/>
      </c>
      <c r="H6" s="29" t="inlineStr">
        <is>
          <t>5</t>
        </is>
      </c>
      <c r="I6" s="2">
        <f>C6</f>
        <v/>
      </c>
      <c r="J6" s="2">
        <f>H6*I6</f>
        <v/>
      </c>
      <c r="K6" s="2" t="n">
        <v>0</v>
      </c>
    </row>
    <row r="7">
      <c r="A7" s="2" t="inlineStr">
        <is>
          <t>BULAŞIK MAKİNESİ</t>
        </is>
      </c>
      <c r="B7" s="2" t="inlineStr">
        <is>
          <t>5</t>
        </is>
      </c>
      <c r="C7" s="19" t="inlineStr">
        <is>
          <t>5</t>
        </is>
      </c>
      <c r="D7" s="3" t="n">
        <v>10</v>
      </c>
      <c r="E7" s="5" t="inlineStr">
        <is>
          <t>5</t>
        </is>
      </c>
      <c r="F7" s="2">
        <f>C7</f>
        <v/>
      </c>
      <c r="G7" s="2">
        <f>E7*F7</f>
        <v/>
      </c>
      <c r="H7" s="29" t="inlineStr">
        <is>
          <t>5</t>
        </is>
      </c>
      <c r="I7" s="2">
        <f>C7</f>
        <v/>
      </c>
      <c r="J7" s="2">
        <f>H7*I7</f>
        <v/>
      </c>
      <c r="K7" s="2" t="n">
        <v>0</v>
      </c>
    </row>
    <row r="8">
      <c r="A8" s="2" t="inlineStr">
        <is>
          <t>ÇAMAŞIR MAKİNE</t>
        </is>
      </c>
      <c r="B8" s="2" t="inlineStr">
        <is>
          <t>5</t>
        </is>
      </c>
      <c r="C8" s="19" t="inlineStr">
        <is>
          <t>5</t>
        </is>
      </c>
      <c r="D8" s="21" t="n">
        <v>10</v>
      </c>
      <c r="E8" s="5" t="inlineStr">
        <is>
          <t>5</t>
        </is>
      </c>
      <c r="F8" s="2">
        <f>C8</f>
        <v/>
      </c>
      <c r="G8" s="2">
        <f>E8*F8</f>
        <v/>
      </c>
      <c r="H8" s="29" t="inlineStr">
        <is>
          <t>5</t>
        </is>
      </c>
      <c r="I8" s="2">
        <f>C8</f>
        <v/>
      </c>
      <c r="J8" s="2">
        <f>H8*I8</f>
        <v/>
      </c>
      <c r="K8" s="2" t="n">
        <v>0</v>
      </c>
    </row>
    <row r="9">
      <c r="A9" s="2" t="inlineStr">
        <is>
          <t>ELEKTRİK SÜPÜRG.</t>
        </is>
      </c>
      <c r="B9" s="2" t="inlineStr">
        <is>
          <t>5</t>
        </is>
      </c>
      <c r="C9" s="19" t="inlineStr">
        <is>
          <t>5</t>
        </is>
      </c>
      <c r="D9" s="3" t="n">
        <v>10</v>
      </c>
      <c r="E9" s="5" t="inlineStr">
        <is>
          <t>5</t>
        </is>
      </c>
      <c r="F9" s="2">
        <f>C9</f>
        <v/>
      </c>
      <c r="G9" s="2">
        <f>E9*F9</f>
        <v/>
      </c>
      <c r="H9" s="29" t="inlineStr">
        <is>
          <t>5</t>
        </is>
      </c>
      <c r="I9" s="2">
        <f>C9</f>
        <v/>
      </c>
      <c r="J9" s="2">
        <f>H9*I9</f>
        <v/>
      </c>
      <c r="K9" s="2" t="n">
        <v>0</v>
      </c>
    </row>
    <row r="10">
      <c r="A10" s="2" t="inlineStr">
        <is>
          <t>SOHBEN/Klima</t>
        </is>
      </c>
      <c r="B10" s="2" t="inlineStr">
        <is>
          <t>5</t>
        </is>
      </c>
      <c r="C10" s="19" t="inlineStr">
        <is>
          <t>5</t>
        </is>
      </c>
      <c r="D10" s="20" t="n">
        <v>10</v>
      </c>
      <c r="E10" s="5" t="inlineStr">
        <is>
          <t>5</t>
        </is>
      </c>
      <c r="F10" s="2">
        <f>C10</f>
        <v/>
      </c>
      <c r="G10" s="2">
        <f>E10*F10</f>
        <v/>
      </c>
      <c r="H10" s="29" t="inlineStr">
        <is>
          <t>5</t>
        </is>
      </c>
      <c r="I10" s="2">
        <f>C10</f>
        <v/>
      </c>
      <c r="J10" s="2">
        <f>H10*I10</f>
        <v/>
      </c>
      <c r="K10" s="2" t="n">
        <v>2400</v>
      </c>
    </row>
    <row r="11">
      <c r="A11" s="2" t="inlineStr">
        <is>
          <t>BİLGİSAYAYAR</t>
        </is>
      </c>
      <c r="B11" s="2" t="inlineStr">
        <is>
          <t>5</t>
        </is>
      </c>
      <c r="C11" s="19" t="inlineStr">
        <is>
          <t>5</t>
        </is>
      </c>
      <c r="D11" s="3" t="n">
        <v>10</v>
      </c>
      <c r="E11" s="5" t="inlineStr">
        <is>
          <t>5</t>
        </is>
      </c>
      <c r="F11" s="2">
        <f>C11</f>
        <v/>
      </c>
      <c r="G11" s="2">
        <f>E11*F11</f>
        <v/>
      </c>
      <c r="H11" s="29" t="inlineStr">
        <is>
          <t>5</t>
        </is>
      </c>
      <c r="I11" s="2">
        <f>C11</f>
        <v/>
      </c>
      <c r="J11" s="2">
        <f>H11*I11</f>
        <v/>
      </c>
      <c r="K11" s="2" t="n">
        <v>0</v>
      </c>
    </row>
    <row r="12">
      <c r="A12" s="2" t="inlineStr">
        <is>
          <t>ÜTÜ</t>
        </is>
      </c>
      <c r="B12" s="2" t="inlineStr">
        <is>
          <t>5</t>
        </is>
      </c>
      <c r="C12" s="19" t="inlineStr">
        <is>
          <t>5</t>
        </is>
      </c>
      <c r="D12" s="3" t="n">
        <v>10</v>
      </c>
      <c r="E12" s="5" t="inlineStr">
        <is>
          <t>5</t>
        </is>
      </c>
      <c r="F12" s="2">
        <f>C12</f>
        <v/>
      </c>
      <c r="G12" s="2">
        <f>E12*F12</f>
        <v/>
      </c>
      <c r="H12" s="29" t="inlineStr">
        <is>
          <t>5</t>
        </is>
      </c>
      <c r="I12" s="2">
        <f>C12</f>
        <v/>
      </c>
      <c r="J12" s="2">
        <f>H12*I12</f>
        <v/>
      </c>
      <c r="K12" s="2" t="n">
        <v>0</v>
      </c>
    </row>
    <row r="13">
      <c r="A13" s="2" t="inlineStr">
        <is>
          <t>ŞARJ</t>
        </is>
      </c>
      <c r="B13" s="2" t="inlineStr">
        <is>
          <t>5</t>
        </is>
      </c>
      <c r="C13" s="19" t="inlineStr">
        <is>
          <t>5</t>
        </is>
      </c>
      <c r="D13" s="3" t="n">
        <v>10</v>
      </c>
      <c r="E13" s="5" t="inlineStr">
        <is>
          <t>5</t>
        </is>
      </c>
      <c r="F13" s="2">
        <f>C13</f>
        <v/>
      </c>
      <c r="G13" s="2">
        <f>E13*F13</f>
        <v/>
      </c>
      <c r="H13" s="29" t="inlineStr">
        <is>
          <t>5</t>
        </is>
      </c>
      <c r="I13" s="2">
        <f>C13</f>
        <v/>
      </c>
      <c r="J13" s="2">
        <f>H13*I13</f>
        <v/>
      </c>
      <c r="K13" s="2" t="n">
        <v>0</v>
      </c>
    </row>
    <row r="14">
      <c r="A14" s="2" t="inlineStr">
        <is>
          <t>KETIL</t>
        </is>
      </c>
      <c r="B14" s="2" t="inlineStr">
        <is>
          <t>5</t>
        </is>
      </c>
      <c r="C14" s="19" t="inlineStr">
        <is>
          <t>5</t>
        </is>
      </c>
      <c r="D14" s="3" t="n">
        <v>10</v>
      </c>
      <c r="E14" s="5" t="inlineStr">
        <is>
          <t>5</t>
        </is>
      </c>
      <c r="F14" s="2">
        <f>C14</f>
        <v/>
      </c>
      <c r="G14" s="2">
        <f>E14*F14</f>
        <v/>
      </c>
      <c r="H14" s="29" t="inlineStr">
        <is>
          <t>5</t>
        </is>
      </c>
      <c r="I14" s="2">
        <f>C14</f>
        <v/>
      </c>
      <c r="J14" s="2">
        <f>H14*I14</f>
        <v/>
      </c>
      <c r="K14" s="2" t="n">
        <v>0</v>
      </c>
    </row>
    <row r="15" ht="15.75" customHeight="1" s="6">
      <c r="A15" t="inlineStr">
        <is>
          <t>TOPLAM GÜNLÜK TÜKETİM WATT</t>
        </is>
      </c>
      <c r="G15" s="17">
        <f>SUM(G4:G14)</f>
        <v/>
      </c>
      <c r="J15" s="17">
        <f>SUM(J4:J14)</f>
        <v/>
      </c>
      <c r="K15" s="12">
        <f>SUM(K4:K14)</f>
        <v/>
      </c>
    </row>
    <row r="16" ht="18.75" customHeight="1" s="6">
      <c r="A16" t="inlineStr">
        <is>
          <t>GECE VE GÜNDÜZ TÜKETİM TOPLAMI WATT</t>
        </is>
      </c>
      <c r="J16" s="26">
        <f>G15+J15</f>
        <v/>
      </c>
    </row>
    <row r="18" ht="16.5" customHeight="1" s="6">
      <c r="A18" t="inlineStr">
        <is>
          <t>İLİNİZİN GÜNLÜK GÜNEŞLENME SÜRESİ SAAT/GÜN</t>
        </is>
      </c>
      <c r="J18" s="18" t="n">
        <v>4</v>
      </c>
      <c r="K18" t="inlineStr">
        <is>
          <t>GEPA dan</t>
        </is>
      </c>
    </row>
    <row r="19" ht="18.75" customHeight="1" s="6">
      <c r="A19" s="23" t="inlineStr">
        <is>
          <t>URETIM TESİSİ TOPLAM BÜYÜKLÜK KWp</t>
        </is>
      </c>
      <c r="J19" s="22">
        <f>J16/J18</f>
        <v/>
      </c>
    </row>
    <row r="20" ht="15.75" customHeight="1" s="6">
      <c r="A20" t="inlineStr">
        <is>
          <t>İNVERTÖR BÜYÜKLÜĞÜ WP</t>
        </is>
      </c>
      <c r="D20" t="n">
        <v>24</v>
      </c>
      <c r="E20" t="inlineStr">
        <is>
          <t>V</t>
        </is>
      </c>
      <c r="K20" s="24">
        <f>K15</f>
        <v/>
      </c>
    </row>
    <row r="21" ht="18.75" customHeight="1" s="6">
      <c r="A21" t="inlineStr">
        <is>
          <t>İNVERTÖR BÜYÜKLÜĞÜ KWP</t>
        </is>
      </c>
      <c r="D21" t="n">
        <v>24</v>
      </c>
      <c r="E21" t="inlineStr">
        <is>
          <t>V</t>
        </is>
      </c>
      <c r="K21" s="25">
        <f>ROUNDUP(K15,-3)/1000</f>
        <v/>
      </c>
    </row>
    <row r="23">
      <c r="A23" t="inlineStr">
        <is>
          <t>AKÜ BÜYÜKLÜĞÜ W</t>
        </is>
      </c>
      <c r="J23" s="16">
        <f>J15*2</f>
        <v/>
      </c>
    </row>
    <row r="24">
      <c r="A24" t="inlineStr">
        <is>
          <t>AKÜ BÜYÜKLÜĞÜ Ah</t>
        </is>
      </c>
      <c r="J24" s="16">
        <f>J23/12</f>
        <v/>
      </c>
      <c r="K24" t="inlineStr">
        <is>
          <t>Ah</t>
        </is>
      </c>
    </row>
    <row r="25" ht="18.75" customHeight="1" s="6">
      <c r="A25" t="inlineStr">
        <is>
          <t>AKÜ ADEDİ Ah lik</t>
        </is>
      </c>
      <c r="D25" s="32">
        <f>J24/120</f>
        <v/>
      </c>
      <c r="K25">
        <f>J23/J24</f>
        <v/>
      </c>
    </row>
    <row r="29" ht="15.75" customHeight="1" s="6">
      <c r="A29" s="33" t="inlineStr">
        <is>
          <t>MALİYET ANALİZİ</t>
        </is>
      </c>
      <c r="B29" s="38" t="n"/>
      <c r="C29" s="38" t="n"/>
      <c r="D29" s="38" t="n"/>
      <c r="E29" s="38" t="n"/>
      <c r="F29" s="39" t="n"/>
    </row>
    <row r="30">
      <c r="A30" s="2" t="inlineStr">
        <is>
          <t>MALZEMENİN ADI</t>
        </is>
      </c>
      <c r="B30" s="2" t="inlineStr">
        <is>
          <t>Enerji Değeri</t>
        </is>
      </c>
      <c r="C30" s="2" t="inlineStr">
        <is>
          <t>MİKTARI</t>
        </is>
      </c>
      <c r="D30" s="2" t="inlineStr">
        <is>
          <t>BİRİM</t>
        </is>
      </c>
      <c r="E30" s="2" t="inlineStr">
        <is>
          <t>BİR.FİYAT</t>
        </is>
      </c>
      <c r="F30" s="2" t="inlineStr">
        <is>
          <t>TUTAR</t>
        </is>
      </c>
    </row>
    <row r="31" ht="15.75" customHeight="1" s="6">
      <c r="A31" s="13" t="inlineStr">
        <is>
          <t>PANEL  w</t>
        </is>
      </c>
      <c r="B31" s="15" t="n">
        <v>290</v>
      </c>
      <c r="C31" s="8">
        <f>J19/B31</f>
        <v/>
      </c>
      <c r="D31" s="2" t="inlineStr">
        <is>
          <t>ADET</t>
        </is>
      </c>
      <c r="E31" s="27" t="n">
        <v>2500</v>
      </c>
      <c r="F31" s="11">
        <f>C31*E31</f>
        <v/>
      </c>
    </row>
    <row r="32" ht="15.75" customHeight="1" s="6">
      <c r="A32" s="2" t="inlineStr">
        <is>
          <t>İNVERTÖR  w</t>
        </is>
      </c>
      <c r="B32" s="14">
        <f>K21*1000</f>
        <v/>
      </c>
      <c r="C32" s="2" t="n">
        <v>1</v>
      </c>
      <c r="D32" s="2" t="inlineStr">
        <is>
          <t>ADET</t>
        </is>
      </c>
      <c r="E32" s="27" t="n">
        <v>7000</v>
      </c>
      <c r="F32" s="11">
        <f>C32*E32</f>
        <v/>
      </c>
    </row>
    <row r="33" ht="15.75" customHeight="1" s="6">
      <c r="A33" s="2" t="inlineStr">
        <is>
          <t>AKÜ Ah</t>
        </is>
      </c>
      <c r="B33" s="11">
        <f>J24</f>
        <v/>
      </c>
      <c r="C33" s="11">
        <f>(B33/120)</f>
        <v/>
      </c>
      <c r="D33" s="2" t="inlineStr">
        <is>
          <t>ADET</t>
        </is>
      </c>
      <c r="E33" s="27" t="n">
        <v>30</v>
      </c>
      <c r="F33" s="11">
        <f>B33*E33</f>
        <v/>
      </c>
    </row>
    <row r="34" ht="15.75" customHeight="1" s="6">
      <c r="A34" s="2" t="inlineStr">
        <is>
          <t>ALT KONSRUKTİON</t>
        </is>
      </c>
      <c r="B34" s="11" t="n"/>
      <c r="C34" s="11">
        <f>J19</f>
        <v/>
      </c>
      <c r="D34" s="2" t="inlineStr">
        <is>
          <t>kwp</t>
        </is>
      </c>
      <c r="E34" s="27" t="n">
        <v>1</v>
      </c>
      <c r="F34" s="11">
        <f>(C34*E34)</f>
        <v/>
      </c>
    </row>
    <row r="35" ht="15.75" customHeight="1" s="6">
      <c r="A35" s="2" t="inlineStr">
        <is>
          <t>KABLO ve BAĞLANTI PARÇALARI</t>
        </is>
      </c>
      <c r="B35" s="2" t="n"/>
      <c r="C35" s="30">
        <f>J19</f>
        <v/>
      </c>
      <c r="D35" s="2" t="n"/>
      <c r="E35" s="28" t="n">
        <v>2</v>
      </c>
      <c r="F35" s="11">
        <f>C35*E35</f>
        <v/>
      </c>
    </row>
    <row r="36" ht="15.75" customHeight="1" s="6">
      <c r="A36" s="2" t="inlineStr">
        <is>
          <t>NAKLİYE</t>
        </is>
      </c>
      <c r="B36" s="2" t="n"/>
      <c r="C36" s="30" t="n">
        <v>2000</v>
      </c>
      <c r="D36" s="2" t="n"/>
      <c r="E36" s="27">
        <f>C36</f>
        <v/>
      </c>
      <c r="F36" s="11">
        <f>C36</f>
        <v/>
      </c>
    </row>
    <row r="37" ht="15.75" customHeight="1" s="6">
      <c r="A37" s="2" t="inlineStr">
        <is>
          <t>MONTAJ</t>
        </is>
      </c>
      <c r="B37" s="2" t="n"/>
      <c r="C37" s="11">
        <f>J19</f>
        <v/>
      </c>
      <c r="D37" s="2" t="inlineStr">
        <is>
          <t>TL/WATT</t>
        </is>
      </c>
      <c r="E37" s="28" t="n">
        <v>4</v>
      </c>
      <c r="F37" s="11">
        <f>C37*E37</f>
        <v/>
      </c>
    </row>
    <row r="38" ht="15.75" customHeight="1" s="6">
      <c r="A38" s="2" t="inlineStr">
        <is>
          <t>PROJELENDİRME BEDELİ</t>
        </is>
      </c>
      <c r="B38" s="2" t="n"/>
      <c r="C38" s="11">
        <f>J19</f>
        <v/>
      </c>
      <c r="D38" s="2" t="inlineStr">
        <is>
          <t>TL/WATT</t>
        </is>
      </c>
      <c r="E38" s="28" t="n">
        <v>12</v>
      </c>
      <c r="F38" s="11">
        <f>C38*E38</f>
        <v/>
      </c>
    </row>
    <row r="39" ht="15.75" customHeight="1" s="6">
      <c r="C39" s="16" t="n"/>
      <c r="E39" s="28" t="n"/>
      <c r="F39" s="11" t="n"/>
    </row>
    <row r="40" ht="18.75" customHeight="1" s="6">
      <c r="E40" s="2" t="inlineStr">
        <is>
          <t>TOPLAM</t>
        </is>
      </c>
      <c r="F40" s="31">
        <f>SUM(F31:F38)</f>
        <v/>
      </c>
      <c r="G40" s="7" t="n"/>
    </row>
    <row r="43">
      <c r="A43" t="inlineStr">
        <is>
          <t>Gri renkli fiyatlar Firmamızın arka planda güncellenen fiyat listelerinden alınır.</t>
        </is>
      </c>
    </row>
    <row r="44">
      <c r="A44" t="inlineStr">
        <is>
          <t>Sarı, yeşil, mavi ve turuncu renkler müşteri tarafından doldurulur.</t>
        </is>
      </c>
      <c r="E44" t="inlineStr">
        <is>
          <t>CDEH4-CDEH14 ve B31</t>
        </is>
      </c>
    </row>
    <row r="45">
      <c r="A45" t="inlineStr">
        <is>
          <t xml:space="preserve">Sarı kahverengiler müşteri tarafından doldurulur. </t>
        </is>
      </c>
      <c r="D45" t="inlineStr">
        <is>
          <t>H4-H14</t>
        </is>
      </c>
    </row>
  </sheetData>
  <mergeCells count="10">
    <mergeCell ref="A29:F29"/>
    <mergeCell ref="L2:L3"/>
    <mergeCell ref="M2:M3"/>
    <mergeCell ref="A1:K1"/>
    <mergeCell ref="E2:G2"/>
    <mergeCell ref="H2:J2"/>
    <mergeCell ref="A2:A3"/>
    <mergeCell ref="C2:C3"/>
    <mergeCell ref="D2:D3"/>
    <mergeCell ref="K2:K3"/>
  </mergeCells>
  <pageMargins left="0.7" right="0.7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8" sqref="D8"/>
    </sheetView>
  </sheetViews>
  <sheetFormatPr baseColWidth="10" defaultColWidth="8.7109375" defaultRowHeight="15"/>
  <sheetData/>
  <pageMargins left="0.7" right="0.7" top="0.75" bottom="0.75" header="0.3" footer="0.3"/>
  <pageSetup orientation="portrait" paperSize="0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7109375" defaultRowHeight="15"/>
  <sheetData/>
  <pageMargins left="0.7" right="0.7" top="0.75" bottom="0.75" header="0.3" footer="0.3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2006-09-26T09:04:32Z</dcterms:created>
  <dcterms:modified xsi:type="dcterms:W3CDTF">2022-03-15T08:14:33Z</dcterms:modified>
</cp:coreProperties>
</file>