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1190" windowHeight="7110" tabRatio="667"/>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 l="1"/>
  <c r="F38" i="1"/>
  <c r="D28" i="8" l="1"/>
  <c r="D6" i="9" s="1"/>
  <c r="F6" i="9" s="1"/>
  <c r="D29" i="3"/>
  <c r="D11" i="9" s="1"/>
  <c r="D17" i="9" s="1"/>
  <c r="F17" i="9" s="1"/>
  <c r="I17" i="9" s="1"/>
  <c r="B29" i="3"/>
  <c r="D27" i="8"/>
  <c r="D5" i="9" s="1"/>
  <c r="F5" i="9" s="1"/>
  <c r="B27" i="8"/>
  <c r="E4" i="8"/>
  <c r="F4" i="8" s="1"/>
  <c r="G4" i="8" s="1"/>
  <c r="H4" i="8" s="1"/>
  <c r="I4" i="8" s="1"/>
  <c r="J4" i="8" s="1"/>
  <c r="K4" i="8" s="1"/>
  <c r="L4" i="8" s="1"/>
  <c r="M4" i="8" s="1"/>
  <c r="N4" i="8" s="1"/>
  <c r="O4" i="8" s="1"/>
  <c r="P4" i="8" s="1"/>
  <c r="Q4" i="8" s="1"/>
  <c r="F13" i="7"/>
  <c r="F17" i="7"/>
  <c r="D65" i="1"/>
  <c r="E65" i="1"/>
  <c r="F65" i="1"/>
  <c r="D28" i="3" s="1"/>
  <c r="D10" i="9" s="1"/>
  <c r="F10" i="9" s="1"/>
  <c r="E17" i="7"/>
  <c r="D17" i="7"/>
  <c r="C17" i="7"/>
  <c r="F11" i="9" l="1"/>
  <c r="D16" i="9"/>
  <c r="F16" i="9" s="1"/>
  <c r="I16" i="9" s="1"/>
  <c r="E4" i="3"/>
  <c r="F4" i="3" s="1"/>
  <c r="G4" i="3" s="1"/>
  <c r="H4" i="3" s="1"/>
  <c r="I4" i="3" s="1"/>
  <c r="J4" i="3" s="1"/>
  <c r="K4" i="3" s="1"/>
  <c r="L4" i="3" s="1"/>
  <c r="M4" i="3" s="1"/>
  <c r="N4" i="3" s="1"/>
  <c r="O4" i="3" s="1"/>
  <c r="P4" i="3" s="1"/>
  <c r="Q4" i="3" s="1"/>
  <c r="R4" i="3" s="1"/>
  <c r="S4" i="3" s="1"/>
  <c r="T4" i="3" s="1"/>
  <c r="U4" i="3" s="1"/>
  <c r="B28" i="3" l="1"/>
  <c r="B27" i="3"/>
  <c r="G65" i="1" l="1"/>
  <c r="C65" i="1" l="1"/>
  <c r="D27" i="3" s="1"/>
  <c r="D9" i="9" s="1"/>
  <c r="D15" i="9" l="1"/>
  <c r="F15" i="9" s="1"/>
  <c r="I15" i="9" s="1"/>
  <c r="I19" i="9" s="1"/>
  <c r="F9" i="9"/>
</calcChain>
</file>

<file path=xl/comments1.xml><?xml version="1.0" encoding="utf-8"?>
<comments xmlns="http://schemas.openxmlformats.org/spreadsheetml/2006/main">
  <authors>
    <author>Edward Leung</author>
  </authors>
  <commentList>
    <comment ref="D10" authorId="0" shapeId="0">
      <text>
        <r>
          <rPr>
            <b/>
            <sz val="9"/>
            <color indexed="81"/>
            <rFont val="Tahoma"/>
            <charset val="1"/>
          </rPr>
          <t>Edward Leung:</t>
        </r>
        <r>
          <rPr>
            <sz val="9"/>
            <color indexed="81"/>
            <rFont val="Tahoma"/>
            <charset val="1"/>
          </rPr>
          <t xml:space="preserve">
Orginal: 647. 236 reduced</t>
        </r>
      </text>
    </comment>
  </commentList>
</comments>
</file>

<file path=xl/sharedStrings.xml><?xml version="1.0" encoding="utf-8"?>
<sst xmlns="http://schemas.openxmlformats.org/spreadsheetml/2006/main" count="297" uniqueCount="224">
  <si>
    <t>Project Management</t>
  </si>
  <si>
    <t>Project Manager</t>
  </si>
  <si>
    <t>System Analyst</t>
  </si>
  <si>
    <t>Analyst Programmer</t>
  </si>
  <si>
    <t>System Analysis and Design</t>
  </si>
  <si>
    <t>Review and Confirm Requirements</t>
  </si>
  <si>
    <t>Progress Monitoring and Control</t>
  </si>
  <si>
    <t>Task</t>
  </si>
  <si>
    <t>User Acceptance Test</t>
  </si>
  <si>
    <t>System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</si>
  <si>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</si>
  <si>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</si>
  <si>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</si>
  <si>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</si>
  <si>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</si>
  <si>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</si>
  <si>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</si>
  <si>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</si>
  <si>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</si>
  <si>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</si>
  <si>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</si>
  <si>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</si>
  <si>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</si>
  <si>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</si>
  <si>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</si>
  <si>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</si>
  <si>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</si>
  <si>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</si>
  <si>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</si>
  <si>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</si>
  <si>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</si>
  <si>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</si>
  <si>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</si>
  <si>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</si>
  <si>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</si>
  <si>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</si>
  <si>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</si>
  <si>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Training</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</si>
  <si>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</si>
  <si>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</si>
  <si>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</si>
  <si>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</si>
  <si>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</si>
  <si>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</si>
  <si>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</si>
  <si>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</si>
  <si>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</si>
  <si>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</si>
  <si>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</si>
  <si>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</si>
  <si>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</si>
  <si>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</si>
  <si>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</si>
  <si>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</si>
  <si>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</si>
  <si>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</si>
  <si>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</si>
  <si>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</si>
  <si>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</si>
  <si>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</si>
  <si>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</si>
  <si>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</si>
  <si>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</si>
  <si>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</si>
  <si>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</si>
  <si>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</si>
  <si>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Hardware / VPN Setup</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</si>
  <si>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</si>
  <si>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</si>
  <si>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</si>
  <si>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</si>
  <si>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</si>
  <si>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</si>
  <si>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</si>
  <si>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</si>
  <si>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</si>
  <si>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</si>
  <si>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</si>
  <si>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</si>
  <si>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</si>
  <si>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</si>
  <si>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</si>
  <si>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</si>
  <si>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</si>
  <si>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</si>
  <si>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</si>
  <si>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</si>
  <si>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</si>
  <si>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</si>
  <si>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</si>
  <si>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</si>
  <si>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</si>
  <si>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</si>
  <si>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</si>
  <si>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</si>
  <si>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</si>
  <si>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</si>
  <si>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</si>
  <si>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</si>
  <si>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</si>
  <si>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</si>
  <si>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</si>
  <si>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</si>
  <si>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</si>
  <si>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</si>
  <si>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</si>
  <si>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</si>
  <si>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</si>
  <si>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</si>
  <si>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</si>
  <si>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</si>
  <si>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</si>
  <si>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</si>
  <si>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</si>
  <si>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</si>
  <si>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</si>
  <si>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</si>
  <si>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</si>
  <si>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</si>
  <si>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</si>
  <si>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</si>
  <si>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</si>
  <si>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</si>
  <si>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</si>
  <si>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</si>
  <si>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</si>
  <si>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</si>
  <si>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</si>
  <si>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</si>
  <si>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</si>
  <si>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</si>
  <si>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</si>
  <si>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</si>
  <si>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</si>
  <si>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</si>
  <si>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</si>
  <si>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</si>
  <si>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</si>
  <si>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</si>
  <si>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</si>
  <si>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</si>
  <si>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</si>
  <si>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</si>
  <si>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</si>
  <si>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</si>
  <si>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Assuming CX's IT managed to coordinate the application teams and plan for UAT, RGP mainly assists in providing technology supports and/or certain documentation of below items for each channels
- Log &amp; Sub-system monitoring (0.5)
- Communication (0.5)</t>
  </si>
  <si>
    <t>Assuming CX's IT managed to coordinate the business users and plan for UAT, RGP mainly assists in providing technology supports and/or certain documentation of below items
- Log &amp; Sub-system monitoring (0.5)
- Communication (0.5)</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</si>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</sst>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11">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s>
  <borders count="1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43" fontId="6" fillId="0" borderId="0" applyFont="0" applyFill="0" applyBorder="0" applyAlignment="0" applyProtection="0"/>
  </cellStyleXfs>
  <cellXfs count="78">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164" fontId="4" fillId="0" borderId="0" xfId="0" applyNumberFormat="1" applyFont="1"/>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2" fillId="2" borderId="0" xfId="0" applyFont="1"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2" fillId="0" borderId="0" xfId="0" applyFont="1" applyFill="1" applyAlignment="1">
      <alignment horizontal="center"/>
    </xf>
    <xf numFmtId="0" fontId="1" fillId="0" borderId="0" xfId="0" applyFont="1" applyFill="1" applyAlignment="1">
      <alignment horizontal="center" vertical="top"/>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65" fontId="4" fillId="0" borderId="16" xfId="0" applyNumberFormat="1" applyFont="1" applyBorder="1" applyAlignment="1">
      <alignment horizontal="center"/>
    </xf>
    <xf numFmtId="0" fontId="2" fillId="0" borderId="16"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0" fontId="2" fillId="0" borderId="15" xfId="0" applyFont="1" applyBorder="1" applyAlignment="1">
      <alignment horizont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20"/>
  <sheetViews>
    <sheetView showGridLines="0" tabSelected="1" zoomScale="85" zoomScaleNormal="85" workbookViewId="0"/>
  </sheetViews>
  <sheetFormatPr defaultRowHeight="15"/>
  <cols>
    <col min="1" max="1" width="3.75" customWidth="1"/>
    <col min="3" max="3" width="23.5" customWidth="1"/>
    <col min="4" max="4" width="10.125" style="29" customWidth="1"/>
    <col min="5" max="5" width="3.25" style="29" customWidth="1"/>
    <col min="6" max="6" width="9" customWidth="1"/>
    <col min="7" max="7" width="17.25" style="29" customWidth="1"/>
    <col min="8" max="8" width="2.625" customWidth="1"/>
    <col min="9" max="9" width="11.625" style="32" customWidth="1"/>
  </cols>
  <sheetData>
    <row r="2" spans="2:9" ht="18">
      <c r="B2" s="28" t="s">
        <v>206</v>
      </c>
    </row>
    <row r="4" spans="2:9">
      <c r="B4" s="4" t="s">
        <v>207</v>
      </c>
      <c r="C4" s="2"/>
      <c r="D4" s="30" t="s">
        <v>210</v>
      </c>
      <c r="E4" s="30"/>
      <c r="F4" s="29" t="s">
        <v>211</v>
      </c>
    </row>
    <row r="5" spans="2:9">
      <c r="B5" s="2" t="s">
        <v>107</v>
      </c>
      <c r="C5" s="2"/>
      <c r="D5" s="30">
        <f>'Timeline and Est (Phase I)'!D27</f>
        <v>30</v>
      </c>
      <c r="E5" s="30"/>
      <c r="F5">
        <f>D5*8</f>
        <v>240</v>
      </c>
    </row>
    <row r="6" spans="2:9">
      <c r="B6" s="2" t="s">
        <v>109</v>
      </c>
      <c r="C6" s="2"/>
      <c r="D6" s="30">
        <f>'Timeline and Est (Phase I)'!D28</f>
        <v>42</v>
      </c>
      <c r="E6" s="30"/>
      <c r="F6">
        <f t="shared" ref="F6:F17" si="0">D6*8</f>
        <v>336</v>
      </c>
    </row>
    <row r="7" spans="2:9">
      <c r="B7" s="2"/>
      <c r="C7" s="2"/>
      <c r="D7" s="30"/>
      <c r="E7" s="30"/>
    </row>
    <row r="8" spans="2:9">
      <c r="B8" s="4" t="s">
        <v>208</v>
      </c>
      <c r="C8" s="2"/>
      <c r="D8" s="30"/>
      <c r="E8" s="30"/>
    </row>
    <row r="9" spans="2:9">
      <c r="B9" s="2" t="s">
        <v>107</v>
      </c>
      <c r="C9" s="2"/>
      <c r="D9" s="30">
        <f>'Timeline and Est (Phase II)'!D27</f>
        <v>39</v>
      </c>
      <c r="E9" s="30"/>
      <c r="F9">
        <f t="shared" si="0"/>
        <v>312</v>
      </c>
    </row>
    <row r="10" spans="2:9">
      <c r="B10" s="2" t="s">
        <v>109</v>
      </c>
      <c r="C10" s="2"/>
      <c r="D10" s="30">
        <f>'Timeline and Est (Phase II)'!D28</f>
        <v>411</v>
      </c>
      <c r="E10" s="30"/>
      <c r="F10">
        <f t="shared" si="0"/>
        <v>3288</v>
      </c>
    </row>
    <row r="11" spans="2:9">
      <c r="B11" s="2" t="s">
        <v>110</v>
      </c>
      <c r="C11" s="2"/>
      <c r="D11" s="30">
        <f>'Timeline and Est (Phase II)'!D29</f>
        <v>152.5</v>
      </c>
      <c r="E11" s="30"/>
      <c r="F11">
        <f t="shared" si="0"/>
        <v>1220</v>
      </c>
    </row>
    <row r="14" spans="2:9">
      <c r="B14" s="4" t="s">
        <v>209</v>
      </c>
      <c r="C14" s="2"/>
      <c r="G14" s="31" t="s">
        <v>212</v>
      </c>
    </row>
    <row r="15" spans="2:9">
      <c r="B15" s="2" t="s">
        <v>107</v>
      </c>
      <c r="C15" s="2"/>
      <c r="D15" s="29">
        <f>D5+D9</f>
        <v>69</v>
      </c>
      <c r="F15">
        <f>D15*8</f>
        <v>552</v>
      </c>
      <c r="G15" s="29">
        <v>560</v>
      </c>
      <c r="I15" s="32">
        <f>G15*F15</f>
        <v>309120</v>
      </c>
    </row>
    <row r="16" spans="2:9">
      <c r="B16" s="2" t="s">
        <v>109</v>
      </c>
      <c r="C16" s="2"/>
      <c r="D16" s="29">
        <f>D10+D6</f>
        <v>453</v>
      </c>
      <c r="F16">
        <f t="shared" si="0"/>
        <v>3624</v>
      </c>
      <c r="G16" s="29">
        <v>560</v>
      </c>
      <c r="I16" s="32">
        <f t="shared" ref="I16:I17" si="1">G16*F16</f>
        <v>2029440</v>
      </c>
    </row>
    <row r="17" spans="2:9">
      <c r="B17" s="2" t="s">
        <v>110</v>
      </c>
      <c r="D17" s="29">
        <f>D11</f>
        <v>152.5</v>
      </c>
      <c r="F17">
        <f t="shared" si="0"/>
        <v>1220</v>
      </c>
      <c r="G17" s="29">
        <v>490</v>
      </c>
      <c r="I17" s="32">
        <f t="shared" si="1"/>
        <v>597800</v>
      </c>
    </row>
    <row r="19" spans="2:9" ht="15.75" thickBot="1">
      <c r="G19" s="31" t="s">
        <v>213</v>
      </c>
      <c r="I19" s="33">
        <f>SUM(I15:I17)</f>
        <v>2936360</v>
      </c>
    </row>
    <row r="20" spans="2:9" ht="15.75" thickTop="1"/>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0"/>
  <sheetViews>
    <sheetView zoomScale="85" zoomScaleNormal="85" workbookViewId="0">
      <selection activeCell="B24" sqref="B24"/>
    </sheetView>
  </sheetViews>
  <sheetFormatPr defaultColWidth="9.125" defaultRowHeight="14.25"/>
  <cols>
    <col min="1" max="1" width="2.75" style="2" customWidth="1"/>
    <col min="2" max="2" width="45.375" style="2" customWidth="1"/>
    <col min="3" max="3" width="1.625" style="2" hidden="1" customWidth="1"/>
    <col min="4" max="17" width="5.75" style="18" customWidth="1"/>
    <col min="18" max="21" width="6.625" style="40" customWidth="1"/>
    <col min="22" max="22" width="9.125" style="38"/>
    <col min="23" max="16384" width="9.125" style="2"/>
  </cols>
  <sheetData>
    <row r="1" spans="2:22" ht="14.25" customHeight="1">
      <c r="B1" s="1" t="s">
        <v>217</v>
      </c>
      <c r="D1" s="17"/>
    </row>
    <row r="2" spans="2:22" ht="14.25" customHeight="1" thickBot="1">
      <c r="B2" s="1"/>
      <c r="D2" s="17"/>
    </row>
    <row r="3" spans="2:22" ht="14.25" customHeight="1">
      <c r="B3" s="35"/>
      <c r="C3" s="36"/>
      <c r="D3" s="73" t="s">
        <v>218</v>
      </c>
      <c r="E3" s="73"/>
      <c r="F3" s="73"/>
      <c r="G3" s="73" t="s">
        <v>219</v>
      </c>
      <c r="H3" s="73"/>
      <c r="I3" s="73"/>
      <c r="J3" s="73"/>
      <c r="K3" s="73" t="s">
        <v>220</v>
      </c>
      <c r="L3" s="73"/>
      <c r="M3" s="73"/>
      <c r="N3" s="73"/>
      <c r="O3" s="73"/>
      <c r="P3" s="73" t="s">
        <v>221</v>
      </c>
      <c r="Q3" s="74"/>
    </row>
    <row r="4" spans="2:22">
      <c r="B4" s="37"/>
      <c r="C4" s="38"/>
      <c r="D4" s="62">
        <v>42688</v>
      </c>
      <c r="E4" s="62">
        <f>D4+7</f>
        <v>42695</v>
      </c>
      <c r="F4" s="62">
        <f t="shared" ref="F4:Q4" si="0">E4+7</f>
        <v>42702</v>
      </c>
      <c r="G4" s="62">
        <f t="shared" si="0"/>
        <v>42709</v>
      </c>
      <c r="H4" s="62">
        <f t="shared" si="0"/>
        <v>42716</v>
      </c>
      <c r="I4" s="62">
        <f t="shared" si="0"/>
        <v>42723</v>
      </c>
      <c r="J4" s="62">
        <f t="shared" si="0"/>
        <v>42730</v>
      </c>
      <c r="K4" s="62">
        <f t="shared" si="0"/>
        <v>42737</v>
      </c>
      <c r="L4" s="62">
        <f t="shared" si="0"/>
        <v>42744</v>
      </c>
      <c r="M4" s="62">
        <f t="shared" si="0"/>
        <v>42751</v>
      </c>
      <c r="N4" s="62">
        <f t="shared" si="0"/>
        <v>42758</v>
      </c>
      <c r="O4" s="62">
        <f t="shared" si="0"/>
        <v>42765</v>
      </c>
      <c r="P4" s="62">
        <f t="shared" si="0"/>
        <v>42772</v>
      </c>
      <c r="Q4" s="69">
        <f t="shared" si="0"/>
        <v>42779</v>
      </c>
      <c r="R4" s="71"/>
      <c r="S4" s="71"/>
      <c r="T4" s="71"/>
      <c r="U4" s="71"/>
      <c r="V4" s="72"/>
    </row>
    <row r="5" spans="2:22" ht="15">
      <c r="B5" s="68" t="s">
        <v>34</v>
      </c>
      <c r="C5" s="38"/>
      <c r="D5" s="63" t="s">
        <v>15</v>
      </c>
      <c r="E5" s="63" t="s">
        <v>16</v>
      </c>
      <c r="F5" s="63" t="s">
        <v>17</v>
      </c>
      <c r="G5" s="63" t="s">
        <v>18</v>
      </c>
      <c r="H5" s="63" t="s">
        <v>19</v>
      </c>
      <c r="I5" s="63" t="s">
        <v>20</v>
      </c>
      <c r="J5" s="63" t="s">
        <v>21</v>
      </c>
      <c r="K5" s="63" t="s">
        <v>22</v>
      </c>
      <c r="L5" s="63" t="s">
        <v>23</v>
      </c>
      <c r="M5" s="63" t="s">
        <v>24</v>
      </c>
      <c r="N5" s="63" t="s">
        <v>25</v>
      </c>
      <c r="O5" s="63" t="s">
        <v>26</v>
      </c>
      <c r="P5" s="63" t="s">
        <v>27</v>
      </c>
      <c r="Q5" s="70" t="s">
        <v>28</v>
      </c>
    </row>
    <row r="6" spans="2:22" ht="15">
      <c r="B6" s="39" t="s">
        <v>187</v>
      </c>
      <c r="C6" s="38"/>
      <c r="D6" s="64"/>
      <c r="E6" s="40"/>
      <c r="F6" s="40"/>
      <c r="G6" s="40"/>
      <c r="H6" s="40"/>
      <c r="I6" s="40"/>
      <c r="J6" s="40"/>
      <c r="K6" s="40"/>
      <c r="L6" s="40"/>
      <c r="M6" s="40"/>
      <c r="N6" s="40"/>
      <c r="O6" s="40"/>
      <c r="P6" s="40"/>
      <c r="Q6" s="41"/>
    </row>
    <row r="7" spans="2:22">
      <c r="B7" s="59" t="s">
        <v>191</v>
      </c>
      <c r="C7" s="38"/>
      <c r="D7" s="65"/>
      <c r="E7" s="42"/>
      <c r="F7" s="40"/>
      <c r="G7" s="40"/>
      <c r="H7" s="40"/>
      <c r="I7" s="40"/>
      <c r="J7" s="40"/>
      <c r="K7" s="40"/>
      <c r="L7" s="40"/>
      <c r="M7" s="40"/>
      <c r="N7" s="40"/>
      <c r="O7" s="40"/>
      <c r="P7" s="40"/>
      <c r="Q7" s="41"/>
    </row>
    <row r="8" spans="2:22">
      <c r="B8" s="59" t="s">
        <v>223</v>
      </c>
      <c r="C8" s="38"/>
      <c r="D8" s="64"/>
      <c r="E8" s="40"/>
      <c r="F8" s="44"/>
      <c r="G8" s="44"/>
      <c r="H8" s="44"/>
      <c r="I8" s="40"/>
      <c r="J8" s="40"/>
      <c r="K8" s="40"/>
      <c r="L8" s="40"/>
      <c r="M8" s="40"/>
      <c r="N8" s="40"/>
      <c r="O8" s="40"/>
      <c r="P8" s="40"/>
      <c r="Q8" s="41"/>
    </row>
    <row r="9" spans="2:22" ht="15">
      <c r="B9" s="39" t="s">
        <v>186</v>
      </c>
      <c r="C9" s="38"/>
      <c r="D9" s="64"/>
      <c r="E9" s="40"/>
      <c r="F9" s="40"/>
      <c r="G9" s="40"/>
      <c r="H9" s="40"/>
      <c r="I9" s="40"/>
      <c r="J9" s="40"/>
      <c r="K9" s="40"/>
      <c r="L9" s="40"/>
      <c r="M9" s="40"/>
      <c r="N9" s="40"/>
      <c r="O9" s="40"/>
      <c r="P9" s="40"/>
      <c r="Q9" s="41"/>
    </row>
    <row r="10" spans="2:22">
      <c r="B10" s="59" t="s">
        <v>188</v>
      </c>
      <c r="C10" s="38"/>
      <c r="D10" s="64"/>
      <c r="E10" s="40"/>
      <c r="F10" s="40"/>
      <c r="G10" s="40"/>
      <c r="H10" s="40"/>
      <c r="I10" s="45"/>
      <c r="J10" s="45"/>
      <c r="K10" s="40"/>
      <c r="L10" s="40"/>
      <c r="M10" s="40"/>
      <c r="N10" s="40"/>
      <c r="O10" s="40"/>
      <c r="P10" s="40"/>
      <c r="Q10" s="41"/>
    </row>
    <row r="11" spans="2:22">
      <c r="B11" s="59" t="s">
        <v>189</v>
      </c>
      <c r="C11" s="38"/>
      <c r="D11" s="64"/>
      <c r="E11" s="40"/>
      <c r="F11" s="40"/>
      <c r="G11" s="40"/>
      <c r="H11" s="40"/>
      <c r="I11" s="40"/>
      <c r="J11" s="40"/>
      <c r="K11" s="47"/>
      <c r="L11" s="47"/>
      <c r="M11" s="40"/>
      <c r="N11" s="40"/>
      <c r="O11" s="40"/>
      <c r="P11" s="40"/>
      <c r="Q11" s="41"/>
    </row>
    <row r="12" spans="2:22" ht="15">
      <c r="B12" s="39" t="s">
        <v>195</v>
      </c>
      <c r="C12" s="38"/>
      <c r="D12" s="64"/>
      <c r="E12" s="40"/>
      <c r="F12" s="40"/>
      <c r="G12" s="40"/>
      <c r="H12" s="40"/>
      <c r="I12" s="40"/>
      <c r="J12" s="40"/>
      <c r="K12" s="40"/>
      <c r="L12" s="40"/>
      <c r="M12" s="40"/>
      <c r="N12" s="40"/>
      <c r="O12" s="40"/>
      <c r="P12" s="40"/>
      <c r="Q12" s="41"/>
    </row>
    <row r="13" spans="2:22">
      <c r="B13" s="59" t="s">
        <v>190</v>
      </c>
      <c r="C13" s="38"/>
      <c r="D13" s="64"/>
      <c r="E13" s="40"/>
      <c r="F13" s="40"/>
      <c r="G13" s="40"/>
      <c r="H13" s="40"/>
      <c r="I13" s="40"/>
      <c r="J13" s="40"/>
      <c r="K13" s="40"/>
      <c r="L13" s="40"/>
      <c r="M13" s="50"/>
      <c r="N13" s="40"/>
      <c r="O13" s="40"/>
      <c r="P13" s="40"/>
      <c r="Q13" s="41"/>
    </row>
    <row r="14" spans="2:22">
      <c r="B14" s="59" t="s">
        <v>194</v>
      </c>
      <c r="C14" s="38"/>
      <c r="D14" s="64"/>
      <c r="E14" s="40"/>
      <c r="F14" s="40"/>
      <c r="G14" s="40"/>
      <c r="H14" s="40"/>
      <c r="I14" s="40"/>
      <c r="J14" s="40"/>
      <c r="K14" s="40"/>
      <c r="L14" s="40"/>
      <c r="M14" s="40"/>
      <c r="N14" s="51"/>
      <c r="O14" s="51"/>
      <c r="P14" s="40"/>
      <c r="Q14" s="41"/>
    </row>
    <row r="15" spans="2:22" ht="15">
      <c r="B15" s="39" t="s">
        <v>196</v>
      </c>
      <c r="C15" s="38"/>
      <c r="D15" s="64"/>
      <c r="E15" s="40"/>
      <c r="F15" s="40"/>
      <c r="G15" s="40"/>
      <c r="H15" s="40"/>
      <c r="I15" s="40"/>
      <c r="J15" s="40"/>
      <c r="K15" s="40"/>
      <c r="L15" s="40"/>
      <c r="M15" s="40"/>
      <c r="N15" s="40"/>
      <c r="O15" s="40"/>
      <c r="P15" s="40"/>
      <c r="Q15" s="41"/>
    </row>
    <row r="16" spans="2:22">
      <c r="B16" s="59" t="s">
        <v>197</v>
      </c>
      <c r="C16" s="38"/>
      <c r="D16" s="64"/>
      <c r="E16" s="40"/>
      <c r="F16" s="40"/>
      <c r="G16" s="40"/>
      <c r="H16" s="40"/>
      <c r="I16" s="40"/>
      <c r="J16" s="40"/>
      <c r="K16" s="40"/>
      <c r="L16" s="40"/>
      <c r="M16" s="40"/>
      <c r="N16" s="40"/>
      <c r="O16" s="40"/>
      <c r="P16" s="52"/>
      <c r="Q16" s="41"/>
    </row>
    <row r="17" spans="2:17" ht="15" thickBot="1">
      <c r="B17" s="60" t="s">
        <v>194</v>
      </c>
      <c r="C17" s="55"/>
      <c r="D17" s="66"/>
      <c r="E17" s="56"/>
      <c r="F17" s="56"/>
      <c r="G17" s="56"/>
      <c r="H17" s="56"/>
      <c r="I17" s="56"/>
      <c r="J17" s="56"/>
      <c r="K17" s="56"/>
      <c r="L17" s="56"/>
      <c r="M17" s="56"/>
      <c r="N17" s="56"/>
      <c r="O17" s="56"/>
      <c r="P17" s="56"/>
      <c r="Q17" s="61"/>
    </row>
    <row r="20" spans="2:17" ht="15">
      <c r="B20" s="4" t="s">
        <v>36</v>
      </c>
    </row>
    <row r="21" spans="2:17">
      <c r="B21" s="2" t="s">
        <v>1</v>
      </c>
    </row>
    <row r="22" spans="2:17">
      <c r="B22" s="2" t="s">
        <v>68</v>
      </c>
    </row>
    <row r="23" spans="2:17">
      <c r="B23" s="2" t="s">
        <v>2</v>
      </c>
    </row>
    <row r="24" spans="2:17">
      <c r="B24" s="2" t="s">
        <v>3</v>
      </c>
    </row>
    <row r="26" spans="2:17" ht="15">
      <c r="B26" s="4" t="s">
        <v>35</v>
      </c>
    </row>
    <row r="27" spans="2:17">
      <c r="B27" s="2" t="str">
        <f>'Breakdown(Phase II)'!C2</f>
        <v>Project 
Manager</v>
      </c>
      <c r="D27" s="18">
        <f>'Breakdown(Phase I)'!C17</f>
        <v>30</v>
      </c>
    </row>
    <row r="28" spans="2:17">
      <c r="B28" s="2" t="s">
        <v>2</v>
      </c>
      <c r="D28" s="18">
        <f>'Breakdown(Phase I)'!F17</f>
        <v>42</v>
      </c>
    </row>
    <row r="30" spans="2:17" ht="15">
      <c r="B30" s="1"/>
    </row>
  </sheetData>
  <mergeCells count="4">
    <mergeCell ref="D3:F3"/>
    <mergeCell ref="G3:J3"/>
    <mergeCell ref="P3:Q3"/>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9"/>
  <sheetViews>
    <sheetView topLeftCell="A7" zoomScale="85" zoomScaleNormal="85" workbookViewId="0">
      <selection activeCell="F23" sqref="F23"/>
    </sheetView>
  </sheetViews>
  <sheetFormatPr defaultColWidth="9.125" defaultRowHeight="14.25"/>
  <cols>
    <col min="1" max="1" width="2.375" style="2" customWidth="1"/>
    <col min="2" max="2" width="45.375" style="2" customWidth="1"/>
    <col min="3" max="3" width="1.625" style="2" hidden="1" customWidth="1"/>
    <col min="4" max="17" width="5.75" style="18" customWidth="1"/>
    <col min="18" max="21" width="4.875" style="18" customWidth="1"/>
    <col min="22" max="16384" width="9.125" style="2"/>
  </cols>
  <sheetData>
    <row r="1" spans="2:22" ht="15">
      <c r="B1" s="1" t="s">
        <v>216</v>
      </c>
      <c r="D1" s="17"/>
    </row>
    <row r="2" spans="2:22" ht="15.75" thickBot="1">
      <c r="B2" s="1"/>
      <c r="D2" s="17"/>
    </row>
    <row r="3" spans="2:22" ht="15">
      <c r="B3" s="35"/>
      <c r="C3" s="36"/>
      <c r="D3" s="73" t="s">
        <v>218</v>
      </c>
      <c r="E3" s="73"/>
      <c r="F3" s="73"/>
      <c r="G3" s="73" t="s">
        <v>219</v>
      </c>
      <c r="H3" s="73"/>
      <c r="I3" s="73"/>
      <c r="J3" s="73"/>
      <c r="K3" s="73" t="s">
        <v>220</v>
      </c>
      <c r="L3" s="73"/>
      <c r="M3" s="73"/>
      <c r="N3" s="73"/>
      <c r="O3" s="73"/>
      <c r="P3" s="73" t="s">
        <v>221</v>
      </c>
      <c r="Q3" s="73"/>
      <c r="R3" s="73"/>
      <c r="S3" s="73"/>
      <c r="T3" s="75" t="s">
        <v>222</v>
      </c>
      <c r="U3" s="76"/>
    </row>
    <row r="4" spans="2:22">
      <c r="B4" s="37"/>
      <c r="C4" s="38"/>
      <c r="D4" s="62">
        <v>42688</v>
      </c>
      <c r="E4" s="62">
        <f>D4+7</f>
        <v>42695</v>
      </c>
      <c r="F4" s="62">
        <f t="shared" ref="F4:U4" si="0">E4+7</f>
        <v>42702</v>
      </c>
      <c r="G4" s="62">
        <f t="shared" si="0"/>
        <v>42709</v>
      </c>
      <c r="H4" s="62">
        <f t="shared" si="0"/>
        <v>42716</v>
      </c>
      <c r="I4" s="62">
        <f t="shared" si="0"/>
        <v>42723</v>
      </c>
      <c r="J4" s="62">
        <f t="shared" si="0"/>
        <v>42730</v>
      </c>
      <c r="K4" s="62">
        <f t="shared" si="0"/>
        <v>42737</v>
      </c>
      <c r="L4" s="62">
        <f t="shared" si="0"/>
        <v>42744</v>
      </c>
      <c r="M4" s="62">
        <f t="shared" si="0"/>
        <v>42751</v>
      </c>
      <c r="N4" s="62">
        <f t="shared" si="0"/>
        <v>42758</v>
      </c>
      <c r="O4" s="62">
        <f t="shared" si="0"/>
        <v>42765</v>
      </c>
      <c r="P4" s="62">
        <f t="shared" si="0"/>
        <v>42772</v>
      </c>
      <c r="Q4" s="62">
        <f t="shared" si="0"/>
        <v>42779</v>
      </c>
      <c r="R4" s="62">
        <f t="shared" si="0"/>
        <v>42786</v>
      </c>
      <c r="S4" s="62">
        <f t="shared" si="0"/>
        <v>42793</v>
      </c>
      <c r="T4" s="62">
        <f t="shared" si="0"/>
        <v>42800</v>
      </c>
      <c r="U4" s="69">
        <f t="shared" si="0"/>
        <v>42807</v>
      </c>
      <c r="V4" s="16"/>
    </row>
    <row r="5" spans="2:22" ht="15">
      <c r="B5" s="68" t="s">
        <v>34</v>
      </c>
      <c r="C5" s="38"/>
      <c r="D5" s="63" t="s">
        <v>15</v>
      </c>
      <c r="E5" s="63" t="s">
        <v>16</v>
      </c>
      <c r="F5" s="63" t="s">
        <v>17</v>
      </c>
      <c r="G5" s="63" t="s">
        <v>18</v>
      </c>
      <c r="H5" s="63" t="s">
        <v>19</v>
      </c>
      <c r="I5" s="63" t="s">
        <v>20</v>
      </c>
      <c r="J5" s="63" t="s">
        <v>21</v>
      </c>
      <c r="K5" s="63" t="s">
        <v>22</v>
      </c>
      <c r="L5" s="63" t="s">
        <v>23</v>
      </c>
      <c r="M5" s="63" t="s">
        <v>24</v>
      </c>
      <c r="N5" s="63" t="s">
        <v>25</v>
      </c>
      <c r="O5" s="63" t="s">
        <v>26</v>
      </c>
      <c r="P5" s="63" t="s">
        <v>27</v>
      </c>
      <c r="Q5" s="63" t="s">
        <v>28</v>
      </c>
      <c r="R5" s="63" t="s">
        <v>29</v>
      </c>
      <c r="S5" s="63" t="s">
        <v>30</v>
      </c>
      <c r="T5" s="63" t="s">
        <v>31</v>
      </c>
      <c r="U5" s="70" t="s">
        <v>32</v>
      </c>
    </row>
    <row r="6" spans="2:22">
      <c r="B6" s="37" t="s">
        <v>33</v>
      </c>
      <c r="C6" s="38"/>
      <c r="D6" s="65"/>
      <c r="E6" s="40"/>
      <c r="F6" s="40"/>
      <c r="G6" s="40"/>
      <c r="H6" s="40"/>
      <c r="I6" s="40"/>
      <c r="J6" s="40"/>
      <c r="K6" s="40"/>
      <c r="L6" s="40"/>
      <c r="M6" s="40"/>
      <c r="N6" s="40"/>
      <c r="O6" s="40"/>
      <c r="P6" s="40"/>
      <c r="Q6" s="40"/>
      <c r="R6" s="40"/>
      <c r="S6" s="40"/>
      <c r="T6" s="40"/>
      <c r="U6" s="41"/>
    </row>
    <row r="7" spans="2:22">
      <c r="B7" s="37" t="s">
        <v>66</v>
      </c>
      <c r="C7" s="38"/>
      <c r="D7" s="67"/>
      <c r="E7" s="43"/>
      <c r="F7" s="43"/>
      <c r="G7" s="43"/>
      <c r="H7" s="43"/>
      <c r="I7" s="43"/>
      <c r="J7" s="43"/>
      <c r="K7" s="40"/>
      <c r="L7" s="40"/>
      <c r="M7" s="40"/>
      <c r="N7" s="40"/>
      <c r="O7" s="40"/>
      <c r="P7" s="40"/>
      <c r="Q7" s="40"/>
      <c r="R7" s="40"/>
      <c r="S7" s="40"/>
      <c r="T7" s="40"/>
      <c r="U7" s="41"/>
    </row>
    <row r="8" spans="2:22">
      <c r="B8" s="37" t="s">
        <v>223</v>
      </c>
      <c r="C8" s="38"/>
      <c r="D8" s="64"/>
      <c r="E8" s="44"/>
      <c r="F8" s="44"/>
      <c r="G8" s="40"/>
      <c r="H8" s="40"/>
      <c r="I8" s="40"/>
      <c r="J8" s="40"/>
      <c r="K8" s="40"/>
      <c r="L8" s="40"/>
      <c r="M8" s="40"/>
      <c r="N8" s="40"/>
      <c r="O8" s="40"/>
      <c r="P8" s="40"/>
      <c r="Q8" s="40"/>
      <c r="R8" s="40"/>
      <c r="S8" s="40"/>
      <c r="T8" s="40"/>
      <c r="U8" s="41"/>
    </row>
    <row r="9" spans="2:22">
      <c r="B9" s="37" t="s">
        <v>14</v>
      </c>
      <c r="C9" s="38"/>
      <c r="D9" s="64"/>
      <c r="E9" s="40"/>
      <c r="F9" s="40"/>
      <c r="G9" s="45"/>
      <c r="H9" s="45"/>
      <c r="I9" s="45"/>
      <c r="J9" s="45"/>
      <c r="K9" s="45"/>
      <c r="L9" s="45"/>
      <c r="M9" s="45"/>
      <c r="N9" s="45"/>
      <c r="O9" s="45"/>
      <c r="P9" s="40"/>
      <c r="Q9" s="40"/>
      <c r="R9" s="40"/>
      <c r="S9" s="40"/>
      <c r="T9" s="40"/>
      <c r="U9" s="41"/>
    </row>
    <row r="10" spans="2:22">
      <c r="B10" s="46" t="s">
        <v>9</v>
      </c>
      <c r="C10" s="38"/>
      <c r="D10" s="64"/>
      <c r="E10" s="40"/>
      <c r="F10" s="40"/>
      <c r="G10" s="40"/>
      <c r="H10" s="40"/>
      <c r="I10" s="40"/>
      <c r="J10" s="40"/>
      <c r="K10" s="47"/>
      <c r="L10" s="47"/>
      <c r="M10" s="47"/>
      <c r="N10" s="47"/>
      <c r="O10" s="47"/>
      <c r="P10" s="40"/>
      <c r="Q10" s="40"/>
      <c r="R10" s="40"/>
      <c r="S10" s="40"/>
      <c r="T10" s="40"/>
      <c r="U10" s="41"/>
    </row>
    <row r="11" spans="2:22">
      <c r="B11" s="46" t="s">
        <v>8</v>
      </c>
      <c r="C11" s="38"/>
      <c r="D11" s="64"/>
      <c r="E11" s="40"/>
      <c r="F11" s="40"/>
      <c r="G11" s="40"/>
      <c r="H11" s="40"/>
      <c r="I11" s="40"/>
      <c r="J11" s="40"/>
      <c r="K11" s="40"/>
      <c r="L11" s="40"/>
      <c r="M11" s="40"/>
      <c r="N11" s="48"/>
      <c r="O11" s="48"/>
      <c r="P11" s="48"/>
      <c r="Q11" s="48"/>
      <c r="R11" s="40"/>
      <c r="S11" s="40"/>
      <c r="T11" s="40"/>
      <c r="U11" s="41"/>
    </row>
    <row r="12" spans="2:22">
      <c r="B12" s="46" t="s">
        <v>83</v>
      </c>
      <c r="C12" s="38"/>
      <c r="D12" s="64"/>
      <c r="E12" s="40"/>
      <c r="F12" s="40"/>
      <c r="G12" s="40"/>
      <c r="H12" s="40"/>
      <c r="I12" s="40"/>
      <c r="J12" s="40"/>
      <c r="K12" s="49"/>
      <c r="L12" s="49"/>
      <c r="M12" s="40"/>
      <c r="N12" s="40"/>
      <c r="O12" s="40"/>
      <c r="P12" s="40"/>
      <c r="Q12" s="40"/>
      <c r="R12" s="40"/>
      <c r="S12" s="40"/>
      <c r="T12" s="40"/>
      <c r="U12" s="41"/>
    </row>
    <row r="13" spans="2:22">
      <c r="B13" s="46" t="s">
        <v>67</v>
      </c>
      <c r="C13" s="38"/>
      <c r="D13" s="64"/>
      <c r="E13" s="40"/>
      <c r="F13" s="40"/>
      <c r="G13" s="40"/>
      <c r="H13" s="40"/>
      <c r="I13" s="40"/>
      <c r="J13" s="40"/>
      <c r="K13" s="40"/>
      <c r="L13" s="40"/>
      <c r="M13" s="40"/>
      <c r="N13" s="40"/>
      <c r="O13" s="40"/>
      <c r="P13" s="50"/>
      <c r="Q13" s="50"/>
      <c r="R13" s="40"/>
      <c r="S13" s="40"/>
      <c r="T13" s="40"/>
      <c r="U13" s="41"/>
    </row>
    <row r="14" spans="2:22">
      <c r="B14" s="46" t="s">
        <v>37</v>
      </c>
      <c r="C14" s="38"/>
      <c r="D14" s="64"/>
      <c r="E14" s="40"/>
      <c r="F14" s="40"/>
      <c r="G14" s="40"/>
      <c r="H14" s="40"/>
      <c r="I14" s="40"/>
      <c r="J14" s="40"/>
      <c r="K14" s="40"/>
      <c r="L14" s="40"/>
      <c r="M14" s="40"/>
      <c r="N14" s="51"/>
      <c r="O14" s="40"/>
      <c r="P14" s="40"/>
      <c r="Q14" s="40"/>
      <c r="R14" s="40"/>
      <c r="S14" s="40"/>
      <c r="T14" s="40"/>
      <c r="U14" s="41"/>
    </row>
    <row r="15" spans="2:22">
      <c r="B15" s="46" t="s">
        <v>11</v>
      </c>
      <c r="C15" s="38"/>
      <c r="D15" s="64"/>
      <c r="E15" s="40"/>
      <c r="F15" s="40"/>
      <c r="G15" s="40"/>
      <c r="H15" s="40"/>
      <c r="I15" s="40"/>
      <c r="J15" s="40"/>
      <c r="K15" s="40"/>
      <c r="L15" s="40"/>
      <c r="M15" s="40"/>
      <c r="N15" s="40"/>
      <c r="O15" s="40"/>
      <c r="P15" s="40"/>
      <c r="Q15" s="40"/>
      <c r="R15" s="52"/>
      <c r="S15" s="40"/>
      <c r="T15" s="40"/>
      <c r="U15" s="41"/>
    </row>
    <row r="16" spans="2:22">
      <c r="B16" s="46" t="s">
        <v>13</v>
      </c>
      <c r="C16" s="38"/>
      <c r="D16" s="64"/>
      <c r="E16" s="40"/>
      <c r="F16" s="40"/>
      <c r="G16" s="40"/>
      <c r="H16" s="40"/>
      <c r="I16" s="40"/>
      <c r="J16" s="40"/>
      <c r="K16" s="40"/>
      <c r="L16" s="40"/>
      <c r="M16" s="40"/>
      <c r="N16" s="53"/>
      <c r="O16" s="53"/>
      <c r="P16" s="53"/>
      <c r="Q16" s="53"/>
      <c r="R16" s="53"/>
      <c r="S16" s="53"/>
      <c r="T16" s="40"/>
      <c r="U16" s="41"/>
    </row>
    <row r="17" spans="2:21" ht="15" thickBot="1">
      <c r="B17" s="54" t="s">
        <v>91</v>
      </c>
      <c r="C17" s="55"/>
      <c r="D17" s="66"/>
      <c r="E17" s="56"/>
      <c r="F17" s="56"/>
      <c r="G17" s="56"/>
      <c r="H17" s="56"/>
      <c r="I17" s="56"/>
      <c r="J17" s="56"/>
      <c r="K17" s="56"/>
      <c r="L17" s="56"/>
      <c r="M17" s="56"/>
      <c r="N17" s="56"/>
      <c r="O17" s="56"/>
      <c r="P17" s="56"/>
      <c r="Q17" s="56"/>
      <c r="R17" s="56"/>
      <c r="S17" s="57"/>
      <c r="T17" s="57"/>
      <c r="U17" s="58"/>
    </row>
    <row r="20" spans="2:21" ht="15">
      <c r="B20" s="4" t="s">
        <v>36</v>
      </c>
    </row>
    <row r="21" spans="2:21">
      <c r="B21" s="2" t="s">
        <v>1</v>
      </c>
    </row>
    <row r="22" spans="2:21">
      <c r="B22" s="2" t="s">
        <v>68</v>
      </c>
    </row>
    <row r="23" spans="2:21">
      <c r="B23" s="2" t="s">
        <v>2</v>
      </c>
    </row>
    <row r="24" spans="2:21">
      <c r="B24" s="2" t="s">
        <v>3</v>
      </c>
    </row>
    <row r="26" spans="2:21" ht="15">
      <c r="B26" s="4" t="s">
        <v>35</v>
      </c>
    </row>
    <row r="27" spans="2:21">
      <c r="B27" s="2" t="str">
        <f>'Breakdown(Phase II)'!C2</f>
        <v>Project 
Manager</v>
      </c>
      <c r="D27" s="18">
        <f>'Breakdown(Phase II)'!C65</f>
        <v>39</v>
      </c>
    </row>
    <row r="28" spans="2:21">
      <c r="B28" s="2" t="str">
        <f>'Breakdown(Phase II)'!E$2</f>
        <v>System 
Analyst</v>
      </c>
      <c r="D28" s="18">
        <f>'Breakdown(Phase II)'!F65</f>
        <v>411</v>
      </c>
    </row>
    <row r="29" spans="2:21">
      <c r="B29" s="2" t="str">
        <f>'Breakdown(Phase II)'!G$2</f>
        <v>Analyst 
Programmer</v>
      </c>
      <c r="D29" s="18">
        <f>'Breakdown(Phase II)'!G65</f>
        <v>152.5</v>
      </c>
    </row>
  </sheetData>
  <mergeCells count="5">
    <mergeCell ref="D3:F3"/>
    <mergeCell ref="G3:J3"/>
    <mergeCell ref="K3:O3"/>
    <mergeCell ref="P3:S3"/>
    <mergeCell ref="T3:U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34" t="s">
        <v>214</v>
      </c>
    </row>
    <row r="2" spans="1:9" ht="30">
      <c r="A2" s="1" t="s">
        <v>7</v>
      </c>
      <c r="B2" s="1"/>
      <c r="C2" s="23" t="s">
        <v>107</v>
      </c>
      <c r="D2" s="23" t="s">
        <v>108</v>
      </c>
      <c r="E2" s="23" t="s">
        <v>109</v>
      </c>
      <c r="F2" s="23" t="s">
        <v>199</v>
      </c>
      <c r="H2" s="1" t="s">
        <v>85</v>
      </c>
      <c r="I2" s="8" t="s">
        <v>39</v>
      </c>
    </row>
    <row r="3" spans="1:9" ht="15">
      <c r="A3" s="1" t="s">
        <v>0</v>
      </c>
    </row>
    <row r="4" spans="1:9">
      <c r="A4" s="10" t="s">
        <v>193</v>
      </c>
      <c r="C4" s="5">
        <v>30</v>
      </c>
      <c r="H4" s="2" t="s">
        <v>198</v>
      </c>
    </row>
    <row r="5" spans="1:9" ht="15">
      <c r="A5" s="1" t="s">
        <v>187</v>
      </c>
    </row>
    <row r="6" spans="1:9">
      <c r="A6" s="10" t="s">
        <v>191</v>
      </c>
      <c r="F6" s="5">
        <v>2</v>
      </c>
    </row>
    <row r="7" spans="1:9">
      <c r="A7" s="10" t="s">
        <v>192</v>
      </c>
      <c r="F7" s="5">
        <v>5</v>
      </c>
    </row>
    <row r="8" spans="1:9" ht="15">
      <c r="A8" s="1" t="s">
        <v>186</v>
      </c>
    </row>
    <row r="9" spans="1:9">
      <c r="A9" s="10" t="s">
        <v>188</v>
      </c>
      <c r="F9" s="5">
        <v>8</v>
      </c>
    </row>
    <row r="10" spans="1:9">
      <c r="A10" s="10" t="s">
        <v>189</v>
      </c>
      <c r="F10" s="5">
        <v>5</v>
      </c>
    </row>
    <row r="11" spans="1:9" ht="15">
      <c r="A11" s="1" t="s">
        <v>195</v>
      </c>
    </row>
    <row r="12" spans="1:9">
      <c r="A12" s="10" t="s">
        <v>190</v>
      </c>
      <c r="F12" s="5">
        <v>5</v>
      </c>
    </row>
    <row r="13" spans="1:9">
      <c r="A13" s="10" t="s">
        <v>194</v>
      </c>
      <c r="F13" s="5">
        <f>5+5</f>
        <v>10</v>
      </c>
    </row>
    <row r="14" spans="1:9" ht="15">
      <c r="A14" s="1" t="s">
        <v>196</v>
      </c>
    </row>
    <row r="15" spans="1:9">
      <c r="A15" s="10" t="s">
        <v>197</v>
      </c>
      <c r="F15" s="5">
        <v>5</v>
      </c>
    </row>
    <row r="16" spans="1:9">
      <c r="A16" s="10" t="s">
        <v>194</v>
      </c>
      <c r="F16" s="5">
        <v>2</v>
      </c>
    </row>
    <row r="17" spans="1:6" ht="15" thickBot="1">
      <c r="A17" s="10"/>
      <c r="C17" s="13">
        <f>SUM(C3:C16)</f>
        <v>30</v>
      </c>
      <c r="D17" s="13">
        <f>SUM(D3:D16)</f>
        <v>0</v>
      </c>
      <c r="E17" s="13">
        <f>SUM(E3:E16)</f>
        <v>0</v>
      </c>
      <c r="F17" s="13">
        <f>SUM(F3:F16)</f>
        <v>42</v>
      </c>
    </row>
    <row r="18" spans="1:6" ht="15" thickTop="1">
      <c r="E18" s="14"/>
      <c r="F18" s="14"/>
    </row>
    <row r="19" spans="1:6" ht="15">
      <c r="A19" s="1" t="s">
        <v>38</v>
      </c>
    </row>
    <row r="22" spans="1:6">
      <c r="A22" s="10"/>
    </row>
    <row r="23" spans="1:6">
      <c r="A23" s="10"/>
    </row>
    <row r="24" spans="1:6">
      <c r="A24" s="10"/>
    </row>
    <row r="25" spans="1:6">
      <c r="A25" s="10"/>
    </row>
    <row r="26" spans="1:6">
      <c r="A26" s="10"/>
    </row>
    <row r="27" spans="1:6">
      <c r="A27" s="10"/>
    </row>
    <row r="28" spans="1:6">
      <c r="A28" s="10"/>
    </row>
    <row r="29" spans="1:6">
      <c r="A29" s="10"/>
    </row>
    <row r="30" spans="1:6">
      <c r="A30" s="10"/>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zoomScale="85" zoomScaleNormal="85" workbookViewId="0">
      <pane xSplit="2" ySplit="2" topLeftCell="C52" activePane="bottomRight" state="frozen"/>
      <selection pane="topRight" activeCell="C1" sqref="C1"/>
      <selection pane="bottomLeft" activeCell="A3" sqref="A3"/>
      <selection pane="bottomRight" activeCell="F71" sqref="F71"/>
    </sheetView>
  </sheetViews>
  <sheetFormatPr defaultColWidth="9.125" defaultRowHeight="14.25"/>
  <cols>
    <col min="1" max="1" width="79.5" style="2" bestFit="1" customWidth="1"/>
    <col min="2" max="2" width="1.5" style="2" customWidth="1"/>
    <col min="3" max="3" width="14.625" style="5" customWidth="1"/>
    <col min="4" max="5" width="14.625" style="5" hidden="1" customWidth="1"/>
    <col min="6" max="7" width="14.625" style="5" customWidth="1"/>
    <col min="8" max="8" width="1.625" style="2" hidden="1" customWidth="1"/>
    <col min="9" max="9" width="47.625" style="2" hidden="1" customWidth="1"/>
    <col min="10" max="10" width="67.125" style="6" hidden="1" customWidth="1"/>
    <col min="11" max="11" width="51.5" style="2" hidden="1" customWidth="1"/>
    <col min="12" max="12" width="0" style="2" hidden="1" customWidth="1"/>
    <col min="13" max="16384" width="9.125" style="2"/>
  </cols>
  <sheetData>
    <row r="1" spans="1:11" ht="15">
      <c r="A1" s="34" t="s">
        <v>215</v>
      </c>
    </row>
    <row r="2" spans="1:11" ht="30">
      <c r="A2" s="1" t="s">
        <v>7</v>
      </c>
      <c r="B2" s="1"/>
      <c r="C2" s="23" t="s">
        <v>107</v>
      </c>
      <c r="D2" s="23" t="s">
        <v>108</v>
      </c>
      <c r="E2" s="23" t="s">
        <v>109</v>
      </c>
      <c r="F2" s="23" t="s">
        <v>109</v>
      </c>
      <c r="G2" s="23" t="s">
        <v>110</v>
      </c>
      <c r="I2" s="1" t="s">
        <v>85</v>
      </c>
      <c r="J2" s="8" t="s">
        <v>39</v>
      </c>
    </row>
    <row r="3" spans="1:11" ht="15">
      <c r="A3" s="1" t="s">
        <v>0</v>
      </c>
    </row>
    <row r="4" spans="1:11" ht="15" customHeight="1">
      <c r="A4" s="9" t="s">
        <v>43</v>
      </c>
      <c r="C4" s="5">
        <v>15</v>
      </c>
      <c r="J4" s="6" t="s">
        <v>112</v>
      </c>
      <c r="K4" s="6"/>
    </row>
    <row r="5" spans="1:11" ht="16.5" customHeight="1">
      <c r="A5" s="9" t="s">
        <v>60</v>
      </c>
      <c r="C5" s="5">
        <v>2</v>
      </c>
      <c r="I5" s="6" t="s">
        <v>86</v>
      </c>
      <c r="J5" s="11" t="s">
        <v>42</v>
      </c>
    </row>
    <row r="6" spans="1:11" ht="15.75" customHeight="1">
      <c r="A6" s="9" t="s">
        <v>6</v>
      </c>
      <c r="C6" s="5">
        <v>16</v>
      </c>
      <c r="I6" s="6" t="s">
        <v>151</v>
      </c>
      <c r="J6" s="11" t="s">
        <v>40</v>
      </c>
    </row>
    <row r="7" spans="1:11" ht="16.5" customHeight="1">
      <c r="A7" s="15" t="s">
        <v>65</v>
      </c>
      <c r="C7" s="5">
        <v>2</v>
      </c>
      <c r="J7" s="6" t="s">
        <v>64</v>
      </c>
    </row>
    <row r="8" spans="1:11" ht="20.25" customHeight="1">
      <c r="A8" s="15" t="s">
        <v>84</v>
      </c>
      <c r="C8" s="5">
        <v>3</v>
      </c>
      <c r="I8" s="6" t="s">
        <v>93</v>
      </c>
      <c r="J8" s="11" t="s">
        <v>87</v>
      </c>
    </row>
    <row r="9" spans="1:11" ht="21" customHeight="1">
      <c r="A9" s="4" t="s">
        <v>98</v>
      </c>
      <c r="I9" s="6"/>
    </row>
    <row r="10" spans="1:11" ht="15" customHeight="1">
      <c r="A10" s="9" t="s">
        <v>95</v>
      </c>
      <c r="E10" s="20">
        <v>4</v>
      </c>
      <c r="F10" s="5">
        <v>4</v>
      </c>
      <c r="I10" s="11" t="s">
        <v>96</v>
      </c>
      <c r="J10" s="6" t="s">
        <v>136</v>
      </c>
    </row>
    <row r="11" spans="1:11" ht="27.75" customHeight="1">
      <c r="A11" s="15" t="s">
        <v>134</v>
      </c>
      <c r="D11" s="20">
        <v>6</v>
      </c>
      <c r="E11" s="5">
        <v>3</v>
      </c>
      <c r="F11" s="5">
        <v>9</v>
      </c>
      <c r="I11" s="11" t="s">
        <v>113</v>
      </c>
      <c r="J11" s="6" t="s">
        <v>135</v>
      </c>
    </row>
    <row r="12" spans="1:11" ht="21" customHeight="1">
      <c r="A12" s="1" t="s">
        <v>4</v>
      </c>
      <c r="I12" s="6"/>
    </row>
    <row r="13" spans="1:11" ht="17.25" customHeight="1">
      <c r="A13" s="2" t="s">
        <v>115</v>
      </c>
      <c r="D13" s="5">
        <v>6</v>
      </c>
      <c r="E13" s="5">
        <v>9</v>
      </c>
      <c r="F13" s="5">
        <v>15</v>
      </c>
      <c r="I13" s="6"/>
      <c r="J13" s="6" t="s">
        <v>128</v>
      </c>
    </row>
    <row r="14" spans="1:11" ht="14.25" customHeight="1">
      <c r="A14" s="2" t="s">
        <v>116</v>
      </c>
      <c r="D14" s="5">
        <v>5</v>
      </c>
      <c r="E14" s="5">
        <v>7.5</v>
      </c>
      <c r="F14" s="5">
        <v>12.5</v>
      </c>
      <c r="I14" s="6"/>
      <c r="J14" s="6" t="s">
        <v>129</v>
      </c>
    </row>
    <row r="15" spans="1:11" ht="18" customHeight="1">
      <c r="A15" s="2" t="s">
        <v>117</v>
      </c>
      <c r="D15" s="5">
        <v>6</v>
      </c>
      <c r="E15" s="5">
        <v>9</v>
      </c>
      <c r="F15" s="5">
        <v>15</v>
      </c>
      <c r="I15" s="6"/>
      <c r="J15" s="24" t="s">
        <v>130</v>
      </c>
    </row>
    <row r="16" spans="1:11" ht="15.75" customHeight="1">
      <c r="A16" s="9" t="s">
        <v>118</v>
      </c>
      <c r="D16" s="5">
        <v>2</v>
      </c>
      <c r="E16" s="5">
        <v>2</v>
      </c>
      <c r="F16" s="5">
        <v>4</v>
      </c>
      <c r="J16" s="2"/>
    </row>
    <row r="17" spans="1:16383" ht="15" customHeight="1">
      <c r="A17" s="9" t="s">
        <v>5</v>
      </c>
      <c r="E17" s="5">
        <v>2</v>
      </c>
      <c r="F17" s="5">
        <v>2</v>
      </c>
      <c r="I17" s="6"/>
      <c r="J17" s="6" t="s">
        <v>41</v>
      </c>
    </row>
    <row r="18" spans="1:16383" ht="15" customHeight="1">
      <c r="A18" s="9" t="s">
        <v>81</v>
      </c>
      <c r="E18" s="5">
        <v>2</v>
      </c>
      <c r="F18" s="5">
        <v>2</v>
      </c>
      <c r="I18" s="6"/>
      <c r="J18" s="6" t="s">
        <v>61</v>
      </c>
    </row>
    <row r="19" spans="1:16383" ht="15" customHeight="1">
      <c r="A19" s="9" t="s">
        <v>99</v>
      </c>
      <c r="E19" s="5">
        <v>3</v>
      </c>
      <c r="F19" s="5">
        <v>3</v>
      </c>
      <c r="I19" s="11" t="s">
        <v>120</v>
      </c>
      <c r="J19" s="6" t="s">
        <v>97</v>
      </c>
    </row>
    <row r="20" spans="1:16383" ht="15" customHeight="1">
      <c r="A20" s="9" t="s">
        <v>140</v>
      </c>
      <c r="E20" s="5">
        <v>3</v>
      </c>
      <c r="F20" s="5">
        <v>3</v>
      </c>
      <c r="G20" s="5">
        <v>1.5</v>
      </c>
      <c r="I20" s="11"/>
      <c r="J20" s="6" t="s">
        <v>141</v>
      </c>
    </row>
    <row r="21" spans="1:16383" ht="15" customHeight="1">
      <c r="A21" s="9" t="s">
        <v>126</v>
      </c>
      <c r="E21" s="5">
        <v>5</v>
      </c>
      <c r="F21" s="5">
        <v>5</v>
      </c>
      <c r="I21" s="6" t="s">
        <v>132</v>
      </c>
    </row>
    <row r="22" spans="1:16383" ht="15" customHeight="1">
      <c r="A22" s="9" t="s">
        <v>142</v>
      </c>
      <c r="E22" s="5">
        <v>2</v>
      </c>
      <c r="F22" s="5">
        <v>2</v>
      </c>
      <c r="G22" s="5">
        <v>1</v>
      </c>
      <c r="I22" s="11"/>
      <c r="J22" s="6" t="s">
        <v>143</v>
      </c>
    </row>
    <row r="23" spans="1:16383" ht="15" customHeight="1">
      <c r="A23" s="9" t="s">
        <v>70</v>
      </c>
      <c r="E23" s="5">
        <v>1</v>
      </c>
      <c r="F23" s="5">
        <v>1</v>
      </c>
      <c r="I23" s="6" t="s">
        <v>133</v>
      </c>
    </row>
    <row r="24" spans="1:16383" ht="21" customHeight="1">
      <c r="A24" s="4" t="s">
        <v>200</v>
      </c>
      <c r="I24" s="6"/>
    </row>
    <row r="25" spans="1:16383" ht="18" customHeight="1">
      <c r="A25" s="9" t="s">
        <v>69</v>
      </c>
      <c r="E25" s="5">
        <v>6</v>
      </c>
      <c r="F25" s="5">
        <v>6</v>
      </c>
      <c r="G25" s="5">
        <v>7</v>
      </c>
      <c r="I25" s="6" t="s">
        <v>127</v>
      </c>
      <c r="J25" s="11" t="s">
        <v>131</v>
      </c>
    </row>
    <row r="26" spans="1:16383" ht="14.25" customHeight="1">
      <c r="A26" s="9" t="s">
        <v>144</v>
      </c>
      <c r="E26" s="5">
        <v>2</v>
      </c>
      <c r="F26" s="5">
        <v>2</v>
      </c>
      <c r="G26" s="5">
        <v>1</v>
      </c>
      <c r="I26" s="6"/>
      <c r="J26" s="6" t="s">
        <v>143</v>
      </c>
    </row>
    <row r="27" spans="1:16383" ht="18.75" customHeight="1">
      <c r="A27" s="22" t="s">
        <v>106</v>
      </c>
      <c r="B27" s="10"/>
      <c r="G27" s="21"/>
      <c r="H27" s="10" t="s">
        <v>100</v>
      </c>
      <c r="I27" s="10" t="s">
        <v>100</v>
      </c>
      <c r="J27" s="6" t="s">
        <v>100</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33" customHeight="1">
      <c r="A28" s="22" t="s">
        <v>122</v>
      </c>
      <c r="B28" s="10"/>
      <c r="C28" s="10"/>
      <c r="D28" s="10"/>
      <c r="E28" s="18">
        <v>12</v>
      </c>
      <c r="F28" s="5">
        <v>12</v>
      </c>
      <c r="G28" s="26">
        <v>33</v>
      </c>
      <c r="H28" s="10"/>
      <c r="I28" s="10"/>
      <c r="J28" s="6" t="s">
        <v>201</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ht="21" customHeight="1">
      <c r="A29" s="10" t="s">
        <v>123</v>
      </c>
      <c r="E29" s="21"/>
      <c r="G29" s="21"/>
      <c r="I29" s="6"/>
      <c r="J29" s="77" t="s">
        <v>152</v>
      </c>
    </row>
    <row r="30" spans="1:16383" ht="21" customHeight="1">
      <c r="A30" s="10" t="s">
        <v>124</v>
      </c>
      <c r="D30" s="5">
        <v>4</v>
      </c>
      <c r="E30" s="21">
        <v>10</v>
      </c>
      <c r="F30" s="5">
        <v>14</v>
      </c>
      <c r="G30" s="21">
        <v>32</v>
      </c>
      <c r="I30" s="6"/>
      <c r="J30" s="77"/>
    </row>
    <row r="31" spans="1:16383" ht="21" customHeight="1">
      <c r="A31" s="10" t="s">
        <v>125</v>
      </c>
      <c r="D31" s="5">
        <v>6</v>
      </c>
      <c r="E31" s="21">
        <v>15</v>
      </c>
      <c r="F31" s="5">
        <v>21</v>
      </c>
      <c r="G31" s="21">
        <v>30</v>
      </c>
      <c r="I31" s="6"/>
      <c r="J31" s="25" t="s">
        <v>153</v>
      </c>
    </row>
    <row r="32" spans="1:16383" ht="21" customHeight="1">
      <c r="A32" s="10" t="s">
        <v>104</v>
      </c>
      <c r="E32" s="21"/>
      <c r="G32" s="21"/>
      <c r="I32" s="6"/>
    </row>
    <row r="33" spans="1:10" ht="21" customHeight="1">
      <c r="A33" s="9" t="s">
        <v>101</v>
      </c>
      <c r="E33" s="5">
        <v>1</v>
      </c>
      <c r="F33" s="5">
        <v>1</v>
      </c>
      <c r="G33" s="21">
        <v>1</v>
      </c>
      <c r="I33" s="6"/>
      <c r="J33" s="6" t="s">
        <v>202</v>
      </c>
    </row>
    <row r="34" spans="1:10" ht="21" customHeight="1">
      <c r="A34" s="9" t="s">
        <v>82</v>
      </c>
      <c r="G34" s="21">
        <v>2</v>
      </c>
      <c r="I34" s="6"/>
    </row>
    <row r="35" spans="1:10" ht="21" customHeight="1">
      <c r="A35" s="9" t="s">
        <v>71</v>
      </c>
      <c r="E35" s="5">
        <v>1</v>
      </c>
      <c r="F35" s="5">
        <v>1</v>
      </c>
      <c r="I35" s="6" t="s">
        <v>154</v>
      </c>
    </row>
    <row r="36" spans="1:10" ht="21" customHeight="1">
      <c r="A36" s="4" t="s">
        <v>102</v>
      </c>
      <c r="I36" s="6"/>
    </row>
    <row r="37" spans="1:10" ht="21" customHeight="1">
      <c r="A37" s="9" t="s">
        <v>139</v>
      </c>
      <c r="E37" s="5">
        <v>5</v>
      </c>
      <c r="F37" s="5">
        <v>5</v>
      </c>
      <c r="G37" s="5">
        <v>24</v>
      </c>
      <c r="I37" s="11" t="s">
        <v>111</v>
      </c>
      <c r="J37" s="6" t="s">
        <v>203</v>
      </c>
    </row>
    <row r="38" spans="1:10" ht="21" customHeight="1">
      <c r="A38" s="9" t="s">
        <v>105</v>
      </c>
      <c r="E38" s="5">
        <v>236</v>
      </c>
      <c r="F38" s="5">
        <f>236/2</f>
        <v>118</v>
      </c>
      <c r="I38" s="11"/>
      <c r="J38" s="11" t="s">
        <v>145</v>
      </c>
    </row>
    <row r="39" spans="1:10" ht="21" customHeight="1">
      <c r="A39" s="9" t="s">
        <v>88</v>
      </c>
      <c r="E39" s="5">
        <v>1</v>
      </c>
      <c r="F39" s="5">
        <v>1</v>
      </c>
      <c r="G39" s="5">
        <v>1</v>
      </c>
      <c r="I39" s="6"/>
    </row>
    <row r="40" spans="1:10" ht="21" customHeight="1">
      <c r="A40" s="4" t="s">
        <v>103</v>
      </c>
      <c r="I40" s="6"/>
    </row>
    <row r="41" spans="1:10" ht="21" customHeight="1">
      <c r="A41" s="9" t="s">
        <v>138</v>
      </c>
      <c r="E41" s="5">
        <v>1</v>
      </c>
      <c r="F41" s="5">
        <v>1</v>
      </c>
      <c r="G41" s="5">
        <v>2</v>
      </c>
      <c r="I41" s="6"/>
      <c r="J41" s="6" t="s">
        <v>119</v>
      </c>
    </row>
    <row r="42" spans="1:10" ht="21" customHeight="1">
      <c r="A42" s="9" t="s">
        <v>137</v>
      </c>
      <c r="E42" s="5">
        <v>1</v>
      </c>
      <c r="F42" s="5">
        <v>1</v>
      </c>
      <c r="G42" s="5">
        <v>2</v>
      </c>
      <c r="I42" s="6"/>
      <c r="J42" s="6" t="s">
        <v>119</v>
      </c>
    </row>
    <row r="43" spans="1:10" ht="21" customHeight="1">
      <c r="A43" s="4" t="s">
        <v>8</v>
      </c>
      <c r="I43" s="6"/>
    </row>
    <row r="44" spans="1:10" ht="21" customHeight="1">
      <c r="A44" s="9" t="s">
        <v>138</v>
      </c>
      <c r="E44" s="5">
        <v>2</v>
      </c>
      <c r="F44" s="5">
        <v>2</v>
      </c>
      <c r="G44" s="5">
        <v>2</v>
      </c>
      <c r="I44" s="6"/>
      <c r="J44" s="6" t="s">
        <v>119</v>
      </c>
    </row>
    <row r="45" spans="1:10" ht="21" customHeight="1">
      <c r="A45" s="9" t="s">
        <v>114</v>
      </c>
      <c r="I45" s="11" t="s">
        <v>155</v>
      </c>
      <c r="J45" s="11"/>
    </row>
    <row r="46" spans="1:10" ht="21" customHeight="1">
      <c r="A46" s="15" t="s">
        <v>147</v>
      </c>
      <c r="E46" s="5">
        <v>4</v>
      </c>
      <c r="F46" s="5">
        <v>4</v>
      </c>
      <c r="I46" s="11" t="s">
        <v>156</v>
      </c>
      <c r="J46" s="6" t="s">
        <v>44</v>
      </c>
    </row>
    <row r="47" spans="1:10" ht="99.75">
      <c r="A47" s="15" t="s">
        <v>148</v>
      </c>
      <c r="E47" s="5">
        <v>3</v>
      </c>
      <c r="F47" s="5">
        <v>3</v>
      </c>
      <c r="I47" s="11"/>
      <c r="J47" s="12" t="s">
        <v>45</v>
      </c>
    </row>
    <row r="48" spans="1:10" ht="71.25">
      <c r="A48" s="9" t="s">
        <v>10</v>
      </c>
      <c r="E48" s="5">
        <v>236</v>
      </c>
      <c r="F48" s="5">
        <f>236/2</f>
        <v>118</v>
      </c>
      <c r="I48" s="11" t="s">
        <v>157</v>
      </c>
      <c r="J48" s="11" t="s">
        <v>146</v>
      </c>
    </row>
    <row r="49" spans="1:10">
      <c r="A49" s="9" t="s">
        <v>72</v>
      </c>
      <c r="E49" s="5">
        <v>1</v>
      </c>
      <c r="F49" s="5">
        <v>1</v>
      </c>
      <c r="I49" s="6" t="s">
        <v>158</v>
      </c>
    </row>
    <row r="50" spans="1:10">
      <c r="A50" s="9" t="s">
        <v>77</v>
      </c>
      <c r="E50" s="5">
        <v>1</v>
      </c>
      <c r="F50" s="5">
        <v>1</v>
      </c>
      <c r="G50" s="21"/>
      <c r="I50" s="6"/>
    </row>
    <row r="51" spans="1:10" ht="42.75">
      <c r="A51" s="15" t="s">
        <v>76</v>
      </c>
      <c r="E51" s="5">
        <v>3</v>
      </c>
      <c r="F51" s="5">
        <v>3</v>
      </c>
      <c r="G51" s="21"/>
      <c r="I51" s="6"/>
      <c r="J51" s="6" t="s">
        <v>204</v>
      </c>
    </row>
    <row r="52" spans="1:10" s="1" customFormat="1" ht="15">
      <c r="A52" s="4" t="s">
        <v>150</v>
      </c>
      <c r="C52" s="7"/>
      <c r="D52" s="7"/>
      <c r="E52" s="7"/>
      <c r="F52" s="5"/>
      <c r="G52" s="27"/>
      <c r="I52" s="6"/>
      <c r="J52" s="19"/>
    </row>
    <row r="53" spans="1:10">
      <c r="A53" s="9" t="s">
        <v>74</v>
      </c>
      <c r="E53" s="20">
        <v>5</v>
      </c>
      <c r="F53" s="5">
        <v>5</v>
      </c>
      <c r="G53" s="21">
        <v>10</v>
      </c>
      <c r="I53" s="6"/>
      <c r="J53" s="11"/>
    </row>
    <row r="54" spans="1:10" ht="28.5">
      <c r="A54" s="9" t="s">
        <v>73</v>
      </c>
      <c r="E54" s="5">
        <v>4.5</v>
      </c>
      <c r="F54" s="5">
        <v>4.5</v>
      </c>
      <c r="G54" s="21">
        <v>3</v>
      </c>
      <c r="I54" s="11" t="s">
        <v>159</v>
      </c>
      <c r="J54" s="11" t="s">
        <v>149</v>
      </c>
    </row>
    <row r="55" spans="1:10" ht="15">
      <c r="A55" s="4" t="s">
        <v>78</v>
      </c>
      <c r="G55" s="21"/>
      <c r="I55" s="6"/>
    </row>
    <row r="56" spans="1:10">
      <c r="A56" s="9" t="s">
        <v>89</v>
      </c>
      <c r="D56" s="5">
        <v>2</v>
      </c>
      <c r="F56" s="5">
        <v>2</v>
      </c>
      <c r="G56" s="21"/>
      <c r="I56" s="6" t="s">
        <v>160</v>
      </c>
    </row>
    <row r="57" spans="1:10" ht="15">
      <c r="A57" s="4" t="s">
        <v>11</v>
      </c>
      <c r="I57" s="6"/>
    </row>
    <row r="58" spans="1:10" ht="28.5">
      <c r="A58" s="9" t="s">
        <v>12</v>
      </c>
      <c r="E58" s="5">
        <v>2</v>
      </c>
      <c r="F58" s="5">
        <v>2</v>
      </c>
      <c r="I58" s="6" t="s">
        <v>161</v>
      </c>
      <c r="J58" s="11" t="s">
        <v>205</v>
      </c>
    </row>
    <row r="59" spans="1:10">
      <c r="A59" s="10" t="s">
        <v>75</v>
      </c>
      <c r="D59" s="20">
        <v>1</v>
      </c>
      <c r="E59" s="20">
        <v>1</v>
      </c>
      <c r="F59" s="5">
        <v>2</v>
      </c>
      <c r="I59" s="6" t="s">
        <v>94</v>
      </c>
      <c r="J59" s="11"/>
    </row>
    <row r="60" spans="1:10" ht="15">
      <c r="A60" s="4" t="s">
        <v>13</v>
      </c>
      <c r="I60" s="6"/>
    </row>
    <row r="61" spans="1:10">
      <c r="A61" s="10" t="s">
        <v>90</v>
      </c>
      <c r="E61" s="5">
        <v>2</v>
      </c>
      <c r="F61" s="5">
        <v>2</v>
      </c>
      <c r="I61" s="6" t="s">
        <v>162</v>
      </c>
    </row>
    <row r="62" spans="1:10" ht="15">
      <c r="A62" s="4" t="s">
        <v>91</v>
      </c>
      <c r="I62" s="6"/>
    </row>
    <row r="63" spans="1:10">
      <c r="A63" s="10" t="s">
        <v>92</v>
      </c>
      <c r="C63" s="5">
        <v>1</v>
      </c>
      <c r="E63" s="5">
        <v>1</v>
      </c>
      <c r="F63" s="5">
        <v>1</v>
      </c>
      <c r="I63" s="6" t="s">
        <v>121</v>
      </c>
    </row>
    <row r="64" spans="1:10">
      <c r="A64" s="9"/>
    </row>
    <row r="65" spans="1:7" ht="15" thickBot="1">
      <c r="C65" s="13">
        <f>SUM(C3:C64)</f>
        <v>39</v>
      </c>
      <c r="D65" s="13">
        <f t="shared" ref="D65:F65" si="0">SUM(D3:D64)</f>
        <v>38</v>
      </c>
      <c r="E65" s="13">
        <f t="shared" si="0"/>
        <v>609</v>
      </c>
      <c r="F65" s="13">
        <f t="shared" si="0"/>
        <v>411</v>
      </c>
      <c r="G65" s="13">
        <f>SUM(G3:G64)</f>
        <v>152.5</v>
      </c>
    </row>
    <row r="66" spans="1:7" ht="15" thickTop="1">
      <c r="E66" s="14"/>
      <c r="F66" s="14"/>
    </row>
    <row r="67" spans="1:7" ht="15">
      <c r="A67" s="1" t="s">
        <v>38</v>
      </c>
    </row>
    <row r="70" spans="1:7">
      <c r="A70" s="10"/>
    </row>
    <row r="71" spans="1:7">
      <c r="A71" s="10"/>
    </row>
    <row r="72" spans="1:7">
      <c r="A72" s="10"/>
    </row>
    <row r="73" spans="1:7">
      <c r="A73" s="10"/>
    </row>
    <row r="74" spans="1:7">
      <c r="A74" s="10"/>
    </row>
    <row r="75" spans="1:7">
      <c r="A75" s="10"/>
    </row>
    <row r="76" spans="1:7">
      <c r="A76" s="10"/>
    </row>
    <row r="77" spans="1:7">
      <c r="A77" s="10"/>
    </row>
    <row r="78" spans="1:7">
      <c r="A78" s="10"/>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46</v>
      </c>
    </row>
    <row r="2" spans="1:2">
      <c r="B2" s="2" t="s">
        <v>63</v>
      </c>
    </row>
    <row r="3" spans="1:2">
      <c r="B3" s="2" t="s">
        <v>47</v>
      </c>
    </row>
    <row r="4" spans="1:2">
      <c r="B4" s="2" t="s">
        <v>48</v>
      </c>
    </row>
    <row r="5" spans="1:2">
      <c r="B5" s="2" t="s">
        <v>79</v>
      </c>
    </row>
    <row r="6" spans="1:2">
      <c r="B6" s="2" t="s">
        <v>80</v>
      </c>
    </row>
    <row r="7" spans="1:2">
      <c r="B7" s="2" t="s">
        <v>50</v>
      </c>
    </row>
    <row r="8" spans="1:2">
      <c r="B8" s="2" t="s">
        <v>49</v>
      </c>
    </row>
    <row r="9" spans="1:2">
      <c r="B9" s="2" t="s">
        <v>62</v>
      </c>
    </row>
    <row r="11" spans="1:2">
      <c r="A11" s="2" t="s">
        <v>51</v>
      </c>
    </row>
    <row r="13" spans="1:2">
      <c r="A13" s="2" t="s">
        <v>52</v>
      </c>
    </row>
    <row r="14" spans="1:2">
      <c r="B14" s="2" t="s">
        <v>163</v>
      </c>
    </row>
    <row r="15" spans="1:2">
      <c r="B15" s="2" t="s">
        <v>164</v>
      </c>
    </row>
    <row r="16" spans="1:2">
      <c r="B16" s="2" t="s">
        <v>165</v>
      </c>
    </row>
    <row r="17" spans="1:2">
      <c r="B17" s="2" t="s">
        <v>166</v>
      </c>
    </row>
    <row r="18" spans="1:2">
      <c r="B18" s="2" t="s">
        <v>167</v>
      </c>
    </row>
    <row r="19" spans="1:2">
      <c r="B19" s="2" t="s">
        <v>168</v>
      </c>
    </row>
    <row r="20" spans="1:2">
      <c r="B20" s="2" t="s">
        <v>169</v>
      </c>
    </row>
    <row r="21" spans="1:2">
      <c r="B21" s="2" t="s">
        <v>170</v>
      </c>
    </row>
    <row r="22" spans="1:2">
      <c r="B22" s="2" t="s">
        <v>171</v>
      </c>
    </row>
    <row r="23" spans="1:2">
      <c r="B23" s="2" t="s">
        <v>172</v>
      </c>
    </row>
    <row r="24" spans="1:2">
      <c r="B24" s="2" t="s">
        <v>173</v>
      </c>
    </row>
    <row r="25" spans="1:2">
      <c r="B25" s="2" t="s">
        <v>174</v>
      </c>
    </row>
    <row r="26" spans="1:2">
      <c r="A26" s="2" t="s">
        <v>53</v>
      </c>
    </row>
    <row r="27" spans="1:2">
      <c r="B27" s="2" t="s">
        <v>175</v>
      </c>
    </row>
    <row r="28" spans="1:2">
      <c r="B28" s="2" t="s">
        <v>176</v>
      </c>
    </row>
    <row r="29" spans="1:2">
      <c r="B29" s="2" t="s">
        <v>177</v>
      </c>
    </row>
    <row r="30" spans="1:2">
      <c r="A30" s="2" t="s">
        <v>59</v>
      </c>
    </row>
    <row r="31" spans="1:2">
      <c r="B31" s="2" t="s">
        <v>178</v>
      </c>
    </row>
    <row r="32" spans="1:2">
      <c r="A32" s="2" t="s">
        <v>58</v>
      </c>
    </row>
    <row r="33" spans="1:2">
      <c r="B33" s="2" t="s">
        <v>111</v>
      </c>
    </row>
    <row r="34" spans="1:2">
      <c r="B34" s="2" t="s">
        <v>179</v>
      </c>
    </row>
    <row r="35" spans="1:2">
      <c r="B35" s="2" t="s">
        <v>159</v>
      </c>
    </row>
    <row r="36" spans="1:2">
      <c r="A36" s="2" t="s">
        <v>57</v>
      </c>
    </row>
    <row r="37" spans="1:2">
      <c r="B37" s="2" t="s">
        <v>155</v>
      </c>
    </row>
    <row r="38" spans="1:2">
      <c r="B38" s="2" t="s">
        <v>180</v>
      </c>
    </row>
    <row r="39" spans="1:2">
      <c r="B39" s="2" t="s">
        <v>181</v>
      </c>
    </row>
    <row r="40" spans="1:2">
      <c r="A40" s="2" t="s">
        <v>56</v>
      </c>
    </row>
    <row r="41" spans="1:2">
      <c r="B41" s="2" t="s">
        <v>162</v>
      </c>
    </row>
    <row r="42" spans="1:2">
      <c r="B42" s="2" t="s">
        <v>156</v>
      </c>
    </row>
    <row r="43" spans="1:2">
      <c r="B43" s="2" t="s">
        <v>158</v>
      </c>
    </row>
    <row r="44" spans="1:2">
      <c r="B44" s="2" t="s">
        <v>160</v>
      </c>
    </row>
    <row r="45" spans="1:2">
      <c r="A45" s="2" t="s">
        <v>55</v>
      </c>
    </row>
    <row r="46" spans="1:2">
      <c r="B46" s="2" t="s">
        <v>182</v>
      </c>
    </row>
    <row r="47" spans="1:2">
      <c r="B47" s="2" t="s">
        <v>183</v>
      </c>
    </row>
    <row r="48" spans="1:2">
      <c r="B48" s="2" t="s">
        <v>184</v>
      </c>
    </row>
    <row r="49" spans="1:2">
      <c r="A49" s="2" t="s">
        <v>54</v>
      </c>
    </row>
    <row r="50" spans="1:2">
      <c r="B50" s="2" t="s">
        <v>185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2016-10-12T09:48:51Z</dcterms:modified>
</cp:coreProperties>
</file>