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nlightening\Desktop\cx\oracle\"/>
    </mc:Choice>
  </mc:AlternateContent>
  <bookViews>
    <workbookView xWindow="8400" yWindow="1455" windowWidth="14145" windowHeight="14565" tabRatio="667" firstSheet="1" activeTab="1"/>
  </bookViews>
  <sheets>
    <sheet name="Timeline and Est " sheetId="3" state="hidden" r:id="rId1"/>
    <sheet name="Resources Calendar" sheetId="12" r:id="rId2"/>
    <sheet name="Deliverable" sheetId="6" state="hidden" r:id="rId3"/>
  </sheets>
  <definedNames>
    <definedName name="_xlnm.Print_Area" localSheetId="0">'Timeline and Est '!$A$1:$AL$43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0" i="12" l="1"/>
  <c r="N24" i="12"/>
  <c r="M24" i="12"/>
  <c r="L24" i="12"/>
  <c r="K24" i="12"/>
  <c r="J24" i="12"/>
  <c r="I24" i="12"/>
  <c r="H24" i="12"/>
  <c r="G24" i="12"/>
  <c r="F24" i="12"/>
  <c r="E24" i="12"/>
  <c r="D24" i="12"/>
  <c r="N23" i="12"/>
  <c r="M23" i="12"/>
  <c r="L23" i="12"/>
  <c r="K23" i="12"/>
  <c r="J23" i="12"/>
  <c r="I23" i="12"/>
  <c r="H23" i="12"/>
  <c r="G23" i="12"/>
  <c r="F23" i="12"/>
  <c r="E23" i="12"/>
  <c r="D23" i="12"/>
  <c r="AJ33" i="3" l="1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41" i="3" s="1"/>
  <c r="D40" i="3" s="1"/>
  <c r="D33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D42" i="3" s="1"/>
  <c r="E32" i="3"/>
  <c r="D32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AL31" i="3" s="1"/>
  <c r="F31" i="3"/>
  <c r="E31" i="3"/>
  <c r="D31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D38" i="3" s="1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AL29" i="3" s="1"/>
  <c r="D29" i="3"/>
  <c r="M28" i="3"/>
  <c r="L28" i="3"/>
  <c r="G28" i="3"/>
  <c r="L27" i="3"/>
  <c r="AL25" i="3"/>
  <c r="AL22" i="3"/>
  <c r="AL23" i="3"/>
  <c r="AL24" i="3"/>
  <c r="AL26" i="3"/>
  <c r="AL20" i="3"/>
  <c r="E27" i="3"/>
  <c r="F27" i="3"/>
  <c r="G27" i="3"/>
  <c r="H27" i="3"/>
  <c r="I27" i="3"/>
  <c r="J27" i="3"/>
  <c r="K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D27" i="3"/>
  <c r="AL27" i="3" s="1"/>
  <c r="D39" i="3"/>
  <c r="AL30" i="3"/>
  <c r="E21" i="3"/>
  <c r="E28" i="3"/>
  <c r="F21" i="3"/>
  <c r="F28" i="3" s="1"/>
  <c r="H21" i="3"/>
  <c r="H28" i="3"/>
  <c r="I21" i="3"/>
  <c r="I28" i="3" s="1"/>
  <c r="J21" i="3"/>
  <c r="J28" i="3"/>
  <c r="K21" i="3"/>
  <c r="K28" i="3" s="1"/>
  <c r="N21" i="3"/>
  <c r="N28" i="3"/>
  <c r="O21" i="3"/>
  <c r="O28" i="3" s="1"/>
  <c r="P21" i="3"/>
  <c r="P28" i="3"/>
  <c r="Q21" i="3"/>
  <c r="Q28" i="3" s="1"/>
  <c r="R21" i="3"/>
  <c r="R28" i="3"/>
  <c r="S21" i="3"/>
  <c r="S28" i="3" s="1"/>
  <c r="T21" i="3"/>
  <c r="T28" i="3"/>
  <c r="U21" i="3"/>
  <c r="U28" i="3" s="1"/>
  <c r="V21" i="3"/>
  <c r="V28" i="3"/>
  <c r="W21" i="3"/>
  <c r="W28" i="3" s="1"/>
  <c r="X21" i="3"/>
  <c r="X28" i="3"/>
  <c r="Y21" i="3"/>
  <c r="Y28" i="3" s="1"/>
  <c r="Z21" i="3"/>
  <c r="Z28" i="3"/>
  <c r="AA21" i="3"/>
  <c r="AA28" i="3" s="1"/>
  <c r="AB21" i="3"/>
  <c r="AB28" i="3"/>
  <c r="AC21" i="3"/>
  <c r="AC28" i="3" s="1"/>
  <c r="AD21" i="3"/>
  <c r="AD28" i="3"/>
  <c r="AE21" i="3"/>
  <c r="AE28" i="3" s="1"/>
  <c r="AF21" i="3"/>
  <c r="AF28" i="3"/>
  <c r="AG21" i="3"/>
  <c r="AG28" i="3" s="1"/>
  <c r="AH21" i="3"/>
  <c r="AH28" i="3"/>
  <c r="AI21" i="3"/>
  <c r="AI28" i="3" s="1"/>
  <c r="AJ21" i="3"/>
  <c r="AJ28" i="3"/>
  <c r="D21" i="3"/>
  <c r="D28" i="3" s="1"/>
  <c r="AL21" i="3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L28" i="3" l="1"/>
  <c r="AL33" i="3"/>
  <c r="D37" i="3"/>
  <c r="AL32" i="3"/>
  <c r="D36" i="3"/>
</calcChain>
</file>

<file path=xl/sharedStrings.xml><?xml version="1.0" encoding="utf-8"?>
<sst xmlns="http://schemas.openxmlformats.org/spreadsheetml/2006/main" count="154" uniqueCount="133">
  <si>
    <t>User Acceptance Test</t>
  </si>
  <si>
    <t>Implementation</t>
  </si>
  <si>
    <t>Documentation</t>
  </si>
  <si>
    <t>System Development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</si>
  <si>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</si>
  <si>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</si>
  <si>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</si>
  <si>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</si>
  <si>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</si>
  <si>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</si>
  <si>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</si>
  <si>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</si>
  <si>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</si>
  <si>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</si>
  <si>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</si>
  <si>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</si>
  <si>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</si>
  <si>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</si>
  <si>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</si>
  <si>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</si>
  <si>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</si>
  <si>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</si>
  <si>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Project Initialization</t>
  </si>
  <si>
    <t>High Level Project Timeline</t>
  </si>
  <si>
    <t>Resource Allocation</t>
  </si>
  <si>
    <t>Testing</t>
    <phoneticPr fontId="3" type="noConversion"/>
  </si>
  <si>
    <t>System Test</t>
    <phoneticPr fontId="3" type="noConversion"/>
  </si>
  <si>
    <t>System Integration Test</t>
    <phoneticPr fontId="3" type="noConversion"/>
  </si>
  <si>
    <t>User Accpetance Test</t>
    <phoneticPr fontId="3" type="noConversion"/>
  </si>
  <si>
    <t>IT Accpetance Test</t>
    <phoneticPr fontId="3" type="noConversion"/>
  </si>
  <si>
    <t>Deliverables</t>
    <phoneticPr fontId="3" type="noConversion"/>
  </si>
  <si>
    <t>Project Management</t>
    <phoneticPr fontId="3" type="noConversion"/>
  </si>
  <si>
    <t>System Design</t>
    <phoneticPr fontId="3" type="noConversion"/>
  </si>
  <si>
    <t>Post Implementation / Maintenance Support</t>
    <phoneticPr fontId="3" type="noConversion"/>
  </si>
  <si>
    <t>Production Implementation</t>
    <phoneticPr fontId="3" type="noConversion"/>
  </si>
  <si>
    <t>Documentation</t>
    <phoneticPr fontId="3" type="noConversion"/>
  </si>
  <si>
    <t>User Acceptance Test</t>
    <phoneticPr fontId="3" type="noConversion"/>
  </si>
  <si>
    <t>System Integration Test</t>
    <phoneticPr fontId="3" type="noConversion"/>
  </si>
  <si>
    <t>System Implementation</t>
    <phoneticPr fontId="3" type="noConversion"/>
  </si>
  <si>
    <t>Performance Test</t>
    <phoneticPr fontId="3" type="noConversion"/>
  </si>
  <si>
    <t>Penetration Test</t>
    <phoneticPr fontId="3" type="noConversion"/>
  </si>
  <si>
    <t>Capacity, Performance and Penetration Test</t>
    <phoneticPr fontId="3" type="noConversion"/>
  </si>
  <si>
    <t>Resilience (HA) Test</t>
    <phoneticPr fontId="3" type="noConversion"/>
  </si>
  <si>
    <t>Disaster recovery (DR) Test</t>
    <phoneticPr fontId="3" type="noConversion"/>
  </si>
  <si>
    <t>Operation Acceptance Test</t>
    <phoneticPr fontId="3" type="noConversion"/>
  </si>
  <si>
    <t>Post Implementation</t>
    <phoneticPr fontId="3" type="noConversion"/>
  </si>
  <si>
    <t>System Integration Test</t>
  </si>
  <si>
    <r>
      <t>17)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System &amp; Integration Test Plan (D)(T)</t>
    </r>
  </si>
  <si>
    <r>
      <t>20)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UAT Test Plan (D) (T)</t>
    </r>
  </si>
  <si>
    <r>
      <t>24)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Training Document (D) (T)</t>
    </r>
  </si>
  <si>
    <r>
      <t>25)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Operational Manual (D)</t>
    </r>
  </si>
  <si>
    <r>
      <t>19)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System Performance Report (D)(T)</t>
    </r>
  </si>
  <si>
    <r>
      <t>26)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Review Form (D)(T)</t>
    </r>
  </si>
  <si>
    <r>
      <t>23)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System Document(D) (T)</t>
    </r>
  </si>
  <si>
    <r>
      <t>1)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 xml:space="preserve">Project Management Plan (D) </t>
    </r>
  </si>
  <si>
    <r>
      <t>2)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High Level Project Schedule (D)(T)</t>
    </r>
  </si>
  <si>
    <r>
      <t>3)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Process Usage Plan (D)(T)</t>
    </r>
  </si>
  <si>
    <r>
      <t>4)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Configuration Management Plan (CMP) (D)(T)</t>
    </r>
  </si>
  <si>
    <r>
      <t>5)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Configurable Item Register (CIR) (D)(T)</t>
    </r>
  </si>
  <si>
    <r>
      <t>6)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Physical &amp; Functional CM Audit Checklist (D)(T)</t>
    </r>
  </si>
  <si>
    <r>
      <t>7)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Issue Log (D) (T)</t>
    </r>
  </si>
  <si>
    <r>
      <t>8)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Risk Log (D) (T)</t>
    </r>
  </si>
  <si>
    <r>
      <t>9)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Quality Dashboard (D)(T)</t>
    </r>
  </si>
  <si>
    <r>
      <t>10)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Project Status Summary (D)(T)</t>
    </r>
  </si>
  <si>
    <r>
      <t>11)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Change Request Form (D) (T)</t>
    </r>
  </si>
  <si>
    <r>
      <t>12)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Change Request Log (D) (T)</t>
    </r>
  </si>
  <si>
    <r>
      <t>13)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System Design Specification (FS) (D)(T)</t>
    </r>
  </si>
  <si>
    <r>
      <t>14)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Detail Migration Plan (MP) (D)(T)</t>
    </r>
  </si>
  <si>
    <r>
      <t>15)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Technical Specification (TS) (D)(T)</t>
    </r>
  </si>
  <si>
    <r>
      <t>16)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Unit Test Plan  (D)(T)</t>
    </r>
  </si>
  <si>
    <r>
      <t>18)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System &amp; Integration Test Defect Log (D)(T)</t>
    </r>
  </si>
  <si>
    <r>
      <t>21)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UAT Defect Log (D) (T)</t>
    </r>
  </si>
  <si>
    <r>
      <t>22)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UAT Acceptance Form (D)(T)</t>
    </r>
  </si>
  <si>
    <r>
      <t>27)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Implementation Plan (D) (T)</t>
    </r>
  </si>
  <si>
    <r>
      <t>28)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Project QA Checklist (D)(T)</t>
    </r>
  </si>
  <si>
    <r>
      <t>29)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Release Request Form  (D)(T)</t>
    </r>
  </si>
  <si>
    <r>
      <t>30)</t>
    </r>
    <r>
      <rPr>
        <sz val="7"/>
        <color theme="1"/>
        <rFont val="Arial"/>
        <family val="2"/>
      </rPr>
      <t xml:space="preserve">  </t>
    </r>
    <r>
      <rPr>
        <sz val="11"/>
        <color theme="1"/>
        <rFont val="Arial"/>
        <family val="2"/>
      </rPr>
      <t>Knowledge Transfer Review Checklist (D)(T)</t>
    </r>
  </si>
  <si>
    <t>Dec</t>
  </si>
  <si>
    <t>Jan</t>
  </si>
  <si>
    <t>Feb</t>
  </si>
  <si>
    <t>Mar</t>
  </si>
  <si>
    <t>Hardware / Env / VPN Setup</t>
  </si>
  <si>
    <t>Unit Test &amp; System Test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</si>
  <si>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</si>
  <si>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</si>
  <si>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</si>
  <si>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</si>
  <si>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</si>
  <si>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</si>
  <si>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</si>
  <si>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</si>
  <si>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</si>
  <si>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</si>
  <si>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</si>
  <si>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</si>
  <si>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</si>
  <si>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</si>
  <si>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Apr</t>
  </si>
  <si>
    <t>May</t>
  </si>
  <si>
    <t>Jun</t>
  </si>
  <si>
    <t>Training/Knowledge Transfer</t>
  </si>
  <si>
    <t>Planning, Impact &amp; Change Analysis,Technical Req</t>
  </si>
  <si>
    <t>Project Managers</t>
  </si>
  <si>
    <t>Resources Calendar</t>
  </si>
  <si>
    <t>Jul</t>
  </si>
  <si>
    <t>Systems Analyst - All</t>
  </si>
  <si>
    <t>Systems Analyst - Off Shore</t>
  </si>
  <si>
    <t xml:space="preserve">Systems Analyst - On Shore - Eric Wong </t>
  </si>
  <si>
    <t>Systems Analyst - On Shore - Steven Chen</t>
  </si>
  <si>
    <t>Analysis Programmer I - Off Shore</t>
  </si>
  <si>
    <t>Analysis Programmer II - Off Shore</t>
  </si>
  <si>
    <t>Analysis Programmer I Off Shore</t>
  </si>
  <si>
    <t>Analysis Programmer II Off Shore</t>
  </si>
  <si>
    <t xml:space="preserve">Analysis Programmer Off Shore - All </t>
  </si>
  <si>
    <t>* Holiday on week of 26th Dec 2016 (put zero) in planning</t>
  </si>
  <si>
    <t>* Holiday on week of 30th Jan 2017  (put zero) in planning</t>
  </si>
  <si>
    <t>Project Schedule</t>
  </si>
  <si>
    <t>Application information Inquire</t>
    <phoneticPr fontId="3" type="noConversion"/>
  </si>
  <si>
    <t xml:space="preserve"> </t>
    <phoneticPr fontId="3" type="noConversion"/>
  </si>
  <si>
    <t xml:space="preserve"> </t>
    <phoneticPr fontId="3" type="noConversion"/>
  </si>
  <si>
    <t>Operation Acceptance Test</t>
    <phoneticPr fontId="3" type="noConversion"/>
  </si>
  <si>
    <t>Post Implementation</t>
    <phoneticPr fontId="3" type="noConversion"/>
  </si>
  <si>
    <t xml:space="preserve"> </t>
    <phoneticPr fontId="3" type="noConversion"/>
  </si>
  <si>
    <t xml:space="preserve"> </t>
    <phoneticPr fontId="3" type="noConversion"/>
  </si>
  <si>
    <t>Week</t>
  </si>
  <si>
    <t>Update Development Oracle from 11g to 12c</t>
    <phoneticPr fontId="3" type="noConversion"/>
  </si>
  <si>
    <t>Setup UAT Cluster on HKGX1LNX503-ORA and HKGX1LNX505-ORA</t>
    <phoneticPr fontId="3" type="noConversion"/>
  </si>
  <si>
    <t>Migration Test</t>
    <phoneticPr fontId="3" type="noConversion"/>
  </si>
  <si>
    <t>Setup Local Development</t>
    <phoneticPr fontId="3" type="noConversion"/>
  </si>
  <si>
    <t>Prepare Test Plan</t>
    <phoneticPr fontId="3" type="noConversion"/>
  </si>
  <si>
    <t>Restore Testing Environment (Break RAC)</t>
    <phoneticPr fontId="3" type="noConversion"/>
  </si>
  <si>
    <t>DBA</t>
    <phoneticPr fontId="3" type="noConversion"/>
  </si>
  <si>
    <t>Team Lead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</si>
</sst>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d"/>
  </numFmts>
  <fonts count="14" x14ac:knownFonts="1">
    <font>
      <sz val="11"/>
      <color theme="1"/>
      <name val="新細明體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新細明體"/>
      <family val="3"/>
      <charset val="136"/>
      <scheme val="minor"/>
    </font>
    <font>
      <i/>
      <sz val="11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1" fillId="0" borderId="11" xfId="0" applyFont="1" applyBorder="1"/>
    <xf numFmtId="14" fontId="2" fillId="0" borderId="3" xfId="0" applyNumberFormat="1" applyFont="1" applyBorder="1" applyAlignment="1">
      <alignment horizontal="center" vertical="center" textRotation="90"/>
    </xf>
    <xf numFmtId="14" fontId="2" fillId="0" borderId="0" xfId="0" applyNumberFormat="1" applyFont="1" applyBorder="1" applyAlignment="1">
      <alignment horizontal="center" vertical="center" textRotation="90"/>
    </xf>
    <xf numFmtId="14" fontId="2" fillId="0" borderId="0" xfId="0" applyNumberFormat="1" applyFont="1" applyAlignment="1">
      <alignment horizontal="center" vertical="center" textRotation="90"/>
    </xf>
    <xf numFmtId="0" fontId="2" fillId="14" borderId="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77" fontId="6" fillId="0" borderId="8" xfId="0" applyNumberFormat="1" applyFont="1" applyBorder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9" xfId="0" applyFont="1" applyBorder="1"/>
    <xf numFmtId="0" fontId="1" fillId="0" borderId="0" xfId="0" applyFont="1" applyBorder="1"/>
    <xf numFmtId="0" fontId="1" fillId="0" borderId="25" xfId="0" applyFont="1" applyBorder="1"/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6" xfId="0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/>
    <xf numFmtId="0" fontId="1" fillId="0" borderId="31" xfId="0" applyFont="1" applyBorder="1"/>
    <xf numFmtId="0" fontId="2" fillId="0" borderId="28" xfId="0" applyFont="1" applyFill="1" applyBorder="1" applyAlignment="1">
      <alignment horizontal="center"/>
    </xf>
    <xf numFmtId="177" fontId="6" fillId="3" borderId="8" xfId="0" applyNumberFormat="1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0" xfId="0" applyFont="1" applyBorder="1"/>
    <xf numFmtId="0" fontId="2" fillId="16" borderId="0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0" borderId="8" xfId="0" applyFont="1" applyBorder="1"/>
    <xf numFmtId="177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left" vertical="center" indent="1"/>
    </xf>
    <xf numFmtId="0" fontId="1" fillId="0" borderId="25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177" fontId="11" fillId="0" borderId="0" xfId="0" applyNumberFormat="1" applyFont="1" applyFill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2" borderId="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3" borderId="31" xfId="0" applyFont="1" applyFill="1" applyBorder="1"/>
    <xf numFmtId="0" fontId="2" fillId="23" borderId="8" xfId="0" applyFont="1" applyFill="1" applyBorder="1"/>
    <xf numFmtId="0" fontId="2" fillId="23" borderId="8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8" xfId="0" applyFont="1" applyFill="1" applyBorder="1" applyAlignment="1">
      <alignment horizontal="center"/>
    </xf>
    <xf numFmtId="0" fontId="1" fillId="15" borderId="33" xfId="0" applyFont="1" applyFill="1" applyBorder="1"/>
    <xf numFmtId="0" fontId="2" fillId="0" borderId="8" xfId="0" applyFont="1" applyFill="1" applyBorder="1" applyAlignment="1">
      <alignment horizontal="center" vertical="center"/>
    </xf>
    <xf numFmtId="0" fontId="13" fillId="15" borderId="8" xfId="0" applyFont="1" applyFill="1" applyBorder="1"/>
    <xf numFmtId="0" fontId="12" fillId="15" borderId="33" xfId="0" applyFont="1" applyFill="1" applyBorder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45"/>
  <sheetViews>
    <sheetView zoomScale="80" zoomScaleNormal="80" zoomScalePageLayoutView="80" workbookViewId="0">
      <selection activeCell="E20" sqref="E20"/>
    </sheetView>
  </sheetViews>
  <sheetFormatPr defaultColWidth="9.140625" defaultRowHeight="14.25" x14ac:dyDescent="0.2"/>
  <cols>
    <col min="1" max="1" width="1.42578125" style="2" customWidth="1"/>
    <col min="2" max="2" width="68" style="2" customWidth="1"/>
    <col min="3" max="3" width="34.42578125" style="2" hidden="1" customWidth="1"/>
    <col min="4" max="4" width="6.7109375" style="5" customWidth="1"/>
    <col min="5" max="12" width="4.42578125" style="5" customWidth="1"/>
    <col min="13" max="13" width="6.42578125" style="5" customWidth="1"/>
    <col min="14" max="21" width="4.42578125" style="5" customWidth="1"/>
    <col min="22" max="36" width="4.42578125" style="2" customWidth="1"/>
    <col min="37" max="37" width="1.85546875" style="2" customWidth="1"/>
    <col min="38" max="38" width="9.140625" style="2" customWidth="1"/>
    <col min="39" max="16384" width="9.140625" style="2"/>
  </cols>
  <sheetData>
    <row r="1" spans="2:36" ht="15" x14ac:dyDescent="0.25">
      <c r="B1" s="1" t="s">
        <v>116</v>
      </c>
      <c r="D1" s="4"/>
    </row>
    <row r="2" spans="2:36" ht="6.75" customHeight="1" thickBot="1" x14ac:dyDescent="0.3">
      <c r="B2" s="1"/>
      <c r="D2" s="4"/>
    </row>
    <row r="3" spans="2:36" ht="14.45" customHeight="1" x14ac:dyDescent="0.25">
      <c r="B3" s="6"/>
      <c r="C3" s="7"/>
      <c r="D3" s="77" t="s">
        <v>77</v>
      </c>
      <c r="E3" s="78"/>
      <c r="F3" s="78"/>
      <c r="G3" s="78"/>
      <c r="H3" s="78" t="s">
        <v>78</v>
      </c>
      <c r="I3" s="78"/>
      <c r="J3" s="78"/>
      <c r="K3" s="78"/>
      <c r="L3" s="79"/>
      <c r="M3" s="77" t="s">
        <v>79</v>
      </c>
      <c r="N3" s="78"/>
      <c r="O3" s="78"/>
      <c r="P3" s="79"/>
      <c r="Q3" s="77" t="s">
        <v>80</v>
      </c>
      <c r="R3" s="78"/>
      <c r="S3" s="78"/>
      <c r="T3" s="78"/>
      <c r="U3" s="77" t="s">
        <v>97</v>
      </c>
      <c r="V3" s="78"/>
      <c r="W3" s="78"/>
      <c r="X3" s="78"/>
      <c r="Y3" s="77" t="s">
        <v>98</v>
      </c>
      <c r="Z3" s="78"/>
      <c r="AA3" s="78"/>
      <c r="AB3" s="78"/>
      <c r="AC3" s="79"/>
      <c r="AD3" s="77" t="s">
        <v>99</v>
      </c>
      <c r="AE3" s="78"/>
      <c r="AF3" s="78"/>
      <c r="AG3" s="78"/>
      <c r="AH3" s="77" t="s">
        <v>104</v>
      </c>
      <c r="AI3" s="78"/>
      <c r="AJ3" s="80"/>
    </row>
    <row r="4" spans="2:36" s="33" customFormat="1" ht="12.75" x14ac:dyDescent="0.25">
      <c r="B4" s="31"/>
      <c r="C4" s="32"/>
      <c r="D4" s="40">
        <v>42709</v>
      </c>
      <c r="E4" s="40">
        <f>D4+7</f>
        <v>42716</v>
      </c>
      <c r="F4" s="40">
        <f>E4+7</f>
        <v>42723</v>
      </c>
      <c r="G4" s="55">
        <f t="shared" ref="G4:U4" si="0">F4+7</f>
        <v>42730</v>
      </c>
      <c r="H4" s="40">
        <f t="shared" si="0"/>
        <v>42737</v>
      </c>
      <c r="I4" s="40">
        <f t="shared" si="0"/>
        <v>42744</v>
      </c>
      <c r="J4" s="40">
        <f t="shared" si="0"/>
        <v>42751</v>
      </c>
      <c r="K4" s="40">
        <f t="shared" si="0"/>
        <v>42758</v>
      </c>
      <c r="L4" s="55">
        <f>K4+7</f>
        <v>42765</v>
      </c>
      <c r="M4" s="56">
        <f t="shared" si="0"/>
        <v>42772</v>
      </c>
      <c r="N4" s="56">
        <f t="shared" si="0"/>
        <v>42779</v>
      </c>
      <c r="O4" s="40">
        <f t="shared" si="0"/>
        <v>42786</v>
      </c>
      <c r="P4" s="40">
        <f t="shared" si="0"/>
        <v>42793</v>
      </c>
      <c r="Q4" s="40">
        <f t="shared" si="0"/>
        <v>42800</v>
      </c>
      <c r="R4" s="40">
        <f t="shared" si="0"/>
        <v>42807</v>
      </c>
      <c r="S4" s="40">
        <f t="shared" si="0"/>
        <v>42814</v>
      </c>
      <c r="T4" s="40">
        <f t="shared" si="0"/>
        <v>42821</v>
      </c>
      <c r="U4" s="40">
        <f t="shared" si="0"/>
        <v>42828</v>
      </c>
      <c r="V4" s="56">
        <f t="shared" ref="V4" si="1">U4+7</f>
        <v>42835</v>
      </c>
      <c r="W4" s="40">
        <f t="shared" ref="W4" si="2">V4+7</f>
        <v>42842</v>
      </c>
      <c r="X4" s="40">
        <f t="shared" ref="X4" si="3">W4+7</f>
        <v>42849</v>
      </c>
      <c r="Y4" s="40">
        <f t="shared" ref="Y4" si="4">X4+7</f>
        <v>42856</v>
      </c>
      <c r="Z4" s="40">
        <f t="shared" ref="Z4" si="5">Y4+7</f>
        <v>42863</v>
      </c>
      <c r="AA4" s="40">
        <f t="shared" ref="AA4" si="6">Z4+7</f>
        <v>42870</v>
      </c>
      <c r="AB4" s="40">
        <f t="shared" ref="AB4" si="7">AA4+7</f>
        <v>42877</v>
      </c>
      <c r="AC4" s="40">
        <f t="shared" ref="AC4" si="8">AB4+7</f>
        <v>42884</v>
      </c>
      <c r="AD4" s="40">
        <f t="shared" ref="AD4" si="9">AC4+7</f>
        <v>42891</v>
      </c>
      <c r="AE4" s="40">
        <f t="shared" ref="AE4" si="10">AD4+7</f>
        <v>42898</v>
      </c>
      <c r="AF4" s="40">
        <f t="shared" ref="AF4" si="11">AE4+7</f>
        <v>42905</v>
      </c>
      <c r="AG4" s="40">
        <f t="shared" ref="AG4" si="12">AF4+7</f>
        <v>42912</v>
      </c>
      <c r="AH4" s="40">
        <f t="shared" ref="AH4" si="13">AG4+7</f>
        <v>42919</v>
      </c>
      <c r="AI4" s="40">
        <f>AH4+7</f>
        <v>42926</v>
      </c>
      <c r="AJ4" s="41">
        <f>AI4+7</f>
        <v>42933</v>
      </c>
    </row>
    <row r="5" spans="2:36" ht="15" x14ac:dyDescent="0.25">
      <c r="B5" s="30" t="s">
        <v>23</v>
      </c>
      <c r="C5" s="9"/>
      <c r="D5" s="38" t="s">
        <v>4</v>
      </c>
      <c r="E5" s="38" t="s">
        <v>5</v>
      </c>
      <c r="F5" s="38" t="s">
        <v>6</v>
      </c>
      <c r="G5" s="38" t="s">
        <v>7</v>
      </c>
      <c r="H5" s="38" t="s">
        <v>8</v>
      </c>
      <c r="I5" s="38" t="s">
        <v>9</v>
      </c>
      <c r="J5" s="38" t="s">
        <v>10</v>
      </c>
      <c r="K5" s="38" t="s">
        <v>11</v>
      </c>
      <c r="L5" s="38" t="s">
        <v>12</v>
      </c>
      <c r="M5" s="38" t="s">
        <v>13</v>
      </c>
      <c r="N5" s="38" t="s">
        <v>14</v>
      </c>
      <c r="O5" s="38" t="s">
        <v>15</v>
      </c>
      <c r="P5" s="38" t="s">
        <v>16</v>
      </c>
      <c r="Q5" s="38" t="s">
        <v>17</v>
      </c>
      <c r="R5" s="38" t="s">
        <v>18</v>
      </c>
      <c r="S5" s="38" t="s">
        <v>19</v>
      </c>
      <c r="T5" s="38" t="s">
        <v>20</v>
      </c>
      <c r="U5" s="38" t="s">
        <v>21</v>
      </c>
      <c r="V5" s="38" t="s">
        <v>83</v>
      </c>
      <c r="W5" s="38" t="s">
        <v>84</v>
      </c>
      <c r="X5" s="38" t="s">
        <v>85</v>
      </c>
      <c r="Y5" s="38" t="s">
        <v>86</v>
      </c>
      <c r="Z5" s="38" t="s">
        <v>87</v>
      </c>
      <c r="AA5" s="38" t="s">
        <v>88</v>
      </c>
      <c r="AB5" s="38" t="s">
        <v>89</v>
      </c>
      <c r="AC5" s="38" t="s">
        <v>90</v>
      </c>
      <c r="AD5" s="38" t="s">
        <v>91</v>
      </c>
      <c r="AE5" s="38" t="s">
        <v>92</v>
      </c>
      <c r="AF5" s="38" t="s">
        <v>93</v>
      </c>
      <c r="AG5" s="38" t="s">
        <v>94</v>
      </c>
      <c r="AH5" s="38" t="s">
        <v>95</v>
      </c>
      <c r="AI5" s="38" t="s">
        <v>96</v>
      </c>
      <c r="AJ5" s="39" t="s">
        <v>96</v>
      </c>
    </row>
    <row r="6" spans="2:36" x14ac:dyDescent="0.2">
      <c r="B6" s="8" t="s">
        <v>22</v>
      </c>
      <c r="C6" s="9"/>
      <c r="D6" s="3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</row>
    <row r="7" spans="2:36" x14ac:dyDescent="0.2">
      <c r="B7" s="8" t="s">
        <v>81</v>
      </c>
      <c r="C7" s="9"/>
      <c r="D7" s="29"/>
      <c r="E7" s="12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9"/>
      <c r="AJ7" s="11"/>
    </row>
    <row r="8" spans="2:36" x14ac:dyDescent="0.2">
      <c r="B8" s="8" t="s">
        <v>101</v>
      </c>
      <c r="C8" s="9"/>
      <c r="D8" s="36"/>
      <c r="E8" s="13"/>
      <c r="F8" s="13"/>
      <c r="G8" s="13"/>
      <c r="H8" s="13"/>
      <c r="I8" s="13"/>
      <c r="J8" s="13"/>
      <c r="K8" s="1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9"/>
      <c r="AJ8" s="11"/>
    </row>
    <row r="9" spans="2:36" x14ac:dyDescent="0.2">
      <c r="B9" s="8" t="s">
        <v>3</v>
      </c>
      <c r="C9" s="9"/>
      <c r="D9" s="27"/>
      <c r="E9" s="10"/>
      <c r="F9" s="1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9"/>
      <c r="AJ9" s="11"/>
    </row>
    <row r="10" spans="2:36" x14ac:dyDescent="0.2">
      <c r="B10" s="15" t="s">
        <v>82</v>
      </c>
      <c r="C10" s="9"/>
      <c r="D10" s="27"/>
      <c r="E10" s="10"/>
      <c r="F10" s="10"/>
      <c r="G10" s="10"/>
      <c r="H10" s="10"/>
      <c r="I10" s="10"/>
      <c r="J10" s="10"/>
      <c r="K10" s="34"/>
      <c r="L10" s="34"/>
      <c r="M10" s="34"/>
      <c r="N10" s="34"/>
      <c r="O10" s="34"/>
      <c r="P10" s="34"/>
      <c r="Q10" s="34"/>
      <c r="R10" s="34"/>
      <c r="S10" s="3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9"/>
      <c r="AJ10" s="11"/>
    </row>
    <row r="11" spans="2:36" x14ac:dyDescent="0.2">
      <c r="B11" s="15" t="s">
        <v>46</v>
      </c>
      <c r="C11" s="9"/>
      <c r="D11" s="2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0"/>
      <c r="AG11" s="10"/>
      <c r="AH11" s="10"/>
      <c r="AI11" s="10"/>
      <c r="AJ11" s="11"/>
    </row>
    <row r="12" spans="2:36" x14ac:dyDescent="0.2">
      <c r="B12" s="15" t="s">
        <v>0</v>
      </c>
      <c r="C12" s="9"/>
      <c r="D12" s="2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0"/>
      <c r="AG12" s="10"/>
      <c r="AH12" s="10"/>
      <c r="AI12" s="10"/>
      <c r="AJ12" s="11"/>
    </row>
    <row r="13" spans="2:36" x14ac:dyDescent="0.2">
      <c r="B13" s="15" t="s">
        <v>44</v>
      </c>
      <c r="C13" s="9"/>
      <c r="D13" s="2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8"/>
      <c r="Q13" s="18"/>
      <c r="R13" s="18"/>
      <c r="S13" s="18"/>
      <c r="T13" s="18"/>
      <c r="U13" s="18"/>
      <c r="V13" s="18"/>
      <c r="W13" s="18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2:36" x14ac:dyDescent="0.2">
      <c r="B14" s="15" t="s">
        <v>41</v>
      </c>
      <c r="C14" s="9"/>
      <c r="D14" s="2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9"/>
      <c r="Z14" s="9"/>
      <c r="AA14" s="9"/>
      <c r="AB14" s="19"/>
      <c r="AC14" s="19"/>
      <c r="AD14" s="19"/>
      <c r="AE14" s="19"/>
      <c r="AF14" s="9"/>
      <c r="AG14" s="9"/>
      <c r="AH14" s="10"/>
      <c r="AI14" s="10"/>
      <c r="AJ14" s="11"/>
    </row>
    <row r="15" spans="2:36" x14ac:dyDescent="0.2">
      <c r="B15" s="15" t="s">
        <v>100</v>
      </c>
      <c r="C15" s="9"/>
      <c r="D15" s="2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20"/>
      <c r="AC15" s="10"/>
      <c r="AD15" s="10"/>
      <c r="AE15" s="10"/>
      <c r="AF15" s="10"/>
      <c r="AG15" s="10"/>
      <c r="AH15" s="10"/>
      <c r="AI15" s="10"/>
      <c r="AJ15" s="11"/>
    </row>
    <row r="16" spans="2:36" x14ac:dyDescent="0.2">
      <c r="B16" s="15" t="s">
        <v>1</v>
      </c>
      <c r="C16" s="9"/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21"/>
      <c r="AG16" s="10"/>
      <c r="AH16" s="10"/>
      <c r="AI16" s="10"/>
      <c r="AJ16" s="11"/>
    </row>
    <row r="17" spans="2:38" x14ac:dyDescent="0.2">
      <c r="B17" s="15" t="s">
        <v>2</v>
      </c>
      <c r="C17" s="9"/>
      <c r="D17" s="2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22"/>
      <c r="AC17" s="22"/>
      <c r="AD17" s="22"/>
      <c r="AE17" s="22"/>
      <c r="AF17" s="22"/>
      <c r="AG17" s="22"/>
      <c r="AH17" s="10"/>
      <c r="AI17" s="10"/>
      <c r="AJ17" s="11"/>
    </row>
    <row r="18" spans="2:38" ht="15" thickBot="1" x14ac:dyDescent="0.25">
      <c r="B18" s="23" t="s">
        <v>45</v>
      </c>
      <c r="C18" s="24"/>
      <c r="D18" s="28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  <c r="AH18" s="26"/>
      <c r="AI18" s="26"/>
      <c r="AJ18" s="37"/>
    </row>
    <row r="19" spans="2:38" ht="24" customHeight="1" thickBot="1" x14ac:dyDescent="0.25">
      <c r="B19" s="74" t="s">
        <v>103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6"/>
    </row>
    <row r="20" spans="2:38" ht="15" x14ac:dyDescent="0.25">
      <c r="B20" s="44" t="s">
        <v>102</v>
      </c>
      <c r="C20" s="7"/>
      <c r="D20" s="59">
        <v>3</v>
      </c>
      <c r="E20" s="59">
        <v>3</v>
      </c>
      <c r="F20" s="59">
        <v>4</v>
      </c>
      <c r="G20" s="59">
        <v>0</v>
      </c>
      <c r="H20" s="59">
        <v>4</v>
      </c>
      <c r="I20" s="59">
        <v>4</v>
      </c>
      <c r="J20" s="59">
        <v>2</v>
      </c>
      <c r="K20" s="59">
        <v>2</v>
      </c>
      <c r="L20" s="59">
        <v>0</v>
      </c>
      <c r="M20" s="59">
        <v>1</v>
      </c>
      <c r="N20" s="59">
        <v>1</v>
      </c>
      <c r="O20" s="59">
        <v>1</v>
      </c>
      <c r="P20" s="59">
        <v>4</v>
      </c>
      <c r="Q20" s="59">
        <v>4</v>
      </c>
      <c r="R20" s="59">
        <v>4</v>
      </c>
      <c r="S20" s="59">
        <v>4</v>
      </c>
      <c r="T20" s="59">
        <v>4</v>
      </c>
      <c r="U20" s="59">
        <v>4</v>
      </c>
      <c r="V20" s="59">
        <v>2</v>
      </c>
      <c r="W20" s="59">
        <v>2</v>
      </c>
      <c r="X20" s="59">
        <v>1</v>
      </c>
      <c r="Y20" s="59">
        <v>1</v>
      </c>
      <c r="Z20" s="59">
        <v>1</v>
      </c>
      <c r="AA20" s="59">
        <v>1</v>
      </c>
      <c r="AB20" s="59">
        <v>2</v>
      </c>
      <c r="AC20" s="59">
        <v>2</v>
      </c>
      <c r="AD20" s="59">
        <v>2</v>
      </c>
      <c r="AE20" s="59">
        <v>2</v>
      </c>
      <c r="AF20" s="59">
        <v>2</v>
      </c>
      <c r="AG20" s="59">
        <v>2</v>
      </c>
      <c r="AH20" s="59">
        <v>2</v>
      </c>
      <c r="AI20" s="59">
        <v>1</v>
      </c>
      <c r="AJ20" s="60">
        <v>1</v>
      </c>
      <c r="AL20" s="2">
        <f>SUM(D20:AJ20)</f>
        <v>73</v>
      </c>
    </row>
    <row r="21" spans="2:38" ht="15" x14ac:dyDescent="0.25">
      <c r="B21" s="46" t="s">
        <v>105</v>
      </c>
      <c r="C21" s="9"/>
      <c r="D21" s="47">
        <f>SUM(D22:D24)</f>
        <v>5.5</v>
      </c>
      <c r="E21" s="47">
        <f t="shared" ref="E21:AJ21" si="14">SUM(E22:E24)</f>
        <v>7</v>
      </c>
      <c r="F21" s="47">
        <f t="shared" si="14"/>
        <v>7</v>
      </c>
      <c r="G21" s="47">
        <v>0</v>
      </c>
      <c r="H21" s="47">
        <f t="shared" si="14"/>
        <v>8</v>
      </c>
      <c r="I21" s="47">
        <f t="shared" si="14"/>
        <v>11</v>
      </c>
      <c r="J21" s="47">
        <f t="shared" si="14"/>
        <v>11</v>
      </c>
      <c r="K21" s="47">
        <f t="shared" si="14"/>
        <v>12</v>
      </c>
      <c r="L21" s="47">
        <v>0</v>
      </c>
      <c r="M21" s="47">
        <v>13</v>
      </c>
      <c r="N21" s="47">
        <f t="shared" si="14"/>
        <v>12</v>
      </c>
      <c r="O21" s="47">
        <f t="shared" si="14"/>
        <v>12</v>
      </c>
      <c r="P21" s="47">
        <f t="shared" si="14"/>
        <v>12</v>
      </c>
      <c r="Q21" s="47">
        <f t="shared" si="14"/>
        <v>12</v>
      </c>
      <c r="R21" s="47">
        <f t="shared" si="14"/>
        <v>12</v>
      </c>
      <c r="S21" s="47">
        <f t="shared" si="14"/>
        <v>12</v>
      </c>
      <c r="T21" s="47">
        <f t="shared" si="14"/>
        <v>12</v>
      </c>
      <c r="U21" s="47">
        <f t="shared" si="14"/>
        <v>12</v>
      </c>
      <c r="V21" s="47">
        <f t="shared" si="14"/>
        <v>12</v>
      </c>
      <c r="W21" s="47">
        <f t="shared" si="14"/>
        <v>12</v>
      </c>
      <c r="X21" s="47">
        <f t="shared" si="14"/>
        <v>12</v>
      </c>
      <c r="Y21" s="47">
        <f t="shared" si="14"/>
        <v>12</v>
      </c>
      <c r="Z21" s="47">
        <f t="shared" si="14"/>
        <v>12</v>
      </c>
      <c r="AA21" s="47">
        <f t="shared" si="14"/>
        <v>12</v>
      </c>
      <c r="AB21" s="47">
        <f t="shared" si="14"/>
        <v>12</v>
      </c>
      <c r="AC21" s="47">
        <f t="shared" si="14"/>
        <v>12</v>
      </c>
      <c r="AD21" s="47">
        <f t="shared" si="14"/>
        <v>12</v>
      </c>
      <c r="AE21" s="47">
        <f t="shared" si="14"/>
        <v>12</v>
      </c>
      <c r="AF21" s="47">
        <f t="shared" si="14"/>
        <v>11</v>
      </c>
      <c r="AG21" s="47">
        <f t="shared" si="14"/>
        <v>11</v>
      </c>
      <c r="AH21" s="47">
        <f t="shared" si="14"/>
        <v>5</v>
      </c>
      <c r="AI21" s="47">
        <f t="shared" si="14"/>
        <v>5</v>
      </c>
      <c r="AJ21" s="48">
        <f t="shared" si="14"/>
        <v>5</v>
      </c>
      <c r="AL21" s="2">
        <f t="shared" ref="AL21:AL33" si="15">SUM(D21:AJ21)</f>
        <v>327.5</v>
      </c>
    </row>
    <row r="22" spans="2:38" ht="15" x14ac:dyDescent="0.25">
      <c r="B22" s="53" t="s">
        <v>108</v>
      </c>
      <c r="C22" s="9"/>
      <c r="D22" s="50">
        <v>5</v>
      </c>
      <c r="E22" s="50">
        <v>5</v>
      </c>
      <c r="F22" s="50">
        <v>5</v>
      </c>
      <c r="G22" s="50">
        <v>0</v>
      </c>
      <c r="H22" s="50">
        <v>5</v>
      </c>
      <c r="I22" s="50">
        <v>4</v>
      </c>
      <c r="J22" s="50">
        <v>4</v>
      </c>
      <c r="K22" s="50">
        <v>5</v>
      </c>
      <c r="L22" s="50">
        <v>0</v>
      </c>
      <c r="M22" s="50">
        <v>5</v>
      </c>
      <c r="N22" s="50">
        <v>5</v>
      </c>
      <c r="O22" s="50">
        <v>5</v>
      </c>
      <c r="P22" s="50">
        <v>5</v>
      </c>
      <c r="Q22" s="50">
        <v>5</v>
      </c>
      <c r="R22" s="50">
        <v>5</v>
      </c>
      <c r="S22" s="50">
        <v>5</v>
      </c>
      <c r="T22" s="50">
        <v>5</v>
      </c>
      <c r="U22" s="50">
        <v>5</v>
      </c>
      <c r="V22" s="50">
        <v>5</v>
      </c>
      <c r="W22" s="50">
        <v>5</v>
      </c>
      <c r="X22" s="50">
        <v>5</v>
      </c>
      <c r="Y22" s="50">
        <v>5</v>
      </c>
      <c r="Z22" s="50">
        <v>5</v>
      </c>
      <c r="AA22" s="50">
        <v>5</v>
      </c>
      <c r="AB22" s="50">
        <v>5</v>
      </c>
      <c r="AC22" s="50">
        <v>5</v>
      </c>
      <c r="AD22" s="50">
        <v>5</v>
      </c>
      <c r="AE22" s="50">
        <v>5</v>
      </c>
      <c r="AF22" s="50">
        <v>5</v>
      </c>
      <c r="AG22" s="50">
        <v>5</v>
      </c>
      <c r="AH22" s="50">
        <v>0</v>
      </c>
      <c r="AI22" s="50">
        <v>0</v>
      </c>
      <c r="AJ22" s="51">
        <v>0</v>
      </c>
      <c r="AL22" s="2">
        <f t="shared" si="15"/>
        <v>138</v>
      </c>
    </row>
    <row r="23" spans="2:38" ht="15" x14ac:dyDescent="0.25">
      <c r="B23" s="53" t="s">
        <v>107</v>
      </c>
      <c r="C23" s="9"/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4</v>
      </c>
      <c r="J23" s="50">
        <v>4</v>
      </c>
      <c r="K23" s="50">
        <v>4</v>
      </c>
      <c r="L23" s="50">
        <v>0</v>
      </c>
      <c r="M23" s="50">
        <v>5</v>
      </c>
      <c r="N23" s="50">
        <v>5</v>
      </c>
      <c r="O23" s="50">
        <v>5</v>
      </c>
      <c r="P23" s="50">
        <v>5</v>
      </c>
      <c r="Q23" s="50">
        <v>5</v>
      </c>
      <c r="R23" s="50">
        <v>5</v>
      </c>
      <c r="S23" s="50">
        <v>5</v>
      </c>
      <c r="T23" s="50">
        <v>5</v>
      </c>
      <c r="U23" s="50">
        <v>5</v>
      </c>
      <c r="V23" s="50">
        <v>5</v>
      </c>
      <c r="W23" s="50">
        <v>5</v>
      </c>
      <c r="X23" s="50">
        <v>5</v>
      </c>
      <c r="Y23" s="50">
        <v>5</v>
      </c>
      <c r="Z23" s="50">
        <v>5</v>
      </c>
      <c r="AA23" s="50">
        <v>5</v>
      </c>
      <c r="AB23" s="50">
        <v>5</v>
      </c>
      <c r="AC23" s="50">
        <v>5</v>
      </c>
      <c r="AD23" s="50">
        <v>5</v>
      </c>
      <c r="AE23" s="50">
        <v>5</v>
      </c>
      <c r="AF23" s="50">
        <v>4</v>
      </c>
      <c r="AG23" s="50">
        <v>4</v>
      </c>
      <c r="AH23" s="50">
        <v>4</v>
      </c>
      <c r="AI23" s="50">
        <v>4</v>
      </c>
      <c r="AJ23" s="51">
        <v>4</v>
      </c>
      <c r="AL23" s="2">
        <f t="shared" si="15"/>
        <v>127</v>
      </c>
    </row>
    <row r="24" spans="2:38" ht="15" x14ac:dyDescent="0.25">
      <c r="B24" s="49" t="s">
        <v>106</v>
      </c>
      <c r="C24" s="9"/>
      <c r="D24" s="50">
        <v>0.5</v>
      </c>
      <c r="E24" s="54">
        <v>2</v>
      </c>
      <c r="F24" s="54">
        <v>2</v>
      </c>
      <c r="G24" s="54">
        <v>0</v>
      </c>
      <c r="H24" s="54">
        <v>3</v>
      </c>
      <c r="I24" s="54">
        <v>3</v>
      </c>
      <c r="J24" s="54">
        <v>3</v>
      </c>
      <c r="K24" s="54">
        <v>3</v>
      </c>
      <c r="L24" s="54">
        <v>0</v>
      </c>
      <c r="M24" s="54">
        <v>2</v>
      </c>
      <c r="N24" s="54">
        <v>2</v>
      </c>
      <c r="O24" s="54">
        <v>2</v>
      </c>
      <c r="P24" s="54">
        <v>2</v>
      </c>
      <c r="Q24" s="54">
        <v>2</v>
      </c>
      <c r="R24" s="54">
        <v>2</v>
      </c>
      <c r="S24" s="54">
        <v>2</v>
      </c>
      <c r="T24" s="54">
        <v>2</v>
      </c>
      <c r="U24" s="54">
        <v>2</v>
      </c>
      <c r="V24" s="54">
        <v>2</v>
      </c>
      <c r="W24" s="54">
        <v>2</v>
      </c>
      <c r="X24" s="54">
        <v>2</v>
      </c>
      <c r="Y24" s="54">
        <v>2</v>
      </c>
      <c r="Z24" s="54">
        <v>2</v>
      </c>
      <c r="AA24" s="54">
        <v>2</v>
      </c>
      <c r="AB24" s="54">
        <v>2</v>
      </c>
      <c r="AC24" s="54">
        <v>2</v>
      </c>
      <c r="AD24" s="54">
        <v>2</v>
      </c>
      <c r="AE24" s="54">
        <v>2</v>
      </c>
      <c r="AF24" s="54">
        <v>2</v>
      </c>
      <c r="AG24" s="54">
        <v>2</v>
      </c>
      <c r="AH24" s="50">
        <v>1</v>
      </c>
      <c r="AI24" s="50">
        <v>1</v>
      </c>
      <c r="AJ24" s="51">
        <v>1</v>
      </c>
      <c r="AL24" s="2">
        <f t="shared" si="15"/>
        <v>61.5</v>
      </c>
    </row>
    <row r="25" spans="2:38" ht="15" x14ac:dyDescent="0.25">
      <c r="B25" s="53" t="s">
        <v>109</v>
      </c>
      <c r="C25" s="9"/>
      <c r="D25" s="50">
        <v>0</v>
      </c>
      <c r="E25" s="54">
        <v>0</v>
      </c>
      <c r="F25" s="54">
        <v>0</v>
      </c>
      <c r="G25" s="54">
        <v>0</v>
      </c>
      <c r="H25" s="54">
        <v>5</v>
      </c>
      <c r="I25" s="54">
        <v>5</v>
      </c>
      <c r="J25" s="54">
        <v>5</v>
      </c>
      <c r="K25" s="54">
        <v>5</v>
      </c>
      <c r="L25" s="54">
        <v>0</v>
      </c>
      <c r="M25" s="54">
        <v>5</v>
      </c>
      <c r="N25" s="54">
        <v>5</v>
      </c>
      <c r="O25" s="54">
        <v>5</v>
      </c>
      <c r="P25" s="54">
        <v>5</v>
      </c>
      <c r="Q25" s="54">
        <v>5</v>
      </c>
      <c r="R25" s="54">
        <v>5</v>
      </c>
      <c r="S25" s="54">
        <v>5</v>
      </c>
      <c r="T25" s="54">
        <v>5</v>
      </c>
      <c r="U25" s="54">
        <v>5</v>
      </c>
      <c r="V25" s="54">
        <v>5</v>
      </c>
      <c r="W25" s="54">
        <v>5</v>
      </c>
      <c r="X25" s="54">
        <v>3</v>
      </c>
      <c r="Y25" s="54">
        <v>3</v>
      </c>
      <c r="Z25" s="54">
        <v>3</v>
      </c>
      <c r="AA25" s="54">
        <v>2</v>
      </c>
      <c r="AB25" s="54">
        <v>2</v>
      </c>
      <c r="AC25" s="54">
        <v>2</v>
      </c>
      <c r="AD25" s="54">
        <v>2</v>
      </c>
      <c r="AE25" s="54">
        <v>2</v>
      </c>
      <c r="AF25" s="54">
        <v>2</v>
      </c>
      <c r="AG25" s="54">
        <v>2</v>
      </c>
      <c r="AH25" s="50">
        <v>0</v>
      </c>
      <c r="AI25" s="50">
        <v>0</v>
      </c>
      <c r="AJ25" s="51">
        <v>0</v>
      </c>
      <c r="AL25" s="2">
        <f t="shared" si="15"/>
        <v>98</v>
      </c>
    </row>
    <row r="26" spans="2:38" ht="15.75" thickBot="1" x14ac:dyDescent="0.3">
      <c r="B26" s="52" t="s">
        <v>110</v>
      </c>
      <c r="C26" s="24"/>
      <c r="D26" s="57">
        <v>0</v>
      </c>
      <c r="E26" s="57">
        <v>0</v>
      </c>
      <c r="F26" s="57">
        <v>0</v>
      </c>
      <c r="G26" s="57">
        <v>0</v>
      </c>
      <c r="H26" s="57">
        <v>5</v>
      </c>
      <c r="I26" s="57">
        <v>5</v>
      </c>
      <c r="J26" s="57">
        <v>5</v>
      </c>
      <c r="K26" s="57">
        <v>5</v>
      </c>
      <c r="L26" s="57">
        <v>0</v>
      </c>
      <c r="M26" s="57">
        <v>5</v>
      </c>
      <c r="N26" s="57">
        <v>5</v>
      </c>
      <c r="O26" s="57">
        <v>5</v>
      </c>
      <c r="P26" s="57">
        <v>5</v>
      </c>
      <c r="Q26" s="57">
        <v>5</v>
      </c>
      <c r="R26" s="57">
        <v>5</v>
      </c>
      <c r="S26" s="57">
        <v>5</v>
      </c>
      <c r="T26" s="57">
        <v>5</v>
      </c>
      <c r="U26" s="57">
        <v>5</v>
      </c>
      <c r="V26" s="57">
        <v>5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8">
        <v>0</v>
      </c>
      <c r="AL26" s="2">
        <f t="shared" si="15"/>
        <v>70</v>
      </c>
    </row>
    <row r="27" spans="2:38" ht="15" x14ac:dyDescent="0.25">
      <c r="B27" s="44" t="s">
        <v>102</v>
      </c>
      <c r="C27" s="7"/>
      <c r="D27" s="59">
        <f t="shared" ref="D27:L27" si="16">D20*8</f>
        <v>24</v>
      </c>
      <c r="E27" s="59">
        <f t="shared" si="16"/>
        <v>24</v>
      </c>
      <c r="F27" s="59">
        <f t="shared" si="16"/>
        <v>32</v>
      </c>
      <c r="G27" s="59">
        <f t="shared" si="16"/>
        <v>0</v>
      </c>
      <c r="H27" s="59">
        <f t="shared" si="16"/>
        <v>32</v>
      </c>
      <c r="I27" s="59">
        <f t="shared" si="16"/>
        <v>32</v>
      </c>
      <c r="J27" s="59">
        <f t="shared" si="16"/>
        <v>16</v>
      </c>
      <c r="K27" s="59">
        <f t="shared" si="16"/>
        <v>16</v>
      </c>
      <c r="L27" s="59">
        <f t="shared" si="16"/>
        <v>0</v>
      </c>
      <c r="M27" s="59">
        <v>8</v>
      </c>
      <c r="N27" s="59">
        <f t="shared" ref="N27:AJ27" si="17">N20*8</f>
        <v>8</v>
      </c>
      <c r="O27" s="59">
        <f t="shared" si="17"/>
        <v>8</v>
      </c>
      <c r="P27" s="59">
        <f t="shared" si="17"/>
        <v>32</v>
      </c>
      <c r="Q27" s="59">
        <f t="shared" si="17"/>
        <v>32</v>
      </c>
      <c r="R27" s="59">
        <f t="shared" si="17"/>
        <v>32</v>
      </c>
      <c r="S27" s="59">
        <f t="shared" si="17"/>
        <v>32</v>
      </c>
      <c r="T27" s="59">
        <f t="shared" si="17"/>
        <v>32</v>
      </c>
      <c r="U27" s="59">
        <f t="shared" si="17"/>
        <v>32</v>
      </c>
      <c r="V27" s="59">
        <f t="shared" si="17"/>
        <v>16</v>
      </c>
      <c r="W27" s="59">
        <f t="shared" si="17"/>
        <v>16</v>
      </c>
      <c r="X27" s="59">
        <f t="shared" si="17"/>
        <v>8</v>
      </c>
      <c r="Y27" s="59">
        <f t="shared" si="17"/>
        <v>8</v>
      </c>
      <c r="Z27" s="59">
        <f t="shared" si="17"/>
        <v>8</v>
      </c>
      <c r="AA27" s="59">
        <f t="shared" si="17"/>
        <v>8</v>
      </c>
      <c r="AB27" s="59">
        <f t="shared" si="17"/>
        <v>16</v>
      </c>
      <c r="AC27" s="59">
        <f t="shared" si="17"/>
        <v>16</v>
      </c>
      <c r="AD27" s="59">
        <f t="shared" si="17"/>
        <v>16</v>
      </c>
      <c r="AE27" s="59">
        <f t="shared" si="17"/>
        <v>16</v>
      </c>
      <c r="AF27" s="59">
        <f t="shared" si="17"/>
        <v>16</v>
      </c>
      <c r="AG27" s="59">
        <f t="shared" si="17"/>
        <v>16</v>
      </c>
      <c r="AH27" s="59">
        <f t="shared" si="17"/>
        <v>16</v>
      </c>
      <c r="AI27" s="59">
        <f t="shared" si="17"/>
        <v>8</v>
      </c>
      <c r="AJ27" s="60">
        <f t="shared" si="17"/>
        <v>8</v>
      </c>
      <c r="AL27" s="2">
        <f t="shared" si="15"/>
        <v>584</v>
      </c>
    </row>
    <row r="28" spans="2:38" ht="15" x14ac:dyDescent="0.25">
      <c r="B28" s="46" t="s">
        <v>105</v>
      </c>
      <c r="C28" s="9"/>
      <c r="D28" s="47">
        <f t="shared" ref="D28:AJ28" si="18">D21*8</f>
        <v>44</v>
      </c>
      <c r="E28" s="47">
        <f t="shared" si="18"/>
        <v>56</v>
      </c>
      <c r="F28" s="47">
        <f t="shared" si="18"/>
        <v>56</v>
      </c>
      <c r="G28" s="47">
        <f t="shared" si="18"/>
        <v>0</v>
      </c>
      <c r="H28" s="47">
        <f t="shared" si="18"/>
        <v>64</v>
      </c>
      <c r="I28" s="47">
        <f t="shared" si="18"/>
        <v>88</v>
      </c>
      <c r="J28" s="47">
        <f t="shared" si="18"/>
        <v>88</v>
      </c>
      <c r="K28" s="47">
        <f t="shared" si="18"/>
        <v>96</v>
      </c>
      <c r="L28" s="47">
        <f t="shared" si="18"/>
        <v>0</v>
      </c>
      <c r="M28" s="47">
        <f t="shared" si="18"/>
        <v>104</v>
      </c>
      <c r="N28" s="47">
        <f t="shared" si="18"/>
        <v>96</v>
      </c>
      <c r="O28" s="47">
        <f t="shared" si="18"/>
        <v>96</v>
      </c>
      <c r="P28" s="47">
        <f t="shared" si="18"/>
        <v>96</v>
      </c>
      <c r="Q28" s="47">
        <f t="shared" si="18"/>
        <v>96</v>
      </c>
      <c r="R28" s="47">
        <f t="shared" si="18"/>
        <v>96</v>
      </c>
      <c r="S28" s="47">
        <f t="shared" si="18"/>
        <v>96</v>
      </c>
      <c r="T28" s="47">
        <f t="shared" si="18"/>
        <v>96</v>
      </c>
      <c r="U28" s="47">
        <f t="shared" si="18"/>
        <v>96</v>
      </c>
      <c r="V28" s="47">
        <f t="shared" si="18"/>
        <v>96</v>
      </c>
      <c r="W28" s="47">
        <f t="shared" si="18"/>
        <v>96</v>
      </c>
      <c r="X28" s="47">
        <f t="shared" si="18"/>
        <v>96</v>
      </c>
      <c r="Y28" s="47">
        <f t="shared" si="18"/>
        <v>96</v>
      </c>
      <c r="Z28" s="47">
        <f t="shared" si="18"/>
        <v>96</v>
      </c>
      <c r="AA28" s="47">
        <f t="shared" si="18"/>
        <v>96</v>
      </c>
      <c r="AB28" s="47">
        <f t="shared" si="18"/>
        <v>96</v>
      </c>
      <c r="AC28" s="47">
        <f t="shared" si="18"/>
        <v>96</v>
      </c>
      <c r="AD28" s="47">
        <f t="shared" si="18"/>
        <v>96</v>
      </c>
      <c r="AE28" s="47">
        <f t="shared" si="18"/>
        <v>96</v>
      </c>
      <c r="AF28" s="47">
        <f t="shared" si="18"/>
        <v>88</v>
      </c>
      <c r="AG28" s="47">
        <f t="shared" si="18"/>
        <v>88</v>
      </c>
      <c r="AH28" s="47">
        <f t="shared" si="18"/>
        <v>40</v>
      </c>
      <c r="AI28" s="47">
        <f t="shared" si="18"/>
        <v>40</v>
      </c>
      <c r="AJ28" s="48">
        <f t="shared" si="18"/>
        <v>40</v>
      </c>
      <c r="AL28" s="2">
        <f t="shared" si="15"/>
        <v>2620</v>
      </c>
    </row>
    <row r="29" spans="2:38" ht="15" x14ac:dyDescent="0.25">
      <c r="B29" s="53" t="s">
        <v>108</v>
      </c>
      <c r="C29" s="9"/>
      <c r="D29" s="47">
        <f t="shared" ref="D29:AJ29" si="19">D22*8</f>
        <v>40</v>
      </c>
      <c r="E29" s="47">
        <f t="shared" si="19"/>
        <v>40</v>
      </c>
      <c r="F29" s="47">
        <f t="shared" si="19"/>
        <v>40</v>
      </c>
      <c r="G29" s="47">
        <f t="shared" si="19"/>
        <v>0</v>
      </c>
      <c r="H29" s="47">
        <f t="shared" si="19"/>
        <v>40</v>
      </c>
      <c r="I29" s="47">
        <f t="shared" si="19"/>
        <v>32</v>
      </c>
      <c r="J29" s="47">
        <f t="shared" si="19"/>
        <v>32</v>
      </c>
      <c r="K29" s="47">
        <f t="shared" si="19"/>
        <v>40</v>
      </c>
      <c r="L29" s="47">
        <f t="shared" si="19"/>
        <v>0</v>
      </c>
      <c r="M29" s="47">
        <f t="shared" si="19"/>
        <v>40</v>
      </c>
      <c r="N29" s="47">
        <f t="shared" si="19"/>
        <v>40</v>
      </c>
      <c r="O29" s="47">
        <f t="shared" si="19"/>
        <v>40</v>
      </c>
      <c r="P29" s="47">
        <f t="shared" si="19"/>
        <v>40</v>
      </c>
      <c r="Q29" s="47">
        <f t="shared" si="19"/>
        <v>40</v>
      </c>
      <c r="R29" s="47">
        <f t="shared" si="19"/>
        <v>40</v>
      </c>
      <c r="S29" s="47">
        <f t="shared" si="19"/>
        <v>40</v>
      </c>
      <c r="T29" s="47">
        <f t="shared" si="19"/>
        <v>40</v>
      </c>
      <c r="U29" s="47">
        <f t="shared" si="19"/>
        <v>40</v>
      </c>
      <c r="V29" s="47">
        <f t="shared" si="19"/>
        <v>40</v>
      </c>
      <c r="W29" s="47">
        <f t="shared" si="19"/>
        <v>40</v>
      </c>
      <c r="X29" s="47">
        <f t="shared" si="19"/>
        <v>40</v>
      </c>
      <c r="Y29" s="47">
        <f t="shared" si="19"/>
        <v>40</v>
      </c>
      <c r="Z29" s="47">
        <f t="shared" si="19"/>
        <v>40</v>
      </c>
      <c r="AA29" s="47">
        <f t="shared" si="19"/>
        <v>40</v>
      </c>
      <c r="AB29" s="47">
        <f t="shared" si="19"/>
        <v>40</v>
      </c>
      <c r="AC29" s="47">
        <f t="shared" si="19"/>
        <v>40</v>
      </c>
      <c r="AD29" s="47">
        <f t="shared" si="19"/>
        <v>40</v>
      </c>
      <c r="AE29" s="47">
        <f t="shared" si="19"/>
        <v>40</v>
      </c>
      <c r="AF29" s="47">
        <f t="shared" si="19"/>
        <v>40</v>
      </c>
      <c r="AG29" s="47">
        <f t="shared" si="19"/>
        <v>40</v>
      </c>
      <c r="AH29" s="47">
        <f t="shared" si="19"/>
        <v>0</v>
      </c>
      <c r="AI29" s="47">
        <f t="shared" si="19"/>
        <v>0</v>
      </c>
      <c r="AJ29" s="48">
        <f t="shared" si="19"/>
        <v>0</v>
      </c>
      <c r="AL29" s="2">
        <f t="shared" si="15"/>
        <v>1104</v>
      </c>
    </row>
    <row r="30" spans="2:38" ht="15" x14ac:dyDescent="0.25">
      <c r="B30" s="53" t="s">
        <v>107</v>
      </c>
      <c r="C30" s="9"/>
      <c r="D30" s="47">
        <f t="shared" ref="D30:AJ30" si="20">D23*8</f>
        <v>0</v>
      </c>
      <c r="E30" s="47">
        <f t="shared" si="20"/>
        <v>0</v>
      </c>
      <c r="F30" s="47">
        <f t="shared" si="20"/>
        <v>0</v>
      </c>
      <c r="G30" s="47">
        <f t="shared" si="20"/>
        <v>0</v>
      </c>
      <c r="H30" s="47">
        <f t="shared" si="20"/>
        <v>0</v>
      </c>
      <c r="I30" s="47">
        <f t="shared" si="20"/>
        <v>32</v>
      </c>
      <c r="J30" s="47">
        <f t="shared" si="20"/>
        <v>32</v>
      </c>
      <c r="K30" s="47">
        <f t="shared" si="20"/>
        <v>32</v>
      </c>
      <c r="L30" s="47">
        <f t="shared" si="20"/>
        <v>0</v>
      </c>
      <c r="M30" s="47">
        <f t="shared" si="20"/>
        <v>40</v>
      </c>
      <c r="N30" s="47">
        <f t="shared" si="20"/>
        <v>40</v>
      </c>
      <c r="O30" s="47">
        <f t="shared" si="20"/>
        <v>40</v>
      </c>
      <c r="P30" s="47">
        <f t="shared" si="20"/>
        <v>40</v>
      </c>
      <c r="Q30" s="47">
        <f t="shared" si="20"/>
        <v>40</v>
      </c>
      <c r="R30" s="47">
        <f t="shared" si="20"/>
        <v>40</v>
      </c>
      <c r="S30" s="47">
        <f t="shared" si="20"/>
        <v>40</v>
      </c>
      <c r="T30" s="47">
        <f t="shared" si="20"/>
        <v>40</v>
      </c>
      <c r="U30" s="47">
        <f t="shared" si="20"/>
        <v>40</v>
      </c>
      <c r="V30" s="47">
        <f t="shared" si="20"/>
        <v>40</v>
      </c>
      <c r="W30" s="47">
        <f t="shared" si="20"/>
        <v>40</v>
      </c>
      <c r="X30" s="47">
        <f t="shared" si="20"/>
        <v>40</v>
      </c>
      <c r="Y30" s="47">
        <f t="shared" si="20"/>
        <v>40</v>
      </c>
      <c r="Z30" s="47">
        <f t="shared" si="20"/>
        <v>40</v>
      </c>
      <c r="AA30" s="47">
        <f t="shared" si="20"/>
        <v>40</v>
      </c>
      <c r="AB30" s="47">
        <f t="shared" si="20"/>
        <v>40</v>
      </c>
      <c r="AC30" s="47">
        <f t="shared" si="20"/>
        <v>40</v>
      </c>
      <c r="AD30" s="47">
        <f t="shared" si="20"/>
        <v>40</v>
      </c>
      <c r="AE30" s="47">
        <f t="shared" si="20"/>
        <v>40</v>
      </c>
      <c r="AF30" s="47">
        <f t="shared" si="20"/>
        <v>32</v>
      </c>
      <c r="AG30" s="47">
        <f t="shared" si="20"/>
        <v>32</v>
      </c>
      <c r="AH30" s="47">
        <f t="shared" si="20"/>
        <v>32</v>
      </c>
      <c r="AI30" s="47">
        <f t="shared" si="20"/>
        <v>32</v>
      </c>
      <c r="AJ30" s="48">
        <f t="shared" si="20"/>
        <v>32</v>
      </c>
      <c r="AL30" s="2">
        <f t="shared" si="15"/>
        <v>1016</v>
      </c>
    </row>
    <row r="31" spans="2:38" ht="15" x14ac:dyDescent="0.25">
      <c r="B31" s="49" t="s">
        <v>106</v>
      </c>
      <c r="C31" s="9"/>
      <c r="D31" s="47">
        <f t="shared" ref="D31:AJ31" si="21">D24*8</f>
        <v>4</v>
      </c>
      <c r="E31" s="47">
        <f t="shared" si="21"/>
        <v>16</v>
      </c>
      <c r="F31" s="47">
        <f t="shared" si="21"/>
        <v>16</v>
      </c>
      <c r="G31" s="47">
        <f t="shared" si="21"/>
        <v>0</v>
      </c>
      <c r="H31" s="47">
        <f t="shared" si="21"/>
        <v>24</v>
      </c>
      <c r="I31" s="47">
        <f t="shared" si="21"/>
        <v>24</v>
      </c>
      <c r="J31" s="47">
        <f t="shared" si="21"/>
        <v>24</v>
      </c>
      <c r="K31" s="47">
        <f t="shared" si="21"/>
        <v>24</v>
      </c>
      <c r="L31" s="47">
        <f t="shared" si="21"/>
        <v>0</v>
      </c>
      <c r="M31" s="47">
        <f t="shared" si="21"/>
        <v>16</v>
      </c>
      <c r="N31" s="47">
        <f t="shared" si="21"/>
        <v>16</v>
      </c>
      <c r="O31" s="47">
        <f t="shared" si="21"/>
        <v>16</v>
      </c>
      <c r="P31" s="47">
        <f t="shared" si="21"/>
        <v>16</v>
      </c>
      <c r="Q31" s="47">
        <f t="shared" si="21"/>
        <v>16</v>
      </c>
      <c r="R31" s="47">
        <f t="shared" si="21"/>
        <v>16</v>
      </c>
      <c r="S31" s="47">
        <f t="shared" si="21"/>
        <v>16</v>
      </c>
      <c r="T31" s="47">
        <f t="shared" si="21"/>
        <v>16</v>
      </c>
      <c r="U31" s="47">
        <f t="shared" si="21"/>
        <v>16</v>
      </c>
      <c r="V31" s="47">
        <f t="shared" si="21"/>
        <v>16</v>
      </c>
      <c r="W31" s="47">
        <f t="shared" si="21"/>
        <v>16</v>
      </c>
      <c r="X31" s="47">
        <f t="shared" si="21"/>
        <v>16</v>
      </c>
      <c r="Y31" s="47">
        <f t="shared" si="21"/>
        <v>16</v>
      </c>
      <c r="Z31" s="47">
        <f t="shared" si="21"/>
        <v>16</v>
      </c>
      <c r="AA31" s="47">
        <f t="shared" si="21"/>
        <v>16</v>
      </c>
      <c r="AB31" s="47">
        <f t="shared" si="21"/>
        <v>16</v>
      </c>
      <c r="AC31" s="47">
        <f t="shared" si="21"/>
        <v>16</v>
      </c>
      <c r="AD31" s="47">
        <f t="shared" si="21"/>
        <v>16</v>
      </c>
      <c r="AE31" s="47">
        <f t="shared" si="21"/>
        <v>16</v>
      </c>
      <c r="AF31" s="47">
        <f t="shared" si="21"/>
        <v>16</v>
      </c>
      <c r="AG31" s="47">
        <f t="shared" si="21"/>
        <v>16</v>
      </c>
      <c r="AH31" s="47">
        <f t="shared" si="21"/>
        <v>8</v>
      </c>
      <c r="AI31" s="47">
        <f t="shared" si="21"/>
        <v>8</v>
      </c>
      <c r="AJ31" s="48">
        <f t="shared" si="21"/>
        <v>8</v>
      </c>
      <c r="AL31" s="2">
        <f t="shared" si="15"/>
        <v>492</v>
      </c>
    </row>
    <row r="32" spans="2:38" ht="15" x14ac:dyDescent="0.25">
      <c r="B32" s="53" t="s">
        <v>109</v>
      </c>
      <c r="C32" s="9"/>
      <c r="D32" s="47">
        <f t="shared" ref="D32:AJ32" si="22">D25*8</f>
        <v>0</v>
      </c>
      <c r="E32" s="47">
        <f t="shared" si="22"/>
        <v>0</v>
      </c>
      <c r="F32" s="47">
        <f t="shared" si="22"/>
        <v>0</v>
      </c>
      <c r="G32" s="47">
        <f t="shared" si="22"/>
        <v>0</v>
      </c>
      <c r="H32" s="47">
        <f t="shared" si="22"/>
        <v>40</v>
      </c>
      <c r="I32" s="47">
        <f t="shared" si="22"/>
        <v>40</v>
      </c>
      <c r="J32" s="47">
        <f t="shared" si="22"/>
        <v>40</v>
      </c>
      <c r="K32" s="47">
        <f t="shared" si="22"/>
        <v>40</v>
      </c>
      <c r="L32" s="47">
        <f t="shared" si="22"/>
        <v>0</v>
      </c>
      <c r="M32" s="47">
        <f t="shared" si="22"/>
        <v>40</v>
      </c>
      <c r="N32" s="47">
        <f t="shared" si="22"/>
        <v>40</v>
      </c>
      <c r="O32" s="47">
        <f t="shared" si="22"/>
        <v>40</v>
      </c>
      <c r="P32" s="47">
        <f t="shared" si="22"/>
        <v>40</v>
      </c>
      <c r="Q32" s="47">
        <f t="shared" si="22"/>
        <v>40</v>
      </c>
      <c r="R32" s="47">
        <f t="shared" si="22"/>
        <v>40</v>
      </c>
      <c r="S32" s="47">
        <f t="shared" si="22"/>
        <v>40</v>
      </c>
      <c r="T32" s="47">
        <f t="shared" si="22"/>
        <v>40</v>
      </c>
      <c r="U32" s="47">
        <f t="shared" si="22"/>
        <v>40</v>
      </c>
      <c r="V32" s="47">
        <f t="shared" si="22"/>
        <v>40</v>
      </c>
      <c r="W32" s="47">
        <f t="shared" si="22"/>
        <v>40</v>
      </c>
      <c r="X32" s="47">
        <f t="shared" si="22"/>
        <v>24</v>
      </c>
      <c r="Y32" s="47">
        <f t="shared" si="22"/>
        <v>24</v>
      </c>
      <c r="Z32" s="47">
        <f t="shared" si="22"/>
        <v>24</v>
      </c>
      <c r="AA32" s="47">
        <f t="shared" si="22"/>
        <v>16</v>
      </c>
      <c r="AB32" s="47">
        <f t="shared" si="22"/>
        <v>16</v>
      </c>
      <c r="AC32" s="47">
        <f t="shared" si="22"/>
        <v>16</v>
      </c>
      <c r="AD32" s="47">
        <f t="shared" si="22"/>
        <v>16</v>
      </c>
      <c r="AE32" s="47">
        <f t="shared" si="22"/>
        <v>16</v>
      </c>
      <c r="AF32" s="47">
        <f t="shared" si="22"/>
        <v>16</v>
      </c>
      <c r="AG32" s="47">
        <f t="shared" si="22"/>
        <v>16</v>
      </c>
      <c r="AH32" s="47">
        <f t="shared" si="22"/>
        <v>0</v>
      </c>
      <c r="AI32" s="47">
        <f t="shared" si="22"/>
        <v>0</v>
      </c>
      <c r="AJ32" s="48">
        <f t="shared" si="22"/>
        <v>0</v>
      </c>
      <c r="AL32" s="2">
        <f t="shared" si="15"/>
        <v>784</v>
      </c>
    </row>
    <row r="33" spans="2:38" ht="15.75" thickBot="1" x14ac:dyDescent="0.3">
      <c r="B33" s="52" t="s">
        <v>110</v>
      </c>
      <c r="C33" s="24"/>
      <c r="D33" s="42">
        <f t="shared" ref="D33:AJ33" si="23">D26*8</f>
        <v>0</v>
      </c>
      <c r="E33" s="42">
        <f t="shared" si="23"/>
        <v>0</v>
      </c>
      <c r="F33" s="42">
        <f t="shared" si="23"/>
        <v>0</v>
      </c>
      <c r="G33" s="42">
        <f t="shared" si="23"/>
        <v>0</v>
      </c>
      <c r="H33" s="42">
        <f t="shared" si="23"/>
        <v>40</v>
      </c>
      <c r="I33" s="42">
        <f t="shared" si="23"/>
        <v>40</v>
      </c>
      <c r="J33" s="42">
        <f t="shared" si="23"/>
        <v>40</v>
      </c>
      <c r="K33" s="42">
        <f t="shared" si="23"/>
        <v>40</v>
      </c>
      <c r="L33" s="42">
        <f t="shared" si="23"/>
        <v>0</v>
      </c>
      <c r="M33" s="42">
        <f t="shared" si="23"/>
        <v>40</v>
      </c>
      <c r="N33" s="42">
        <f t="shared" si="23"/>
        <v>40</v>
      </c>
      <c r="O33" s="42">
        <f t="shared" si="23"/>
        <v>40</v>
      </c>
      <c r="P33" s="42">
        <f t="shared" si="23"/>
        <v>40</v>
      </c>
      <c r="Q33" s="42">
        <f t="shared" si="23"/>
        <v>40</v>
      </c>
      <c r="R33" s="42">
        <f t="shared" si="23"/>
        <v>40</v>
      </c>
      <c r="S33" s="42">
        <f t="shared" si="23"/>
        <v>40</v>
      </c>
      <c r="T33" s="42">
        <f t="shared" si="23"/>
        <v>40</v>
      </c>
      <c r="U33" s="42">
        <f t="shared" si="23"/>
        <v>40</v>
      </c>
      <c r="V33" s="42">
        <f t="shared" si="23"/>
        <v>40</v>
      </c>
      <c r="W33" s="42">
        <f t="shared" si="23"/>
        <v>0</v>
      </c>
      <c r="X33" s="42">
        <f t="shared" si="23"/>
        <v>0</v>
      </c>
      <c r="Y33" s="42">
        <f t="shared" si="23"/>
        <v>0</v>
      </c>
      <c r="Z33" s="42">
        <f t="shared" si="23"/>
        <v>0</v>
      </c>
      <c r="AA33" s="42">
        <f t="shared" si="23"/>
        <v>0</v>
      </c>
      <c r="AB33" s="42">
        <f t="shared" si="23"/>
        <v>0</v>
      </c>
      <c r="AC33" s="42">
        <f t="shared" si="23"/>
        <v>0</v>
      </c>
      <c r="AD33" s="42">
        <f t="shared" si="23"/>
        <v>0</v>
      </c>
      <c r="AE33" s="42">
        <f t="shared" si="23"/>
        <v>0</v>
      </c>
      <c r="AF33" s="42">
        <f t="shared" si="23"/>
        <v>0</v>
      </c>
      <c r="AG33" s="42">
        <f t="shared" si="23"/>
        <v>0</v>
      </c>
      <c r="AH33" s="42">
        <f t="shared" si="23"/>
        <v>0</v>
      </c>
      <c r="AI33" s="42">
        <f t="shared" si="23"/>
        <v>0</v>
      </c>
      <c r="AJ33" s="43">
        <f t="shared" si="23"/>
        <v>0</v>
      </c>
      <c r="AL33" s="2">
        <f t="shared" si="15"/>
        <v>560</v>
      </c>
    </row>
    <row r="34" spans="2:38" ht="5.25" customHeight="1" x14ac:dyDescent="0.25">
      <c r="B34" s="45"/>
      <c r="C34" s="9"/>
      <c r="P34" s="10"/>
      <c r="Q34" s="10"/>
      <c r="R34" s="10"/>
      <c r="S34" s="10"/>
      <c r="T34" s="10"/>
      <c r="U34" s="10"/>
      <c r="V34" s="9"/>
    </row>
    <row r="35" spans="2:38" ht="15" x14ac:dyDescent="0.25">
      <c r="B35" s="3" t="s">
        <v>24</v>
      </c>
    </row>
    <row r="36" spans="2:38" ht="15" x14ac:dyDescent="0.25">
      <c r="B36" s="45" t="s">
        <v>105</v>
      </c>
      <c r="D36" s="5" t="e">
        <f>#REF!</f>
        <v>#REF!</v>
      </c>
    </row>
    <row r="37" spans="2:38" ht="15" x14ac:dyDescent="0.25">
      <c r="B37" s="45" t="s">
        <v>108</v>
      </c>
      <c r="D37" s="5">
        <f>SUM(D29:AJ29)/8</f>
        <v>138</v>
      </c>
    </row>
    <row r="38" spans="2:38" ht="15" x14ac:dyDescent="0.25">
      <c r="B38" s="45" t="s">
        <v>107</v>
      </c>
      <c r="D38" s="5">
        <f>SUM(D30:AJ30)/8</f>
        <v>127</v>
      </c>
    </row>
    <row r="39" spans="2:38" ht="15" x14ac:dyDescent="0.25">
      <c r="B39" s="45" t="s">
        <v>106</v>
      </c>
      <c r="D39" s="5">
        <f>SUM(D31:AJ31)/8</f>
        <v>61.5</v>
      </c>
    </row>
    <row r="40" spans="2:38" ht="15" x14ac:dyDescent="0.25">
      <c r="B40" s="45" t="s">
        <v>113</v>
      </c>
      <c r="D40" s="5">
        <f>D41+D42</f>
        <v>1344</v>
      </c>
    </row>
    <row r="41" spans="2:38" ht="15" x14ac:dyDescent="0.25">
      <c r="B41" s="45" t="s">
        <v>111</v>
      </c>
      <c r="D41" s="5">
        <f>SUM(D33:AJ33)</f>
        <v>560</v>
      </c>
    </row>
    <row r="42" spans="2:38" ht="15" x14ac:dyDescent="0.25">
      <c r="B42" s="45" t="s">
        <v>112</v>
      </c>
      <c r="D42" s="5">
        <f>+SUM(D32:AJ32)</f>
        <v>784</v>
      </c>
    </row>
    <row r="43" spans="2:38" x14ac:dyDescent="0.2">
      <c r="B43" s="9"/>
    </row>
    <row r="44" spans="2:38" x14ac:dyDescent="0.2">
      <c r="B44" s="61" t="s">
        <v>114</v>
      </c>
    </row>
    <row r="45" spans="2:38" x14ac:dyDescent="0.2">
      <c r="B45" s="61" t="s">
        <v>115</v>
      </c>
    </row>
  </sheetData>
  <mergeCells count="9">
    <mergeCell ref="B19:AJ19"/>
    <mergeCell ref="M3:P3"/>
    <mergeCell ref="D3:G3"/>
    <mergeCell ref="H3:L3"/>
    <mergeCell ref="Q3:T3"/>
    <mergeCell ref="U3:X3"/>
    <mergeCell ref="Y3:AC3"/>
    <mergeCell ref="AD3:AG3"/>
    <mergeCell ref="AH3:AJ3"/>
  </mergeCells>
  <phoneticPr fontId="3" type="noConversion"/>
  <pageMargins left="0.7" right="0.7" top="0.75" bottom="0.75" header="0.3" footer="0.3"/>
  <pageSetup paperSize="9" scale="6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85" zoomScaleNormal="85" zoomScalePageLayoutView="55" workbookViewId="0">
      <selection activeCell="I21" sqref="I21"/>
    </sheetView>
  </sheetViews>
  <sheetFormatPr defaultColWidth="9.140625" defaultRowHeight="14.25" x14ac:dyDescent="0.2"/>
  <cols>
    <col min="1" max="1" width="1.42578125" style="9" customWidth="1"/>
    <col min="2" max="2" width="72.85546875" style="2" bestFit="1" customWidth="1"/>
    <col min="3" max="3" width="3.7109375" style="2" hidden="1" customWidth="1"/>
    <col min="4" max="12" width="4.42578125" style="5" customWidth="1"/>
    <col min="13" max="13" width="4.42578125" style="2" customWidth="1"/>
    <col min="14" max="14" width="1" style="2" customWidth="1"/>
    <col min="15" max="16384" width="9.140625" style="2"/>
  </cols>
  <sheetData>
    <row r="1" spans="1:14" ht="28.5" customHeight="1" x14ac:dyDescent="0.2">
      <c r="B1" s="71" t="s">
        <v>116</v>
      </c>
      <c r="D1" s="2"/>
      <c r="E1" s="2"/>
      <c r="F1" s="2"/>
      <c r="G1" s="2"/>
    </row>
    <row r="2" spans="1:14" s="9" customFormat="1" ht="6.75" customHeight="1" thickBot="1" x14ac:dyDescent="0.3">
      <c r="B2" s="45"/>
      <c r="D2" s="70"/>
      <c r="E2" s="10"/>
      <c r="F2" s="10"/>
      <c r="G2" s="10"/>
      <c r="H2" s="10"/>
      <c r="I2" s="10"/>
      <c r="J2" s="10"/>
      <c r="K2" s="10"/>
      <c r="L2" s="10"/>
    </row>
    <row r="3" spans="1:14" ht="3.75" customHeight="1" x14ac:dyDescent="0.2">
      <c r="B3" s="84" t="s">
        <v>23</v>
      </c>
      <c r="C3" s="7"/>
      <c r="D3" s="81"/>
      <c r="E3" s="82"/>
      <c r="F3" s="82"/>
      <c r="G3" s="82"/>
      <c r="H3" s="82"/>
      <c r="I3" s="82"/>
      <c r="J3" s="82"/>
      <c r="K3" s="82"/>
      <c r="L3" s="82"/>
      <c r="M3" s="83"/>
      <c r="N3" s="9"/>
    </row>
    <row r="4" spans="1:14" s="33" customFormat="1" ht="21" customHeight="1" x14ac:dyDescent="0.25">
      <c r="A4" s="32"/>
      <c r="B4" s="85"/>
      <c r="C4" s="32"/>
      <c r="D4" s="87" t="s">
        <v>124</v>
      </c>
      <c r="E4" s="87"/>
      <c r="F4" s="87"/>
      <c r="G4" s="87"/>
      <c r="H4" s="87"/>
      <c r="I4" s="87"/>
      <c r="J4" s="87"/>
      <c r="K4" s="87"/>
      <c r="L4" s="87"/>
      <c r="M4" s="88"/>
      <c r="N4" s="65"/>
    </row>
    <row r="5" spans="1:14" ht="24" customHeight="1" x14ac:dyDescent="0.2">
      <c r="B5" s="86"/>
      <c r="C5" s="9"/>
      <c r="D5" s="68">
        <v>1</v>
      </c>
      <c r="E5" s="68">
        <v>2</v>
      </c>
      <c r="F5" s="68">
        <v>3</v>
      </c>
      <c r="G5" s="68">
        <v>4</v>
      </c>
      <c r="H5" s="68">
        <v>5</v>
      </c>
      <c r="I5" s="68">
        <v>6</v>
      </c>
      <c r="J5" s="68">
        <v>7</v>
      </c>
      <c r="K5" s="68">
        <v>8</v>
      </c>
      <c r="L5" s="68">
        <v>9</v>
      </c>
      <c r="M5" s="69">
        <v>10</v>
      </c>
      <c r="N5" s="66"/>
    </row>
    <row r="6" spans="1:14" x14ac:dyDescent="0.2">
      <c r="B6" s="8" t="s">
        <v>128</v>
      </c>
      <c r="C6" s="9"/>
      <c r="D6" s="89"/>
      <c r="E6" s="73"/>
      <c r="F6" s="73"/>
      <c r="G6" s="73"/>
      <c r="H6" s="73"/>
      <c r="I6" s="73"/>
      <c r="J6" s="73"/>
      <c r="K6" s="73"/>
      <c r="L6" s="73"/>
      <c r="M6" s="91"/>
      <c r="N6" s="9"/>
    </row>
    <row r="7" spans="1:14" x14ac:dyDescent="0.2">
      <c r="B7" s="8" t="s">
        <v>125</v>
      </c>
      <c r="C7" s="9"/>
      <c r="D7" s="72"/>
      <c r="E7" s="102"/>
      <c r="F7" s="73"/>
      <c r="G7" s="73"/>
      <c r="H7" s="73"/>
      <c r="I7" s="73"/>
      <c r="J7" s="73"/>
      <c r="K7" s="73"/>
      <c r="L7" s="73"/>
      <c r="M7" s="91"/>
      <c r="N7" s="9"/>
    </row>
    <row r="8" spans="1:14" x14ac:dyDescent="0.2">
      <c r="B8" s="8" t="s">
        <v>126</v>
      </c>
      <c r="C8" s="9" t="s">
        <v>119</v>
      </c>
      <c r="D8" s="72" t="s">
        <v>122</v>
      </c>
      <c r="E8" s="98"/>
      <c r="F8" s="73"/>
      <c r="G8" s="73"/>
      <c r="H8" s="73"/>
      <c r="I8" s="73"/>
      <c r="J8" s="73"/>
      <c r="K8" s="73"/>
      <c r="L8" s="73"/>
      <c r="M8" s="91"/>
    </row>
    <row r="9" spans="1:14" x14ac:dyDescent="0.2">
      <c r="B9" s="8" t="s">
        <v>117</v>
      </c>
      <c r="C9" s="9"/>
      <c r="D9" s="99"/>
      <c r="E9" s="62"/>
      <c r="F9" s="62"/>
      <c r="G9" s="73"/>
      <c r="H9" s="73"/>
      <c r="I9" s="73"/>
      <c r="J9" s="73"/>
      <c r="K9" s="73"/>
      <c r="L9" s="73"/>
      <c r="M9" s="91"/>
    </row>
    <row r="10" spans="1:14" x14ac:dyDescent="0.2">
      <c r="B10" s="8" t="s">
        <v>129</v>
      </c>
      <c r="C10" s="9"/>
      <c r="D10" s="72"/>
      <c r="E10" s="73"/>
      <c r="F10" s="34"/>
      <c r="G10" s="73"/>
      <c r="H10" s="73"/>
      <c r="I10" s="73"/>
      <c r="J10" s="73"/>
      <c r="K10" s="73"/>
      <c r="L10" s="73"/>
      <c r="M10" s="91"/>
    </row>
    <row r="11" spans="1:14" x14ac:dyDescent="0.2">
      <c r="B11" s="15" t="s">
        <v>127</v>
      </c>
      <c r="C11" s="9"/>
      <c r="D11" s="72"/>
      <c r="E11" s="73"/>
      <c r="F11" s="73"/>
      <c r="G11" s="97"/>
      <c r="H11" s="73"/>
      <c r="I11" s="92"/>
      <c r="J11" s="73"/>
      <c r="K11" s="73"/>
      <c r="L11" s="73"/>
      <c r="M11" s="91"/>
    </row>
    <row r="12" spans="1:14" x14ac:dyDescent="0.2">
      <c r="B12" s="15" t="s">
        <v>46</v>
      </c>
      <c r="C12" s="9"/>
      <c r="D12" s="72"/>
      <c r="E12" s="73"/>
      <c r="F12" s="73"/>
      <c r="G12" s="100"/>
      <c r="H12" s="100"/>
      <c r="I12" s="100"/>
      <c r="J12" s="73"/>
      <c r="K12" s="73"/>
      <c r="L12" s="73"/>
      <c r="M12" s="91"/>
    </row>
    <row r="13" spans="1:14" x14ac:dyDescent="0.2">
      <c r="B13" s="15" t="s">
        <v>120</v>
      </c>
      <c r="C13" s="9" t="s">
        <v>118</v>
      </c>
      <c r="D13" s="72"/>
      <c r="E13" s="73"/>
      <c r="F13" s="73"/>
      <c r="G13" s="73"/>
      <c r="H13" s="73"/>
      <c r="I13" s="63"/>
      <c r="J13" s="73"/>
      <c r="K13" s="73"/>
      <c r="L13" s="73"/>
      <c r="M13" s="91"/>
    </row>
    <row r="14" spans="1:14" x14ac:dyDescent="0.2">
      <c r="B14" s="15" t="s">
        <v>100</v>
      </c>
      <c r="C14" s="9"/>
      <c r="D14" s="72"/>
      <c r="E14" s="73"/>
      <c r="F14" s="73"/>
      <c r="G14" s="73"/>
      <c r="H14" s="73"/>
      <c r="I14" s="19"/>
      <c r="J14" s="73"/>
      <c r="K14" s="90"/>
      <c r="L14" s="90"/>
      <c r="M14" s="91"/>
    </row>
    <row r="15" spans="1:14" x14ac:dyDescent="0.2">
      <c r="B15" s="15" t="s">
        <v>1</v>
      </c>
      <c r="C15" s="9" t="s">
        <v>123</v>
      </c>
      <c r="D15" s="72"/>
      <c r="E15" s="73"/>
      <c r="F15" s="73"/>
      <c r="G15" s="73"/>
      <c r="H15" s="73"/>
      <c r="I15" s="103"/>
      <c r="J15" s="73"/>
      <c r="K15" s="90"/>
      <c r="L15" s="90"/>
      <c r="M15" s="91"/>
    </row>
    <row r="16" spans="1:14" x14ac:dyDescent="0.2">
      <c r="B16" s="15" t="s">
        <v>130</v>
      </c>
      <c r="C16" s="9"/>
      <c r="D16" s="72"/>
      <c r="E16" s="73"/>
      <c r="F16" s="73"/>
      <c r="G16" s="73"/>
      <c r="H16" s="73"/>
      <c r="I16" s="73"/>
      <c r="J16" s="22"/>
      <c r="K16" s="73"/>
      <c r="L16" s="73"/>
      <c r="M16" s="93"/>
    </row>
    <row r="17" spans="2:19" x14ac:dyDescent="0.2">
      <c r="B17" s="15" t="s">
        <v>2</v>
      </c>
      <c r="C17" s="9"/>
      <c r="D17" s="72"/>
      <c r="E17" s="73"/>
      <c r="F17" s="73"/>
      <c r="G17" s="73"/>
      <c r="H17" s="101"/>
      <c r="I17" s="101"/>
      <c r="J17" s="101"/>
      <c r="K17" s="73"/>
      <c r="L17" s="73"/>
      <c r="M17" s="93"/>
    </row>
    <row r="18" spans="2:19" ht="15" thickBot="1" x14ac:dyDescent="0.25">
      <c r="B18" s="23" t="s">
        <v>121</v>
      </c>
      <c r="C18" s="24"/>
      <c r="D18" s="94"/>
      <c r="E18" s="95"/>
      <c r="F18" s="95"/>
      <c r="G18" s="95"/>
      <c r="H18" s="95"/>
      <c r="I18" s="95"/>
      <c r="J18" s="104"/>
      <c r="K18" s="95"/>
      <c r="L18" s="95"/>
      <c r="M18" s="96"/>
    </row>
    <row r="19" spans="2:19" ht="30" customHeight="1" x14ac:dyDescent="0.25">
      <c r="B19" s="105" t="s">
        <v>103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P19"/>
      <c r="Q19"/>
      <c r="R19"/>
      <c r="S19"/>
    </row>
    <row r="20" spans="2:19" ht="15.75" x14ac:dyDescent="0.25">
      <c r="B20" s="107" t="s">
        <v>132</v>
      </c>
      <c r="C20" s="108"/>
      <c r="D20" s="109">
        <v>2</v>
      </c>
      <c r="E20" s="109">
        <v>2</v>
      </c>
      <c r="F20" s="109">
        <v>2</v>
      </c>
      <c r="G20" s="109">
        <v>1</v>
      </c>
      <c r="H20" s="109">
        <v>1</v>
      </c>
      <c r="I20" s="109">
        <v>1</v>
      </c>
      <c r="J20" s="109">
        <v>0</v>
      </c>
      <c r="K20" s="109">
        <v>0</v>
      </c>
      <c r="L20" s="110">
        <v>0</v>
      </c>
      <c r="M20" s="109">
        <v>0</v>
      </c>
      <c r="N20" s="109">
        <v>2</v>
      </c>
      <c r="P20">
        <f>SUM(D20:J21)</f>
        <v>30</v>
      </c>
      <c r="Q20"/>
      <c r="R20"/>
      <c r="S20"/>
    </row>
    <row r="21" spans="2:19" ht="16.5" thickBot="1" x14ac:dyDescent="0.3">
      <c r="B21" s="113" t="s">
        <v>131</v>
      </c>
      <c r="C21" s="111"/>
      <c r="D21" s="112">
        <v>5</v>
      </c>
      <c r="E21" s="112">
        <v>5</v>
      </c>
      <c r="F21" s="112">
        <v>3</v>
      </c>
      <c r="G21" s="112">
        <v>2</v>
      </c>
      <c r="H21" s="112">
        <v>3</v>
      </c>
      <c r="I21" s="112">
        <v>3</v>
      </c>
      <c r="J21" s="112">
        <v>0</v>
      </c>
      <c r="K21" s="112">
        <v>0</v>
      </c>
      <c r="L21" s="112">
        <v>0</v>
      </c>
      <c r="M21" s="112">
        <v>0</v>
      </c>
      <c r="N21" s="112">
        <v>0</v>
      </c>
      <c r="P21"/>
      <c r="Q21"/>
      <c r="R21"/>
      <c r="S21"/>
    </row>
    <row r="22" spans="2:19" ht="15.75" x14ac:dyDescent="0.25">
      <c r="B22" s="53"/>
      <c r="C22" s="64"/>
      <c r="H22" s="114"/>
      <c r="I22" s="114"/>
      <c r="J22" s="114"/>
      <c r="K22" s="114"/>
      <c r="L22" s="114"/>
      <c r="M22" s="67"/>
      <c r="N22" s="67"/>
      <c r="P22"/>
      <c r="Q22"/>
      <c r="R22"/>
      <c r="S22"/>
    </row>
    <row r="23" spans="2:19" ht="15.75" x14ac:dyDescent="0.25">
      <c r="B23" s="107" t="s">
        <v>132</v>
      </c>
      <c r="C23" s="108"/>
      <c r="D23" s="109">
        <f>D20*8</f>
        <v>16</v>
      </c>
      <c r="E23" s="109">
        <f>E20*8</f>
        <v>16</v>
      </c>
      <c r="F23" s="109">
        <f>F20*8</f>
        <v>16</v>
      </c>
      <c r="G23" s="109">
        <f>G20*8</f>
        <v>8</v>
      </c>
      <c r="H23" s="109">
        <f>H20*8</f>
        <v>8</v>
      </c>
      <c r="I23" s="109">
        <f>I20*8</f>
        <v>8</v>
      </c>
      <c r="J23" s="109">
        <f>J20*8</f>
        <v>0</v>
      </c>
      <c r="K23" s="109">
        <f>K20*8</f>
        <v>0</v>
      </c>
      <c r="L23" s="109">
        <f>L20*8</f>
        <v>0</v>
      </c>
      <c r="M23" s="109">
        <f>M20*8</f>
        <v>0</v>
      </c>
      <c r="N23" s="109">
        <f>N20*8</f>
        <v>16</v>
      </c>
      <c r="P23"/>
      <c r="Q23"/>
      <c r="R23"/>
      <c r="S23"/>
    </row>
    <row r="24" spans="2:19" ht="16.5" thickBot="1" x14ac:dyDescent="0.3">
      <c r="B24" s="116" t="s">
        <v>131</v>
      </c>
      <c r="C24" s="115"/>
      <c r="D24" s="112">
        <f t="shared" ref="D24:N24" si="0">D21*8</f>
        <v>40</v>
      </c>
      <c r="E24" s="112">
        <f t="shared" si="0"/>
        <v>40</v>
      </c>
      <c r="F24" s="112">
        <f t="shared" si="0"/>
        <v>24</v>
      </c>
      <c r="G24" s="112">
        <f t="shared" si="0"/>
        <v>16</v>
      </c>
      <c r="H24" s="112">
        <f t="shared" si="0"/>
        <v>24</v>
      </c>
      <c r="I24" s="112">
        <f t="shared" si="0"/>
        <v>24</v>
      </c>
      <c r="J24" s="112">
        <f t="shared" si="0"/>
        <v>0</v>
      </c>
      <c r="K24" s="112">
        <f t="shared" si="0"/>
        <v>0</v>
      </c>
      <c r="L24" s="112">
        <f t="shared" si="0"/>
        <v>0</v>
      </c>
      <c r="M24" s="112">
        <f t="shared" si="0"/>
        <v>0</v>
      </c>
      <c r="N24" s="112">
        <f t="shared" si="0"/>
        <v>0</v>
      </c>
      <c r="P24"/>
      <c r="Q24"/>
      <c r="R24"/>
      <c r="S24"/>
    </row>
    <row r="25" spans="2:19" ht="15.75" x14ac:dyDescent="0.25">
      <c r="B25" s="45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P25"/>
      <c r="Q25"/>
      <c r="R25"/>
      <c r="S25"/>
    </row>
  </sheetData>
  <mergeCells count="4">
    <mergeCell ref="D3:M3"/>
    <mergeCell ref="B3:B5"/>
    <mergeCell ref="D4:M4"/>
    <mergeCell ref="B19:N19"/>
  </mergeCells>
  <phoneticPr fontId="3" type="noConversion"/>
  <conditionalFormatting sqref="D21">
    <cfRule type="cellIs" dxfId="57" priority="58" operator="greaterThan">
      <formula>5</formula>
    </cfRule>
  </conditionalFormatting>
  <conditionalFormatting sqref="H21">
    <cfRule type="cellIs" dxfId="55" priority="56" operator="greaterThan">
      <formula>5</formula>
    </cfRule>
  </conditionalFormatting>
  <conditionalFormatting sqref="M21">
    <cfRule type="cellIs" dxfId="18" priority="19" operator="greaterThan">
      <formula>5</formula>
    </cfRule>
  </conditionalFormatting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85" zoomScaleNormal="85" zoomScalePageLayoutView="85" workbookViewId="0">
      <selection activeCell="E21" sqref="E21"/>
    </sheetView>
  </sheetViews>
  <sheetFormatPr defaultColWidth="9.140625" defaultRowHeight="14.25" x14ac:dyDescent="0.2"/>
  <cols>
    <col min="1" max="16384" width="9.140625" style="2"/>
  </cols>
  <sheetData>
    <row r="1" spans="1:2" x14ac:dyDescent="0.2">
      <c r="A1" s="2" t="s">
        <v>25</v>
      </c>
    </row>
    <row r="2" spans="1:2" x14ac:dyDescent="0.2">
      <c r="B2" s="2" t="s">
        <v>40</v>
      </c>
    </row>
    <row r="3" spans="1:2" x14ac:dyDescent="0.2">
      <c r="B3" s="2" t="s">
        <v>26</v>
      </c>
    </row>
    <row r="4" spans="1:2" x14ac:dyDescent="0.2">
      <c r="B4" s="2" t="s">
        <v>27</v>
      </c>
    </row>
    <row r="5" spans="1:2" x14ac:dyDescent="0.2">
      <c r="B5" s="2" t="s">
        <v>42</v>
      </c>
    </row>
    <row r="6" spans="1:2" x14ac:dyDescent="0.2">
      <c r="B6" s="2" t="s">
        <v>43</v>
      </c>
    </row>
    <row r="7" spans="1:2" x14ac:dyDescent="0.2">
      <c r="B7" s="2" t="s">
        <v>29</v>
      </c>
    </row>
    <row r="8" spans="1:2" x14ac:dyDescent="0.2">
      <c r="B8" s="2" t="s">
        <v>28</v>
      </c>
    </row>
    <row r="9" spans="1:2" x14ac:dyDescent="0.2">
      <c r="B9" s="2" t="s">
        <v>39</v>
      </c>
    </row>
    <row r="11" spans="1:2" x14ac:dyDescent="0.2">
      <c r="A11" s="2" t="s">
        <v>30</v>
      </c>
    </row>
    <row r="13" spans="1:2" x14ac:dyDescent="0.2">
      <c r="A13" s="2" t="s">
        <v>31</v>
      </c>
    </row>
    <row r="14" spans="1:2" x14ac:dyDescent="0.2">
      <c r="B14" s="2" t="s">
        <v>54</v>
      </c>
    </row>
    <row r="15" spans="1:2" x14ac:dyDescent="0.2">
      <c r="B15" s="2" t="s">
        <v>55</v>
      </c>
    </row>
    <row r="16" spans="1:2" x14ac:dyDescent="0.2">
      <c r="B16" s="2" t="s">
        <v>56</v>
      </c>
    </row>
    <row r="17" spans="1:2" x14ac:dyDescent="0.2">
      <c r="B17" s="2" t="s">
        <v>57</v>
      </c>
    </row>
    <row r="18" spans="1:2" x14ac:dyDescent="0.2">
      <c r="B18" s="2" t="s">
        <v>58</v>
      </c>
    </row>
    <row r="19" spans="1:2" x14ac:dyDescent="0.2">
      <c r="B19" s="2" t="s">
        <v>59</v>
      </c>
    </row>
    <row r="20" spans="1:2" x14ac:dyDescent="0.2">
      <c r="B20" s="2" t="s">
        <v>60</v>
      </c>
    </row>
    <row r="21" spans="1:2" x14ac:dyDescent="0.2">
      <c r="B21" s="2" t="s">
        <v>61</v>
      </c>
    </row>
    <row r="22" spans="1:2" x14ac:dyDescent="0.2">
      <c r="B22" s="2" t="s">
        <v>62</v>
      </c>
    </row>
    <row r="23" spans="1:2" x14ac:dyDescent="0.2">
      <c r="B23" s="2" t="s">
        <v>63</v>
      </c>
    </row>
    <row r="24" spans="1:2" x14ac:dyDescent="0.2">
      <c r="B24" s="2" t="s">
        <v>64</v>
      </c>
    </row>
    <row r="25" spans="1:2" x14ac:dyDescent="0.2">
      <c r="B25" s="2" t="s">
        <v>65</v>
      </c>
    </row>
    <row r="26" spans="1:2" x14ac:dyDescent="0.2">
      <c r="A26" s="2" t="s">
        <v>32</v>
      </c>
    </row>
    <row r="27" spans="1:2" x14ac:dyDescent="0.2">
      <c r="B27" s="2" t="s">
        <v>66</v>
      </c>
    </row>
    <row r="28" spans="1:2" x14ac:dyDescent="0.2">
      <c r="B28" s="2" t="s">
        <v>67</v>
      </c>
    </row>
    <row r="29" spans="1:2" x14ac:dyDescent="0.2">
      <c r="B29" s="2" t="s">
        <v>68</v>
      </c>
    </row>
    <row r="30" spans="1:2" x14ac:dyDescent="0.2">
      <c r="A30" s="2" t="s">
        <v>38</v>
      </c>
    </row>
    <row r="31" spans="1:2" x14ac:dyDescent="0.2">
      <c r="B31" s="2" t="s">
        <v>69</v>
      </c>
    </row>
    <row r="32" spans="1:2" x14ac:dyDescent="0.2">
      <c r="A32" s="2" t="s">
        <v>37</v>
      </c>
    </row>
    <row r="33" spans="1:2" x14ac:dyDescent="0.2">
      <c r="B33" s="2" t="s">
        <v>47</v>
      </c>
    </row>
    <row r="34" spans="1:2" x14ac:dyDescent="0.2">
      <c r="B34" s="2" t="s">
        <v>70</v>
      </c>
    </row>
    <row r="35" spans="1:2" x14ac:dyDescent="0.2">
      <c r="B35" s="2" t="s">
        <v>51</v>
      </c>
    </row>
    <row r="36" spans="1:2" x14ac:dyDescent="0.2">
      <c r="A36" s="2" t="s">
        <v>36</v>
      </c>
    </row>
    <row r="37" spans="1:2" x14ac:dyDescent="0.2">
      <c r="B37" s="2" t="s">
        <v>48</v>
      </c>
    </row>
    <row r="38" spans="1:2" x14ac:dyDescent="0.2">
      <c r="B38" s="2" t="s">
        <v>71</v>
      </c>
    </row>
    <row r="39" spans="1:2" x14ac:dyDescent="0.2">
      <c r="B39" s="2" t="s">
        <v>72</v>
      </c>
    </row>
    <row r="40" spans="1:2" x14ac:dyDescent="0.2">
      <c r="A40" s="2" t="s">
        <v>35</v>
      </c>
    </row>
    <row r="41" spans="1:2" x14ac:dyDescent="0.2">
      <c r="B41" s="2" t="s">
        <v>53</v>
      </c>
    </row>
    <row r="42" spans="1:2" x14ac:dyDescent="0.2">
      <c r="B42" s="2" t="s">
        <v>49</v>
      </c>
    </row>
    <row r="43" spans="1:2" x14ac:dyDescent="0.2">
      <c r="B43" s="2" t="s">
        <v>50</v>
      </c>
    </row>
    <row r="44" spans="1:2" x14ac:dyDescent="0.2">
      <c r="B44" s="2" t="s">
        <v>52</v>
      </c>
    </row>
    <row r="45" spans="1:2" x14ac:dyDescent="0.2">
      <c r="A45" s="2" t="s">
        <v>34</v>
      </c>
    </row>
    <row r="46" spans="1:2" x14ac:dyDescent="0.2">
      <c r="B46" s="2" t="s">
        <v>73</v>
      </c>
    </row>
    <row r="47" spans="1:2" x14ac:dyDescent="0.2">
      <c r="B47" s="2" t="s">
        <v>74</v>
      </c>
    </row>
    <row r="48" spans="1:2" x14ac:dyDescent="0.2">
      <c r="B48" s="2" t="s">
        <v>75</v>
      </c>
    </row>
    <row r="49" spans="1:2" x14ac:dyDescent="0.2">
      <c r="A49" s="2" t="s">
        <v>33</v>
      </c>
    </row>
    <row r="50" spans="1:2" x14ac:dyDescent="0.2">
      <c r="B50" s="2" t="s">
        <v>76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Timeline and Est </vt:lpstr>
      <vt:lpstr>Resources Calendar</vt:lpstr>
      <vt:lpstr>Deliverable</vt:lpstr>
      <vt:lpstr>'Timeline and Est '!Print_Area</vt:lpstr>
    </vt:vector>
  </TitlesOfParts>
  <Company>Licence Owner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Jinnan (ext)</dc:creator>
  <cp:lastModifiedBy>Enlightening</cp:lastModifiedBy>
  <cp:lastPrinted>2016-10-13T14:35:51Z</cp:lastPrinted>
  <dcterms:created xsi:type="dcterms:W3CDTF">2016-01-22T06:41:17Z</dcterms:created>
  <dcterms:modified xsi:type="dcterms:W3CDTF">2017-02-01T09:13:53Z</dcterms:modified>
</cp:coreProperties>
</file>