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tommy\Documents\Repositories\Microgravity-Press-Washing-Machine\"/>
    </mc:Choice>
  </mc:AlternateContent>
  <xr:revisionPtr revIDLastSave="0" documentId="13_ncr:1_{9B47C773-C596-4DDA-90E8-7FB53E5F80B0}" xr6:coauthVersionLast="47" xr6:coauthVersionMax="47" xr10:uidLastSave="{00000000-0000-0000-0000-000000000000}"/>
  <bookViews>
    <workbookView xWindow="-98" yWindow="-98" windowWidth="20715" windowHeight="13276" xr2:uid="{00000000-000D-0000-FFFF-FFFF00000000}"/>
  </bookViews>
  <sheets>
    <sheet name="Foundational Information" sheetId="1" r:id="rId1"/>
    <sheet name="Statics and Force Application" sheetId="2" r:id="rId2"/>
    <sheet name="Structural Member Design" sheetId="4" r:id="rId3"/>
    <sheet name="Chamber and Piston Attribut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D33" i="2"/>
  <c r="D24" i="2"/>
  <c r="D21" i="2"/>
  <c r="E39" i="1"/>
  <c r="E31" i="1"/>
  <c r="E30" i="1"/>
  <c r="E29" i="1"/>
  <c r="E38" i="1"/>
</calcChain>
</file>

<file path=xl/sharedStrings.xml><?xml version="1.0" encoding="utf-8"?>
<sst xmlns="http://schemas.openxmlformats.org/spreadsheetml/2006/main" count="117" uniqueCount="87">
  <si>
    <t>Wash Chamber Diameter</t>
  </si>
  <si>
    <t>Designed Fluid Capacity</t>
  </si>
  <si>
    <t>Maximized</t>
  </si>
  <si>
    <t>Reasoning</t>
  </si>
  <si>
    <t>Units</t>
  </si>
  <si>
    <t>Factor of Safety</t>
  </si>
  <si>
    <t>lbf</t>
  </si>
  <si>
    <t>General Constants</t>
  </si>
  <si>
    <t>Designed Force Application</t>
  </si>
  <si>
    <t>mL</t>
  </si>
  <si>
    <t>Value</t>
  </si>
  <si>
    <t>Style Guide</t>
  </si>
  <si>
    <t>Color</t>
  </si>
  <si>
    <t>Definition</t>
  </si>
  <si>
    <t>Unsure/manual input to be changed</t>
  </si>
  <si>
    <t>Calculated value of interest/referenced for other calculations</t>
  </si>
  <si>
    <t>Calculated/intermeidate value referenced in slide</t>
  </si>
  <si>
    <t>The higher the fluid capacity, the larger variety of clothing types that can be accomodated</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</si>
  <si>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</si>
  <si>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</si>
  <si>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</si>
  <si>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</si>
  <si>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</si>
  <si>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Double EXPRESS Locker Width</t>
  </si>
  <si>
    <t>Double EXPRESS Locker Height</t>
  </si>
  <si>
    <t>Designed Max Width</t>
  </si>
  <si>
    <t>Designed Max Breadth</t>
  </si>
  <si>
    <t>Designed Max Height</t>
  </si>
  <si>
    <t>Double EXPRESS Locker Breadth</t>
  </si>
  <si>
    <t>in^2</t>
  </si>
  <si>
    <t>Psi</t>
  </si>
  <si>
    <t>in</t>
  </si>
  <si>
    <t>N/A</t>
  </si>
  <si>
    <t>Fundamental Values to Inform Washing Machine Characteristcs</t>
  </si>
  <si>
    <t>Symbol</t>
  </si>
  <si>
    <t>D</t>
  </si>
  <si>
    <t>F</t>
  </si>
  <si>
    <t>W</t>
  </si>
  <si>
    <t>B</t>
  </si>
  <si>
    <t>H</t>
  </si>
  <si>
    <t>Name of Value</t>
  </si>
  <si>
    <t>F.S.</t>
  </si>
  <si>
    <t>Optimal Max Required Load for Washing</t>
  </si>
  <si>
    <t>Piston Travel</t>
  </si>
  <si>
    <t>Manual input sourced from parts list, experimental work, or other research</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</si>
  <si>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</si>
  <si>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</si>
  <si>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</si>
  <si>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</si>
  <si>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πr^2 T=t(πR^2-πr^2)</t>
  </si>
  <si>
    <t>For const volume, volume of shaft introduced into chamber equated to required chamber top travel</t>
  </si>
  <si>
    <t>t=πr^2 T/(πR^2-πr^2)</t>
  </si>
  <si>
    <t>Solved for piston top travel</t>
  </si>
  <si>
    <t>Simplified equation for chamber top travel for a given compression piston travel</t>
  </si>
  <si>
    <t>Find allowable piston travel based upon thickness of structural members, pistons, and chamber top travel</t>
  </si>
  <si>
    <t>T=H-T</t>
  </si>
  <si>
    <t>Ideal max piston travel for a given height</t>
  </si>
  <si>
    <t>T=H-(T+∑W)</t>
  </si>
  <si>
    <t>Actual allowable piston travel</t>
  </si>
  <si>
    <t>H= Max allowable height of machine, r = Radius of Shaft, R = Radius of Wash Chamber, t = Chamber Top travel, T = Piston travel distance, and W[component] = Width or height taken up by component in washing machine</t>
  </si>
  <si>
    <t>T=H-(T+(r^2*T/(R^2-r^2))+∑W)</t>
  </si>
  <si>
    <t>t=r^2*T/(R^2-r^2)</t>
  </si>
  <si>
    <t>Allowable piston travel, solving for T</t>
  </si>
  <si>
    <t>T=(H-∑W)(R^2-r^2/(2R^2-r^2))</t>
  </si>
  <si>
    <t>Statics and Force Application</t>
  </si>
  <si>
    <t>Structural Member Design</t>
  </si>
  <si>
    <t>Design of Drive Assembly</t>
  </si>
  <si>
    <t>Chamber Top</t>
  </si>
  <si>
    <t>Acting Piston</t>
  </si>
  <si>
    <t>Desired Minimum Force Application</t>
  </si>
  <si>
    <t>Additional Force Application Capacity for Testing</t>
  </si>
  <si>
    <t>Safety Factor For Force Application</t>
  </si>
  <si>
    <t>Referenced from another sheet</t>
  </si>
  <si>
    <t>Total Acting Force Application</t>
  </si>
  <si>
    <t>Non-Principle Values used in Calculations</t>
  </si>
  <si>
    <t>Completed</t>
  </si>
  <si>
    <t>In Progress</t>
  </si>
  <si>
    <t>Chamber and Piston Attributes</t>
  </si>
  <si>
    <t>%</t>
  </si>
  <si>
    <t>Additional force desired to test wash process above previously tested limits</t>
  </si>
  <si>
    <t>Ratio of additional force to accepted value added to total to account for error in picking force application (Would rather overbuild than underbuild)</t>
  </si>
  <si>
    <t>Pressure of 1 ATM</t>
  </si>
  <si>
    <t>Account for error in structural design and keep members away from yield point for repeated loading</t>
  </si>
  <si>
    <t>Purpose of Finding Value</t>
  </si>
  <si>
    <t>Reasonable chamber diameter, but could be picked in a more informed manner. All data pertaining to the wash viability was done using 4" PVC Pipe, so 4" used for design</t>
  </si>
  <si>
    <t>Size Motor for Drive Assembly</t>
  </si>
  <si>
    <t>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</si>
</sst>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3" borderId="0" xfId="0" applyNumberFormat="1" applyFill="1"/>
    <xf numFmtId="0" fontId="0" fillId="5" borderId="3" xfId="0" applyFill="1" applyBorder="1"/>
    <xf numFmtId="0" fontId="0" fillId="3" borderId="3" xfId="0" applyFill="1" applyBorder="1"/>
    <xf numFmtId="0" fontId="0" fillId="3"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1757363</xdr:colOff>
      <xdr:row>59</xdr:row>
      <xdr:rowOff>119061</xdr:rowOff>
    </xdr:from>
    <xdr:to>
      <xdr:col>9</xdr:col>
      <xdr:colOff>47626</xdr:colOff>
      <xdr:row>84</xdr:row>
      <xdr:rowOff>71623</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3700463" y="10806111"/>
          <a:ext cx="4167188" cy="44769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0:N50"/>
  <sheetViews>
    <sheetView tabSelected="1" topLeftCell="C10" workbookViewId="0">
      <selection activeCell="E28" sqref="E28"/>
    </sheetView>
  </sheetViews>
  <sheetFormatPr defaultRowHeight="14.25" x14ac:dyDescent="0.45"/>
  <cols>
    <col min="4" max="4" width="33.19921875" customWidth="1"/>
    <col min="5" max="5" width="11.53125" customWidth="1"/>
    <col min="6" max="6" width="10.33203125" customWidth="1"/>
    <col min="11" max="11" width="25.6640625" customWidth="1"/>
    <col min="12" max="12" width="21.1328125" customWidth="1"/>
  </cols>
  <sheetData>
    <row r="10" spans="4:14" ht="14.65" thickBot="1" x14ac:dyDescent="0.5"/>
    <row r="11" spans="4:14" x14ac:dyDescent="0.45">
      <c r="D11" t="s">
        <v>11</v>
      </c>
      <c r="J11" s="8" t="s">
        <v>21</v>
      </c>
      <c r="K11" s="17" t="s">
        <v>75</v>
      </c>
      <c r="L11" s="18" t="s">
        <v>76</v>
      </c>
      <c r="M11" s="9"/>
      <c r="N11" s="10"/>
    </row>
    <row r="12" spans="4:14" x14ac:dyDescent="0.45">
      <c r="D12" t="s">
        <v>12</v>
      </c>
      <c r="E12" t="s">
        <v>13</v>
      </c>
      <c r="J12" s="11" t="s">
        <v>22</v>
      </c>
      <c r="K12" s="7"/>
      <c r="L12" s="7"/>
      <c r="M12" s="7"/>
      <c r="N12" s="12"/>
    </row>
    <row r="13" spans="4:14" x14ac:dyDescent="0.45">
      <c r="D13" s="1"/>
      <c r="E13" t="s">
        <v>72</v>
      </c>
      <c r="J13" s="11">
        <v>1</v>
      </c>
      <c r="K13" s="20" t="s">
        <v>64</v>
      </c>
      <c r="L13" s="7"/>
      <c r="M13" s="7"/>
      <c r="N13" s="12"/>
    </row>
    <row r="14" spans="4:14" x14ac:dyDescent="0.45">
      <c r="D14" s="2"/>
      <c r="E14" t="s">
        <v>14</v>
      </c>
      <c r="J14" s="11">
        <v>2</v>
      </c>
      <c r="K14" s="7" t="s">
        <v>65</v>
      </c>
      <c r="L14" s="19" t="s">
        <v>66</v>
      </c>
      <c r="M14" s="7"/>
      <c r="N14" s="12"/>
    </row>
    <row r="15" spans="4:14" x14ac:dyDescent="0.45">
      <c r="D15" s="3"/>
      <c r="E15" t="s">
        <v>44</v>
      </c>
      <c r="J15" s="11">
        <v>3</v>
      </c>
      <c r="K15" s="7" t="s">
        <v>77</v>
      </c>
      <c r="L15" s="7" t="s">
        <v>85</v>
      </c>
      <c r="M15" s="7"/>
      <c r="N15" s="12"/>
    </row>
    <row r="16" spans="4:14" x14ac:dyDescent="0.45">
      <c r="D16" s="4"/>
      <c r="E16" t="s">
        <v>15</v>
      </c>
      <c r="J16" s="11">
        <v>4</v>
      </c>
      <c r="K16" s="7"/>
      <c r="L16" s="7" t="s">
        <v>86</v>
      </c>
      <c r="M16" s="7"/>
      <c r="N16" s="12"/>
    </row>
    <row r="17" spans="4:14" ht="14.65" thickBot="1" x14ac:dyDescent="0.5">
      <c r="D17" s="5"/>
      <c r="E17" t="s">
        <v>16</v>
      </c>
      <c r="J17" s="13">
        <v>5</v>
      </c>
      <c r="K17" s="14"/>
      <c r="L17" s="14"/>
      <c r="M17" s="14"/>
      <c r="N17" s="15"/>
    </row>
    <row r="24" spans="4:14" x14ac:dyDescent="0.45">
      <c r="D24" t="s">
        <v>33</v>
      </c>
    </row>
    <row r="25" spans="4:14" x14ac:dyDescent="0.45">
      <c r="D25" t="s">
        <v>40</v>
      </c>
      <c r="E25" t="s">
        <v>10</v>
      </c>
      <c r="F25" t="s">
        <v>4</v>
      </c>
      <c r="G25" t="s">
        <v>34</v>
      </c>
      <c r="H25" t="s">
        <v>3</v>
      </c>
    </row>
    <row r="27" spans="4:14" x14ac:dyDescent="0.45">
      <c r="D27" t="s">
        <v>0</v>
      </c>
      <c r="E27" s="3">
        <v>4</v>
      </c>
      <c r="F27" t="s">
        <v>31</v>
      </c>
      <c r="G27" t="s">
        <v>35</v>
      </c>
      <c r="H27" t="s">
        <v>84</v>
      </c>
    </row>
    <row r="28" spans="4:14" x14ac:dyDescent="0.45">
      <c r="D28" t="s">
        <v>8</v>
      </c>
      <c r="E28" s="4">
        <f>'Statics and Force Application'!D24</f>
        <v>880.00000000000011</v>
      </c>
      <c r="F28" t="s">
        <v>6</v>
      </c>
      <c r="G28" t="s">
        <v>36</v>
      </c>
      <c r="H28" t="s">
        <v>20</v>
      </c>
    </row>
    <row r="29" spans="4:14" x14ac:dyDescent="0.45">
      <c r="D29" t="s">
        <v>25</v>
      </c>
      <c r="E29" s="4">
        <f>E40/2</f>
        <v>8.67</v>
      </c>
      <c r="F29" t="s">
        <v>31</v>
      </c>
      <c r="G29" t="s">
        <v>37</v>
      </c>
    </row>
    <row r="30" spans="4:14" x14ac:dyDescent="0.45">
      <c r="D30" t="s">
        <v>26</v>
      </c>
      <c r="E30" s="4">
        <f>E41/2</f>
        <v>10.55</v>
      </c>
      <c r="F30" t="s">
        <v>31</v>
      </c>
      <c r="G30" t="s">
        <v>38</v>
      </c>
    </row>
    <row r="31" spans="4:14" x14ac:dyDescent="0.45">
      <c r="D31" t="s">
        <v>27</v>
      </c>
      <c r="E31" s="4">
        <f>E42</f>
        <v>21.45</v>
      </c>
      <c r="F31" t="s">
        <v>31</v>
      </c>
      <c r="G31" t="s">
        <v>39</v>
      </c>
    </row>
    <row r="32" spans="4:14" x14ac:dyDescent="0.45">
      <c r="D32" t="s">
        <v>43</v>
      </c>
    </row>
    <row r="36" spans="4:8" x14ac:dyDescent="0.45">
      <c r="D36" t="s">
        <v>74</v>
      </c>
    </row>
    <row r="37" spans="4:8" x14ac:dyDescent="0.45">
      <c r="D37" t="s">
        <v>40</v>
      </c>
      <c r="E37" t="s">
        <v>10</v>
      </c>
      <c r="F37" t="s">
        <v>4</v>
      </c>
      <c r="G37" t="s">
        <v>34</v>
      </c>
      <c r="H37" t="s">
        <v>3</v>
      </c>
    </row>
    <row r="38" spans="4:8" x14ac:dyDescent="0.45">
      <c r="D38" t="s">
        <v>18</v>
      </c>
      <c r="E38" s="4">
        <f>PI()*(E27/2)^2</f>
        <v>12.566370614359172</v>
      </c>
      <c r="F38" t="s">
        <v>29</v>
      </c>
    </row>
    <row r="39" spans="4:8" x14ac:dyDescent="0.45">
      <c r="D39" t="s">
        <v>19</v>
      </c>
      <c r="E39">
        <f>E28/E38</f>
        <v>70.028174960433958</v>
      </c>
      <c r="F39" t="s">
        <v>30</v>
      </c>
    </row>
    <row r="40" spans="4:8" x14ac:dyDescent="0.45">
      <c r="D40" t="s">
        <v>23</v>
      </c>
      <c r="E40">
        <v>17.34</v>
      </c>
      <c r="F40" t="s">
        <v>31</v>
      </c>
    </row>
    <row r="41" spans="4:8" x14ac:dyDescent="0.45">
      <c r="D41" t="s">
        <v>28</v>
      </c>
      <c r="E41">
        <v>21.1</v>
      </c>
      <c r="F41" t="s">
        <v>31</v>
      </c>
    </row>
    <row r="42" spans="4:8" x14ac:dyDescent="0.45">
      <c r="D42" t="s">
        <v>24</v>
      </c>
      <c r="E42">
        <v>21.45</v>
      </c>
      <c r="F42" t="s">
        <v>31</v>
      </c>
    </row>
    <row r="43" spans="4:8" x14ac:dyDescent="0.45">
      <c r="D43" t="s">
        <v>1</v>
      </c>
      <c r="E43" t="s">
        <v>2</v>
      </c>
      <c r="F43" t="s">
        <v>9</v>
      </c>
      <c r="H43" t="s">
        <v>17</v>
      </c>
    </row>
    <row r="44" spans="4:8" x14ac:dyDescent="0.45">
      <c r="D44" t="s">
        <v>42</v>
      </c>
      <c r="E44" s="3">
        <v>600</v>
      </c>
      <c r="F44" t="s">
        <v>6</v>
      </c>
    </row>
    <row r="47" spans="4:8" x14ac:dyDescent="0.45">
      <c r="D47" t="s">
        <v>7</v>
      </c>
    </row>
    <row r="48" spans="4:8" x14ac:dyDescent="0.45">
      <c r="D48" t="s">
        <v>40</v>
      </c>
      <c r="E48" t="s">
        <v>10</v>
      </c>
      <c r="F48" t="s">
        <v>4</v>
      </c>
      <c r="G48" t="s">
        <v>34</v>
      </c>
      <c r="H48" t="s">
        <v>3</v>
      </c>
    </row>
    <row r="49" spans="4:8" x14ac:dyDescent="0.45">
      <c r="D49" t="s">
        <v>5</v>
      </c>
      <c r="E49">
        <v>2</v>
      </c>
      <c r="F49" t="s">
        <v>32</v>
      </c>
      <c r="G49" t="s">
        <v>41</v>
      </c>
      <c r="H49" t="s">
        <v>82</v>
      </c>
    </row>
    <row r="50" spans="4:8" x14ac:dyDescent="0.45">
      <c r="D50" t="s">
        <v>81</v>
      </c>
      <c r="E50">
        <v>14.7</v>
      </c>
      <c r="F50"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17:F33"/>
  <sheetViews>
    <sheetView topLeftCell="A12" workbookViewId="0">
      <selection activeCell="C34" sqref="C34"/>
    </sheetView>
  </sheetViews>
  <sheetFormatPr defaultRowHeight="14.25" x14ac:dyDescent="0.45"/>
  <cols>
    <col min="3" max="3" width="39.9296875" customWidth="1"/>
  </cols>
  <sheetData>
    <row r="17" spans="3:6" x14ac:dyDescent="0.45">
      <c r="C17" t="s">
        <v>68</v>
      </c>
    </row>
    <row r="18" spans="3:6" x14ac:dyDescent="0.45">
      <c r="C18" t="s">
        <v>83</v>
      </c>
    </row>
    <row r="20" spans="3:6" x14ac:dyDescent="0.45">
      <c r="C20" t="s">
        <v>40</v>
      </c>
      <c r="D20" t="s">
        <v>10</v>
      </c>
      <c r="E20" t="s">
        <v>4</v>
      </c>
      <c r="F20" t="s">
        <v>3</v>
      </c>
    </row>
    <row r="21" spans="3:6" x14ac:dyDescent="0.45">
      <c r="C21" t="s">
        <v>69</v>
      </c>
      <c r="D21" s="1">
        <f>'Foundational Information'!E44</f>
        <v>600</v>
      </c>
      <c r="E21" t="s">
        <v>6</v>
      </c>
    </row>
    <row r="22" spans="3:6" x14ac:dyDescent="0.45">
      <c r="C22" t="s">
        <v>70</v>
      </c>
      <c r="D22" s="2">
        <v>200</v>
      </c>
      <c r="E22" t="s">
        <v>6</v>
      </c>
      <c r="F22" t="s">
        <v>79</v>
      </c>
    </row>
    <row r="23" spans="3:6" x14ac:dyDescent="0.45">
      <c r="C23" t="s">
        <v>71</v>
      </c>
      <c r="D23" s="16">
        <v>0.1</v>
      </c>
      <c r="E23" t="s">
        <v>78</v>
      </c>
      <c r="F23" t="s">
        <v>80</v>
      </c>
    </row>
    <row r="24" spans="3:6" x14ac:dyDescent="0.45">
      <c r="C24" t="s">
        <v>73</v>
      </c>
      <c r="D24" s="4">
        <f>(D21+D22)*(1+D23)</f>
        <v>880.00000000000011</v>
      </c>
      <c r="E24" t="s">
        <v>6</v>
      </c>
    </row>
    <row r="30" spans="3:6" x14ac:dyDescent="0.45">
      <c r="C30" t="s">
        <v>67</v>
      </c>
    </row>
    <row r="32" spans="3:6" x14ac:dyDescent="0.45">
      <c r="C32" t="s">
        <v>40</v>
      </c>
      <c r="D32" t="s">
        <v>10</v>
      </c>
      <c r="E32" t="s">
        <v>4</v>
      </c>
    </row>
    <row r="33" spans="3:5" x14ac:dyDescent="0.45">
      <c r="C33" t="s">
        <v>18</v>
      </c>
      <c r="D33" s="1">
        <f>'Foundational Information'!E38</f>
        <v>12.566370614359172</v>
      </c>
      <c r="E3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0CDC-44AC-42F1-89E2-E45251F3B6EA}">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18:D36"/>
  <sheetViews>
    <sheetView topLeftCell="A9" workbookViewId="0">
      <selection activeCell="C18" sqref="C18"/>
    </sheetView>
  </sheetViews>
  <sheetFormatPr defaultRowHeight="14.25" x14ac:dyDescent="0.45"/>
  <cols>
    <col min="3" max="3" width="84.6640625" customWidth="1"/>
    <col min="4" max="4" width="20" customWidth="1"/>
  </cols>
  <sheetData>
    <row r="18" spans="3:4" x14ac:dyDescent="0.45">
      <c r="D18" t="s">
        <v>45</v>
      </c>
    </row>
    <row r="21" spans="3:4" x14ac:dyDescent="0.45">
      <c r="C21" t="s">
        <v>46</v>
      </c>
    </row>
    <row r="23" spans="3:4" x14ac:dyDescent="0.45">
      <c r="C23" s="6" t="s">
        <v>47</v>
      </c>
    </row>
    <row r="24" spans="3:4" x14ac:dyDescent="0.45">
      <c r="C24" s="6" t="s">
        <v>48</v>
      </c>
    </row>
    <row r="26" spans="3:4" x14ac:dyDescent="0.45">
      <c r="C26" t="s">
        <v>50</v>
      </c>
      <c r="D26" t="s">
        <v>49</v>
      </c>
    </row>
    <row r="27" spans="3:4" x14ac:dyDescent="0.45">
      <c r="C27" t="s">
        <v>52</v>
      </c>
      <c r="D27" t="s">
        <v>51</v>
      </c>
    </row>
    <row r="28" spans="3:4" x14ac:dyDescent="0.45">
      <c r="C28" t="s">
        <v>53</v>
      </c>
      <c r="D28" t="s">
        <v>61</v>
      </c>
    </row>
    <row r="32" spans="3:4" x14ac:dyDescent="0.45">
      <c r="C32" t="s">
        <v>59</v>
      </c>
    </row>
    <row r="33" spans="3:4" x14ac:dyDescent="0.45">
      <c r="C33" t="s">
        <v>56</v>
      </c>
      <c r="D33" t="s">
        <v>55</v>
      </c>
    </row>
    <row r="34" spans="3:4" x14ac:dyDescent="0.45">
      <c r="C34" t="s">
        <v>58</v>
      </c>
      <c r="D34" t="s">
        <v>57</v>
      </c>
    </row>
    <row r="35" spans="3:4" x14ac:dyDescent="0.45">
      <c r="C35" t="s">
        <v>54</v>
      </c>
      <c r="D35" t="s">
        <v>60</v>
      </c>
    </row>
    <row r="36" spans="3:4" x14ac:dyDescent="0.45">
      <c r="C36" t="s">
        <v>62</v>
      </c>
      <c r="D36"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Foundational Information</vt:lpstr>
      <vt:lpstr>Statics and Force Application</vt:lpstr>
      <vt:lpstr>Structural Member Design</vt:lpstr>
      <vt:lpstr>Chamber and Piston 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2023-05-21T17:29:20Z</dcterms:modified>
</cp:coreProperties>
</file>