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"/>
    </mc:Choice>
  </mc:AlternateContent>
  <xr:revisionPtr revIDLastSave="1631" documentId="11_2D1AD5278A8FA8C453CD502A9EC1D0FB7A0DBF5E" xr6:coauthVersionLast="47" xr6:coauthVersionMax="47" xr10:uidLastSave="{2940CEE4-D78B-4199-8570-588D13F9F25F}"/>
  <bookViews>
    <workbookView xWindow="-98" yWindow="-98" windowWidth="17115" windowHeight="10755" xr2:uid="{00000000-000D-0000-FFFF-FFFF00000000}"/>
  </bookViews>
  <sheets>
    <sheet name="Parts &amp; Assembly List" sheetId="1" r:id="rId1"/>
    <sheet name="Tools Needed" sheetId="2" r:id="rId2"/>
    <sheet name="Part Catagory Key" sheetId="3" r:id="rId3"/>
    <sheet name="Operational Consumables" sheetId="4" r:id="rId4"/>
  </sheets>
  <definedNames>
    <definedName name="_xlnm._FilterDatabase" localSheetId="0" hidden="1">'Parts &amp; Assembly List'!$A$3:$M$464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1" l="1"/>
  <c r="K47" i="1"/>
  <c r="J43" i="1"/>
  <c r="K43" i="1"/>
  <c r="J44" i="1"/>
  <c r="K44" i="1"/>
  <c r="J86" i="1"/>
  <c r="K86" i="1"/>
  <c r="J85" i="1"/>
  <c r="K85" i="1"/>
  <c r="J84" i="1"/>
  <c r="K84" i="1" s="1"/>
  <c r="J104" i="1"/>
  <c r="K104" i="1" s="1"/>
  <c r="J112" i="1"/>
  <c r="K112" i="1" s="1"/>
  <c r="J110" i="1"/>
  <c r="K110" i="1" s="1"/>
  <c r="J99" i="1"/>
  <c r="K99" i="1" s="1"/>
  <c r="J80" i="1"/>
  <c r="K80" i="1" s="1"/>
  <c r="J76" i="1"/>
  <c r="K76" i="1" s="1"/>
  <c r="J81" i="1"/>
  <c r="K81" i="1" s="1"/>
  <c r="J82" i="1"/>
  <c r="K82" i="1" s="1"/>
  <c r="J83" i="1"/>
  <c r="K83" i="1" s="1"/>
  <c r="J101" i="1"/>
  <c r="K101" i="1" s="1"/>
  <c r="J102" i="1"/>
  <c r="K102" i="1" s="1"/>
  <c r="J103" i="1"/>
  <c r="K103" i="1" s="1"/>
  <c r="J105" i="1"/>
  <c r="K105" i="1" s="1"/>
  <c r="J49" i="1"/>
  <c r="K49" i="1" s="1"/>
  <c r="J45" i="1"/>
  <c r="K45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72" i="1"/>
  <c r="K72" i="1" s="1"/>
  <c r="J79" i="1"/>
  <c r="K79" i="1" s="1"/>
  <c r="J77" i="1"/>
  <c r="K77" i="1" s="1"/>
  <c r="J78" i="1"/>
  <c r="K78" i="1" s="1"/>
  <c r="J68" i="1"/>
  <c r="K68" i="1" s="1"/>
  <c r="J34" i="1"/>
  <c r="K34" i="1" s="1"/>
  <c r="J42" i="1"/>
  <c r="K42" i="1" s="1"/>
  <c r="J33" i="1"/>
  <c r="K33" i="1" s="1"/>
  <c r="J57" i="1" l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73" i="1"/>
  <c r="K73" i="1" s="1"/>
  <c r="J74" i="1"/>
  <c r="K74" i="1" s="1"/>
  <c r="J18" i="1"/>
  <c r="K18" i="1" s="1"/>
  <c r="J48" i="1"/>
  <c r="K48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H1" i="1" s="1"/>
  <c r="J64" i="1"/>
  <c r="K64" i="1" s="1"/>
  <c r="J65" i="1"/>
  <c r="K65" i="1" s="1"/>
  <c r="J66" i="1"/>
  <c r="K66" i="1" s="1"/>
  <c r="F67" i="1"/>
  <c r="J67" i="1" s="1"/>
  <c r="K67" i="1" s="1"/>
  <c r="J70" i="1"/>
  <c r="K70" i="1" s="1"/>
  <c r="J87" i="1"/>
  <c r="K87" i="1" s="1"/>
  <c r="J24" i="1"/>
  <c r="K24" i="1" s="1"/>
  <c r="J7" i="1"/>
  <c r="K7" i="1" s="1"/>
  <c r="J22" i="1"/>
  <c r="K22" i="1" s="1"/>
  <c r="J23" i="1"/>
  <c r="K23" i="1" s="1"/>
  <c r="J25" i="1"/>
  <c r="K25" i="1" s="1"/>
  <c r="J107" i="1"/>
  <c r="K107" i="1" s="1"/>
  <c r="J26" i="1"/>
  <c r="K26" i="1" s="1"/>
  <c r="J6" i="1"/>
  <c r="K6" i="1" s="1"/>
  <c r="J5" i="1"/>
  <c r="K5" i="1" s="1"/>
  <c r="J32" i="1"/>
  <c r="K32" i="1" s="1"/>
  <c r="J21" i="1"/>
  <c r="K21" i="1" s="1"/>
  <c r="J46" i="1" l="1"/>
  <c r="K46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1" i="1"/>
  <c r="K111" i="1" s="1"/>
  <c r="J100" i="1"/>
  <c r="K100" i="1" s="1"/>
  <c r="J109" i="1"/>
  <c r="K109" i="1" s="1"/>
  <c r="J108" i="1"/>
  <c r="K108" i="1" s="1"/>
  <c r="J106" i="1"/>
  <c r="K106" i="1" s="1"/>
  <c r="J120" i="1"/>
  <c r="K120" i="1" s="1"/>
  <c r="J90" i="1"/>
  <c r="K90" i="1" s="1"/>
  <c r="J89" i="1"/>
  <c r="K89" i="1" s="1"/>
  <c r="J88" i="1"/>
  <c r="K88" i="1" s="1"/>
  <c r="J75" i="1"/>
  <c r="K75" i="1" s="1"/>
  <c r="J71" i="1"/>
  <c r="K71" i="1" s="1"/>
  <c r="J69" i="1"/>
  <c r="K69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1" i="1"/>
  <c r="K31" i="1" s="1"/>
  <c r="J30" i="1"/>
  <c r="K30" i="1" s="1"/>
  <c r="J29" i="1"/>
  <c r="K29" i="1" s="1"/>
  <c r="J28" i="1"/>
  <c r="K28" i="1" s="1"/>
  <c r="J27" i="1"/>
  <c r="K27" i="1" s="1"/>
  <c r="J9" i="1"/>
  <c r="K9" i="1" s="1"/>
  <c r="J20" i="1"/>
  <c r="K20" i="1" s="1"/>
  <c r="J10" i="1"/>
  <c r="K10" i="1" s="1"/>
  <c r="J4" i="1"/>
  <c r="K4" i="1" s="1"/>
  <c r="J19" i="1"/>
  <c r="K19" i="1" s="1"/>
  <c r="J17" i="1"/>
  <c r="K17" i="1" s="1"/>
  <c r="J16" i="1"/>
  <c r="K16" i="1" s="1"/>
  <c r="J15" i="1"/>
  <c r="K15" i="1" s="1"/>
  <c r="J14" i="1"/>
  <c r="K14" i="1" s="1"/>
  <c r="J13" i="1"/>
  <c r="K13" i="1" s="1"/>
  <c r="I12" i="1"/>
  <c r="J12" i="1" s="1"/>
  <c r="K12" i="1" s="1"/>
  <c r="J11" i="1"/>
  <c r="K11" i="1" s="1"/>
  <c r="J8" i="1"/>
  <c r="K8" i="1" s="1"/>
  <c r="M119" i="1" a="1"/>
  <c r="M119" i="1" s="1"/>
  <c r="M68" i="1"/>
  <c r="M68" i="1" a="1"/>
  <c r="M67" i="1"/>
  <c r="M67" i="1" a="1"/>
  <c r="M90" i="1"/>
  <c r="M90" i="1" a="1"/>
  <c r="M41" i="1"/>
  <c r="M41" i="1" a="1"/>
  <c r="M96" i="1"/>
  <c r="M96" i="1" a="1"/>
  <c r="M39" i="1"/>
  <c r="M39" i="1" a="1"/>
  <c r="M48" i="1"/>
  <c r="M48" i="1" a="1"/>
  <c r="M99" i="1"/>
  <c r="M99" i="1" a="1"/>
  <c r="M72" i="1"/>
  <c r="M72" i="1" a="1"/>
  <c r="M81" i="1"/>
  <c r="M81" i="1" a="1"/>
  <c r="M31" i="1"/>
  <c r="M31" i="1" a="1"/>
  <c r="M49" i="1"/>
  <c r="M49" i="1" a="1"/>
  <c r="M42" i="1"/>
  <c r="M42" i="1" a="1"/>
  <c r="M40" i="1"/>
  <c r="M40" i="1" a="1"/>
  <c r="M32" i="1"/>
  <c r="M32" i="1" a="1"/>
  <c r="M11" i="1"/>
  <c r="M11" i="1" a="1"/>
  <c r="M19" i="1"/>
  <c r="M19" i="1" a="1"/>
  <c r="M16" i="1"/>
  <c r="M16" i="1" a="1"/>
  <c r="M105" i="1"/>
  <c r="M105" i="1" a="1"/>
  <c r="M60" i="1"/>
  <c r="M60" i="1" a="1"/>
  <c r="M53" i="1"/>
  <c r="M53" i="1" a="1"/>
  <c r="M83" i="1"/>
  <c r="M83" i="1" a="1"/>
  <c r="M118" i="1"/>
  <c r="M118" i="1" a="1"/>
  <c r="M80" i="1"/>
  <c r="M80" i="1" a="1"/>
  <c r="M112" i="1"/>
  <c r="M112" i="1" a="1"/>
  <c r="M113" i="1"/>
  <c r="M113" i="1" a="1"/>
  <c r="M69" i="1"/>
  <c r="M69" i="1" a="1"/>
  <c r="M25" i="1"/>
  <c r="M25" i="1" a="1"/>
  <c r="M52" i="1"/>
  <c r="M52" i="1" a="1"/>
  <c r="M13" i="1"/>
  <c r="M13" i="1" a="1"/>
  <c r="M117" i="1"/>
  <c r="M117" i="1" a="1"/>
  <c r="M70" i="1"/>
  <c r="M70" i="1" a="1"/>
  <c r="M102" i="1"/>
  <c r="M102" i="1" a="1"/>
  <c r="M20" i="1"/>
  <c r="M20" i="1" a="1"/>
  <c r="M91" i="1"/>
  <c r="M91" i="1" a="1"/>
  <c r="M33" i="1"/>
  <c r="M33" i="1" a="1"/>
  <c r="M45" i="1"/>
  <c r="M45" i="1" a="1"/>
  <c r="M66" i="1"/>
  <c r="M66" i="1" a="1"/>
  <c r="M108" i="1"/>
  <c r="M108" i="1" a="1"/>
  <c r="M98" i="1"/>
  <c r="M98" i="1" a="1"/>
  <c r="M56" i="1"/>
  <c r="M56" i="1" a="1"/>
  <c r="M29" i="1"/>
  <c r="M29" i="1" a="1"/>
  <c r="M115" i="1"/>
  <c r="M115" i="1" a="1"/>
  <c r="M71" i="1"/>
  <c r="M71" i="1" a="1"/>
  <c r="M116" i="1"/>
  <c r="M116" i="1" a="1"/>
  <c r="M82" i="1"/>
  <c r="M82" i="1" a="1"/>
  <c r="M64" i="1"/>
  <c r="M64" i="1" a="1"/>
  <c r="M14" i="1"/>
  <c r="M14" i="1" a="1"/>
  <c r="M77" i="1"/>
  <c r="M77" i="1" a="1"/>
  <c r="M89" i="1"/>
  <c r="M89" i="1" a="1"/>
  <c r="M104" i="1"/>
  <c r="M104" i="1" a="1"/>
  <c r="M54" i="1"/>
  <c r="M54" i="1" a="1"/>
  <c r="M106" i="1"/>
  <c r="M106" i="1" a="1"/>
  <c r="M73" i="1"/>
  <c r="M73" i="1" a="1"/>
  <c r="M27" i="1"/>
  <c r="M27" i="1" a="1"/>
  <c r="M9" i="1"/>
  <c r="M9" i="1" a="1"/>
  <c r="M23" i="1"/>
  <c r="M23" i="1" a="1"/>
  <c r="M65" i="1"/>
  <c r="M65" i="1" a="1"/>
  <c r="M36" i="1"/>
  <c r="M36" i="1" a="1"/>
  <c r="M24" i="1"/>
  <c r="M24" i="1" a="1"/>
  <c r="M43" i="1"/>
  <c r="M43" i="1" a="1"/>
  <c r="M84" i="1"/>
  <c r="M84" i="1" a="1"/>
  <c r="M18" i="1"/>
  <c r="M18" i="1" a="1"/>
  <c r="M107" i="1"/>
  <c r="M107" i="1" a="1"/>
  <c r="M97" i="1"/>
  <c r="M97" i="1" a="1"/>
  <c r="M78" i="1"/>
  <c r="M78" i="1" a="1"/>
  <c r="M120" i="1"/>
  <c r="M120" i="1" a="1"/>
  <c r="M87" i="1"/>
  <c r="M87" i="1" a="1"/>
  <c r="M114" i="1"/>
  <c r="M114" i="1" a="1"/>
  <c r="M111" i="1"/>
  <c r="M111" i="1" a="1"/>
  <c r="M86" i="1"/>
  <c r="M86" i="1" a="1"/>
  <c r="M8" i="1"/>
  <c r="M8" i="1" a="1"/>
  <c r="M22" i="1"/>
  <c r="M22" i="1" a="1"/>
  <c r="M35" i="1"/>
  <c r="M35" i="1" a="1"/>
  <c r="M15" i="1"/>
  <c r="M15" i="1" a="1"/>
  <c r="M51" i="1"/>
  <c r="M51" i="1" a="1"/>
  <c r="M17" i="1"/>
  <c r="M17" i="1" a="1"/>
  <c r="M110" i="1"/>
  <c r="M110" i="1" a="1"/>
  <c r="M30" i="1"/>
  <c r="M30" i="1" a="1"/>
  <c r="M92" i="1"/>
  <c r="M92" i="1" a="1"/>
  <c r="M88" i="1"/>
  <c r="M88" i="1" a="1"/>
  <c r="M46" i="1"/>
  <c r="M46" i="1" a="1"/>
  <c r="M4" i="1"/>
  <c r="M4" i="1" a="1"/>
  <c r="M109" i="1"/>
  <c r="M109" i="1" a="1"/>
  <c r="M59" i="1"/>
  <c r="M59" i="1" a="1"/>
  <c r="M10" i="1"/>
  <c r="M10" i="1" a="1"/>
  <c r="M95" i="1"/>
  <c r="M95" i="1" a="1"/>
  <c r="M61" i="1"/>
  <c r="M61" i="1" a="1"/>
  <c r="M76" i="1"/>
  <c r="M76" i="1" a="1"/>
  <c r="M62" i="1"/>
  <c r="M62" i="1" a="1"/>
  <c r="M6" i="1"/>
  <c r="M6" i="1" a="1"/>
  <c r="M37" i="1"/>
  <c r="M37" i="1" a="1"/>
  <c r="M12" i="1"/>
  <c r="M12" i="1" a="1"/>
  <c r="M100" i="1"/>
  <c r="M100" i="1" a="1"/>
  <c r="M28" i="1"/>
  <c r="M28" i="1" a="1"/>
  <c r="M50" i="1"/>
  <c r="M50" i="1" a="1"/>
  <c r="M55" i="1"/>
  <c r="M55" i="1" a="1"/>
  <c r="M38" i="1"/>
  <c r="M38" i="1" a="1"/>
  <c r="M58" i="1"/>
  <c r="M58" i="1" a="1"/>
  <c r="M94" i="1"/>
  <c r="M94" i="1" a="1"/>
  <c r="M75" i="1"/>
  <c r="M75" i="1" a="1"/>
  <c r="M79" i="1"/>
  <c r="M79" i="1" a="1"/>
  <c r="M34" i="1"/>
  <c r="M34" i="1" a="1"/>
  <c r="M74" i="1"/>
  <c r="M74" i="1" a="1"/>
  <c r="M5" i="1"/>
  <c r="M5" i="1" a="1"/>
  <c r="M21" i="1"/>
  <c r="M21" i="1" a="1"/>
  <c r="M103" i="1"/>
  <c r="M103" i="1" a="1"/>
  <c r="M7" i="1"/>
  <c r="M7" i="1" a="1"/>
  <c r="M85" i="1"/>
  <c r="M85" i="1" a="1"/>
  <c r="M93" i="1"/>
  <c r="M93" i="1" a="1"/>
  <c r="M57" i="1"/>
  <c r="M57" i="1" a="1"/>
  <c r="M63" i="1"/>
  <c r="M63" i="1" a="1"/>
  <c r="M47" i="1"/>
  <c r="M47" i="1" a="1"/>
  <c r="M101" i="1"/>
  <c r="M101" i="1" a="1"/>
  <c r="M26" i="1"/>
  <c r="M26" i="1" a="1"/>
  <c r="M44" i="1"/>
  <c r="M4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<sst xmlns="http://schemas.openxmlformats.org/spreadsheetml/2006/main" count="663" uniqueCount="310">
  <si>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</si>
  <si>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</si>
  <si>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</si>
  <si>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</si>
  <si>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</si>
  <si>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</si>
  <si>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</si>
  <si>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</si>
  <si>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</si>
  <si>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</si>
  <si>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</si>
  <si>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</si>
  <si>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</si>
  <si>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</si>
  <si>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</si>
  <si>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</si>
  <si>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</si>
  <si>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</si>
  <si>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</si>
  <si>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</si>
  <si>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</si>
  <si>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</si>
  <si>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</si>
  <si>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</si>
  <si>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</si>
  <si>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</si>
  <si>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</si>
  <si>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</si>
  <si>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</si>
  <si>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</si>
  <si>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3D Printing Fillament (PLA)</t>
  </si>
  <si>
    <t>1/4" Pex Push Elbow 90</t>
  </si>
  <si>
    <t>1/4" Pex Push Tee Fitting</t>
  </si>
  <si>
    <t>1/4" Pex Push Ball Valve</t>
  </si>
  <si>
    <t>https://www.amazon.com/gp/product/B01NBO4Q9F/ref=ewc_pr_img_2?smid=A1BU77VE99X2YG&amp;psc=1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</si>
  <si>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</si>
  <si>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</si>
  <si>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</si>
  <si>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</si>
  <si>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</si>
  <si>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</si>
  <si>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</si>
  <si>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</si>
  <si>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</si>
  <si>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</si>
  <si>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</si>
  <si>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</si>
  <si>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</si>
  <si>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</si>
  <si>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</si>
  <si>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</si>
  <si>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</si>
  <si>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</si>
  <si>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</si>
  <si>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Wash Piston Rod</t>
  </si>
  <si>
    <t>Wash Piston Rod Static Seals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</si>
  <si>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</si>
  <si>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</si>
  <si>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</si>
  <si>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</si>
  <si>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</si>
  <si>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</si>
  <si>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</si>
  <si>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</si>
  <si>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</si>
  <si>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</si>
  <si>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</si>
  <si>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</si>
  <si>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</si>
  <si>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</si>
  <si>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</si>
  <si>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</si>
  <si>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</si>
  <si>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</si>
  <si>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</si>
  <si>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</si>
  <si>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</si>
  <si>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</si>
  <si>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</si>
  <si>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</si>
  <si>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</si>
  <si>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</si>
  <si>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</si>
  <si>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</si>
  <si>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</si>
  <si>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</si>
  <si>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</si>
  <si>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</si>
  <si>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</si>
  <si>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</si>
  <si>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</si>
  <si>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</si>
  <si>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</si>
  <si>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https://www.amazon.com/gp/product/B07PCMTZHF/ref=ppx_yo_dt_b_asin_title_o02_s00?ie=UTF8&amp;psc=1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</si>
  <si>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</si>
  <si>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</si>
  <si>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</si>
  <si>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</si>
  <si>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</si>
  <si>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</si>
  <si>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</si>
  <si>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</si>
  <si>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</si>
  <si>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</si>
  <si>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</si>
  <si>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</si>
  <si>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</si>
  <si>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</si>
  <si>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</si>
  <si>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</si>
  <si>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</si>
  <si>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</si>
  <si>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</si>
  <si>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</si>
  <si>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</si>
  <si>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</si>
  <si>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</si>
  <si>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</si>
  <si>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</si>
  <si>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</si>
  <si>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</si>
  <si>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</si>
  <si>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</si>
  <si>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</si>
  <si>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</si>
  <si>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</si>
  <si>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</si>
  <si>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</si>
  <si>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</si>
  <si>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</si>
  <si>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</si>
  <si>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</si>
  <si>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</si>
  <si>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</si>
  <si>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</si>
  <si>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</si>
  <si>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</si>
  <si>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</si>
  <si>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</si>
  <si>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</si>
  <si>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</si>
  <si>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</si>
  <si>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</si>
  <si>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</si>
  <si>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</si>
  <si>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</si>
  <si>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</si>
  <si>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</si>
  <si>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</si>
  <si>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</si>
  <si>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</si>
  <si>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</si>
  <si>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</si>
  <si>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</si>
  <si>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</si>
  <si>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</si>
  <si>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</si>
  <si>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</si>
  <si>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</si>
  <si>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</si>
  <si>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</si>
  <si>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</si>
  <si>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</si>
  <si>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</si>
  <si>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</si>
  <si>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</si>
  <si>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</si>
  <si>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</si>
  <si>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</si>
  <si>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</si>
  <si>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</si>
  <si>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</si>
  <si>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</si>
  <si>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</si>
  <si>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</si>
  <si>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</si>
  <si>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</si>
  <si>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</si>
  <si>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</si>
  <si>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</si>
  <si>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</si>
  <si>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</si>
  <si>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</si>
  <si>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</si>
  <si>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</si>
  <si>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</si>
  <si>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</si>
  <si>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</si>
  <si>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</si>
  <si>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</si>
  <si>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</si>
  <si>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</si>
  <si>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</si>
  <si>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</si>
  <si>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</si>
  <si>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</si>
  <si>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</si>
  <si>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Power Supply</t>
  </si>
  <si>
    <t>AC Power not needed for ISS, but powered by home grid need to make 24V DC</t>
  </si>
  <si>
    <t>3.3V 8 Channel Relay</t>
  </si>
  <si>
    <t>https://www.mcmaster.com/9452K209/</t>
  </si>
  <si>
    <t>https://www.mcmaster.com/9452K99/</t>
  </si>
  <si>
    <t>Wash Piston Stay Pin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</si>
  <si>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</si>
  <si>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</si>
  <si>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</si>
  <si>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Frame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</si>
  <si>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</si>
  <si>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</si>
  <si>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</si>
  <si>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</si>
  <si>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</si>
  <si>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</si>
  <si>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</si>
  <si>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</si>
  <si>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</si>
  <si>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</si>
  <si>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https://www.printables.com/model/191154-din-rail-mount/files</t>
  </si>
  <si>
    <t>Conduit Static Seal O-Ring</t>
  </si>
  <si>
    <t>https://www.amazon.com/dp/B08SPBSCHX?ref=ppx_yo2ov_dt_b_fed_asin_title</t>
  </si>
  <si>
    <t>1/4 Inch OD PVC Clear Vinyl Tubing</t>
  </si>
  <si>
    <t>https://www.amazon.com/dp/B0BM8X97NS?ref=ppx_yo2ov_dt_b_fed_asin_title&amp;th=1</t>
  </si>
  <si>
    <t>Mortice Latch 35mm</t>
  </si>
  <si>
    <t>https://www.amazon.com/dp/B08MZMK2JW?ref=ppx_yo2ov_dt_b_fed_asin_title&amp;th=1</t>
  </si>
  <si>
    <t>https://www.amazon.com/dp/B0D1X2YBLJ?ref=ppx_yo2ov_dt_b_fed_asin_title&amp;th=1</t>
  </si>
  <si>
    <t>M5 Mounting Nuts for Load Cell</t>
  </si>
  <si>
    <t>https://www.amazon.com/dp/B0CWG7NSJP?ref=ppx_yo2ov_dt_b_fed_asin_title&amp;th=1</t>
  </si>
  <si>
    <t>https://www.amazon.com/dp/B0CQ9NWZC7?ref=ppx_yo2ov_dt_b_fed_asin_title&amp;th=1</t>
  </si>
  <si>
    <t>N/A</t>
  </si>
  <si>
    <t>Limit Switch Mount</t>
  </si>
  <si>
    <t>https://www.amazon.com/dp/B0D29QD1WB?ref=ppx_yo2ov_dt_b_fed_asin_title&amp;th=1</t>
  </si>
  <si>
    <t>https://www.amazon.com/dp/B0BLHGK43D?ref=ppx_yo2ov_dt_b_fed_asin_title&amp;th=1</t>
  </si>
  <si>
    <t>Screw Terminal Block Connector Kit</t>
  </si>
  <si>
    <t>Screw Terminal Block Connector 8x</t>
  </si>
  <si>
    <t>https://www.amazon.com/dp/B0BLHDTLLH?ref=ppx_yo2ov_dt_b_fed_asin_title&amp;th=1</t>
  </si>
  <si>
    <t>Screw Terminal Block Connector 12x</t>
  </si>
  <si>
    <t>https://www.amazon.com/dp/B07PKKY8BX?ref=ppx_yo2ov_dt_b_fed_asin_title</t>
  </si>
  <si>
    <t>PCB Male Header Pin Strip</t>
  </si>
  <si>
    <t>https://www.amazon.com/dp/B0BP6P37QY?ref=ppx_yo2ov_dt_b_fed_asin_title</t>
  </si>
  <si>
    <t>Standoff Kit</t>
  </si>
  <si>
    <t>https://www.amazon.com/dp/B072Z7Y19F?ref=ppx_yo2ov_dt_b_fed_asin_title</t>
  </si>
  <si>
    <t>Protoboards</t>
  </si>
  <si>
    <t>https://www.amazon.com/dp/B07ZH9GJWP?ref=ppx_yo2ov_dt_b_fed_asin_title</t>
  </si>
  <si>
    <t>Self Tapping Mounting Screws</t>
  </si>
  <si>
    <t>https://www.amazon.com/dp/B0D5LYFRQP?ref=ppx_yo2ov_dt_b_fed_asin_title</t>
  </si>
  <si>
    <t>Arduino Nano</t>
  </si>
  <si>
    <t>https://www.amazon.com/dp/B0BYS6THLF?ref=ppx_yo2ov_dt_b_fed_asin_title</t>
  </si>
  <si>
    <t>ESP32 Breakout Board</t>
  </si>
  <si>
    <t>https://www.amazon.com/dp/B077HTXVR1?ref=ppx_yo2ov_dt_b_fed_asin_title</t>
  </si>
  <si>
    <t>M3-M8 Tap and Handle</t>
  </si>
  <si>
    <t>https://www.amazon.com/dp/B0B2N57KB4?ref=ppx_yo2ov_dt_b_fed_asin_title&amp;th=1</t>
  </si>
  <si>
    <t>Set Screw Set M3-M8</t>
  </si>
  <si>
    <t>F</t>
  </si>
  <si>
    <t>https://www.amazon.com/dp/B07MC8SZQL?ref=ppx_yo2ov_dt_b_fed_asin_title</t>
  </si>
  <si>
    <t>Grease Fittings</t>
  </si>
  <si>
    <t>HSS Tool Steel</t>
  </si>
  <si>
    <t>https://www.amazon.com/dp/B07JB6FLD9?ref=ppx_yo2ov_dt_b_fed_asin_title</t>
  </si>
  <si>
    <t>Amazon.com: Acxico 2 pcs 3.3V 5V 6V 9V 12V 24V Mini AC DC to DC Buck Step Down Adjustable Volt Converter : Electronics</t>
  </si>
  <si>
    <t>Step Down Buck Converter</t>
  </si>
  <si>
    <t>E Hardware</t>
  </si>
  <si>
    <t>Drive Frame Base</t>
  </si>
  <si>
    <t>https://www.amazon.com/dp/B0D11B8727?ref=ppx_yo2ov_dt_b_fed_asin_title&amp;th=1</t>
  </si>
  <si>
    <t>Motor Controller</t>
  </si>
  <si>
    <t>Drive Motor</t>
  </si>
  <si>
    <t>Drive Nut</t>
  </si>
  <si>
    <t>Drive Nut 1" Brass Machine Stock</t>
  </si>
  <si>
    <t>Used for other purposes</t>
  </si>
  <si>
    <t>https://www.amazon.com/dp/B0D39RQD5G?ref=ppx_yo2ov_dt_b_fed_asin_title&amp;th=1</t>
  </si>
  <si>
    <t>24V-3.3V Step Down Buck Converter</t>
  </si>
  <si>
    <t>possible to not be needed</t>
  </si>
  <si>
    <t>https://www.amazon.com/dp/B0C2KMQ3C2?ref=ppx_yo2ov_dt_b_fed_asin_title&amp;th=1</t>
  </si>
  <si>
    <t>Structural Wire Rope</t>
  </si>
  <si>
    <t>Wire Rope Fixtures</t>
  </si>
  <si>
    <t>https://www.amazon.com/dp/B08BFSYNY4?ref=ppx_yo2ov_dt_b_fed_asin_title</t>
  </si>
  <si>
    <t>Shear Frame</t>
  </si>
  <si>
    <t>https://www.amazon.com/dp/B094MQJT3B?ref=ppx_yo2ov_dt_b_fed_asin_title&amp;th=1&amp;psc=1</t>
  </si>
  <si>
    <t>M5 Turnbuckle</t>
  </si>
  <si>
    <t>https://www.amazon.com/dp/B0C1SF53HW?ref=ppx_yo2ov_dt_b_fed_asin_title&amp;th=1</t>
  </si>
  <si>
    <t>M3 Bearing Holding Screws</t>
  </si>
  <si>
    <t>https://www.amazon.com/dp/B079KCWPWQ?ref=ppx_yo2ov_dt_b_fed_asin_title&amp;th=1</t>
  </si>
  <si>
    <t>Reverse Rotation Preventer Diode for Motor</t>
  </si>
  <si>
    <t>Motor Control</t>
  </si>
  <si>
    <t>https://www.amazon.com/dp/B0BKPTQFFC?ref=ppx_yo2ov_dt_b_fed_asin_title&amp;th=1</t>
  </si>
  <si>
    <t>For Motor Control and E-Stop</t>
  </si>
  <si>
    <t>Electrical Mounting</t>
  </si>
  <si>
    <t>Din Rail Mounts</t>
  </si>
  <si>
    <t>Piping</t>
  </si>
  <si>
    <t>Self Tapping Mounting Screws for Din Rails</t>
  </si>
  <si>
    <t>https://www.amazon.com/dp/B0B6FK69N1?ref=ppx_yo2ov_dt_b_fed_asin_title&amp;th=1</t>
  </si>
  <si>
    <t>https://www.amazon.com/dp/B0B18NVT5Z?ref=ppx_yo2ov_dt_b_fed_asin_title</t>
  </si>
  <si>
    <t>Automotive Fuse Assortment</t>
  </si>
  <si>
    <t>https://www.amazon.com/dp/B079GG3MCN?ref=ppx_yo2ov_dt_b_fed_asin_title&amp;th=1</t>
  </si>
  <si>
    <t>Fuse Block Recepticle</t>
  </si>
  <si>
    <t>https://www.amazon.com/dp/B0D923Z3N5?ref=ppx_yo2ov_dt_b_fed_asin_title&amp;th=1</t>
  </si>
  <si>
    <t>Wire Rope Crimping Tool</t>
  </si>
  <si>
    <t>https://www.amazon.com/dp/B00291F0XA?ref=ppx_yo2ov_dt_b_fed_asin_title&amp;th=1</t>
  </si>
  <si>
    <t>24"x36" Aluminum Sheet .020"</t>
  </si>
  <si>
    <t>https://www.amazon.com/dp/B0B4N2FXHF?ref=ppx_yo2ov_dt_b_fed_asin_title</t>
  </si>
  <si>
    <t>M3.5 Chain Link for Wire Rope</t>
  </si>
  <si>
    <t>Frame Plate</t>
  </si>
  <si>
    <t>1/8" .125" Hot Rolled Steel Sheet Plate 12"X 24"</t>
  </si>
  <si>
    <t>A36 Mild Steel, 1/4" x 12" x 24" Hot Rolled Steel</t>
  </si>
  <si>
    <t>https://www.amazon.com/dp/B08JD7JN39?ref_=ppx_hzod_title_dt_b_fed_asin_title_0_1</t>
  </si>
  <si>
    <t>https://www.amazon.com/dp/B0BQC8QDQL?ref=ppx_yo2ov_dt_b_fed_asin_title</t>
  </si>
  <si>
    <t>C</t>
  </si>
  <si>
    <t>Consumable</t>
  </si>
  <si>
    <t>Electronic Control</t>
  </si>
  <si>
    <t>Drive Assembly</t>
  </si>
  <si>
    <t>Detergent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</si>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</sst>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1" fillId="5" borderId="0" xfId="1" applyFill="1"/>
    <xf numFmtId="0" fontId="1" fillId="0" borderId="0" xfId="1" applyFill="1"/>
    <xf numFmtId="0" fontId="2" fillId="4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68" Type="http://schemas.openxmlformats.org/officeDocument/2006/relationships/hyperlink" Target="https://www.amazon.com/dp/B0BM8X97NS?ref=ppx_yo2ov_dt_b_fed_asin_title&amp;th=1" TargetMode="External"/><Relationship Id="rId84" Type="http://schemas.openxmlformats.org/officeDocument/2006/relationships/hyperlink" Target="https://www.amazon.com/dp/B0983GW7YJ?ref=ppx_yo2ov_dt_b_fed_asin_title" TargetMode="External"/><Relationship Id="rId89" Type="http://schemas.openxmlformats.org/officeDocument/2006/relationships/hyperlink" Target="https://www.amazon.com/dp/B094MQJT3B?ref=ppx_yo2ov_dt_b_fed_asin_title&amp;th=1&amp;psc=1" TargetMode="External"/><Relationship Id="rId16" Type="http://schemas.openxmlformats.org/officeDocument/2006/relationships/hyperlink" Target="https://www.amazon.com/gp/product/B07PCMTZHF/ref=ppx_yo_dt_b_asin_title_o02_s00?ie=UTF8&amp;psc=1" TargetMode="External"/><Relationship Id="rId11" Type="http://schemas.openxmlformats.org/officeDocument/2006/relationships/hyperlink" Target="https://www.amazon.com/OSOYOO-Capacitive-Display-Interface-Raspberry/dp/B0B8R1V19B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gp/product/B07YDD626R/ref=ewc_pr_img_1?smid=A4EE8R8C5DE8H&amp;psc=1" TargetMode="External"/><Relationship Id="rId74" Type="http://schemas.openxmlformats.org/officeDocument/2006/relationships/hyperlink" Target="https://www.amazon.com/dp/B0BLHGK43D?ref=ppx_yo2ov_dt_b_fed_asin_title&amp;th=1" TargetMode="External"/><Relationship Id="rId79" Type="http://schemas.openxmlformats.org/officeDocument/2006/relationships/hyperlink" Target="https://www.amazon.com/dp/B07ZH9GJWP?ref=ppx_yo2ov_dt_b_fed_asin_title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90" Type="http://schemas.openxmlformats.org/officeDocument/2006/relationships/hyperlink" Target="https://www.amazon.com/dp/B0C1SF53HW?ref=ppx_yo2ov_dt_b_fed_asin_title&amp;th=1" TargetMode="External"/><Relationship Id="rId95" Type="http://schemas.openxmlformats.org/officeDocument/2006/relationships/hyperlink" Target="https://www.amazon.com/dp/B00291F0XA?ref=ppx_yo2ov_dt_b_fed_asin_title&amp;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64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Relationship Id="rId69" Type="http://schemas.openxmlformats.org/officeDocument/2006/relationships/hyperlink" Target="https://www.amazon.com/dp/B08MZMK2JW?ref=ppx_yo2ov_dt_b_fed_asin_title&amp;th=1" TargetMode="External"/><Relationship Id="rId80" Type="http://schemas.openxmlformats.org/officeDocument/2006/relationships/hyperlink" Target="https://www.amazon.com/dp/B0D5LYFRQP?ref=ppx_yo2ov_dt_b_fed_asin_title" TargetMode="External"/><Relationship Id="rId85" Type="http://schemas.openxmlformats.org/officeDocument/2006/relationships/hyperlink" Target="https://www.amazon.com/dp/B0D11B8727?ref=ppx_yo2ov_dt_b_fed_asin_title&amp;th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mcmaster.com/9452K99/" TargetMode="External"/><Relationship Id="rId67" Type="http://schemas.openxmlformats.org/officeDocument/2006/relationships/hyperlink" Target="https://www.amazon.com/dp/B08SPBSCHX?ref=ppx_yo2ov_dt_b_fed_asin_title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amazon.com/dp/B0B6FK69N1?ref=ppx_yo2ov_dt_b_fed_asin_title&amp;th=1" TargetMode="External"/><Relationship Id="rId70" Type="http://schemas.openxmlformats.org/officeDocument/2006/relationships/hyperlink" Target="https://www.amazon.com/dp/B0D1X2YBLJ?ref=ppx_yo2ov_dt_b_fed_asin_title&amp;th=1" TargetMode="External"/><Relationship Id="rId75" Type="http://schemas.openxmlformats.org/officeDocument/2006/relationships/hyperlink" Target="https://www.amazon.com/dp/B0BLHDTLLH?ref=ppx_yo2ov_dt_b_fed_asin_title&amp;th=1" TargetMode="External"/><Relationship Id="rId83" Type="http://schemas.openxmlformats.org/officeDocument/2006/relationships/hyperlink" Target="https://www.amazon.com/dp/B07MC8SZQL?ref=ppx_yo2ov_dt_b_fed_asin_title" TargetMode="External"/><Relationship Id="rId88" Type="http://schemas.openxmlformats.org/officeDocument/2006/relationships/hyperlink" Target="https://www.amazon.com/dp/B08BFSYNY4?ref=ppx_yo2ov_dt_b_fed_asin_title" TargetMode="External"/><Relationship Id="rId91" Type="http://schemas.openxmlformats.org/officeDocument/2006/relationships/hyperlink" Target="https://www.amazon.com/dp/B079KCWPWQ?ref=ppx_yo2ov_dt_b_fed_asin_title&amp;th=1" TargetMode="External"/><Relationship Id="rId96" Type="http://schemas.openxmlformats.org/officeDocument/2006/relationships/hyperlink" Target="https://www.amazon.com/dp/B0B4N2FXHF?ref=ppx_yo2ov_dt_b_fed_asin_title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gp/product/B0BMW3QD9Z/ref=ewc_pr_img_2?smid=A35BFBRDRD3RNK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mcmaster.com/9452K27/" TargetMode="External"/><Relationship Id="rId65" Type="http://schemas.openxmlformats.org/officeDocument/2006/relationships/hyperlink" Target="https://www.amazon.com/gp/product/B0DM9Q9PYW?smid=AR88GRBHPCMHU&amp;psc=1" TargetMode="External"/><Relationship Id="rId73" Type="http://schemas.openxmlformats.org/officeDocument/2006/relationships/hyperlink" Target="https://www.amazon.com/dp/B0D29QD1WB?ref=ppx_yo2ov_dt_b_fed_asin_title&amp;th=1" TargetMode="External"/><Relationship Id="rId78" Type="http://schemas.openxmlformats.org/officeDocument/2006/relationships/hyperlink" Target="https://www.amazon.com/dp/B072Z7Y19F?ref=ppx_yo2ov_dt_b_fed_asin_title" TargetMode="External"/><Relationship Id="rId81" Type="http://schemas.openxmlformats.org/officeDocument/2006/relationships/hyperlink" Target="https://www.amazon.com/dp/B0BYS6THLF?ref=ppx_yo2ov_dt_b_fed_asin_title" TargetMode="External"/><Relationship Id="rId86" Type="http://schemas.openxmlformats.org/officeDocument/2006/relationships/hyperlink" Target="https://www.amazon.com/dp/B0D39RQD5G?ref=ppx_yo2ov_dt_b_fed_asin_title&amp;th=1" TargetMode="External"/><Relationship Id="rId94" Type="http://schemas.openxmlformats.org/officeDocument/2006/relationships/hyperlink" Target="https://www.amazon.com/dp/B079GG3MCN?ref=ppx_yo2ov_dt_b_fed_asin_title&amp;th=1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6" Type="http://schemas.openxmlformats.org/officeDocument/2006/relationships/hyperlink" Target="https://www.amazon.com/dp/B07PKKY8BX?ref=ppx_yo2ov_dt_b_fed_asin_title" TargetMode="External"/><Relationship Id="rId97" Type="http://schemas.openxmlformats.org/officeDocument/2006/relationships/hyperlink" Target="https://www.amazon.com/dp/B08JD7JN39?ref_=ppx_hzod_title_dt_b_fed_asin_title_0_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dp/B0CWG7NSJP?ref=ppx_yo2ov_dt_b_fed_asin_title&amp;th=1" TargetMode="External"/><Relationship Id="rId92" Type="http://schemas.openxmlformats.org/officeDocument/2006/relationships/hyperlink" Target="https://www.amazon.com/dp/B0BKPTQFFC?ref=ppx_yo2ov_dt_b_fed_asin_title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66" Type="http://schemas.openxmlformats.org/officeDocument/2006/relationships/hyperlink" Target="https://www.printables.com/model/191154-din-rail-mount/files" TargetMode="External"/><Relationship Id="rId87" Type="http://schemas.openxmlformats.org/officeDocument/2006/relationships/hyperlink" Target="https://www.amazon.com/dp/B0C2KMQ3C2?ref=ppx_yo2ov_dt_b_fed_asin_title&amp;th=1" TargetMode="External"/><Relationship Id="rId61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82" Type="http://schemas.openxmlformats.org/officeDocument/2006/relationships/hyperlink" Target="https://www.amazon.com/dp/B0B2N57KB4?ref=ppx_yo2ov_dt_b_fed_asin_title&amp;th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56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77" Type="http://schemas.openxmlformats.org/officeDocument/2006/relationships/hyperlink" Target="https://www.amazon.com/dp/B0BP6P37QY?ref=ppx_yo2ov_dt_b_fed_asin_title" TargetMode="External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dp/B0CQ9NWZC7?ref=ppx_yo2ov_dt_b_fed_asin_title&amp;th=1" TargetMode="External"/><Relationship Id="rId93" Type="http://schemas.openxmlformats.org/officeDocument/2006/relationships/hyperlink" Target="https://www.amazon.com/dp/B0B18NVT5Z?ref=ppx_yo2ov_dt_b_fed_asin_title" TargetMode="External"/><Relationship Id="rId98" Type="http://schemas.openxmlformats.org/officeDocument/2006/relationships/hyperlink" Target="https://www.amazon.com/dp/B0BQC8QDQL?ref=ppx_yo2ov_dt_b_fed_asin_tit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Relationship Id="rId6" Type="http://schemas.openxmlformats.org/officeDocument/2006/relationships/hyperlink" Target="https://www.amazon.com/dp/B0D923Z3N5?ref=ppx_yo2ov_dt_b_fed_asin_title&amp;th=1" TargetMode="External"/><Relationship Id="rId5" Type="http://schemas.openxmlformats.org/officeDocument/2006/relationships/hyperlink" Target="https://www.amazon.com/dp/B07JB6FLD9?ref=ppx_yo2ov_dt_b_fed_asin_title" TargetMode="External"/><Relationship Id="rId4" Type="http://schemas.openxmlformats.org/officeDocument/2006/relationships/hyperlink" Target="https://www.amazon.com/dp/B077HTXVR1?ref=ppx_yo2ov_dt_b_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63"/>
  <sheetViews>
    <sheetView tabSelected="1" zoomScaleNormal="10" workbookViewId="0">
      <pane ySplit="3" topLeftCell="A104" activePane="bottomLeft" state="frozen"/>
      <selection pane="bottomLeft" activeCell="B119" sqref="B119"/>
    </sheetView>
  </sheetViews>
  <sheetFormatPr defaultRowHeight="14.25" x14ac:dyDescent="0.45"/>
  <cols>
    <col min="4" max="4" width="16.06640625" customWidth="1"/>
    <col min="5" max="5" width="50.46484375" customWidth="1"/>
    <col min="12" max="12" width="20.53125" customWidth="1"/>
    <col min="13" max="13" width="10.796875" style="3" customWidth="1"/>
    <col min="15" max="15" width="10.86328125" bestFit="1" customWidth="1"/>
  </cols>
  <sheetData>
    <row r="1" spans="1:15" x14ac:dyDescent="0.45">
      <c r="G1" t="s">
        <v>41</v>
      </c>
      <c r="H1">
        <f>SUM(K4:K464)</f>
        <v>2244.4999999999991</v>
      </c>
    </row>
    <row r="2" spans="1:15" x14ac:dyDescent="0.45">
      <c r="F2" t="s">
        <v>79</v>
      </c>
      <c r="H2" t="s">
        <v>0</v>
      </c>
    </row>
    <row r="3" spans="1:15" x14ac:dyDescent="0.45">
      <c r="A3" t="s">
        <v>1</v>
      </c>
      <c r="B3" t="s">
        <v>10</v>
      </c>
      <c r="C3" t="s">
        <v>64</v>
      </c>
      <c r="D3" t="s">
        <v>65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s="3" t="s">
        <v>11</v>
      </c>
    </row>
    <row r="4" spans="1:15" x14ac:dyDescent="0.45">
      <c r="A4" s="5" t="s">
        <v>49</v>
      </c>
      <c r="B4" t="s">
        <v>19</v>
      </c>
      <c r="C4" t="s">
        <v>12</v>
      </c>
      <c r="D4" t="s">
        <v>66</v>
      </c>
      <c r="E4" s="5" t="s">
        <v>20</v>
      </c>
      <c r="F4">
        <v>4</v>
      </c>
      <c r="G4" s="2" t="s">
        <v>72</v>
      </c>
      <c r="H4">
        <v>16.989999999999998</v>
      </c>
      <c r="I4">
        <v>4</v>
      </c>
      <c r="J4" s="1">
        <f t="shared" ref="J4:J21" si="0">ROUNDUP(F4/I4,0)</f>
        <v>1</v>
      </c>
      <c r="K4" s="1">
        <f t="shared" ref="K4:K21" si="1">J4*H4</f>
        <v>16.989999999999998</v>
      </c>
      <c r="L4" t="s">
        <v>75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45795.005152893522</v>
      </c>
      <c r="O4" s="8"/>
    </row>
    <row r="5" spans="1:15" x14ac:dyDescent="0.45">
      <c r="A5" s="5" t="s">
        <v>49</v>
      </c>
      <c r="C5" t="s">
        <v>12</v>
      </c>
      <c r="D5" t="s">
        <v>66</v>
      </c>
      <c r="E5" s="5" t="s">
        <v>71</v>
      </c>
      <c r="F5">
        <v>4</v>
      </c>
      <c r="G5" s="2" t="s">
        <v>70</v>
      </c>
      <c r="H5">
        <v>8.69</v>
      </c>
      <c r="I5">
        <v>2</v>
      </c>
      <c r="J5" s="1">
        <f t="shared" si="0"/>
        <v>2</v>
      </c>
      <c r="K5" s="1">
        <f t="shared" si="1"/>
        <v>17.38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45632.707033796294</v>
      </c>
    </row>
    <row r="6" spans="1:15" x14ac:dyDescent="0.45">
      <c r="A6" s="5" t="s">
        <v>49</v>
      </c>
      <c r="C6" t="s">
        <v>12</v>
      </c>
      <c r="D6" t="s">
        <v>66</v>
      </c>
      <c r="E6" s="5" t="s">
        <v>73</v>
      </c>
      <c r="F6">
        <v>4</v>
      </c>
      <c r="G6" s="2" t="s">
        <v>74</v>
      </c>
      <c r="H6">
        <v>5.99</v>
      </c>
      <c r="I6">
        <v>60</v>
      </c>
      <c r="J6" s="1">
        <f t="shared" si="0"/>
        <v>1</v>
      </c>
      <c r="K6" s="1">
        <f t="shared" si="1"/>
        <v>5.99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45">
      <c r="A7" s="5"/>
      <c r="C7" t="s">
        <v>12</v>
      </c>
      <c r="D7" t="s">
        <v>66</v>
      </c>
      <c r="E7" s="5" t="s">
        <v>115</v>
      </c>
      <c r="F7">
        <v>4</v>
      </c>
      <c r="G7" s="2" t="s">
        <v>114</v>
      </c>
      <c r="H7">
        <v>12.99</v>
      </c>
      <c r="I7">
        <v>30</v>
      </c>
      <c r="J7" s="1">
        <f t="shared" ref="J7" si="2">ROUNDUP(F7/I7,0)</f>
        <v>1</v>
      </c>
      <c r="K7" s="1">
        <f t="shared" ref="K7" si="3">J7*H7</f>
        <v>12.99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45642.655523842594</v>
      </c>
    </row>
    <row r="8" spans="1:15" x14ac:dyDescent="0.45">
      <c r="A8" s="5" t="s">
        <v>49</v>
      </c>
      <c r="C8" t="s">
        <v>12</v>
      </c>
      <c r="D8" t="s">
        <v>66</v>
      </c>
      <c r="E8" s="5" t="s">
        <v>33</v>
      </c>
      <c r="F8">
        <v>4</v>
      </c>
      <c r="G8" s="2" t="s">
        <v>77</v>
      </c>
      <c r="H8">
        <v>8.85</v>
      </c>
      <c r="I8">
        <v>10</v>
      </c>
      <c r="J8" s="1">
        <f t="shared" si="0"/>
        <v>1</v>
      </c>
      <c r="K8" s="1">
        <f t="shared" si="1"/>
        <v>8.85</v>
      </c>
      <c r="L8" t="s">
        <v>13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45632.714402083337</v>
      </c>
    </row>
    <row r="9" spans="1:15" x14ac:dyDescent="0.45">
      <c r="A9" s="5" t="s">
        <v>63</v>
      </c>
      <c r="C9" t="s">
        <v>12</v>
      </c>
      <c r="D9" t="s">
        <v>66</v>
      </c>
      <c r="E9" s="5" t="s">
        <v>47</v>
      </c>
      <c r="F9">
        <v>4</v>
      </c>
      <c r="G9" t="s">
        <v>48</v>
      </c>
      <c r="H9">
        <v>0</v>
      </c>
      <c r="I9">
        <v>1</v>
      </c>
      <c r="J9" s="1">
        <f t="shared" si="0"/>
        <v>4</v>
      </c>
      <c r="K9" s="1">
        <f t="shared" si="1"/>
        <v>0</v>
      </c>
      <c r="L9" t="s">
        <v>116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45632.711294791668</v>
      </c>
    </row>
    <row r="10" spans="1:15" x14ac:dyDescent="0.45">
      <c r="A10" s="5" t="s">
        <v>49</v>
      </c>
      <c r="B10" t="s">
        <v>19</v>
      </c>
      <c r="C10" t="s">
        <v>12</v>
      </c>
      <c r="D10" t="s">
        <v>80</v>
      </c>
      <c r="E10" s="5" t="s">
        <v>43</v>
      </c>
      <c r="F10">
        <v>2</v>
      </c>
      <c r="G10" s="2" t="s">
        <v>76</v>
      </c>
      <c r="H10">
        <v>22.99</v>
      </c>
      <c r="I10">
        <v>1</v>
      </c>
      <c r="J10" s="1">
        <f t="shared" si="0"/>
        <v>2</v>
      </c>
      <c r="K10" s="1">
        <f t="shared" si="1"/>
        <v>45.98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45632.720302083333</v>
      </c>
    </row>
    <row r="11" spans="1:15" x14ac:dyDescent="0.45">
      <c r="A11" s="5" t="s">
        <v>49</v>
      </c>
      <c r="C11" t="s">
        <v>12</v>
      </c>
      <c r="D11" t="s">
        <v>286</v>
      </c>
      <c r="E11" s="5" t="s">
        <v>32</v>
      </c>
      <c r="F11" s="7">
        <v>2</v>
      </c>
      <c r="G11" s="2" t="s">
        <v>14</v>
      </c>
      <c r="H11">
        <v>6.99</v>
      </c>
      <c r="I11">
        <v>10</v>
      </c>
      <c r="J11" s="1">
        <f t="shared" si="0"/>
        <v>1</v>
      </c>
      <c r="K11" s="1">
        <f t="shared" si="1"/>
        <v>6.99</v>
      </c>
      <c r="L11" t="s">
        <v>141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45794.977847569447</v>
      </c>
    </row>
    <row r="12" spans="1:15" x14ac:dyDescent="0.45">
      <c r="A12" s="5" t="s">
        <v>49</v>
      </c>
      <c r="C12" t="s">
        <v>12</v>
      </c>
      <c r="D12" t="s">
        <v>286</v>
      </c>
      <c r="E12" s="5" t="s">
        <v>15</v>
      </c>
      <c r="F12" s="7">
        <v>1</v>
      </c>
      <c r="G12" s="2" t="s">
        <v>16</v>
      </c>
      <c r="H12">
        <v>9.99</v>
      </c>
      <c r="I12">
        <f>25*12</f>
        <v>300</v>
      </c>
      <c r="J12" s="1">
        <f t="shared" si="0"/>
        <v>1</v>
      </c>
      <c r="K12" s="1">
        <f t="shared" si="1"/>
        <v>9.99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45794.977792361111</v>
      </c>
    </row>
    <row r="13" spans="1:15" x14ac:dyDescent="0.45">
      <c r="A13" s="5" t="s">
        <v>49</v>
      </c>
      <c r="C13" t="s">
        <v>12</v>
      </c>
      <c r="D13" t="s">
        <v>286</v>
      </c>
      <c r="E13" s="5" t="s">
        <v>31</v>
      </c>
      <c r="F13" s="7">
        <v>1</v>
      </c>
      <c r="G13" s="2" t="s">
        <v>34</v>
      </c>
      <c r="H13">
        <v>6.99</v>
      </c>
      <c r="I13">
        <v>10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45643.561000578702</v>
      </c>
    </row>
    <row r="14" spans="1:15" x14ac:dyDescent="0.45">
      <c r="A14" s="5" t="s">
        <v>49</v>
      </c>
      <c r="C14" t="s">
        <v>12</v>
      </c>
      <c r="D14" t="s">
        <v>286</v>
      </c>
      <c r="E14" s="5" t="s">
        <v>37</v>
      </c>
      <c r="F14" s="7">
        <v>3</v>
      </c>
      <c r="G14" s="2" t="s">
        <v>62</v>
      </c>
      <c r="H14">
        <v>6.99</v>
      </c>
      <c r="I14">
        <v>5</v>
      </c>
      <c r="J14" s="1">
        <f t="shared" si="0"/>
        <v>1</v>
      </c>
      <c r="K14" s="1">
        <f t="shared" si="1"/>
        <v>6.99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45694.801739120368</v>
      </c>
    </row>
    <row r="15" spans="1:15" x14ac:dyDescent="0.45">
      <c r="A15" s="5" t="s">
        <v>49</v>
      </c>
      <c r="C15" t="s">
        <v>12</v>
      </c>
      <c r="D15" t="s">
        <v>286</v>
      </c>
      <c r="E15" s="5" t="s">
        <v>39</v>
      </c>
      <c r="F15" s="7">
        <v>3</v>
      </c>
      <c r="G15" s="2" t="s">
        <v>38</v>
      </c>
      <c r="H15">
        <v>7.99</v>
      </c>
      <c r="I15">
        <v>5</v>
      </c>
      <c r="J15" s="1">
        <f t="shared" si="0"/>
        <v>1</v>
      </c>
      <c r="K15" s="1">
        <f t="shared" si="1"/>
        <v>7.99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45632.721292361108</v>
      </c>
    </row>
    <row r="16" spans="1:15" x14ac:dyDescent="0.45">
      <c r="A16" s="5" t="s">
        <v>49</v>
      </c>
      <c r="C16" t="s">
        <v>12</v>
      </c>
      <c r="D16" t="s">
        <v>286</v>
      </c>
      <c r="E16" s="5" t="s">
        <v>36</v>
      </c>
      <c r="F16" s="7">
        <v>4</v>
      </c>
      <c r="G16" s="2" t="s">
        <v>18</v>
      </c>
      <c r="H16">
        <v>7.49</v>
      </c>
      <c r="I16">
        <v>10</v>
      </c>
      <c r="J16" s="1">
        <f t="shared" si="0"/>
        <v>1</v>
      </c>
      <c r="K16" s="1">
        <f t="shared" si="1"/>
        <v>7.49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45794.570570717595</v>
      </c>
    </row>
    <row r="17" spans="1:13" x14ac:dyDescent="0.45">
      <c r="A17" s="5" t="s">
        <v>49</v>
      </c>
      <c r="C17" t="s">
        <v>12</v>
      </c>
      <c r="D17" t="s">
        <v>286</v>
      </c>
      <c r="E17" s="5" t="s">
        <v>220</v>
      </c>
      <c r="F17" s="12">
        <v>2</v>
      </c>
      <c r="G17" s="10" t="s">
        <v>219</v>
      </c>
      <c r="H17" s="12">
        <v>7.79</v>
      </c>
      <c r="I17" s="12">
        <v>20</v>
      </c>
      <c r="J17" s="1">
        <f t="shared" si="0"/>
        <v>1</v>
      </c>
      <c r="K17" s="1">
        <f t="shared" si="1"/>
        <v>7.79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45794.571933912041</v>
      </c>
    </row>
    <row r="18" spans="1:13" x14ac:dyDescent="0.45">
      <c r="A18" s="5" t="s">
        <v>49</v>
      </c>
      <c r="C18" t="s">
        <v>12</v>
      </c>
      <c r="D18" t="s">
        <v>286</v>
      </c>
      <c r="E18" s="5" t="s">
        <v>140</v>
      </c>
      <c r="F18" s="7">
        <v>2</v>
      </c>
      <c r="G18" s="10" t="s">
        <v>182</v>
      </c>
      <c r="H18" s="12">
        <v>7.99</v>
      </c>
      <c r="I18" s="12">
        <v>5</v>
      </c>
      <c r="J18" s="1">
        <f t="shared" si="0"/>
        <v>1</v>
      </c>
      <c r="K18" s="1">
        <f t="shared" si="1"/>
        <v>7.99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45794.746052199072</v>
      </c>
    </row>
    <row r="19" spans="1:13" x14ac:dyDescent="0.45">
      <c r="A19" s="5" t="s">
        <v>49</v>
      </c>
      <c r="C19" t="s">
        <v>12</v>
      </c>
      <c r="D19" t="s">
        <v>286</v>
      </c>
      <c r="E19" s="5" t="s">
        <v>17</v>
      </c>
      <c r="F19" s="7">
        <v>1</v>
      </c>
      <c r="G19" s="2" t="s">
        <v>78</v>
      </c>
      <c r="H19">
        <v>10.99</v>
      </c>
      <c r="I19">
        <v>6</v>
      </c>
      <c r="J19" s="1">
        <f t="shared" si="0"/>
        <v>1</v>
      </c>
      <c r="K19" s="1">
        <f t="shared" si="1"/>
        <v>10.99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45643.711436689817</v>
      </c>
    </row>
    <row r="20" spans="1:13" x14ac:dyDescent="0.45">
      <c r="A20" s="5" t="s">
        <v>49</v>
      </c>
      <c r="C20" t="s">
        <v>12</v>
      </c>
      <c r="D20" t="s">
        <v>286</v>
      </c>
      <c r="E20" s="6" t="s">
        <v>21</v>
      </c>
      <c r="F20">
        <v>0</v>
      </c>
      <c r="G20" t="s">
        <v>48</v>
      </c>
      <c r="H20">
        <v>0</v>
      </c>
      <c r="I20">
        <v>1</v>
      </c>
      <c r="J20" s="1">
        <f t="shared" si="0"/>
        <v>0</v>
      </c>
      <c r="K20" s="1">
        <f t="shared" si="1"/>
        <v>0</v>
      </c>
      <c r="L20" t="s">
        <v>119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45642.687478356478</v>
      </c>
    </row>
    <row r="21" spans="1:13" x14ac:dyDescent="0.45">
      <c r="A21" s="5" t="s">
        <v>49</v>
      </c>
      <c r="C21" t="s">
        <v>12</v>
      </c>
      <c r="D21" t="s">
        <v>80</v>
      </c>
      <c r="E21" s="5" t="s">
        <v>42</v>
      </c>
      <c r="F21">
        <v>2</v>
      </c>
      <c r="G21" s="2" t="s">
        <v>81</v>
      </c>
      <c r="H21">
        <v>9.99</v>
      </c>
      <c r="I21">
        <v>5</v>
      </c>
      <c r="J21" s="1">
        <f t="shared" si="0"/>
        <v>1</v>
      </c>
      <c r="K21" s="1">
        <f t="shared" si="1"/>
        <v>9.99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45642.535365509262</v>
      </c>
    </row>
    <row r="22" spans="1:13" x14ac:dyDescent="0.45">
      <c r="A22" s="5" t="s">
        <v>49</v>
      </c>
      <c r="B22" t="s">
        <v>19</v>
      </c>
      <c r="C22" t="s">
        <v>12</v>
      </c>
      <c r="D22" t="s">
        <v>82</v>
      </c>
      <c r="E22" s="5" t="s">
        <v>101</v>
      </c>
      <c r="F22">
        <v>1</v>
      </c>
      <c r="G22" s="2" t="s">
        <v>132</v>
      </c>
      <c r="H22">
        <v>9.89</v>
      </c>
      <c r="I22">
        <v>1</v>
      </c>
      <c r="J22" s="1">
        <f t="shared" ref="J22:J25" si="4">ROUNDUP(F22/I22,0)</f>
        <v>1</v>
      </c>
      <c r="K22" s="1">
        <f t="shared" ref="K22:K25" si="5">J22*H22</f>
        <v>9.89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45643.562765972223</v>
      </c>
    </row>
    <row r="23" spans="1:13" x14ac:dyDescent="0.45">
      <c r="A23" s="5" t="s">
        <v>49</v>
      </c>
      <c r="C23" t="s">
        <v>12</v>
      </c>
      <c r="D23" t="s">
        <v>82</v>
      </c>
      <c r="E23" s="5" t="s">
        <v>98</v>
      </c>
      <c r="F23">
        <v>1</v>
      </c>
      <c r="G23" s="2" t="s">
        <v>97</v>
      </c>
      <c r="H23">
        <v>8.99</v>
      </c>
      <c r="I23">
        <v>6</v>
      </c>
      <c r="J23" s="1">
        <f t="shared" si="4"/>
        <v>1</v>
      </c>
      <c r="K23" s="1">
        <f t="shared" si="5"/>
        <v>8.99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45643.711616666667</v>
      </c>
    </row>
    <row r="24" spans="1:13" x14ac:dyDescent="0.45">
      <c r="A24" s="5"/>
      <c r="C24" t="s">
        <v>12</v>
      </c>
      <c r="D24" t="s">
        <v>82</v>
      </c>
      <c r="E24" s="5" t="s">
        <v>131</v>
      </c>
      <c r="F24">
        <v>1</v>
      </c>
      <c r="G24" s="2" t="s">
        <v>130</v>
      </c>
      <c r="H24">
        <v>13.99</v>
      </c>
      <c r="I24">
        <v>3</v>
      </c>
      <c r="J24" s="1">
        <f t="shared" si="4"/>
        <v>1</v>
      </c>
      <c r="K24" s="1">
        <f t="shared" si="5"/>
        <v>13.99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45642.648433912036</v>
      </c>
    </row>
    <row r="25" spans="1:13" x14ac:dyDescent="0.45">
      <c r="A25" s="5" t="s">
        <v>49</v>
      </c>
      <c r="C25" t="s">
        <v>12</v>
      </c>
      <c r="D25" t="s">
        <v>82</v>
      </c>
      <c r="E25" s="5" t="s">
        <v>99</v>
      </c>
      <c r="F25">
        <v>1</v>
      </c>
      <c r="G25" s="2" t="s">
        <v>100</v>
      </c>
      <c r="H25">
        <v>15.99</v>
      </c>
      <c r="I25">
        <v>1</v>
      </c>
      <c r="J25" s="1">
        <f t="shared" si="4"/>
        <v>1</v>
      </c>
      <c r="K25" s="1">
        <f t="shared" si="5"/>
        <v>15.99</v>
      </c>
      <c r="M25" s="3" cm="1">
        <f t="array" aca="1" ref="M25" ca="1">IF(OR(CELL("address")=CELL("address",A25),CELL("address")=CELL("address",B25),CELL("address")=CELL("address",C25),CELL("address")=CELL("address",D25),CELL("address")=CELL("address",E25),CELL("address")=CELL("address",F25),CELL("address")=CELL("address",G25),CELL("address")=CELL("address",H25),CELL("address")=CELL("address",I25)),NOW(),M25)</f>
        <v>45794.746116550923</v>
      </c>
    </row>
    <row r="26" spans="1:13" x14ac:dyDescent="0.45">
      <c r="A26" s="5" t="s">
        <v>49</v>
      </c>
      <c r="B26" t="s">
        <v>19</v>
      </c>
      <c r="C26" t="s">
        <v>12</v>
      </c>
      <c r="D26" t="s">
        <v>82</v>
      </c>
      <c r="E26" s="5" t="s">
        <v>103</v>
      </c>
      <c r="F26">
        <v>2</v>
      </c>
      <c r="G26" s="2" t="s">
        <v>102</v>
      </c>
      <c r="H26">
        <v>8.99</v>
      </c>
      <c r="I26">
        <v>5</v>
      </c>
      <c r="J26" s="1">
        <f t="shared" ref="J26" si="6">ROUNDUP(F26/I26,0)</f>
        <v>1</v>
      </c>
      <c r="K26" s="1">
        <f t="shared" ref="K26" si="7">J26*H26</f>
        <v>8.99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45642.647163541667</v>
      </c>
    </row>
    <row r="27" spans="1:13" x14ac:dyDescent="0.45">
      <c r="A27" s="5" t="s">
        <v>49</v>
      </c>
      <c r="C27" t="s">
        <v>67</v>
      </c>
      <c r="D27" t="s">
        <v>22</v>
      </c>
      <c r="E27" s="5" t="s">
        <v>23</v>
      </c>
      <c r="F27">
        <v>1</v>
      </c>
      <c r="G27" s="2" t="s">
        <v>24</v>
      </c>
      <c r="H27">
        <v>38.6</v>
      </c>
      <c r="I27">
        <v>1</v>
      </c>
      <c r="J27" s="1">
        <f t="shared" ref="J27:J28" si="8">ROUNDUP(F27/I27,0)</f>
        <v>1</v>
      </c>
      <c r="K27" s="1">
        <f t="shared" ref="K27:K28" si="9">J27*H27</f>
        <v>38.6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45643.882129398145</v>
      </c>
    </row>
    <row r="28" spans="1:13" x14ac:dyDescent="0.45">
      <c r="A28" s="5" t="s">
        <v>49</v>
      </c>
      <c r="C28" t="s">
        <v>67</v>
      </c>
      <c r="D28" t="s">
        <v>22</v>
      </c>
      <c r="E28" s="5" t="s">
        <v>50</v>
      </c>
      <c r="F28">
        <v>1</v>
      </c>
      <c r="G28" s="2" t="s">
        <v>142</v>
      </c>
      <c r="H28">
        <v>67.989999999999995</v>
      </c>
      <c r="I28">
        <v>1</v>
      </c>
      <c r="J28" s="1">
        <f t="shared" si="8"/>
        <v>1</v>
      </c>
      <c r="K28" s="1">
        <f t="shared" si="9"/>
        <v>67.989999999999995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45684.7621349537</v>
      </c>
    </row>
    <row r="29" spans="1:13" x14ac:dyDescent="0.45">
      <c r="A29" s="5" t="s">
        <v>49</v>
      </c>
      <c r="C29" t="s">
        <v>67</v>
      </c>
      <c r="D29" t="s">
        <v>22</v>
      </c>
      <c r="E29" s="5" t="s">
        <v>59</v>
      </c>
      <c r="F29">
        <v>1</v>
      </c>
      <c r="G29" t="s">
        <v>48</v>
      </c>
      <c r="H29">
        <v>0</v>
      </c>
      <c r="I29">
        <v>1</v>
      </c>
      <c r="J29" s="1">
        <f t="shared" ref="J29:J42" si="10">ROUNDUP(F29/I29,0)</f>
        <v>1</v>
      </c>
      <c r="K29" s="1">
        <f t="shared" ref="K29:K42" si="11">J29*H29</f>
        <v>0</v>
      </c>
      <c r="L29" t="s">
        <v>179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45646.886742939816</v>
      </c>
    </row>
    <row r="30" spans="1:13" x14ac:dyDescent="0.45">
      <c r="A30" s="5" t="s">
        <v>49</v>
      </c>
      <c r="C30" t="s">
        <v>67</v>
      </c>
      <c r="D30" t="s">
        <v>22</v>
      </c>
      <c r="E30" s="5" t="s">
        <v>218</v>
      </c>
      <c r="F30">
        <v>2</v>
      </c>
      <c r="G30" s="2" t="s">
        <v>126</v>
      </c>
      <c r="H30">
        <v>7.69</v>
      </c>
      <c r="I30">
        <v>4</v>
      </c>
      <c r="J30" s="1">
        <f t="shared" si="10"/>
        <v>1</v>
      </c>
      <c r="K30" s="1">
        <f t="shared" si="11"/>
        <v>7.69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45746.871895486111</v>
      </c>
    </row>
    <row r="31" spans="1:13" x14ac:dyDescent="0.45">
      <c r="A31" s="5" t="s">
        <v>49</v>
      </c>
      <c r="C31" t="s">
        <v>67</v>
      </c>
      <c r="D31" t="s">
        <v>51</v>
      </c>
      <c r="E31" s="5" t="s">
        <v>68</v>
      </c>
      <c r="F31">
        <v>1</v>
      </c>
      <c r="G31" t="s">
        <v>177</v>
      </c>
      <c r="H31">
        <v>0</v>
      </c>
      <c r="I31">
        <v>1</v>
      </c>
      <c r="J31" s="1">
        <f t="shared" si="10"/>
        <v>1</v>
      </c>
      <c r="K31" s="1">
        <f t="shared" si="11"/>
        <v>0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45646.890947222222</v>
      </c>
    </row>
    <row r="32" spans="1:13" x14ac:dyDescent="0.45">
      <c r="A32" s="6" t="s">
        <v>49</v>
      </c>
      <c r="B32" s="6"/>
      <c r="C32" s="6" t="s">
        <v>67</v>
      </c>
      <c r="D32" s="6" t="s">
        <v>51</v>
      </c>
      <c r="E32" s="6" t="s">
        <v>69</v>
      </c>
      <c r="F32" s="6">
        <v>1</v>
      </c>
      <c r="G32" s="9" t="s">
        <v>200</v>
      </c>
      <c r="H32" s="6">
        <v>10.58</v>
      </c>
      <c r="I32" s="6">
        <v>10</v>
      </c>
      <c r="J32" s="1">
        <f t="shared" ref="J32" si="12">ROUNDUP(F32/I32,0)</f>
        <v>1</v>
      </c>
      <c r="K32" s="1">
        <f t="shared" ref="K32" si="13">J32*H32</f>
        <v>10.58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45794.746517013889</v>
      </c>
    </row>
    <row r="33" spans="1:13" x14ac:dyDescent="0.45">
      <c r="A33" s="6" t="s">
        <v>49</v>
      </c>
      <c r="B33" s="6"/>
      <c r="C33" s="6" t="s">
        <v>67</v>
      </c>
      <c r="D33" s="6" t="s">
        <v>51</v>
      </c>
      <c r="E33" s="6" t="s">
        <v>69</v>
      </c>
      <c r="F33" s="6">
        <v>1</v>
      </c>
      <c r="G33" s="9" t="s">
        <v>201</v>
      </c>
      <c r="H33" s="6">
        <v>23.53</v>
      </c>
      <c r="I33" s="6">
        <v>10</v>
      </c>
      <c r="J33" s="1">
        <f t="shared" ref="J33" si="14">ROUNDUP(F33/I33,0)</f>
        <v>1</v>
      </c>
      <c r="K33" s="1">
        <f t="shared" ref="K33" si="15">J33*H33</f>
        <v>23.53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45696.724602314818</v>
      </c>
    </row>
    <row r="34" spans="1:13" x14ac:dyDescent="0.45">
      <c r="A34" s="5" t="s">
        <v>49</v>
      </c>
      <c r="C34" t="s">
        <v>67</v>
      </c>
      <c r="D34" t="s">
        <v>51</v>
      </c>
      <c r="E34" s="5" t="s">
        <v>222</v>
      </c>
      <c r="F34">
        <v>1</v>
      </c>
      <c r="G34" s="10" t="s">
        <v>221</v>
      </c>
      <c r="H34">
        <v>8.35</v>
      </c>
      <c r="I34">
        <v>1</v>
      </c>
      <c r="J34" s="1">
        <f t="shared" si="10"/>
        <v>1</v>
      </c>
      <c r="K34" s="1">
        <f t="shared" si="11"/>
        <v>8.35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45696.724602314818</v>
      </c>
    </row>
    <row r="35" spans="1:13" x14ac:dyDescent="0.45">
      <c r="A35" s="5" t="s">
        <v>49</v>
      </c>
      <c r="C35" t="s">
        <v>67</v>
      </c>
      <c r="D35" t="s">
        <v>52</v>
      </c>
      <c r="E35" s="5" t="s">
        <v>108</v>
      </c>
      <c r="F35">
        <v>1</v>
      </c>
      <c r="G35" s="2" t="s">
        <v>107</v>
      </c>
      <c r="H35">
        <v>70.98</v>
      </c>
      <c r="I35">
        <v>1</v>
      </c>
      <c r="J35" s="1">
        <f t="shared" si="10"/>
        <v>1</v>
      </c>
      <c r="K35" s="1">
        <f t="shared" si="11"/>
        <v>70.98</v>
      </c>
      <c r="L35" t="s">
        <v>109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45794.948679976849</v>
      </c>
    </row>
    <row r="36" spans="1:13" x14ac:dyDescent="0.45">
      <c r="A36" s="5" t="s">
        <v>49</v>
      </c>
      <c r="C36" t="s">
        <v>67</v>
      </c>
      <c r="D36" t="s">
        <v>52</v>
      </c>
      <c r="E36" s="5" t="s">
        <v>56</v>
      </c>
      <c r="F36">
        <v>2</v>
      </c>
      <c r="G36" s="2" t="s">
        <v>127</v>
      </c>
      <c r="H36">
        <v>13.76</v>
      </c>
      <c r="I36">
        <v>1</v>
      </c>
      <c r="J36" s="1">
        <f t="shared" si="10"/>
        <v>2</v>
      </c>
      <c r="K36" s="1">
        <f t="shared" si="11"/>
        <v>27.52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45794.94740902778</v>
      </c>
    </row>
    <row r="37" spans="1:13" x14ac:dyDescent="0.45">
      <c r="A37" s="5" t="s">
        <v>49</v>
      </c>
      <c r="C37" t="s">
        <v>67</v>
      </c>
      <c r="D37" t="s">
        <v>52</v>
      </c>
      <c r="E37" s="5" t="s">
        <v>54</v>
      </c>
      <c r="F37">
        <v>11.6</v>
      </c>
      <c r="G37" s="10" t="s">
        <v>288</v>
      </c>
      <c r="H37">
        <v>27.5</v>
      </c>
      <c r="I37">
        <v>12</v>
      </c>
      <c r="J37" s="1">
        <f t="shared" si="10"/>
        <v>1</v>
      </c>
      <c r="K37" s="1">
        <f t="shared" si="11"/>
        <v>27.5</v>
      </c>
      <c r="L37">
        <v>0.875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45794.991633564816</v>
      </c>
    </row>
    <row r="38" spans="1:13" x14ac:dyDescent="0.45">
      <c r="A38" s="5" t="s">
        <v>49</v>
      </c>
      <c r="C38" t="s">
        <v>67</v>
      </c>
      <c r="D38" t="s">
        <v>52</v>
      </c>
      <c r="E38" s="5" t="s">
        <v>202</v>
      </c>
      <c r="F38">
        <v>4</v>
      </c>
      <c r="G38" s="10" t="s">
        <v>204</v>
      </c>
      <c r="H38">
        <v>5.99</v>
      </c>
      <c r="I38">
        <v>12</v>
      </c>
      <c r="J38" s="1">
        <f t="shared" si="10"/>
        <v>1</v>
      </c>
      <c r="K38" s="1">
        <f t="shared" si="11"/>
        <v>5.99</v>
      </c>
      <c r="L38" t="s">
        <v>205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45699.639482407409</v>
      </c>
    </row>
    <row r="39" spans="1:13" x14ac:dyDescent="0.45">
      <c r="A39" s="5" t="s">
        <v>49</v>
      </c>
      <c r="C39" t="s">
        <v>67</v>
      </c>
      <c r="D39" t="s">
        <v>52</v>
      </c>
      <c r="E39" s="5" t="s">
        <v>55</v>
      </c>
      <c r="F39">
        <v>2</v>
      </c>
      <c r="G39" s="10" t="s">
        <v>203</v>
      </c>
      <c r="H39">
        <v>5.98</v>
      </c>
      <c r="I39">
        <v>100</v>
      </c>
      <c r="J39" s="1">
        <f t="shared" si="10"/>
        <v>1</v>
      </c>
      <c r="K39" s="1">
        <f t="shared" si="11"/>
        <v>5.98</v>
      </c>
      <c r="L39" t="s">
        <v>61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45794.992589236113</v>
      </c>
    </row>
    <row r="40" spans="1:13" x14ac:dyDescent="0.45">
      <c r="A40" s="5" t="s">
        <v>49</v>
      </c>
      <c r="C40" t="s">
        <v>67</v>
      </c>
      <c r="D40" t="s">
        <v>53</v>
      </c>
      <c r="E40" s="5" t="s">
        <v>57</v>
      </c>
      <c r="F40">
        <v>2</v>
      </c>
      <c r="G40" s="2" t="s">
        <v>127</v>
      </c>
      <c r="H40">
        <v>13.76</v>
      </c>
      <c r="I40">
        <v>1</v>
      </c>
      <c r="J40" s="1">
        <f t="shared" si="10"/>
        <v>2</v>
      </c>
      <c r="K40" s="1">
        <f t="shared" si="11"/>
        <v>27.52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45699.639453356482</v>
      </c>
    </row>
    <row r="41" spans="1:13" x14ac:dyDescent="0.45">
      <c r="A41" s="5" t="s">
        <v>49</v>
      </c>
      <c r="C41" t="s">
        <v>67</v>
      </c>
      <c r="D41" t="s">
        <v>53</v>
      </c>
      <c r="E41" s="5" t="s">
        <v>58</v>
      </c>
      <c r="F41">
        <v>2</v>
      </c>
      <c r="G41" s="2" t="s">
        <v>128</v>
      </c>
      <c r="H41">
        <v>5.01</v>
      </c>
      <c r="I41">
        <v>1</v>
      </c>
      <c r="J41" s="1">
        <f t="shared" si="10"/>
        <v>2</v>
      </c>
      <c r="K41" s="1">
        <f t="shared" si="11"/>
        <v>10.02</v>
      </c>
      <c r="L41" t="s">
        <v>60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45759.449647222224</v>
      </c>
    </row>
    <row r="42" spans="1:13" x14ac:dyDescent="0.45">
      <c r="A42" s="5" t="s">
        <v>49</v>
      </c>
      <c r="C42" t="s">
        <v>67</v>
      </c>
      <c r="D42" t="s">
        <v>53</v>
      </c>
      <c r="E42" s="5" t="s">
        <v>213</v>
      </c>
      <c r="F42">
        <v>4</v>
      </c>
      <c r="G42" s="2" t="s">
        <v>214</v>
      </c>
      <c r="H42">
        <v>8.73</v>
      </c>
      <c r="I42">
        <v>4</v>
      </c>
      <c r="J42" s="1">
        <f t="shared" si="10"/>
        <v>1</v>
      </c>
      <c r="K42" s="1">
        <f t="shared" si="11"/>
        <v>8.73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45794.930470833337</v>
      </c>
    </row>
    <row r="43" spans="1:13" x14ac:dyDescent="0.45">
      <c r="A43" s="5" t="s">
        <v>49</v>
      </c>
      <c r="C43" t="s">
        <v>67</v>
      </c>
      <c r="D43" t="s">
        <v>53</v>
      </c>
      <c r="E43" s="5" t="s">
        <v>215</v>
      </c>
      <c r="F43">
        <v>4</v>
      </c>
      <c r="G43" s="9"/>
      <c r="H43" s="6"/>
      <c r="I43" s="6">
        <v>1</v>
      </c>
      <c r="J43" s="1">
        <f t="shared" ref="J43:J44" si="16">ROUNDUP(F43/I43,0)</f>
        <v>4</v>
      </c>
      <c r="K43" s="1">
        <f t="shared" ref="K43:K44" si="17">J43*H43</f>
        <v>0</v>
      </c>
      <c r="L43" t="s">
        <v>216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45795.009833217591</v>
      </c>
    </row>
    <row r="44" spans="1:13" x14ac:dyDescent="0.45">
      <c r="A44" s="5" t="s">
        <v>49</v>
      </c>
      <c r="C44" t="s">
        <v>67</v>
      </c>
      <c r="D44" t="s">
        <v>53</v>
      </c>
      <c r="E44" s="5" t="s">
        <v>212</v>
      </c>
      <c r="F44">
        <v>8</v>
      </c>
      <c r="G44" s="2" t="s">
        <v>211</v>
      </c>
      <c r="H44">
        <v>10.99</v>
      </c>
      <c r="I44">
        <v>8</v>
      </c>
      <c r="J44" s="1">
        <f t="shared" si="16"/>
        <v>1</v>
      </c>
      <c r="K44" s="1">
        <f t="shared" si="17"/>
        <v>10.99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45759.449647222224</v>
      </c>
    </row>
    <row r="45" spans="1:13" x14ac:dyDescent="0.45">
      <c r="A45" s="5" t="s">
        <v>49</v>
      </c>
      <c r="C45" t="s">
        <v>129</v>
      </c>
      <c r="D45" t="s">
        <v>264</v>
      </c>
      <c r="E45" s="5" t="s">
        <v>251</v>
      </c>
      <c r="F45">
        <v>1</v>
      </c>
      <c r="G45" s="2" t="s">
        <v>250</v>
      </c>
      <c r="H45">
        <v>7.99</v>
      </c>
      <c r="I45">
        <v>1</v>
      </c>
      <c r="J45" s="1">
        <f>ROUNDUP(F45/I45,0)</f>
        <v>1</v>
      </c>
      <c r="K45" s="1">
        <f>J45*H45</f>
        <v>7.99</v>
      </c>
      <c r="L45" t="s">
        <v>266</v>
      </c>
      <c r="M45" s="3" cm="1">
        <f t="array" aca="1" ref="M45" ca="1">IF(OR(CELL("address")=CELL("address",A45),CELL("address")=CELL("address",B45),CELL("address")=CELL("address",C45),CELL("address")=CELL("address",D45),CELL("address")=CELL("address",E45),CELL("address")=CELL("address",F45),CELL("address")=CELL("address",G45),CELL("address")=CELL("address",H45),CELL("address")=CELL("address",I45)),NOW(),M45)</f>
        <v>45794.917324652779</v>
      </c>
    </row>
    <row r="46" spans="1:13" x14ac:dyDescent="0.45">
      <c r="A46" s="5" t="s">
        <v>49</v>
      </c>
      <c r="C46" t="s">
        <v>129</v>
      </c>
      <c r="D46" t="s">
        <v>264</v>
      </c>
      <c r="E46" s="5" t="s">
        <v>265</v>
      </c>
      <c r="F46">
        <v>4</v>
      </c>
      <c r="G46" s="2" t="s">
        <v>188</v>
      </c>
      <c r="H46">
        <v>23.99</v>
      </c>
      <c r="I46">
        <v>2</v>
      </c>
      <c r="J46" s="1">
        <f>ROUNDUP(F46/I46,0)</f>
        <v>2</v>
      </c>
      <c r="K46" s="1">
        <f>J46*H46</f>
        <v>47.98</v>
      </c>
      <c r="M46" s="3" cm="1">
        <f t="array" aca="1" ref="M46" ca="1">IF(OR(CELL("address")=CELL("address",A46),CELL("address")=CELL("address",B46),CELL("address")=CELL("address",C46),CELL("address")=CELL("address",D46),CELL("address")=CELL("address",E46),CELL("address")=CELL("address",F46),CELL("address")=CELL("address",G46),CELL("address")=CELL("address",H46),CELL("address")=CELL("address",I46)),NOW(),M46)</f>
        <v>45794.914960069444</v>
      </c>
    </row>
    <row r="47" spans="1:13" x14ac:dyDescent="0.45">
      <c r="A47" s="5" t="s">
        <v>49</v>
      </c>
      <c r="C47" t="s">
        <v>129</v>
      </c>
      <c r="D47" t="s">
        <v>264</v>
      </c>
      <c r="E47" s="5" t="s">
        <v>254</v>
      </c>
      <c r="F47">
        <v>25</v>
      </c>
      <c r="G47" s="2" t="s">
        <v>253</v>
      </c>
      <c r="H47">
        <v>8.99</v>
      </c>
      <c r="I47">
        <v>4</v>
      </c>
      <c r="J47" s="1">
        <f>ROUNDUP(F47/I47,0)</f>
        <v>7</v>
      </c>
      <c r="K47" s="1">
        <f>J47*H47</f>
        <v>62.93</v>
      </c>
      <c r="M47" s="3" cm="1">
        <f t="array" aca="1" ref="M47" ca="1">IF(OR(CELL("address")=CELL("address",A47),CELL("address")=CELL("address",B47),CELL("address")=CELL("address",C47),CELL("address")=CELL("address",D47),CELL("address")=CELL("address",E47),CELL("address")=CELL("address",F47),CELL("address")=CELL("address",G47),CELL("address")=CELL("address",H47),CELL("address")=CELL("address",I47)),NOW(),M47)</f>
        <v>45794.89084699074</v>
      </c>
    </row>
    <row r="48" spans="1:13" x14ac:dyDescent="0.45">
      <c r="A48" s="5" t="s">
        <v>49</v>
      </c>
      <c r="B48" t="s">
        <v>19</v>
      </c>
      <c r="C48" t="s">
        <v>129</v>
      </c>
      <c r="D48" t="s">
        <v>172</v>
      </c>
      <c r="E48" s="5" t="s">
        <v>263</v>
      </c>
      <c r="F48">
        <v>2</v>
      </c>
      <c r="G48" s="10" t="s">
        <v>161</v>
      </c>
      <c r="H48">
        <v>56.3</v>
      </c>
      <c r="I48">
        <v>1</v>
      </c>
      <c r="J48" s="1">
        <f t="shared" ref="J48:J67" si="18">ROUNDUP(F48/I48,0)</f>
        <v>2</v>
      </c>
      <c r="K48" s="1">
        <f t="shared" ref="K48:K67" si="19">J48*H48</f>
        <v>112.6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45794.918360300922</v>
      </c>
    </row>
    <row r="49" spans="1:13" x14ac:dyDescent="0.45">
      <c r="A49" s="5" t="s">
        <v>49</v>
      </c>
      <c r="B49" t="s">
        <v>19</v>
      </c>
      <c r="C49" t="s">
        <v>129</v>
      </c>
      <c r="D49" t="s">
        <v>172</v>
      </c>
      <c r="E49" s="5" t="s">
        <v>262</v>
      </c>
      <c r="F49">
        <v>1</v>
      </c>
      <c r="G49" s="2" t="s">
        <v>261</v>
      </c>
      <c r="H49">
        <v>24.99</v>
      </c>
      <c r="I49">
        <v>2</v>
      </c>
      <c r="J49" s="1">
        <f t="shared" ref="J49" si="20">ROUNDUP(F49/I49,0)</f>
        <v>1</v>
      </c>
      <c r="K49" s="1">
        <f t="shared" ref="K49" si="21">J49*H49</f>
        <v>24.99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45794.918360300922</v>
      </c>
    </row>
    <row r="50" spans="1:13" x14ac:dyDescent="0.45">
      <c r="A50" s="5" t="s">
        <v>49</v>
      </c>
      <c r="C50" t="s">
        <v>129</v>
      </c>
      <c r="D50" t="s">
        <v>172</v>
      </c>
      <c r="E50" s="5" t="s">
        <v>149</v>
      </c>
      <c r="F50">
        <v>2</v>
      </c>
      <c r="G50" s="2" t="s">
        <v>148</v>
      </c>
      <c r="H50">
        <v>8.99</v>
      </c>
      <c r="I50">
        <v>2</v>
      </c>
      <c r="J50" s="1">
        <f t="shared" si="18"/>
        <v>1</v>
      </c>
      <c r="K50" s="1">
        <f t="shared" si="19"/>
        <v>8.99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45794.573409143515</v>
      </c>
    </row>
    <row r="51" spans="1:13" x14ac:dyDescent="0.45">
      <c r="A51" s="5" t="s">
        <v>49</v>
      </c>
      <c r="C51" t="s">
        <v>129</v>
      </c>
      <c r="D51" t="s">
        <v>172</v>
      </c>
      <c r="E51" s="5" t="s">
        <v>153</v>
      </c>
      <c r="F51">
        <v>4</v>
      </c>
      <c r="G51" s="10" t="s">
        <v>162</v>
      </c>
      <c r="H51">
        <v>9.99</v>
      </c>
      <c r="I51">
        <v>10</v>
      </c>
      <c r="J51" s="1">
        <f t="shared" si="18"/>
        <v>1</v>
      </c>
      <c r="K51" s="1">
        <f t="shared" si="19"/>
        <v>9.99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45646.883798726849</v>
      </c>
    </row>
    <row r="52" spans="1:13" x14ac:dyDescent="0.45">
      <c r="A52" s="5" t="s">
        <v>49</v>
      </c>
      <c r="C52" t="s">
        <v>129</v>
      </c>
      <c r="D52" t="s">
        <v>172</v>
      </c>
      <c r="E52" s="5" t="s">
        <v>159</v>
      </c>
      <c r="F52">
        <v>2</v>
      </c>
      <c r="G52" s="10" t="s">
        <v>160</v>
      </c>
      <c r="H52">
        <v>12.29</v>
      </c>
      <c r="I52">
        <v>2</v>
      </c>
      <c r="J52" s="1">
        <f t="shared" si="18"/>
        <v>1</v>
      </c>
      <c r="K52" s="1">
        <f t="shared" si="19"/>
        <v>12.29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45661.896769675928</v>
      </c>
    </row>
    <row r="53" spans="1:13" x14ac:dyDescent="0.45">
      <c r="A53" s="5" t="s">
        <v>49</v>
      </c>
      <c r="C53" t="s">
        <v>129</v>
      </c>
      <c r="D53" t="s">
        <v>172</v>
      </c>
      <c r="E53" s="5" t="s">
        <v>163</v>
      </c>
      <c r="F53">
        <v>2</v>
      </c>
      <c r="G53" s="10" t="s">
        <v>181</v>
      </c>
      <c r="H53">
        <v>8.19</v>
      </c>
      <c r="I53">
        <v>2</v>
      </c>
      <c r="J53" s="1">
        <f t="shared" si="18"/>
        <v>1</v>
      </c>
      <c r="K53" s="1">
        <f t="shared" si="19"/>
        <v>8.19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45">
      <c r="A54" s="5" t="s">
        <v>49</v>
      </c>
      <c r="C54" t="s">
        <v>129</v>
      </c>
      <c r="E54" s="5" t="s">
        <v>165</v>
      </c>
      <c r="F54">
        <v>8</v>
      </c>
      <c r="G54" s="10" t="s">
        <v>156</v>
      </c>
      <c r="H54">
        <v>16.91</v>
      </c>
      <c r="I54">
        <v>10</v>
      </c>
      <c r="J54" s="1">
        <f t="shared" si="18"/>
        <v>1</v>
      </c>
      <c r="K54" s="1">
        <f t="shared" si="19"/>
        <v>16.91</v>
      </c>
      <c r="L54" t="s">
        <v>164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45646.883798726849</v>
      </c>
    </row>
    <row r="55" spans="1:13" x14ac:dyDescent="0.45">
      <c r="A55" s="5" t="s">
        <v>49</v>
      </c>
      <c r="C55" t="s">
        <v>129</v>
      </c>
      <c r="D55" t="s">
        <v>173</v>
      </c>
      <c r="E55" s="5" t="s">
        <v>152</v>
      </c>
      <c r="F55">
        <v>20</v>
      </c>
      <c r="G55" s="10" t="s">
        <v>151</v>
      </c>
      <c r="H55">
        <v>12.88</v>
      </c>
      <c r="I55">
        <v>10</v>
      </c>
      <c r="J55" s="1">
        <f t="shared" si="18"/>
        <v>2</v>
      </c>
      <c r="K55" s="1">
        <f t="shared" si="19"/>
        <v>25.76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45646.883798726849</v>
      </c>
    </row>
    <row r="56" spans="1:13" x14ac:dyDescent="0.45">
      <c r="A56" s="5" t="s">
        <v>49</v>
      </c>
      <c r="C56" t="s">
        <v>129</v>
      </c>
      <c r="D56" t="s">
        <v>173</v>
      </c>
      <c r="E56" s="5" t="s">
        <v>157</v>
      </c>
      <c r="F56">
        <v>8</v>
      </c>
      <c r="G56" s="10" t="s">
        <v>158</v>
      </c>
      <c r="H56">
        <v>9.99</v>
      </c>
      <c r="I56">
        <v>2</v>
      </c>
      <c r="J56" s="1">
        <f t="shared" si="18"/>
        <v>4</v>
      </c>
      <c r="K56" s="1">
        <f t="shared" si="19"/>
        <v>39.96</v>
      </c>
      <c r="L56" t="s">
        <v>189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45795.01019872685</v>
      </c>
    </row>
    <row r="57" spans="1:13" x14ac:dyDescent="0.45">
      <c r="A57" s="5" t="s">
        <v>49</v>
      </c>
      <c r="C57" t="s">
        <v>129</v>
      </c>
      <c r="D57" t="s">
        <v>173</v>
      </c>
      <c r="E57" s="5" t="s">
        <v>190</v>
      </c>
      <c r="F57">
        <v>8</v>
      </c>
      <c r="G57" s="10" t="s">
        <v>191</v>
      </c>
      <c r="H57">
        <v>12.49</v>
      </c>
      <c r="I57">
        <v>10</v>
      </c>
      <c r="J57" s="1">
        <f t="shared" ref="J57:J63" si="22">ROUNDUP(F57/I57,0)</f>
        <v>1</v>
      </c>
      <c r="K57" s="1">
        <f t="shared" ref="K57:K63" si="23">J57*H57</f>
        <v>12.49</v>
      </c>
      <c r="L57" t="s">
        <v>192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45661.891742361113</v>
      </c>
    </row>
    <row r="58" spans="1:13" x14ac:dyDescent="0.45">
      <c r="A58" s="5" t="s">
        <v>63</v>
      </c>
      <c r="C58" t="s">
        <v>129</v>
      </c>
      <c r="D58" t="s">
        <v>173</v>
      </c>
      <c r="E58" s="5" t="s">
        <v>175</v>
      </c>
      <c r="F58">
        <v>0</v>
      </c>
      <c r="G58" s="10" t="s">
        <v>177</v>
      </c>
      <c r="H58">
        <v>0</v>
      </c>
      <c r="I58">
        <v>1</v>
      </c>
      <c r="J58" s="1">
        <f t="shared" si="22"/>
        <v>0</v>
      </c>
      <c r="K58" s="1">
        <f t="shared" si="23"/>
        <v>0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45661.895691898149</v>
      </c>
    </row>
    <row r="59" spans="1:13" x14ac:dyDescent="0.45">
      <c r="A59" s="5" t="s">
        <v>49</v>
      </c>
      <c r="C59" t="s">
        <v>129</v>
      </c>
      <c r="D59" t="s">
        <v>174</v>
      </c>
      <c r="E59" s="5" t="s">
        <v>168</v>
      </c>
      <c r="F59">
        <v>2</v>
      </c>
      <c r="G59" s="10" t="s">
        <v>166</v>
      </c>
      <c r="H59">
        <v>17.59</v>
      </c>
      <c r="I59">
        <v>2</v>
      </c>
      <c r="J59" s="1">
        <f t="shared" si="22"/>
        <v>1</v>
      </c>
      <c r="K59" s="1">
        <f t="shared" si="23"/>
        <v>17.59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45646.883798726849</v>
      </c>
    </row>
    <row r="60" spans="1:13" x14ac:dyDescent="0.45">
      <c r="A60" s="5" t="s">
        <v>49</v>
      </c>
      <c r="C60" t="s">
        <v>129</v>
      </c>
      <c r="D60" t="s">
        <v>174</v>
      </c>
      <c r="E60" s="5" t="s">
        <v>170</v>
      </c>
      <c r="F60">
        <v>2</v>
      </c>
      <c r="G60" s="10" t="s">
        <v>171</v>
      </c>
      <c r="H60">
        <v>6.69</v>
      </c>
      <c r="I60">
        <v>2</v>
      </c>
      <c r="J60" s="1">
        <f t="shared" si="22"/>
        <v>1</v>
      </c>
      <c r="K60" s="1">
        <f t="shared" si="23"/>
        <v>6.69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45646.883798726849</v>
      </c>
    </row>
    <row r="61" spans="1:13" x14ac:dyDescent="0.45">
      <c r="A61" s="4" t="s">
        <v>49</v>
      </c>
      <c r="C61" t="s">
        <v>129</v>
      </c>
      <c r="D61" t="s">
        <v>174</v>
      </c>
      <c r="E61" s="4" t="s">
        <v>169</v>
      </c>
      <c r="F61">
        <v>4</v>
      </c>
      <c r="G61" s="10" t="s">
        <v>309</v>
      </c>
      <c r="H61">
        <v>0</v>
      </c>
      <c r="I61">
        <v>1</v>
      </c>
      <c r="J61" s="1">
        <f t="shared" si="22"/>
        <v>4</v>
      </c>
      <c r="K61" s="1">
        <f t="shared" si="23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45795.010351851852</v>
      </c>
    </row>
    <row r="62" spans="1:13" x14ac:dyDescent="0.45">
      <c r="A62" s="4" t="s">
        <v>178</v>
      </c>
      <c r="C62" t="s">
        <v>129</v>
      </c>
      <c r="D62" t="s">
        <v>174</v>
      </c>
      <c r="E62" s="4" t="s">
        <v>167</v>
      </c>
      <c r="F62">
        <v>2</v>
      </c>
      <c r="G62" s="10" t="s">
        <v>48</v>
      </c>
      <c r="H62">
        <v>0</v>
      </c>
      <c r="I62">
        <v>1</v>
      </c>
      <c r="J62" s="1">
        <f t="shared" si="22"/>
        <v>2</v>
      </c>
      <c r="K62" s="1">
        <f t="shared" si="23"/>
        <v>0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45795.010864004631</v>
      </c>
    </row>
    <row r="63" spans="1:13" x14ac:dyDescent="0.45">
      <c r="A63" s="5" t="s">
        <v>63</v>
      </c>
      <c r="C63" t="s">
        <v>129</v>
      </c>
      <c r="D63" t="s">
        <v>174</v>
      </c>
      <c r="E63" s="5" t="s">
        <v>176</v>
      </c>
      <c r="F63">
        <v>4</v>
      </c>
      <c r="G63" s="10" t="s">
        <v>48</v>
      </c>
      <c r="H63">
        <v>0</v>
      </c>
      <c r="I63">
        <v>1</v>
      </c>
      <c r="J63" s="1">
        <f t="shared" si="22"/>
        <v>4</v>
      </c>
      <c r="K63" s="1">
        <f t="shared" si="23"/>
        <v>0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45646.897749305557</v>
      </c>
    </row>
    <row r="64" spans="1:13" x14ac:dyDescent="0.45">
      <c r="A64" s="5" t="s">
        <v>49</v>
      </c>
      <c r="C64" t="s">
        <v>129</v>
      </c>
      <c r="D64" t="s">
        <v>180</v>
      </c>
      <c r="E64" s="5" t="s">
        <v>144</v>
      </c>
      <c r="F64">
        <v>2</v>
      </c>
      <c r="G64" s="2" t="s">
        <v>143</v>
      </c>
      <c r="H64">
        <v>13.63</v>
      </c>
      <c r="I64">
        <v>1</v>
      </c>
      <c r="J64" s="1">
        <f t="shared" si="18"/>
        <v>2</v>
      </c>
      <c r="K64" s="1">
        <f t="shared" si="19"/>
        <v>27.26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45661.896488078703</v>
      </c>
    </row>
    <row r="65" spans="1:13" x14ac:dyDescent="0.45">
      <c r="A65" s="5" t="s">
        <v>49</v>
      </c>
      <c r="B65" t="s">
        <v>19</v>
      </c>
      <c r="C65" t="s">
        <v>129</v>
      </c>
      <c r="D65" t="s">
        <v>180</v>
      </c>
      <c r="E65" s="5" t="s">
        <v>121</v>
      </c>
      <c r="F65">
        <v>4</v>
      </c>
      <c r="G65" s="2" t="s">
        <v>120</v>
      </c>
      <c r="H65">
        <v>8.2899999999999991</v>
      </c>
      <c r="I65">
        <v>6</v>
      </c>
      <c r="J65" s="1">
        <f t="shared" si="18"/>
        <v>1</v>
      </c>
      <c r="K65" s="1">
        <f t="shared" si="19"/>
        <v>8.2899999999999991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45646.883798726849</v>
      </c>
    </row>
    <row r="66" spans="1:13" x14ac:dyDescent="0.45">
      <c r="A66" s="5" t="s">
        <v>49</v>
      </c>
      <c r="B66" t="s">
        <v>19</v>
      </c>
      <c r="C66" t="s">
        <v>129</v>
      </c>
      <c r="D66" t="s">
        <v>180</v>
      </c>
      <c r="E66" s="5" t="s">
        <v>25</v>
      </c>
      <c r="F66">
        <v>4</v>
      </c>
      <c r="G66" s="2" t="s">
        <v>150</v>
      </c>
      <c r="H66">
        <v>60.97</v>
      </c>
      <c r="I66">
        <v>1</v>
      </c>
      <c r="J66" s="1">
        <f t="shared" si="18"/>
        <v>4</v>
      </c>
      <c r="K66" s="1">
        <f t="shared" si="19"/>
        <v>243.88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45646.883798726849</v>
      </c>
    </row>
    <row r="67" spans="1:13" x14ac:dyDescent="0.45">
      <c r="A67" s="5" t="s">
        <v>49</v>
      </c>
      <c r="C67" t="s">
        <v>129</v>
      </c>
      <c r="D67" t="s">
        <v>180</v>
      </c>
      <c r="E67" s="5" t="s">
        <v>133</v>
      </c>
      <c r="F67">
        <f>8*4</f>
        <v>32</v>
      </c>
      <c r="G67" s="2" t="s">
        <v>223</v>
      </c>
      <c r="H67">
        <v>9.69</v>
      </c>
      <c r="I67">
        <v>50</v>
      </c>
      <c r="J67" s="1">
        <f t="shared" si="18"/>
        <v>1</v>
      </c>
      <c r="K67" s="1">
        <f t="shared" si="19"/>
        <v>9.69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45794.749220138889</v>
      </c>
    </row>
    <row r="68" spans="1:13" x14ac:dyDescent="0.45">
      <c r="A68" s="5" t="s">
        <v>49</v>
      </c>
      <c r="C68" t="s">
        <v>129</v>
      </c>
      <c r="D68" t="s">
        <v>180</v>
      </c>
      <c r="E68" s="11" t="s">
        <v>225</v>
      </c>
      <c r="F68">
        <v>32</v>
      </c>
      <c r="G68" s="2" t="s">
        <v>224</v>
      </c>
      <c r="H68">
        <v>6.99</v>
      </c>
      <c r="I68">
        <v>100</v>
      </c>
      <c r="J68" s="1">
        <f t="shared" ref="J68" si="24">ROUNDUP(F68/I68,0)</f>
        <v>1</v>
      </c>
      <c r="K68" s="1">
        <f t="shared" ref="K68" si="25">J68*H68</f>
        <v>6.99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45794.878334374996</v>
      </c>
    </row>
    <row r="69" spans="1:13" x14ac:dyDescent="0.45">
      <c r="A69" s="5" t="s">
        <v>49</v>
      </c>
      <c r="C69" t="s">
        <v>129</v>
      </c>
      <c r="D69" t="s">
        <v>180</v>
      </c>
      <c r="E69" s="5" t="s">
        <v>35</v>
      </c>
      <c r="F69">
        <v>8</v>
      </c>
      <c r="G69" s="2" t="s">
        <v>145</v>
      </c>
      <c r="H69">
        <v>9.99</v>
      </c>
      <c r="I69">
        <v>5</v>
      </c>
      <c r="J69" s="1">
        <f>ROUNDUP(F69/I69,0)</f>
        <v>2</v>
      </c>
      <c r="K69" s="1">
        <f>J69*H69</f>
        <v>19.98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45646.883798726849</v>
      </c>
    </row>
    <row r="70" spans="1:13" x14ac:dyDescent="0.45">
      <c r="A70" s="4" t="s">
        <v>49</v>
      </c>
      <c r="C70" t="s">
        <v>129</v>
      </c>
      <c r="D70" t="s">
        <v>180</v>
      </c>
      <c r="E70" s="5" t="s">
        <v>146</v>
      </c>
      <c r="F70">
        <v>8</v>
      </c>
      <c r="G70" s="2" t="s">
        <v>147</v>
      </c>
      <c r="H70">
        <v>3.3</v>
      </c>
      <c r="I70">
        <v>1</v>
      </c>
      <c r="J70" s="1">
        <f>ROUNDUP(F70/I70,0)</f>
        <v>8</v>
      </c>
      <c r="K70" s="1">
        <f>J70*H70</f>
        <v>26.4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45699.641425578702</v>
      </c>
    </row>
    <row r="71" spans="1:13" x14ac:dyDescent="0.45">
      <c r="A71" s="5" t="s">
        <v>49</v>
      </c>
      <c r="B71" t="s">
        <v>19</v>
      </c>
      <c r="C71" t="s">
        <v>129</v>
      </c>
      <c r="D71" t="s">
        <v>195</v>
      </c>
      <c r="E71" s="5" t="s">
        <v>105</v>
      </c>
      <c r="F71">
        <v>1</v>
      </c>
      <c r="G71" s="2" t="s">
        <v>104</v>
      </c>
      <c r="H71">
        <v>7.99</v>
      </c>
      <c r="I71">
        <v>10</v>
      </c>
      <c r="J71" s="1">
        <f t="shared" ref="J71:J119" si="26">ROUNDUP(F71/I71,0)</f>
        <v>1</v>
      </c>
      <c r="K71" s="1">
        <f t="shared" ref="K71:K119" si="27">J71*H71</f>
        <v>7.99</v>
      </c>
      <c r="L71" t="s">
        <v>106</v>
      </c>
      <c r="M71" s="3" cm="1">
        <f t="array" aca="1" ref="M71" ca="1">IF(OR(CELL("address")=CELL("address",A71),CELL("address")=CELL("address",B71),CELL("address")=CELL("address",C71),CELL("address")=CELL("address",D71),CELL("address")=CELL("address",E71),CELL("address")=CELL("address",F71),CELL("address")=CELL("address",G71),CELL("address")=CELL("address",H71),CELL("address")=CELL("address",I71)),NOW(),M71)</f>
        <v>45794.878587500003</v>
      </c>
    </row>
    <row r="72" spans="1:13" x14ac:dyDescent="0.45">
      <c r="A72" s="7" t="s">
        <v>63</v>
      </c>
      <c r="C72" t="s">
        <v>129</v>
      </c>
      <c r="D72" t="s">
        <v>195</v>
      </c>
      <c r="E72" s="7" t="s">
        <v>229</v>
      </c>
      <c r="F72">
        <v>4</v>
      </c>
      <c r="G72" s="2" t="s">
        <v>228</v>
      </c>
      <c r="H72">
        <v>0</v>
      </c>
      <c r="I72">
        <v>4</v>
      </c>
      <c r="J72" s="1">
        <f t="shared" si="26"/>
        <v>1</v>
      </c>
      <c r="K72" s="1">
        <f t="shared" si="27"/>
        <v>0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45794.878587500003</v>
      </c>
    </row>
    <row r="73" spans="1:13" x14ac:dyDescent="0.45">
      <c r="A73" s="7" t="s">
        <v>63</v>
      </c>
      <c r="C73" t="s">
        <v>129</v>
      </c>
      <c r="D73" t="s">
        <v>195</v>
      </c>
      <c r="E73" s="7" t="s">
        <v>196</v>
      </c>
      <c r="F73">
        <v>2</v>
      </c>
      <c r="G73" s="2" t="s">
        <v>228</v>
      </c>
      <c r="H73">
        <v>0</v>
      </c>
      <c r="I73">
        <v>2</v>
      </c>
      <c r="J73" s="1">
        <f t="shared" ref="J73" si="28">ROUNDUP(F73/I73,0)</f>
        <v>1</v>
      </c>
      <c r="K73" s="1">
        <f t="shared" ref="K73" si="29">J73*H73</f>
        <v>0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45794.761007754627</v>
      </c>
    </row>
    <row r="74" spans="1:13" x14ac:dyDescent="0.45">
      <c r="A74" s="5" t="s">
        <v>49</v>
      </c>
      <c r="C74" t="s">
        <v>129</v>
      </c>
      <c r="D74" t="s">
        <v>195</v>
      </c>
      <c r="E74" s="5" t="s">
        <v>194</v>
      </c>
      <c r="F74">
        <v>2</v>
      </c>
      <c r="G74" s="2" t="s">
        <v>193</v>
      </c>
      <c r="H74">
        <v>8.39</v>
      </c>
      <c r="I74">
        <v>2</v>
      </c>
      <c r="J74" s="1">
        <f>ROUNDUP(F74/I74,0)</f>
        <v>1</v>
      </c>
      <c r="K74" s="1">
        <f>J74*H74</f>
        <v>8.39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45661.897263078703</v>
      </c>
    </row>
    <row r="75" spans="1:13" x14ac:dyDescent="0.45">
      <c r="A75" s="5" t="s">
        <v>49</v>
      </c>
      <c r="B75" t="s">
        <v>19</v>
      </c>
      <c r="C75" t="s">
        <v>129</v>
      </c>
      <c r="D75" t="s">
        <v>195</v>
      </c>
      <c r="E75" s="5" t="s">
        <v>118</v>
      </c>
      <c r="F75">
        <v>2</v>
      </c>
      <c r="G75" s="2" t="s">
        <v>117</v>
      </c>
      <c r="H75">
        <v>18.989999999999998</v>
      </c>
      <c r="I75">
        <v>1</v>
      </c>
      <c r="J75" s="1">
        <f t="shared" si="26"/>
        <v>2</v>
      </c>
      <c r="K75" s="1">
        <f t="shared" si="27"/>
        <v>37.979999999999997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45795.005495370373</v>
      </c>
    </row>
    <row r="76" spans="1:13" x14ac:dyDescent="0.45">
      <c r="A76" s="5" t="s">
        <v>49</v>
      </c>
      <c r="C76" t="s">
        <v>129</v>
      </c>
      <c r="D76" t="s">
        <v>260</v>
      </c>
      <c r="E76" s="5" t="s">
        <v>278</v>
      </c>
      <c r="F76">
        <v>100</v>
      </c>
      <c r="G76" s="2" t="s">
        <v>277</v>
      </c>
      <c r="H76">
        <v>5.59</v>
      </c>
      <c r="I76">
        <v>100</v>
      </c>
      <c r="J76" s="1">
        <f>ROUNDUP(F76/I76,0)</f>
        <v>1</v>
      </c>
      <c r="K76" s="1">
        <f>J76*H76</f>
        <v>5.59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45794.759724768519</v>
      </c>
    </row>
    <row r="77" spans="1:13" x14ac:dyDescent="0.45">
      <c r="A77" s="5" t="s">
        <v>49</v>
      </c>
      <c r="C77" t="s">
        <v>252</v>
      </c>
      <c r="D77" t="s">
        <v>260</v>
      </c>
      <c r="E77" s="5" t="s">
        <v>207</v>
      </c>
      <c r="F77">
        <v>16</v>
      </c>
      <c r="G77" s="2" t="s">
        <v>226</v>
      </c>
      <c r="H77">
        <v>9.99</v>
      </c>
      <c r="I77">
        <v>4</v>
      </c>
      <c r="J77" s="1">
        <f t="shared" ref="J77:J79" si="30">ROUNDUP(F77/I77,0)</f>
        <v>4</v>
      </c>
      <c r="K77" s="1">
        <f t="shared" ref="K77:K79" si="31">J77*H77</f>
        <v>39.96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45794.941684722224</v>
      </c>
    </row>
    <row r="78" spans="1:13" x14ac:dyDescent="0.45">
      <c r="A78" s="5" t="s">
        <v>49</v>
      </c>
      <c r="C78" t="s">
        <v>252</v>
      </c>
      <c r="D78" t="s">
        <v>260</v>
      </c>
      <c r="E78" s="5" t="s">
        <v>209</v>
      </c>
      <c r="F78">
        <v>16</v>
      </c>
      <c r="G78" s="2" t="s">
        <v>208</v>
      </c>
      <c r="H78">
        <v>6.85</v>
      </c>
      <c r="I78">
        <v>50</v>
      </c>
      <c r="J78" s="1">
        <f t="shared" si="30"/>
        <v>1</v>
      </c>
      <c r="K78" s="1">
        <f t="shared" si="31"/>
        <v>6.85</v>
      </c>
      <c r="M78" s="3" cm="1">
        <f t="array" aca="1" ref="M78" ca="1">IF(OR(CELL("address")=CELL("address",A78),CELL("address")=CELL("address",B78),CELL("address")=CELL("address",C78),CELL("address")=CELL("address",D78),CELL("address")=CELL("address",E78),CELL("address")=CELL("address",F78),CELL("address")=CELL("address",G78),CELL("address")=CELL("address",H78),CELL("address")=CELL("address",I78)),NOW(),M78)</f>
        <v>45794.900951041665</v>
      </c>
    </row>
    <row r="79" spans="1:13" x14ac:dyDescent="0.45">
      <c r="A79" s="5" t="s">
        <v>49</v>
      </c>
      <c r="C79" t="s">
        <v>252</v>
      </c>
      <c r="D79" t="s">
        <v>260</v>
      </c>
      <c r="E79" s="5" t="s">
        <v>210</v>
      </c>
      <c r="F79">
        <v>8</v>
      </c>
      <c r="G79" s="2" t="s">
        <v>227</v>
      </c>
      <c r="H79">
        <v>31.18</v>
      </c>
      <c r="I79">
        <v>10</v>
      </c>
      <c r="J79" s="1">
        <f t="shared" si="30"/>
        <v>1</v>
      </c>
      <c r="K79" s="1">
        <f t="shared" si="31"/>
        <v>31.18</v>
      </c>
      <c r="M79" s="3" cm="1">
        <f t="array" aca="1" ref="M79" ca="1">IF(OR(CELL("address")=CELL("address",A79),CELL("address")=CELL("address",B79),CELL("address")=CELL("address",C79),CELL("address")=CELL("address",D79),CELL("address")=CELL("address",E79),CELL("address")=CELL("address",F79),CELL("address")=CELL("address",G79),CELL("address")=CELL("address",H79),CELL("address")=CELL("address",I79)),NOW(),M79)</f>
        <v>45794.879682870371</v>
      </c>
    </row>
    <row r="80" spans="1:13" x14ac:dyDescent="0.45">
      <c r="A80" s="5" t="s">
        <v>49</v>
      </c>
      <c r="C80" t="s">
        <v>252</v>
      </c>
      <c r="D80" t="s">
        <v>274</v>
      </c>
      <c r="E80" s="5" t="s">
        <v>298</v>
      </c>
      <c r="F80">
        <v>1</v>
      </c>
      <c r="G80" s="2" t="s">
        <v>297</v>
      </c>
      <c r="H80">
        <v>6.99</v>
      </c>
      <c r="I80">
        <v>8</v>
      </c>
      <c r="J80" s="1">
        <f t="shared" ref="J80:J85" si="32">ROUNDUP(F80/I80,0)</f>
        <v>1</v>
      </c>
      <c r="K80" s="1">
        <f t="shared" ref="K80:K85" si="33">J80*H80</f>
        <v>6.99</v>
      </c>
      <c r="M80" s="3" cm="1">
        <f t="array" aca="1" ref="M80" ca="1">IF(OR(CELL("address")=CELL("address",A80),CELL("address")=CELL("address",B80),CELL("address")=CELL("address",C80),CELL("address")=CELL("address",D80),CELL("address")=CELL("address",E80),CELL("address")=CELL("address",F80),CELL("address")=CELL("address",G80),CELL("address")=CELL("address",H80),CELL("address")=CELL("address",I80)),NOW(),M80)</f>
        <v>45795.000866319446</v>
      </c>
    </row>
    <row r="81" spans="1:13" x14ac:dyDescent="0.45">
      <c r="A81" s="5" t="s">
        <v>49</v>
      </c>
      <c r="C81" t="s">
        <v>252</v>
      </c>
      <c r="D81" t="s">
        <v>274</v>
      </c>
      <c r="E81" s="5" t="s">
        <v>276</v>
      </c>
      <c r="F81">
        <v>4</v>
      </c>
      <c r="G81" s="2" t="s">
        <v>275</v>
      </c>
      <c r="H81">
        <v>8.49</v>
      </c>
      <c r="I81">
        <v>2</v>
      </c>
      <c r="J81" s="1">
        <f t="shared" si="32"/>
        <v>2</v>
      </c>
      <c r="K81" s="1">
        <f t="shared" si="33"/>
        <v>16.98</v>
      </c>
      <c r="M81" s="3" cm="1">
        <f t="array" aca="1" ref="M81" ca="1">IF(OR(CELL("address")=CELL("address",A81),CELL("address")=CELL("address",B81),CELL("address")=CELL("address",C81),CELL("address")=CELL("address",D81),CELL("address")=CELL("address",E81),CELL("address")=CELL("address",F81),CELL("address")=CELL("address",G81),CELL("address")=CELL("address",H81),CELL("address")=CELL("address",I81)),NOW(),M81)</f>
        <v>45794.934243055555</v>
      </c>
    </row>
    <row r="82" spans="1:13" x14ac:dyDescent="0.45">
      <c r="A82" s="5" t="s">
        <v>49</v>
      </c>
      <c r="C82" t="s">
        <v>252</v>
      </c>
      <c r="D82" t="s">
        <v>274</v>
      </c>
      <c r="E82" s="5" t="s">
        <v>272</v>
      </c>
      <c r="F82">
        <v>1</v>
      </c>
      <c r="G82" s="2" t="s">
        <v>273</v>
      </c>
      <c r="H82">
        <v>13.99</v>
      </c>
      <c r="I82">
        <v>1</v>
      </c>
      <c r="J82" s="1">
        <f t="shared" si="32"/>
        <v>1</v>
      </c>
      <c r="K82" s="1">
        <f t="shared" si="33"/>
        <v>13.99</v>
      </c>
      <c r="M82" s="3" cm="1">
        <f t="array" aca="1" ref="M82" ca="1">IF(OR(CELL("address")=CELL("address",A82),CELL("address")=CELL("address",B82),CELL("address")=CELL("address",C82),CELL("address")=CELL("address",D82),CELL("address")=CELL("address",E82),CELL("address")=CELL("address",F82),CELL("address")=CELL("address",G82),CELL("address")=CELL("address",H82),CELL("address")=CELL("address",I82)),NOW(),M82)</f>
        <v>45794.934243055555</v>
      </c>
    </row>
    <row r="83" spans="1:13" x14ac:dyDescent="0.45">
      <c r="A83" s="5" t="s">
        <v>49</v>
      </c>
      <c r="C83" t="s">
        <v>252</v>
      </c>
      <c r="D83" t="s">
        <v>274</v>
      </c>
      <c r="E83" s="5" t="s">
        <v>271</v>
      </c>
      <c r="F83">
        <v>1</v>
      </c>
      <c r="G83" s="2" t="s">
        <v>270</v>
      </c>
      <c r="H83">
        <v>26.99</v>
      </c>
      <c r="I83">
        <v>100</v>
      </c>
      <c r="J83" s="1">
        <f t="shared" si="32"/>
        <v>1</v>
      </c>
      <c r="K83" s="1">
        <f t="shared" si="33"/>
        <v>26.99</v>
      </c>
      <c r="M83" s="3" cm="1">
        <f t="array" aca="1" ref="M83" ca="1">IF(OR(CELL("address")=CELL("address",A83),CELL("address")=CELL("address",B83),CELL("address")=CELL("address",C83),CELL("address")=CELL("address",D83),CELL("address")=CELL("address",E83),CELL("address")=CELL("address",F83),CELL("address")=CELL("address",G83),CELL("address")=CELL("address",H83),CELL("address")=CELL("address",I83)),NOW(),M83)</f>
        <v>45794.934243055555</v>
      </c>
    </row>
    <row r="84" spans="1:13" x14ac:dyDescent="0.45">
      <c r="A84" s="5" t="s">
        <v>49</v>
      </c>
      <c r="C84" t="s">
        <v>252</v>
      </c>
      <c r="D84" t="s">
        <v>284</v>
      </c>
      <c r="E84" s="5" t="s">
        <v>296</v>
      </c>
      <c r="F84">
        <v>1</v>
      </c>
      <c r="G84" s="2" t="s">
        <v>295</v>
      </c>
      <c r="H84">
        <v>28.9</v>
      </c>
      <c r="I84">
        <v>1</v>
      </c>
      <c r="J84" s="1">
        <f t="shared" si="32"/>
        <v>1</v>
      </c>
      <c r="K84" s="1">
        <f t="shared" si="33"/>
        <v>28.9</v>
      </c>
      <c r="M84" s="3" cm="1">
        <f t="array" aca="1" ref="M84" ca="1">IF(OR(CELL("address")=CELL("address",A84),CELL("address")=CELL("address",B84),CELL("address")=CELL("address",C84),CELL("address")=CELL("address",D84),CELL("address")=CELL("address",E84),CELL("address")=CELL("address",F84),CELL("address")=CELL("address",G84),CELL("address")=CELL("address",H84),CELL("address")=CELL("address",I84)),NOW(),M84)</f>
        <v>45794.998487847224</v>
      </c>
    </row>
    <row r="85" spans="1:13" x14ac:dyDescent="0.45">
      <c r="A85" s="5" t="s">
        <v>49</v>
      </c>
      <c r="C85" t="s">
        <v>252</v>
      </c>
      <c r="D85" t="s">
        <v>299</v>
      </c>
      <c r="E85" s="5" t="s">
        <v>300</v>
      </c>
      <c r="F85">
        <v>1</v>
      </c>
      <c r="G85" s="2" t="s">
        <v>303</v>
      </c>
      <c r="H85">
        <v>40</v>
      </c>
      <c r="I85">
        <v>1</v>
      </c>
      <c r="J85" s="1">
        <f t="shared" si="32"/>
        <v>1</v>
      </c>
      <c r="K85" s="1">
        <f t="shared" si="33"/>
        <v>40</v>
      </c>
      <c r="M85" s="3" cm="1">
        <f t="array" aca="1" ref="M85" ca="1">IF(OR(CELL("address")=CELL("address",A85),CELL("address")=CELL("address",B85),CELL("address")=CELL("address",C85),CELL("address")=CELL("address",D85),CELL("address")=CELL("address",E85),CELL("address")=CELL("address",F85),CELL("address")=CELL("address",G85),CELL("address")=CELL("address",H85),CELL("address")=CELL("address",I85)),NOW(),M85)</f>
        <v>45794.998487847224</v>
      </c>
    </row>
    <row r="86" spans="1:13" x14ac:dyDescent="0.45">
      <c r="A86" s="5" t="s">
        <v>49</v>
      </c>
      <c r="C86" t="s">
        <v>252</v>
      </c>
      <c r="D86" t="s">
        <v>299</v>
      </c>
      <c r="E86" s="5" t="s">
        <v>301</v>
      </c>
      <c r="F86">
        <v>5</v>
      </c>
      <c r="G86" s="2" t="s">
        <v>302</v>
      </c>
      <c r="H86">
        <v>22</v>
      </c>
      <c r="I86">
        <v>1</v>
      </c>
      <c r="J86" s="1">
        <f t="shared" ref="J86" si="34">ROUNDUP(F86/I86,0)</f>
        <v>5</v>
      </c>
      <c r="K86" s="1">
        <f t="shared" ref="K86" si="35">J86*H86</f>
        <v>110</v>
      </c>
      <c r="M86" s="3" cm="1">
        <f t="array" aca="1" ref="M86" ca="1">IF(OR(CELL("address")=CELL("address",A86),CELL("address")=CELL("address",B86),CELL("address")=CELL("address",C86),CELL("address")=CELL("address",D86),CELL("address")=CELL("address",E86),CELL("address")=CELL("address",F86),CELL("address")=CELL("address",G86),CELL("address")=CELL("address",H86),CELL("address")=CELL("address",I86)),NOW(),M86)</f>
        <v>45794.998487847224</v>
      </c>
    </row>
    <row r="87" spans="1:13" x14ac:dyDescent="0.45">
      <c r="A87" s="5" t="s">
        <v>49</v>
      </c>
      <c r="B87" t="s">
        <v>19</v>
      </c>
      <c r="C87" t="s">
        <v>85</v>
      </c>
      <c r="E87" s="5" t="s">
        <v>28</v>
      </c>
      <c r="F87">
        <v>1</v>
      </c>
      <c r="G87" s="2" t="s">
        <v>29</v>
      </c>
      <c r="H87">
        <v>12.99</v>
      </c>
      <c r="I87">
        <v>5</v>
      </c>
      <c r="J87" s="1">
        <f t="shared" ref="J87" si="36">ROUNDUP(F87/I87,0)</f>
        <v>1</v>
      </c>
      <c r="K87" s="1">
        <f t="shared" ref="K87" si="37">J87*H87</f>
        <v>12.99</v>
      </c>
      <c r="L87" t="s">
        <v>183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45795.012799074073</v>
      </c>
    </row>
    <row r="88" spans="1:13" x14ac:dyDescent="0.45">
      <c r="A88" s="5" t="s">
        <v>49</v>
      </c>
      <c r="B88" t="s">
        <v>19</v>
      </c>
      <c r="C88" t="s">
        <v>85</v>
      </c>
      <c r="E88" s="5" t="s">
        <v>122</v>
      </c>
      <c r="F88">
        <v>1</v>
      </c>
      <c r="G88" s="2" t="s">
        <v>123</v>
      </c>
      <c r="H88">
        <v>9.99</v>
      </c>
      <c r="I88">
        <v>1</v>
      </c>
      <c r="J88" s="1">
        <f t="shared" si="26"/>
        <v>1</v>
      </c>
      <c r="K88" s="1">
        <f t="shared" si="27"/>
        <v>9.99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45795.005366666664</v>
      </c>
    </row>
    <row r="89" spans="1:13" x14ac:dyDescent="0.45">
      <c r="A89" s="5" t="s">
        <v>49</v>
      </c>
      <c r="B89" t="s">
        <v>19</v>
      </c>
      <c r="C89" t="s">
        <v>85</v>
      </c>
      <c r="E89" s="5" t="s">
        <v>84</v>
      </c>
      <c r="F89">
        <v>1</v>
      </c>
      <c r="G89" s="2" t="s">
        <v>83</v>
      </c>
      <c r="H89">
        <v>16.989999999999998</v>
      </c>
      <c r="I89">
        <v>1</v>
      </c>
      <c r="J89" s="1">
        <f t="shared" si="26"/>
        <v>1</v>
      </c>
      <c r="K89" s="1">
        <f t="shared" si="27"/>
        <v>16.989999999999998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45794.895426273149</v>
      </c>
    </row>
    <row r="90" spans="1:13" x14ac:dyDescent="0.45">
      <c r="A90" s="5" t="s">
        <v>49</v>
      </c>
      <c r="B90" t="s">
        <v>19</v>
      </c>
      <c r="C90" t="s">
        <v>85</v>
      </c>
      <c r="E90" s="5" t="s">
        <v>125</v>
      </c>
      <c r="F90">
        <v>1</v>
      </c>
      <c r="G90" s="2" t="s">
        <v>139</v>
      </c>
      <c r="H90">
        <v>36.950000000000003</v>
      </c>
      <c r="I90">
        <v>1</v>
      </c>
      <c r="J90" s="1">
        <f t="shared" si="26"/>
        <v>1</v>
      </c>
      <c r="K90" s="1">
        <f t="shared" si="27"/>
        <v>36.950000000000003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45795.005954282409</v>
      </c>
    </row>
    <row r="91" spans="1:13" x14ac:dyDescent="0.45">
      <c r="A91" s="5" t="s">
        <v>49</v>
      </c>
      <c r="B91" t="s">
        <v>19</v>
      </c>
      <c r="C91" t="s">
        <v>85</v>
      </c>
      <c r="E91" s="5" t="s">
        <v>232</v>
      </c>
      <c r="F91">
        <v>1</v>
      </c>
      <c r="G91" s="2" t="s">
        <v>230</v>
      </c>
      <c r="H91">
        <v>13.99</v>
      </c>
      <c r="I91">
        <v>1</v>
      </c>
      <c r="J91" s="1">
        <f t="shared" si="26"/>
        <v>1</v>
      </c>
      <c r="K91" s="1">
        <f t="shared" si="27"/>
        <v>13.99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45794.88801412037</v>
      </c>
    </row>
    <row r="92" spans="1:13" x14ac:dyDescent="0.45">
      <c r="A92" s="5" t="s">
        <v>49</v>
      </c>
      <c r="B92" t="s">
        <v>19</v>
      </c>
      <c r="C92" t="s">
        <v>85</v>
      </c>
      <c r="E92" s="5" t="s">
        <v>233</v>
      </c>
      <c r="F92">
        <v>1</v>
      </c>
      <c r="G92" s="2" t="s">
        <v>231</v>
      </c>
      <c r="H92">
        <v>7.99</v>
      </c>
      <c r="I92">
        <v>1</v>
      </c>
      <c r="J92" s="1">
        <f t="shared" si="26"/>
        <v>1</v>
      </c>
      <c r="K92" s="1">
        <f t="shared" si="27"/>
        <v>7.99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45794.88801412037</v>
      </c>
    </row>
    <row r="93" spans="1:13" x14ac:dyDescent="0.45">
      <c r="A93" s="5" t="s">
        <v>49</v>
      </c>
      <c r="B93" t="s">
        <v>19</v>
      </c>
      <c r="C93" t="s">
        <v>85</v>
      </c>
      <c r="E93" s="5" t="s">
        <v>235</v>
      </c>
      <c r="F93">
        <v>1</v>
      </c>
      <c r="G93" s="2" t="s">
        <v>234</v>
      </c>
      <c r="H93">
        <v>9.99</v>
      </c>
      <c r="I93">
        <v>1</v>
      </c>
      <c r="J93" s="1">
        <f t="shared" si="26"/>
        <v>1</v>
      </c>
      <c r="K93" s="1">
        <f t="shared" si="27"/>
        <v>9.99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45794.88801412037</v>
      </c>
    </row>
    <row r="94" spans="1:13" x14ac:dyDescent="0.45">
      <c r="A94" s="5" t="s">
        <v>49</v>
      </c>
      <c r="B94" t="s">
        <v>19</v>
      </c>
      <c r="C94" t="s">
        <v>85</v>
      </c>
      <c r="E94" s="5" t="s">
        <v>237</v>
      </c>
      <c r="F94">
        <v>1</v>
      </c>
      <c r="G94" s="2" t="s">
        <v>236</v>
      </c>
      <c r="H94">
        <v>4.99</v>
      </c>
      <c r="I94">
        <v>1</v>
      </c>
      <c r="J94" s="1">
        <f t="shared" si="26"/>
        <v>1</v>
      </c>
      <c r="K94" s="1">
        <f t="shared" si="27"/>
        <v>4.99</v>
      </c>
      <c r="M94" s="3" cm="1">
        <f t="array" aca="1" ref="M94" ca="1">IF(OR(CELL("address")=CELL("address",A94),CELL("address")=CELL("address",B94),CELL("address")=CELL("address",C94),CELL("address")=CELL("address",D94),CELL("address")=CELL("address",E94),CELL("address")=CELL("address",F94),CELL("address")=CELL("address",G94),CELL("address")=CELL("address",H94),CELL("address")=CELL("address",I94)),NOW(),M94)</f>
        <v>45794.88801412037</v>
      </c>
    </row>
    <row r="95" spans="1:13" x14ac:dyDescent="0.45">
      <c r="A95" s="5" t="s">
        <v>49</v>
      </c>
      <c r="C95" t="s">
        <v>85</v>
      </c>
      <c r="E95" s="5" t="s">
        <v>239</v>
      </c>
      <c r="F95">
        <v>1</v>
      </c>
      <c r="G95" s="2" t="s">
        <v>238</v>
      </c>
      <c r="H95">
        <v>18.98</v>
      </c>
      <c r="I95">
        <v>1</v>
      </c>
      <c r="J95" s="1">
        <f t="shared" si="26"/>
        <v>1</v>
      </c>
      <c r="K95" s="1">
        <f t="shared" si="27"/>
        <v>18.98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45795.013092476853</v>
      </c>
    </row>
    <row r="96" spans="1:13" x14ac:dyDescent="0.45">
      <c r="A96" s="5" t="s">
        <v>49</v>
      </c>
      <c r="B96" t="s">
        <v>19</v>
      </c>
      <c r="C96" t="s">
        <v>85</v>
      </c>
      <c r="E96" s="5" t="s">
        <v>241</v>
      </c>
      <c r="F96">
        <v>1</v>
      </c>
      <c r="G96" s="2" t="s">
        <v>240</v>
      </c>
      <c r="H96">
        <v>9.99</v>
      </c>
      <c r="I96">
        <v>1</v>
      </c>
      <c r="J96" s="1">
        <f t="shared" si="26"/>
        <v>1</v>
      </c>
      <c r="K96" s="1">
        <f t="shared" si="27"/>
        <v>9.99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45794.88801412037</v>
      </c>
    </row>
    <row r="97" spans="1:13" x14ac:dyDescent="0.45">
      <c r="A97" s="5" t="s">
        <v>49</v>
      </c>
      <c r="C97" t="s">
        <v>85</v>
      </c>
      <c r="E97" s="5" t="s">
        <v>243</v>
      </c>
      <c r="F97">
        <v>1</v>
      </c>
      <c r="G97" s="2" t="s">
        <v>242</v>
      </c>
      <c r="H97">
        <v>9.2899999999999991</v>
      </c>
      <c r="I97">
        <v>1</v>
      </c>
      <c r="J97" s="1">
        <f t="shared" si="26"/>
        <v>1</v>
      </c>
      <c r="K97" s="1">
        <f t="shared" si="27"/>
        <v>9.2899999999999991</v>
      </c>
      <c r="M97" s="3" cm="1">
        <f t="array" aca="1" ref="M97" ca="1">IF(OR(CELL("address")=CELL("address",A97),CELL("address")=CELL("address",B97),CELL("address")=CELL("address",C97),CELL("address")=CELL("address",D97),CELL("address")=CELL("address",E97),CELL("address")=CELL("address",F97),CELL("address")=CELL("address",G97),CELL("address")=CELL("address",H97),CELL("address")=CELL("address",I97)),NOW(),M97)</f>
        <v>45795.013152777778</v>
      </c>
    </row>
    <row r="98" spans="1:13" x14ac:dyDescent="0.45">
      <c r="A98" s="5" t="s">
        <v>49</v>
      </c>
      <c r="B98" t="s">
        <v>19</v>
      </c>
      <c r="C98" t="s">
        <v>85</v>
      </c>
      <c r="E98" s="5" t="s">
        <v>245</v>
      </c>
      <c r="F98">
        <v>1</v>
      </c>
      <c r="G98" s="2" t="s">
        <v>244</v>
      </c>
      <c r="H98">
        <v>15.99</v>
      </c>
      <c r="I98">
        <v>1</v>
      </c>
      <c r="J98" s="1">
        <f t="shared" si="26"/>
        <v>1</v>
      </c>
      <c r="K98" s="1">
        <f t="shared" si="27"/>
        <v>15.99</v>
      </c>
      <c r="M98" s="3" cm="1">
        <f t="array" aca="1" ref="M98" ca="1">IF(OR(CELL("address")=CELL("address",A98),CELL("address")=CELL("address",B98),CELL("address")=CELL("address",C98),CELL("address")=CELL("address",D98),CELL("address")=CELL("address",E98),CELL("address")=CELL("address",F98),CELL("address")=CELL("address",G98),CELL("address")=CELL("address",H98),CELL("address")=CELL("address",I98)),NOW(),M98)</f>
        <v>45794.996764120369</v>
      </c>
    </row>
    <row r="99" spans="1:13" x14ac:dyDescent="0.45">
      <c r="A99" s="5" t="s">
        <v>49</v>
      </c>
      <c r="B99" t="s">
        <v>19</v>
      </c>
      <c r="C99" t="s">
        <v>85</v>
      </c>
      <c r="D99" t="s">
        <v>281</v>
      </c>
      <c r="E99" s="5" t="s">
        <v>280</v>
      </c>
      <c r="F99">
        <v>4</v>
      </c>
      <c r="G99" s="2" t="s">
        <v>279</v>
      </c>
      <c r="H99">
        <v>6.99</v>
      </c>
      <c r="I99">
        <v>20</v>
      </c>
      <c r="J99" s="1">
        <f>ROUNDUP(F99/I99,0)</f>
        <v>1</v>
      </c>
      <c r="K99" s="1">
        <f>J99*H99</f>
        <v>6.99</v>
      </c>
      <c r="M99" s="3" cm="1">
        <f t="array" aca="1" ref="M99" ca="1">IF(OR(CELL("address")=CELL("address",A99),CELL("address")=CELL("address",B99),CELL("address")=CELL("address",C99),CELL("address")=CELL("address",D99),CELL("address")=CELL("address",E99),CELL("address")=CELL("address",F99),CELL("address")=CELL("address",G99),CELL("address")=CELL("address",H99),CELL("address")=CELL("address",I99)),NOW(),M99)</f>
        <v>45794.88801412037</v>
      </c>
    </row>
    <row r="100" spans="1:13" x14ac:dyDescent="0.45">
      <c r="A100" s="5" t="s">
        <v>49</v>
      </c>
      <c r="B100" t="s">
        <v>19</v>
      </c>
      <c r="C100" t="s">
        <v>85</v>
      </c>
      <c r="D100" t="s">
        <v>281</v>
      </c>
      <c r="E100" s="5" t="s">
        <v>199</v>
      </c>
      <c r="F100">
        <v>1</v>
      </c>
      <c r="G100" s="2" t="s">
        <v>134</v>
      </c>
      <c r="H100">
        <v>18</v>
      </c>
      <c r="I100">
        <v>1</v>
      </c>
      <c r="J100" s="1">
        <f>ROUNDUP(F100/I100,0)</f>
        <v>1</v>
      </c>
      <c r="K100" s="1">
        <f>J100*H100</f>
        <v>18</v>
      </c>
      <c r="L100" t="s">
        <v>283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45795.004241550923</v>
      </c>
    </row>
    <row r="101" spans="1:13" x14ac:dyDescent="0.45">
      <c r="A101" s="5" t="s">
        <v>49</v>
      </c>
      <c r="B101" t="s">
        <v>19</v>
      </c>
      <c r="C101" t="s">
        <v>85</v>
      </c>
      <c r="D101" t="s">
        <v>259</v>
      </c>
      <c r="E101" s="5" t="s">
        <v>258</v>
      </c>
      <c r="F101">
        <v>1</v>
      </c>
      <c r="G101" s="2" t="s">
        <v>257</v>
      </c>
      <c r="H101">
        <v>8.99</v>
      </c>
      <c r="I101">
        <v>1</v>
      </c>
      <c r="J101" s="1">
        <f t="shared" ref="J101:J105" si="38">ROUNDUP(F101/I101,0)</f>
        <v>1</v>
      </c>
      <c r="K101" s="1">
        <f t="shared" ref="K101:K105" si="39">J101*H101</f>
        <v>8.99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45795.004385532404</v>
      </c>
    </row>
    <row r="102" spans="1:13" x14ac:dyDescent="0.45">
      <c r="A102" s="5" t="s">
        <v>49</v>
      </c>
      <c r="B102" t="s">
        <v>19</v>
      </c>
      <c r="C102" t="s">
        <v>85</v>
      </c>
      <c r="D102" t="s">
        <v>259</v>
      </c>
      <c r="E102" s="4" t="s">
        <v>268</v>
      </c>
      <c r="F102">
        <v>1</v>
      </c>
      <c r="G102" s="2" t="s">
        <v>267</v>
      </c>
      <c r="H102">
        <v>15.59</v>
      </c>
      <c r="I102">
        <v>1</v>
      </c>
      <c r="J102" s="1">
        <f t="shared" si="38"/>
        <v>1</v>
      </c>
      <c r="K102" s="1">
        <f t="shared" si="39"/>
        <v>15.59</v>
      </c>
      <c r="L102" t="s">
        <v>269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45794.921978819446</v>
      </c>
    </row>
    <row r="103" spans="1:13" x14ac:dyDescent="0.45">
      <c r="A103" s="5" t="s">
        <v>49</v>
      </c>
      <c r="B103" t="s">
        <v>19</v>
      </c>
      <c r="C103" t="s">
        <v>85</v>
      </c>
      <c r="E103" s="5" t="s">
        <v>292</v>
      </c>
      <c r="F103">
        <v>1</v>
      </c>
      <c r="G103" s="2" t="s">
        <v>291</v>
      </c>
      <c r="H103">
        <v>12.99</v>
      </c>
      <c r="I103">
        <v>1</v>
      </c>
      <c r="J103" s="1">
        <f t="shared" si="38"/>
        <v>1</v>
      </c>
      <c r="K103" s="1">
        <f t="shared" si="39"/>
        <v>12.99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45794.996380555553</v>
      </c>
    </row>
    <row r="104" spans="1:13" x14ac:dyDescent="0.45">
      <c r="A104" s="5" t="s">
        <v>49</v>
      </c>
      <c r="B104" t="s">
        <v>19</v>
      </c>
      <c r="C104" t="s">
        <v>85</v>
      </c>
      <c r="E104" s="5" t="s">
        <v>290</v>
      </c>
      <c r="F104">
        <v>1</v>
      </c>
      <c r="G104" s="2" t="s">
        <v>289</v>
      </c>
      <c r="H104">
        <v>10.99</v>
      </c>
      <c r="I104">
        <v>1</v>
      </c>
      <c r="J104" s="1">
        <f t="shared" si="38"/>
        <v>1</v>
      </c>
      <c r="K104" s="1">
        <f t="shared" si="39"/>
        <v>10.99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45794.996380555553</v>
      </c>
    </row>
    <row r="105" spans="1:13" x14ac:dyDescent="0.45">
      <c r="A105" s="5" t="s">
        <v>49</v>
      </c>
      <c r="B105" t="s">
        <v>19</v>
      </c>
      <c r="C105" t="s">
        <v>85</v>
      </c>
      <c r="E105" s="5" t="s">
        <v>247</v>
      </c>
      <c r="F105">
        <v>1</v>
      </c>
      <c r="G105" s="2" t="s">
        <v>246</v>
      </c>
      <c r="H105">
        <v>11.99</v>
      </c>
      <c r="I105">
        <v>1</v>
      </c>
      <c r="J105" s="1">
        <f t="shared" si="38"/>
        <v>1</v>
      </c>
      <c r="K105" s="1">
        <f t="shared" si="39"/>
        <v>11.99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45794.88801412037</v>
      </c>
    </row>
    <row r="106" spans="1:13" x14ac:dyDescent="0.45">
      <c r="A106" s="5" t="s">
        <v>49</v>
      </c>
      <c r="B106" t="s">
        <v>19</v>
      </c>
      <c r="C106" t="s">
        <v>85</v>
      </c>
      <c r="D106" t="s">
        <v>90</v>
      </c>
      <c r="E106" s="5" t="s">
        <v>26</v>
      </c>
      <c r="F106">
        <v>1</v>
      </c>
      <c r="G106" s="2" t="s">
        <v>27</v>
      </c>
      <c r="H106">
        <v>70.5</v>
      </c>
      <c r="I106">
        <v>1</v>
      </c>
      <c r="J106" s="1">
        <f t="shared" si="26"/>
        <v>1</v>
      </c>
      <c r="K106" s="1">
        <f t="shared" si="27"/>
        <v>70.5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45795.006290509256</v>
      </c>
    </row>
    <row r="107" spans="1:13" x14ac:dyDescent="0.45">
      <c r="A107" s="5" t="s">
        <v>49</v>
      </c>
      <c r="B107" t="s">
        <v>19</v>
      </c>
      <c r="C107" t="s">
        <v>85</v>
      </c>
      <c r="D107" t="s">
        <v>90</v>
      </c>
      <c r="E107" s="5" t="s">
        <v>94</v>
      </c>
      <c r="F107">
        <v>1</v>
      </c>
      <c r="G107" s="2" t="s">
        <v>93</v>
      </c>
      <c r="H107">
        <v>8.98</v>
      </c>
      <c r="I107">
        <v>1</v>
      </c>
      <c r="J107" s="1">
        <f t="shared" si="26"/>
        <v>1</v>
      </c>
      <c r="K107" s="1">
        <f t="shared" si="27"/>
        <v>8.98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45643.709466666667</v>
      </c>
    </row>
    <row r="108" spans="1:13" x14ac:dyDescent="0.45">
      <c r="A108" s="5" t="s">
        <v>49</v>
      </c>
      <c r="B108" t="s">
        <v>19</v>
      </c>
      <c r="C108" t="s">
        <v>85</v>
      </c>
      <c r="D108" t="s">
        <v>90</v>
      </c>
      <c r="E108" s="5" t="s">
        <v>95</v>
      </c>
      <c r="F108">
        <v>1</v>
      </c>
      <c r="G108" s="2" t="s">
        <v>86</v>
      </c>
      <c r="H108">
        <v>33.92</v>
      </c>
      <c r="I108">
        <v>1</v>
      </c>
      <c r="J108" s="1">
        <f t="shared" si="26"/>
        <v>1</v>
      </c>
      <c r="K108" s="1">
        <f t="shared" si="27"/>
        <v>33.92</v>
      </c>
      <c r="L108" t="s">
        <v>96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45642.605838310184</v>
      </c>
    </row>
    <row r="109" spans="1:13" x14ac:dyDescent="0.45">
      <c r="A109" s="5" t="s">
        <v>49</v>
      </c>
      <c r="B109" t="s">
        <v>19</v>
      </c>
      <c r="C109" t="s">
        <v>85</v>
      </c>
      <c r="D109" t="s">
        <v>90</v>
      </c>
      <c r="E109" s="5" t="s">
        <v>46</v>
      </c>
      <c r="F109">
        <v>1</v>
      </c>
      <c r="G109" s="2" t="s">
        <v>113</v>
      </c>
      <c r="H109">
        <v>15.99</v>
      </c>
      <c r="I109">
        <v>3</v>
      </c>
      <c r="J109" s="1">
        <f t="shared" si="26"/>
        <v>1</v>
      </c>
      <c r="K109" s="1">
        <f t="shared" si="27"/>
        <v>15.99</v>
      </c>
      <c r="M109" s="3" cm="1">
        <f t="array" aca="1" ref="M109" ca="1">IF(OR(CELL("address")=CELL("address",A109),CELL("address")=CELL("address",B109),CELL("address")=CELL("address",C109),CELL("address")=CELL("address",D109),CELL("address")=CELL("address",E109),CELL("address")=CELL("address",F109),CELL("address")=CELL("address",G109),CELL("address")=CELL("address",H109),CELL("address")=CELL("address",I109)),NOW(),M109)</f>
        <v>45643.709010995372</v>
      </c>
    </row>
    <row r="110" spans="1:13" x14ac:dyDescent="0.45">
      <c r="A110" s="5" t="s">
        <v>49</v>
      </c>
      <c r="B110" t="s">
        <v>19</v>
      </c>
      <c r="C110" t="s">
        <v>85</v>
      </c>
      <c r="D110" t="s">
        <v>284</v>
      </c>
      <c r="E110" s="5" t="s">
        <v>285</v>
      </c>
      <c r="G110" s="2" t="s">
        <v>48</v>
      </c>
      <c r="H110">
        <v>0</v>
      </c>
      <c r="I110">
        <v>1</v>
      </c>
      <c r="J110" s="1">
        <f t="shared" ref="J110" si="40">ROUNDUP(F110/I110,0)</f>
        <v>0</v>
      </c>
      <c r="K110" s="1">
        <f>J110*H110</f>
        <v>0</v>
      </c>
      <c r="L110" s="2" t="s">
        <v>217</v>
      </c>
      <c r="M110" s="3" cm="1">
        <f t="array" aca="1" ref="M110" ca="1">IF(OR(CELL("address")=CELL("address",A110),CELL("address")=CELL("address",B110),CELL("address")=CELL("address",C110),CELL("address")=CELL("address",D110),CELL("address")=CELL("address",E110),CELL("address")=CELL("address",F110),CELL("address")=CELL("address",G110),CELL("address")=CELL("address",H110),CELL("address")=CELL("address",I110)),NOW(),M110)</f>
        <v>45794.999953935185</v>
      </c>
    </row>
    <row r="111" spans="1:13" x14ac:dyDescent="0.45">
      <c r="A111" s="5" t="s">
        <v>49</v>
      </c>
      <c r="B111" t="s">
        <v>19</v>
      </c>
      <c r="C111" t="s">
        <v>85</v>
      </c>
      <c r="D111" t="s">
        <v>284</v>
      </c>
      <c r="E111" s="5" t="s">
        <v>111</v>
      </c>
      <c r="F111">
        <v>1</v>
      </c>
      <c r="G111" s="2" t="s">
        <v>110</v>
      </c>
      <c r="H111">
        <v>16.989999999999998</v>
      </c>
      <c r="I111">
        <v>10</v>
      </c>
      <c r="J111" s="1">
        <f t="shared" si="26"/>
        <v>1</v>
      </c>
      <c r="K111" s="1">
        <f t="shared" si="27"/>
        <v>16.989999999999998</v>
      </c>
      <c r="M111" s="3" cm="1">
        <f t="array" aca="1" ref="M111" ca="1">IF(OR(CELL("address")=CELL("address",A111),CELL("address")=CELL("address",B111),CELL("address")=CELL("address",C111),CELL("address")=CELL("address",D111),CELL("address")=CELL("address",E111),CELL("address")=CELL("address",F111),CELL("address")=CELL("address",G111),CELL("address")=CELL("address",H111),CELL("address")=CELL("address",I111)),NOW(),M111)</f>
        <v>45794.983736458336</v>
      </c>
    </row>
    <row r="112" spans="1:13" x14ac:dyDescent="0.45">
      <c r="A112" s="5" t="s">
        <v>49</v>
      </c>
      <c r="C112" t="s">
        <v>85</v>
      </c>
      <c r="D112" t="s">
        <v>284</v>
      </c>
      <c r="E112" s="5" t="s">
        <v>287</v>
      </c>
      <c r="F112">
        <v>1</v>
      </c>
      <c r="G112" s="2" t="s">
        <v>282</v>
      </c>
      <c r="H112">
        <v>5.99</v>
      </c>
      <c r="I112">
        <v>1</v>
      </c>
      <c r="J112" s="1">
        <f t="shared" si="26"/>
        <v>1</v>
      </c>
      <c r="K112" s="1">
        <f t="shared" si="27"/>
        <v>5.99</v>
      </c>
      <c r="M112" s="3" cm="1">
        <f t="array" aca="1" ref="M112" ca="1">IF(OR(CELL("address")=CELL("address",A112),CELL("address")=CELL("address",B112),CELL("address")=CELL("address",C112),CELL("address")=CELL("address",D112),CELL("address")=CELL("address",E112),CELL("address")=CELL("address",F112),CELL("address")=CELL("address",G112),CELL("address")=CELL("address",H112),CELL("address")=CELL("address",I112)),NOW(),M112)</f>
        <v>45795.012884837961</v>
      </c>
    </row>
    <row r="113" spans="1:13" x14ac:dyDescent="0.45">
      <c r="A113" s="5" t="s">
        <v>49</v>
      </c>
      <c r="B113" t="s">
        <v>19</v>
      </c>
      <c r="C113" t="s">
        <v>85</v>
      </c>
      <c r="D113" t="s">
        <v>284</v>
      </c>
      <c r="E113" s="5" t="s">
        <v>136</v>
      </c>
      <c r="F113">
        <v>1</v>
      </c>
      <c r="G113" s="2" t="s">
        <v>137</v>
      </c>
      <c r="H113">
        <v>22.99</v>
      </c>
      <c r="I113">
        <v>1</v>
      </c>
      <c r="J113" s="1">
        <f t="shared" si="26"/>
        <v>1</v>
      </c>
      <c r="K113" s="1">
        <f t="shared" si="27"/>
        <v>22.99</v>
      </c>
      <c r="M113" s="3" cm="1">
        <f t="array" aca="1" ref="M113" ca="1">IF(OR(CELL("address")=CELL("address",A113),CELL("address")=CELL("address",B113),CELL("address")=CELL("address",C113),CELL("address")=CELL("address",D113),CELL("address")=CELL("address",E113),CELL("address")=CELL("address",F113),CELL("address")=CELL("address",G113),CELL("address")=CELL("address",H113),CELL("address")=CELL("address",I113)),NOW(),M113)</f>
        <v>45643.705772337962</v>
      </c>
    </row>
    <row r="114" spans="1:13" x14ac:dyDescent="0.45">
      <c r="A114" s="5" t="s">
        <v>49</v>
      </c>
      <c r="B114" t="s">
        <v>19</v>
      </c>
      <c r="C114" t="s">
        <v>85</v>
      </c>
      <c r="E114" s="5" t="s">
        <v>91</v>
      </c>
      <c r="F114">
        <v>1</v>
      </c>
      <c r="G114" s="2" t="s">
        <v>138</v>
      </c>
      <c r="H114">
        <v>15.19</v>
      </c>
      <c r="I114">
        <v>1</v>
      </c>
      <c r="J114" s="1">
        <f t="shared" si="26"/>
        <v>1</v>
      </c>
      <c r="K114" s="1">
        <f t="shared" si="27"/>
        <v>15.19</v>
      </c>
      <c r="M114" s="3" cm="1">
        <f t="array" aca="1" ref="M114" ca="1">IF(OR(CELL("address")=CELL("address",A114),CELL("address")=CELL("address",B114),CELL("address")=CELL("address",C114),CELL("address")=CELL("address",D114),CELL("address")=CELL("address",E114),CELL("address")=CELL("address",F114),CELL("address")=CELL("address",G114),CELL("address")=CELL("address",H114),CELL("address")=CELL("address",I114)),NOW(),M114)</f>
        <v>45643.707148842594</v>
      </c>
    </row>
    <row r="115" spans="1:13" x14ac:dyDescent="0.45">
      <c r="A115" s="5" t="s">
        <v>49</v>
      </c>
      <c r="B115" t="s">
        <v>19</v>
      </c>
      <c r="C115" t="s">
        <v>85</v>
      </c>
      <c r="E115" s="5" t="s">
        <v>92</v>
      </c>
      <c r="F115">
        <v>1</v>
      </c>
      <c r="G115" s="2" t="s">
        <v>135</v>
      </c>
      <c r="H115">
        <v>9.49</v>
      </c>
      <c r="I115">
        <v>1</v>
      </c>
      <c r="J115" s="1">
        <f t="shared" si="26"/>
        <v>1</v>
      </c>
      <c r="K115" s="1">
        <f t="shared" si="27"/>
        <v>9.49</v>
      </c>
      <c r="M115" s="3" cm="1">
        <f t="array" aca="1" ref="M115" ca="1">IF(OR(CELL("address")=CELL("address",A115),CELL("address")=CELL("address",B115),CELL("address")=CELL("address",C115),CELL("address")=CELL("address",D115),CELL("address")=CELL("address",E115),CELL("address")=CELL("address",F115),CELL("address")=CELL("address",G115),CELL("address")=CELL("address",H115),CELL("address")=CELL("address",I115)),NOW(),M115)</f>
        <v>45643.699993402777</v>
      </c>
    </row>
    <row r="116" spans="1:13" x14ac:dyDescent="0.45">
      <c r="A116" s="5" t="s">
        <v>49</v>
      </c>
      <c r="B116" t="s">
        <v>19</v>
      </c>
      <c r="C116" t="s">
        <v>85</v>
      </c>
      <c r="D116" t="s">
        <v>197</v>
      </c>
      <c r="E116" s="5" t="s">
        <v>40</v>
      </c>
      <c r="F116">
        <v>1</v>
      </c>
      <c r="G116" s="2" t="s">
        <v>87</v>
      </c>
      <c r="H116">
        <v>3.99</v>
      </c>
      <c r="I116">
        <v>1</v>
      </c>
      <c r="J116" s="1">
        <f t="shared" si="26"/>
        <v>1</v>
      </c>
      <c r="K116" s="1">
        <f t="shared" si="27"/>
        <v>3.99</v>
      </c>
      <c r="L116" t="s">
        <v>198</v>
      </c>
      <c r="M116" s="3" cm="1">
        <f t="array" aca="1" ref="M116" ca="1">IF(OR(CELL("address")=CELL("address",A116),CELL("address")=CELL("address",B116),CELL("address")=CELL("address",C116),CELL("address")=CELL("address",D116),CELL("address")=CELL("address",E116),CELL("address")=CELL("address",F116),CELL("address")=CELL("address",G116),CELL("address")=CELL("address",H116),CELL("address")=CELL("address",I116)),NOW(),M116)</f>
        <v>45663.844060416668</v>
      </c>
    </row>
    <row r="117" spans="1:13" x14ac:dyDescent="0.45">
      <c r="A117" s="5" t="s">
        <v>49</v>
      </c>
      <c r="B117" t="s">
        <v>19</v>
      </c>
      <c r="C117" t="s">
        <v>85</v>
      </c>
      <c r="D117" t="s">
        <v>197</v>
      </c>
      <c r="E117" s="5" t="s">
        <v>44</v>
      </c>
      <c r="F117">
        <v>1</v>
      </c>
      <c r="G117" s="2" t="s">
        <v>88</v>
      </c>
      <c r="H117">
        <v>7.99</v>
      </c>
      <c r="I117">
        <v>1</v>
      </c>
      <c r="J117" s="1">
        <f t="shared" si="26"/>
        <v>1</v>
      </c>
      <c r="K117" s="1">
        <f t="shared" si="27"/>
        <v>7.99</v>
      </c>
      <c r="M117" s="3" cm="1">
        <f t="array" aca="1" ref="M117" ca="1">IF(OR(CELL("address")=CELL("address",A117),CELL("address")=CELL("address",B117),CELL("address")=CELL("address",C117),CELL("address")=CELL("address",D117),CELL("address")=CELL("address",E117),CELL("address")=CELL("address",F117),CELL("address")=CELL("address",G117),CELL("address")=CELL("address",H117),CELL("address")=CELL("address",I117)),NOW(),M117)</f>
        <v>45663.844104976852</v>
      </c>
    </row>
    <row r="118" spans="1:13" x14ac:dyDescent="0.45">
      <c r="A118" s="5" t="s">
        <v>49</v>
      </c>
      <c r="B118" t="s">
        <v>19</v>
      </c>
      <c r="C118" t="s">
        <v>85</v>
      </c>
      <c r="D118" t="s">
        <v>197</v>
      </c>
      <c r="E118" s="5" t="s">
        <v>45</v>
      </c>
      <c r="F118">
        <v>1</v>
      </c>
      <c r="G118" s="2" t="s">
        <v>89</v>
      </c>
      <c r="H118">
        <v>23.99</v>
      </c>
      <c r="I118">
        <v>1</v>
      </c>
      <c r="J118" s="1">
        <f t="shared" si="26"/>
        <v>1</v>
      </c>
      <c r="K118" s="1">
        <f t="shared" si="27"/>
        <v>23.99</v>
      </c>
      <c r="M118" s="3" cm="1">
        <f t="array" aca="1" ref="M118" ca="1">IF(OR(CELL("address")=CELL("address",A118),CELL("address")=CELL("address",B118),CELL("address")=CELL("address",C118),CELL("address")=CELL("address",D118),CELL("address")=CELL("address",E118),CELL("address")=CELL("address",F118),CELL("address")=CELL("address",G118),CELL("address")=CELL("address",H118),CELL("address")=CELL("address",I118)),NOW(),M118)</f>
        <v>45663.844116319444</v>
      </c>
    </row>
    <row r="119" spans="1:13" x14ac:dyDescent="0.45">
      <c r="A119" s="5" t="s">
        <v>49</v>
      </c>
      <c r="C119" t="s">
        <v>304</v>
      </c>
      <c r="E119" s="5" t="s">
        <v>30</v>
      </c>
      <c r="F119">
        <v>1</v>
      </c>
      <c r="G119" s="2" t="s">
        <v>112</v>
      </c>
      <c r="H119">
        <v>13.99</v>
      </c>
      <c r="I119">
        <v>1</v>
      </c>
      <c r="J119" s="1">
        <f t="shared" si="26"/>
        <v>1</v>
      </c>
      <c r="K119" s="1">
        <f t="shared" si="27"/>
        <v>13.99</v>
      </c>
      <c r="M119" s="3" cm="1">
        <f t="array" aca="1" ref="M119" ca="1">IF(OR(CELL("address")=CELL("address",A119),CELL("address")=CELL("address",B119),CELL("address")=CELL("address",C119),CELL("address")=CELL("address",D119),CELL("address")=CELL("address",E119),CELL("address")=CELL("address",F119),CELL("address")=CELL("address",G119),CELL("address")=CELL("address",H119),CELL("address")=CELL("address",I119)),NOW(),M119)</f>
        <v>45795.013606250002</v>
      </c>
    </row>
    <row r="120" spans="1:13" x14ac:dyDescent="0.45">
      <c r="A120" s="5" t="s">
        <v>49</v>
      </c>
      <c r="C120" t="s">
        <v>304</v>
      </c>
      <c r="E120" s="5" t="s">
        <v>124</v>
      </c>
      <c r="F120">
        <v>1</v>
      </c>
      <c r="H120">
        <v>0</v>
      </c>
      <c r="I120">
        <v>1</v>
      </c>
      <c r="J120" s="1">
        <f>ROUNDUP(F120/I120,0)</f>
        <v>1</v>
      </c>
      <c r="K120" s="1">
        <f>J120*H120</f>
        <v>0</v>
      </c>
      <c r="M120" s="3" cm="1">
        <f t="array" aca="1" ref="M120" ca="1">IF(OR(CELL("address")=CELL("address",A120),CELL("address")=CELL("address",B120),CELL("address")=CELL("address",C120),CELL("address")=CELL("address",D120),CELL("address")=CELL("address",E120),CELL("address")=CELL("address",F120),CELL("address")=CELL("address",G120),CELL("address")=CELL("address",H120),CELL("address")=CELL("address",I120)),NOW(),M120)</f>
        <v>45795.006454050927</v>
      </c>
    </row>
    <row r="122" spans="1:13" x14ac:dyDescent="0.45">
      <c r="M122"/>
    </row>
    <row r="123" spans="1:13" x14ac:dyDescent="0.45">
      <c r="M123"/>
    </row>
    <row r="124" spans="1:13" x14ac:dyDescent="0.45">
      <c r="M124"/>
    </row>
    <row r="125" spans="1:13" x14ac:dyDescent="0.45">
      <c r="M125"/>
    </row>
    <row r="126" spans="1:13" x14ac:dyDescent="0.45">
      <c r="M126"/>
    </row>
    <row r="127" spans="1:13" x14ac:dyDescent="0.45">
      <c r="M127"/>
    </row>
    <row r="128" spans="1:13" x14ac:dyDescent="0.45">
      <c r="M128"/>
    </row>
    <row r="129" spans="13:13" x14ac:dyDescent="0.45">
      <c r="M129"/>
    </row>
    <row r="130" spans="13:13" x14ac:dyDescent="0.45">
      <c r="M130"/>
    </row>
    <row r="131" spans="13:13" x14ac:dyDescent="0.45">
      <c r="M131"/>
    </row>
    <row r="132" spans="13:13" x14ac:dyDescent="0.45">
      <c r="M132"/>
    </row>
    <row r="133" spans="13:13" x14ac:dyDescent="0.45">
      <c r="M133"/>
    </row>
    <row r="134" spans="13:13" x14ac:dyDescent="0.45">
      <c r="M134"/>
    </row>
    <row r="135" spans="13:13" x14ac:dyDescent="0.45">
      <c r="M135"/>
    </row>
    <row r="136" spans="13:13" x14ac:dyDescent="0.45">
      <c r="M136"/>
    </row>
    <row r="137" spans="13:13" x14ac:dyDescent="0.45">
      <c r="M137"/>
    </row>
    <row r="138" spans="13:13" x14ac:dyDescent="0.45">
      <c r="M138"/>
    </row>
    <row r="139" spans="13:13" x14ac:dyDescent="0.45">
      <c r="M139"/>
    </row>
    <row r="140" spans="13:13" x14ac:dyDescent="0.45">
      <c r="M140"/>
    </row>
    <row r="141" spans="13:13" x14ac:dyDescent="0.45">
      <c r="M141"/>
    </row>
    <row r="142" spans="13:13" x14ac:dyDescent="0.45">
      <c r="M142"/>
    </row>
    <row r="143" spans="13:13" x14ac:dyDescent="0.45">
      <c r="M143"/>
    </row>
    <row r="144" spans="13:13" x14ac:dyDescent="0.45">
      <c r="M144"/>
    </row>
    <row r="145" spans="13:13" x14ac:dyDescent="0.45">
      <c r="M145"/>
    </row>
    <row r="146" spans="13:13" x14ac:dyDescent="0.45">
      <c r="M146"/>
    </row>
    <row r="147" spans="13:13" x14ac:dyDescent="0.45">
      <c r="M147"/>
    </row>
    <row r="148" spans="13:13" x14ac:dyDescent="0.45">
      <c r="M148"/>
    </row>
    <row r="149" spans="13:13" x14ac:dyDescent="0.45">
      <c r="M149"/>
    </row>
    <row r="150" spans="13:13" x14ac:dyDescent="0.45">
      <c r="M150"/>
    </row>
    <row r="151" spans="13:13" x14ac:dyDescent="0.45">
      <c r="M151"/>
    </row>
    <row r="152" spans="13:13" x14ac:dyDescent="0.45">
      <c r="M152"/>
    </row>
    <row r="153" spans="13:13" x14ac:dyDescent="0.45">
      <c r="M153"/>
    </row>
    <row r="154" spans="13:13" x14ac:dyDescent="0.45">
      <c r="M154"/>
    </row>
    <row r="155" spans="13:13" x14ac:dyDescent="0.45">
      <c r="M155"/>
    </row>
    <row r="156" spans="13:13" x14ac:dyDescent="0.45">
      <c r="M156"/>
    </row>
    <row r="157" spans="13:13" x14ac:dyDescent="0.45">
      <c r="M157"/>
    </row>
    <row r="158" spans="13:13" x14ac:dyDescent="0.45">
      <c r="M158"/>
    </row>
    <row r="159" spans="13:13" x14ac:dyDescent="0.45">
      <c r="M159"/>
    </row>
    <row r="160" spans="13:13" x14ac:dyDescent="0.45">
      <c r="M160"/>
    </row>
    <row r="161" spans="13:13" x14ac:dyDescent="0.45">
      <c r="M161"/>
    </row>
    <row r="162" spans="13:13" x14ac:dyDescent="0.45">
      <c r="M162"/>
    </row>
    <row r="163" spans="13:13" x14ac:dyDescent="0.45">
      <c r="M163"/>
    </row>
    <row r="164" spans="13:13" x14ac:dyDescent="0.45">
      <c r="M164"/>
    </row>
    <row r="165" spans="13:13" x14ac:dyDescent="0.45">
      <c r="M165"/>
    </row>
    <row r="166" spans="13:13" x14ac:dyDescent="0.45">
      <c r="M166"/>
    </row>
    <row r="167" spans="13:13" x14ac:dyDescent="0.45">
      <c r="M167"/>
    </row>
    <row r="168" spans="13:13" x14ac:dyDescent="0.45">
      <c r="M168"/>
    </row>
    <row r="169" spans="13:13" x14ac:dyDescent="0.45">
      <c r="M169"/>
    </row>
    <row r="170" spans="13:13" x14ac:dyDescent="0.45">
      <c r="M170"/>
    </row>
    <row r="171" spans="13:13" x14ac:dyDescent="0.45">
      <c r="M171"/>
    </row>
    <row r="172" spans="13:13" x14ac:dyDescent="0.45">
      <c r="M172"/>
    </row>
    <row r="173" spans="13:13" x14ac:dyDescent="0.45">
      <c r="M173"/>
    </row>
    <row r="174" spans="13:13" x14ac:dyDescent="0.45">
      <c r="M174"/>
    </row>
    <row r="175" spans="13:13" x14ac:dyDescent="0.45">
      <c r="M175"/>
    </row>
    <row r="176" spans="13:13" x14ac:dyDescent="0.45">
      <c r="M176"/>
    </row>
    <row r="177" spans="13:13" x14ac:dyDescent="0.45">
      <c r="M177"/>
    </row>
    <row r="178" spans="13:13" x14ac:dyDescent="0.45">
      <c r="M178"/>
    </row>
    <row r="179" spans="13:13" x14ac:dyDescent="0.45">
      <c r="M179"/>
    </row>
    <row r="180" spans="13:13" x14ac:dyDescent="0.45">
      <c r="M180"/>
    </row>
    <row r="181" spans="13:13" x14ac:dyDescent="0.45">
      <c r="M181"/>
    </row>
    <row r="182" spans="13:13" x14ac:dyDescent="0.45">
      <c r="M182"/>
    </row>
    <row r="183" spans="13:13" x14ac:dyDescent="0.45">
      <c r="M183"/>
    </row>
    <row r="184" spans="13:13" x14ac:dyDescent="0.45">
      <c r="M184"/>
    </row>
    <row r="185" spans="13:13" x14ac:dyDescent="0.45">
      <c r="M185"/>
    </row>
    <row r="186" spans="13:13" x14ac:dyDescent="0.45">
      <c r="M186"/>
    </row>
    <row r="187" spans="13:13" x14ac:dyDescent="0.45">
      <c r="M187"/>
    </row>
    <row r="188" spans="13:13" x14ac:dyDescent="0.45">
      <c r="M188"/>
    </row>
    <row r="189" spans="13:13" x14ac:dyDescent="0.45">
      <c r="M189"/>
    </row>
    <row r="190" spans="13:13" x14ac:dyDescent="0.45">
      <c r="M190"/>
    </row>
    <row r="191" spans="13:13" x14ac:dyDescent="0.45">
      <c r="M191"/>
    </row>
    <row r="192" spans="13:13" x14ac:dyDescent="0.45">
      <c r="M192"/>
    </row>
    <row r="193" spans="13:13" x14ac:dyDescent="0.45">
      <c r="M193"/>
    </row>
    <row r="194" spans="13:13" x14ac:dyDescent="0.45">
      <c r="M194"/>
    </row>
    <row r="195" spans="13:13" x14ac:dyDescent="0.45">
      <c r="M195"/>
    </row>
    <row r="196" spans="13:13" x14ac:dyDescent="0.45">
      <c r="M196"/>
    </row>
    <row r="197" spans="13:13" x14ac:dyDescent="0.45">
      <c r="M197"/>
    </row>
    <row r="198" spans="13:13" x14ac:dyDescent="0.45">
      <c r="M198"/>
    </row>
    <row r="199" spans="13:13" x14ac:dyDescent="0.45">
      <c r="M199"/>
    </row>
    <row r="200" spans="13:13" x14ac:dyDescent="0.45">
      <c r="M200"/>
    </row>
    <row r="201" spans="13:13" x14ac:dyDescent="0.45">
      <c r="M201"/>
    </row>
    <row r="202" spans="13:13" x14ac:dyDescent="0.45">
      <c r="M202"/>
    </row>
    <row r="203" spans="13:13" x14ac:dyDescent="0.45">
      <c r="M203"/>
    </row>
    <row r="204" spans="13:13" x14ac:dyDescent="0.45">
      <c r="M204"/>
    </row>
    <row r="205" spans="13:13" x14ac:dyDescent="0.45">
      <c r="M205"/>
    </row>
    <row r="206" spans="13:13" x14ac:dyDescent="0.45">
      <c r="M206"/>
    </row>
    <row r="207" spans="13:13" x14ac:dyDescent="0.45">
      <c r="M207"/>
    </row>
    <row r="208" spans="13:13" x14ac:dyDescent="0.45">
      <c r="M208"/>
    </row>
    <row r="209" spans="13:13" x14ac:dyDescent="0.45">
      <c r="M209"/>
    </row>
    <row r="210" spans="13:13" x14ac:dyDescent="0.45">
      <c r="M210"/>
    </row>
    <row r="211" spans="13:13" x14ac:dyDescent="0.45">
      <c r="M211"/>
    </row>
    <row r="212" spans="13:13" x14ac:dyDescent="0.45">
      <c r="M212"/>
    </row>
    <row r="213" spans="13:13" x14ac:dyDescent="0.45">
      <c r="M213"/>
    </row>
    <row r="214" spans="13:13" x14ac:dyDescent="0.45">
      <c r="M214"/>
    </row>
    <row r="215" spans="13:13" x14ac:dyDescent="0.45">
      <c r="M215"/>
    </row>
    <row r="216" spans="13:13" x14ac:dyDescent="0.45">
      <c r="M216"/>
    </row>
    <row r="217" spans="13:13" x14ac:dyDescent="0.45">
      <c r="M217"/>
    </row>
    <row r="218" spans="13:13" x14ac:dyDescent="0.45">
      <c r="M218"/>
    </row>
    <row r="219" spans="13:13" x14ac:dyDescent="0.45">
      <c r="M219"/>
    </row>
    <row r="220" spans="13:13" x14ac:dyDescent="0.45">
      <c r="M220"/>
    </row>
    <row r="221" spans="13:13" x14ac:dyDescent="0.45">
      <c r="M221"/>
    </row>
    <row r="222" spans="13:13" x14ac:dyDescent="0.45">
      <c r="M222"/>
    </row>
    <row r="223" spans="13:13" x14ac:dyDescent="0.45">
      <c r="M223"/>
    </row>
    <row r="224" spans="13:13" x14ac:dyDescent="0.45">
      <c r="M224"/>
    </row>
    <row r="225" spans="13:13" x14ac:dyDescent="0.45">
      <c r="M225"/>
    </row>
    <row r="226" spans="13:13" x14ac:dyDescent="0.45">
      <c r="M226"/>
    </row>
    <row r="227" spans="13:13" x14ac:dyDescent="0.45">
      <c r="M227"/>
    </row>
    <row r="228" spans="13:13" x14ac:dyDescent="0.45">
      <c r="M228"/>
    </row>
    <row r="229" spans="13:13" x14ac:dyDescent="0.45">
      <c r="M229"/>
    </row>
    <row r="230" spans="13:13" x14ac:dyDescent="0.45">
      <c r="M230"/>
    </row>
    <row r="231" spans="13:13" x14ac:dyDescent="0.45">
      <c r="M231"/>
    </row>
    <row r="232" spans="13:13" x14ac:dyDescent="0.45">
      <c r="M232"/>
    </row>
    <row r="233" spans="13:13" x14ac:dyDescent="0.45">
      <c r="M233"/>
    </row>
    <row r="234" spans="13:13" x14ac:dyDescent="0.45">
      <c r="M234"/>
    </row>
    <row r="235" spans="13:13" x14ac:dyDescent="0.45">
      <c r="M235"/>
    </row>
    <row r="236" spans="13:13" x14ac:dyDescent="0.45">
      <c r="M236"/>
    </row>
    <row r="237" spans="13:13" x14ac:dyDescent="0.45">
      <c r="M237"/>
    </row>
    <row r="238" spans="13:13" x14ac:dyDescent="0.45">
      <c r="M238"/>
    </row>
    <row r="239" spans="13:13" x14ac:dyDescent="0.45">
      <c r="M239"/>
    </row>
    <row r="240" spans="13:13" x14ac:dyDescent="0.45">
      <c r="M240"/>
    </row>
    <row r="241" spans="13:13" x14ac:dyDescent="0.45">
      <c r="M241"/>
    </row>
    <row r="242" spans="13:13" x14ac:dyDescent="0.45">
      <c r="M242"/>
    </row>
    <row r="243" spans="13:13" x14ac:dyDescent="0.45">
      <c r="M243"/>
    </row>
    <row r="244" spans="13:13" x14ac:dyDescent="0.45">
      <c r="M244"/>
    </row>
    <row r="245" spans="13:13" x14ac:dyDescent="0.45">
      <c r="M245"/>
    </row>
    <row r="246" spans="13:13" x14ac:dyDescent="0.45">
      <c r="M246"/>
    </row>
    <row r="247" spans="13:13" x14ac:dyDescent="0.45">
      <c r="M247"/>
    </row>
    <row r="248" spans="13:13" x14ac:dyDescent="0.45">
      <c r="M248"/>
    </row>
    <row r="249" spans="13:13" x14ac:dyDescent="0.45">
      <c r="M249"/>
    </row>
    <row r="250" spans="13:13" x14ac:dyDescent="0.45">
      <c r="M250"/>
    </row>
    <row r="251" spans="13:13" x14ac:dyDescent="0.45">
      <c r="M251"/>
    </row>
    <row r="252" spans="13:13" x14ac:dyDescent="0.45">
      <c r="M252"/>
    </row>
    <row r="253" spans="13:13" x14ac:dyDescent="0.45">
      <c r="M253"/>
    </row>
    <row r="254" spans="13:13" x14ac:dyDescent="0.45">
      <c r="M254"/>
    </row>
    <row r="255" spans="13:13" x14ac:dyDescent="0.45">
      <c r="M255"/>
    </row>
    <row r="256" spans="13:13" x14ac:dyDescent="0.45">
      <c r="M256"/>
    </row>
    <row r="257" spans="13:13" x14ac:dyDescent="0.45">
      <c r="M257"/>
    </row>
    <row r="258" spans="13:13" x14ac:dyDescent="0.45">
      <c r="M258"/>
    </row>
    <row r="259" spans="13:13" x14ac:dyDescent="0.45">
      <c r="M259"/>
    </row>
    <row r="260" spans="13:13" x14ac:dyDescent="0.45">
      <c r="M260"/>
    </row>
    <row r="261" spans="13:13" x14ac:dyDescent="0.45">
      <c r="M261"/>
    </row>
    <row r="262" spans="13:13" x14ac:dyDescent="0.45">
      <c r="M262"/>
    </row>
    <row r="263" spans="13:13" x14ac:dyDescent="0.45">
      <c r="M263"/>
    </row>
    <row r="264" spans="13:13" x14ac:dyDescent="0.45">
      <c r="M264"/>
    </row>
    <row r="265" spans="13:13" x14ac:dyDescent="0.45">
      <c r="M265"/>
    </row>
    <row r="266" spans="13:13" x14ac:dyDescent="0.45">
      <c r="M266"/>
    </row>
    <row r="267" spans="13:13" x14ac:dyDescent="0.45">
      <c r="M267"/>
    </row>
    <row r="268" spans="13:13" x14ac:dyDescent="0.45">
      <c r="M268"/>
    </row>
    <row r="269" spans="13:13" x14ac:dyDescent="0.45">
      <c r="M269"/>
    </row>
    <row r="270" spans="13:13" x14ac:dyDescent="0.45">
      <c r="M270"/>
    </row>
    <row r="271" spans="13:13" x14ac:dyDescent="0.45">
      <c r="M271"/>
    </row>
    <row r="272" spans="13:13" x14ac:dyDescent="0.45">
      <c r="M272"/>
    </row>
    <row r="273" spans="13:13" x14ac:dyDescent="0.45">
      <c r="M273"/>
    </row>
    <row r="274" spans="13:13" x14ac:dyDescent="0.45">
      <c r="M274"/>
    </row>
    <row r="275" spans="13:13" x14ac:dyDescent="0.45">
      <c r="M275"/>
    </row>
    <row r="276" spans="13:13" x14ac:dyDescent="0.45">
      <c r="M276"/>
    </row>
    <row r="277" spans="13:13" x14ac:dyDescent="0.45">
      <c r="M277"/>
    </row>
    <row r="278" spans="13:13" x14ac:dyDescent="0.45">
      <c r="M278"/>
    </row>
    <row r="279" spans="13:13" x14ac:dyDescent="0.45">
      <c r="M279"/>
    </row>
    <row r="280" spans="13:13" x14ac:dyDescent="0.45">
      <c r="M280"/>
    </row>
    <row r="281" spans="13:13" x14ac:dyDescent="0.45">
      <c r="M281"/>
    </row>
    <row r="282" spans="13:13" x14ac:dyDescent="0.45">
      <c r="M282"/>
    </row>
    <row r="283" spans="13:13" x14ac:dyDescent="0.45">
      <c r="M283"/>
    </row>
    <row r="284" spans="13:13" x14ac:dyDescent="0.45">
      <c r="M284"/>
    </row>
    <row r="285" spans="13:13" x14ac:dyDescent="0.45">
      <c r="M285"/>
    </row>
    <row r="286" spans="13:13" x14ac:dyDescent="0.45">
      <c r="M286"/>
    </row>
    <row r="287" spans="13:13" x14ac:dyDescent="0.45">
      <c r="M287"/>
    </row>
    <row r="288" spans="13:13" x14ac:dyDescent="0.45">
      <c r="M288"/>
    </row>
    <row r="289" spans="13:13" x14ac:dyDescent="0.45">
      <c r="M289"/>
    </row>
    <row r="290" spans="13:13" x14ac:dyDescent="0.45">
      <c r="M290"/>
    </row>
    <row r="291" spans="13:13" x14ac:dyDescent="0.45">
      <c r="M291"/>
    </row>
    <row r="292" spans="13:13" x14ac:dyDescent="0.45">
      <c r="M292"/>
    </row>
    <row r="293" spans="13:13" x14ac:dyDescent="0.45">
      <c r="M293"/>
    </row>
    <row r="294" spans="13:13" x14ac:dyDescent="0.45">
      <c r="M294"/>
    </row>
    <row r="295" spans="13:13" x14ac:dyDescent="0.45">
      <c r="M295"/>
    </row>
    <row r="296" spans="13:13" x14ac:dyDescent="0.45">
      <c r="M296"/>
    </row>
    <row r="297" spans="13:13" x14ac:dyDescent="0.45">
      <c r="M297"/>
    </row>
    <row r="298" spans="13:13" x14ac:dyDescent="0.45">
      <c r="M298"/>
    </row>
    <row r="299" spans="13:13" x14ac:dyDescent="0.45">
      <c r="M299"/>
    </row>
    <row r="300" spans="13:13" x14ac:dyDescent="0.45">
      <c r="M300"/>
    </row>
    <row r="301" spans="13:13" x14ac:dyDescent="0.45">
      <c r="M301"/>
    </row>
    <row r="302" spans="13:13" x14ac:dyDescent="0.45">
      <c r="M302"/>
    </row>
    <row r="303" spans="13:13" x14ac:dyDescent="0.45">
      <c r="M303"/>
    </row>
    <row r="304" spans="13:13" x14ac:dyDescent="0.45">
      <c r="M304"/>
    </row>
    <row r="305" spans="13:13" x14ac:dyDescent="0.45">
      <c r="M305"/>
    </row>
    <row r="306" spans="13:13" x14ac:dyDescent="0.45">
      <c r="M306"/>
    </row>
    <row r="307" spans="13:13" x14ac:dyDescent="0.45">
      <c r="M307"/>
    </row>
    <row r="308" spans="13:13" x14ac:dyDescent="0.45">
      <c r="M308"/>
    </row>
    <row r="309" spans="13:13" x14ac:dyDescent="0.45">
      <c r="M309"/>
    </row>
    <row r="310" spans="13:13" x14ac:dyDescent="0.45">
      <c r="M310"/>
    </row>
    <row r="311" spans="13:13" x14ac:dyDescent="0.45">
      <c r="M311"/>
    </row>
    <row r="312" spans="13:13" x14ac:dyDescent="0.45">
      <c r="M312"/>
    </row>
    <row r="313" spans="13:13" x14ac:dyDescent="0.45">
      <c r="M313"/>
    </row>
    <row r="314" spans="13:13" x14ac:dyDescent="0.45">
      <c r="M314"/>
    </row>
    <row r="315" spans="13:13" x14ac:dyDescent="0.45">
      <c r="M315"/>
    </row>
    <row r="316" spans="13:13" x14ac:dyDescent="0.45">
      <c r="M316"/>
    </row>
    <row r="317" spans="13:13" x14ac:dyDescent="0.45">
      <c r="M317"/>
    </row>
    <row r="318" spans="13:13" x14ac:dyDescent="0.45">
      <c r="M318"/>
    </row>
    <row r="319" spans="13:13" x14ac:dyDescent="0.45">
      <c r="M319"/>
    </row>
    <row r="320" spans="13:13" x14ac:dyDescent="0.45">
      <c r="M320"/>
    </row>
    <row r="321" spans="13:13" x14ac:dyDescent="0.45">
      <c r="M321"/>
    </row>
    <row r="322" spans="13:13" x14ac:dyDescent="0.45">
      <c r="M322"/>
    </row>
    <row r="323" spans="13:13" x14ac:dyDescent="0.45">
      <c r="M323"/>
    </row>
    <row r="324" spans="13:13" x14ac:dyDescent="0.45">
      <c r="M324"/>
    </row>
    <row r="325" spans="13:13" x14ac:dyDescent="0.45">
      <c r="M325"/>
    </row>
    <row r="326" spans="13:13" x14ac:dyDescent="0.45">
      <c r="M326"/>
    </row>
    <row r="327" spans="13:13" x14ac:dyDescent="0.45">
      <c r="M327"/>
    </row>
    <row r="328" spans="13:13" x14ac:dyDescent="0.45">
      <c r="M328"/>
    </row>
    <row r="329" spans="13:13" x14ac:dyDescent="0.45">
      <c r="M329"/>
    </row>
    <row r="330" spans="13:13" x14ac:dyDescent="0.45">
      <c r="M330"/>
    </row>
    <row r="331" spans="13:13" x14ac:dyDescent="0.45">
      <c r="M331"/>
    </row>
    <row r="332" spans="13:13" x14ac:dyDescent="0.45">
      <c r="M332"/>
    </row>
    <row r="333" spans="13:13" x14ac:dyDescent="0.45">
      <c r="M333"/>
    </row>
    <row r="334" spans="13:13" x14ac:dyDescent="0.45">
      <c r="M334"/>
    </row>
    <row r="335" spans="13:13" x14ac:dyDescent="0.45">
      <c r="M335"/>
    </row>
    <row r="336" spans="13:13" x14ac:dyDescent="0.45">
      <c r="M336"/>
    </row>
    <row r="337" spans="13:13" x14ac:dyDescent="0.45">
      <c r="M337"/>
    </row>
    <row r="338" spans="13:13" x14ac:dyDescent="0.45">
      <c r="M338"/>
    </row>
    <row r="339" spans="13:13" x14ac:dyDescent="0.45">
      <c r="M339"/>
    </row>
    <row r="340" spans="13:13" x14ac:dyDescent="0.45">
      <c r="M340"/>
    </row>
    <row r="341" spans="13:13" x14ac:dyDescent="0.45">
      <c r="M341"/>
    </row>
    <row r="342" spans="13:13" x14ac:dyDescent="0.45">
      <c r="M342"/>
    </row>
    <row r="343" spans="13:13" x14ac:dyDescent="0.45">
      <c r="M343"/>
    </row>
    <row r="344" spans="13:13" x14ac:dyDescent="0.45">
      <c r="M344"/>
    </row>
    <row r="345" spans="13:13" x14ac:dyDescent="0.45">
      <c r="M345"/>
    </row>
    <row r="346" spans="13:13" x14ac:dyDescent="0.45">
      <c r="M346"/>
    </row>
    <row r="347" spans="13:13" x14ac:dyDescent="0.45">
      <c r="M347"/>
    </row>
    <row r="348" spans="13:13" x14ac:dyDescent="0.45">
      <c r="M348"/>
    </row>
    <row r="349" spans="13:13" x14ac:dyDescent="0.45">
      <c r="M349"/>
    </row>
    <row r="350" spans="13:13" x14ac:dyDescent="0.45">
      <c r="M350"/>
    </row>
    <row r="351" spans="13:13" x14ac:dyDescent="0.45">
      <c r="M351"/>
    </row>
    <row r="352" spans="13:13" x14ac:dyDescent="0.45">
      <c r="M352"/>
    </row>
    <row r="353" spans="13:13" x14ac:dyDescent="0.45">
      <c r="M353"/>
    </row>
    <row r="354" spans="13:13" x14ac:dyDescent="0.45">
      <c r="M354"/>
    </row>
    <row r="355" spans="13:13" x14ac:dyDescent="0.45">
      <c r="M355"/>
    </row>
    <row r="356" spans="13:13" x14ac:dyDescent="0.45">
      <c r="M356"/>
    </row>
    <row r="357" spans="13:13" x14ac:dyDescent="0.45">
      <c r="M357"/>
    </row>
    <row r="358" spans="13:13" x14ac:dyDescent="0.45">
      <c r="M358"/>
    </row>
    <row r="359" spans="13:13" x14ac:dyDescent="0.45">
      <c r="M359"/>
    </row>
    <row r="360" spans="13:13" x14ac:dyDescent="0.45">
      <c r="M360"/>
    </row>
    <row r="361" spans="13:13" x14ac:dyDescent="0.45">
      <c r="M361"/>
    </row>
    <row r="362" spans="13:13" x14ac:dyDescent="0.45">
      <c r="M362"/>
    </row>
    <row r="363" spans="13:13" x14ac:dyDescent="0.45">
      <c r="M363"/>
    </row>
    <row r="364" spans="13:13" x14ac:dyDescent="0.45">
      <c r="M364"/>
    </row>
    <row r="365" spans="13:13" x14ac:dyDescent="0.45">
      <c r="M365"/>
    </row>
    <row r="366" spans="13:13" x14ac:dyDescent="0.45">
      <c r="M366"/>
    </row>
    <row r="367" spans="13:13" x14ac:dyDescent="0.45">
      <c r="M367"/>
    </row>
    <row r="368" spans="13:13" x14ac:dyDescent="0.45">
      <c r="M368"/>
    </row>
    <row r="369" spans="13:13" x14ac:dyDescent="0.45">
      <c r="M369"/>
    </row>
    <row r="370" spans="13:13" x14ac:dyDescent="0.45">
      <c r="M370"/>
    </row>
    <row r="371" spans="13:13" x14ac:dyDescent="0.45">
      <c r="M371"/>
    </row>
    <row r="372" spans="13:13" x14ac:dyDescent="0.45">
      <c r="M372"/>
    </row>
    <row r="373" spans="13:13" x14ac:dyDescent="0.45">
      <c r="M373"/>
    </row>
    <row r="374" spans="13:13" x14ac:dyDescent="0.45">
      <c r="M374"/>
    </row>
    <row r="375" spans="13:13" x14ac:dyDescent="0.45">
      <c r="M375"/>
    </row>
    <row r="376" spans="13:13" x14ac:dyDescent="0.45">
      <c r="M376"/>
    </row>
    <row r="377" spans="13:13" x14ac:dyDescent="0.45">
      <c r="M377"/>
    </row>
    <row r="378" spans="13:13" x14ac:dyDescent="0.45">
      <c r="M378"/>
    </row>
    <row r="379" spans="13:13" x14ac:dyDescent="0.45">
      <c r="M379"/>
    </row>
    <row r="380" spans="13:13" x14ac:dyDescent="0.45">
      <c r="M380"/>
    </row>
    <row r="381" spans="13:13" x14ac:dyDescent="0.45">
      <c r="M381"/>
    </row>
    <row r="382" spans="13:13" x14ac:dyDescent="0.45">
      <c r="M382"/>
    </row>
    <row r="383" spans="13:13" x14ac:dyDescent="0.45">
      <c r="M383"/>
    </row>
    <row r="384" spans="13:13" x14ac:dyDescent="0.45">
      <c r="M384"/>
    </row>
    <row r="385" spans="13:13" x14ac:dyDescent="0.45">
      <c r="M385"/>
    </row>
    <row r="386" spans="13:13" x14ac:dyDescent="0.45">
      <c r="M386"/>
    </row>
    <row r="387" spans="13:13" x14ac:dyDescent="0.45">
      <c r="M387"/>
    </row>
    <row r="388" spans="13:13" x14ac:dyDescent="0.45">
      <c r="M388"/>
    </row>
    <row r="389" spans="13:13" x14ac:dyDescent="0.45">
      <c r="M389"/>
    </row>
    <row r="390" spans="13:13" x14ac:dyDescent="0.45">
      <c r="M390"/>
    </row>
    <row r="391" spans="13:13" x14ac:dyDescent="0.45">
      <c r="M391"/>
    </row>
    <row r="392" spans="13:13" x14ac:dyDescent="0.45">
      <c r="M392"/>
    </row>
    <row r="393" spans="13:13" x14ac:dyDescent="0.45">
      <c r="M393"/>
    </row>
    <row r="394" spans="13:13" x14ac:dyDescent="0.45">
      <c r="M394"/>
    </row>
    <row r="395" spans="13:13" x14ac:dyDescent="0.45">
      <c r="M395"/>
    </row>
    <row r="396" spans="13:13" x14ac:dyDescent="0.45">
      <c r="M396"/>
    </row>
    <row r="397" spans="13:13" x14ac:dyDescent="0.45">
      <c r="M397"/>
    </row>
    <row r="398" spans="13:13" x14ac:dyDescent="0.45">
      <c r="M398"/>
    </row>
    <row r="399" spans="13:13" x14ac:dyDescent="0.45">
      <c r="M399"/>
    </row>
    <row r="400" spans="13:13" x14ac:dyDescent="0.45">
      <c r="M400"/>
    </row>
    <row r="401" spans="13:13" x14ac:dyDescent="0.45">
      <c r="M401"/>
    </row>
    <row r="402" spans="13:13" x14ac:dyDescent="0.45">
      <c r="M402"/>
    </row>
    <row r="403" spans="13:13" x14ac:dyDescent="0.45">
      <c r="M403"/>
    </row>
    <row r="404" spans="13:13" x14ac:dyDescent="0.45">
      <c r="M404"/>
    </row>
    <row r="405" spans="13:13" x14ac:dyDescent="0.45">
      <c r="M405"/>
    </row>
    <row r="406" spans="13:13" x14ac:dyDescent="0.45">
      <c r="M406"/>
    </row>
    <row r="407" spans="13:13" x14ac:dyDescent="0.45">
      <c r="M407"/>
    </row>
    <row r="408" spans="13:13" x14ac:dyDescent="0.45">
      <c r="M408"/>
    </row>
    <row r="409" spans="13:13" x14ac:dyDescent="0.45">
      <c r="M409"/>
    </row>
    <row r="410" spans="13:13" x14ac:dyDescent="0.45">
      <c r="M410"/>
    </row>
    <row r="411" spans="13:13" x14ac:dyDescent="0.45">
      <c r="M411"/>
    </row>
    <row r="412" spans="13:13" x14ac:dyDescent="0.45">
      <c r="M412"/>
    </row>
    <row r="413" spans="13:13" x14ac:dyDescent="0.45">
      <c r="M413"/>
    </row>
    <row r="414" spans="13:13" x14ac:dyDescent="0.45">
      <c r="M414"/>
    </row>
    <row r="415" spans="13:13" x14ac:dyDescent="0.45">
      <c r="M415"/>
    </row>
    <row r="416" spans="13:13" x14ac:dyDescent="0.45">
      <c r="M416"/>
    </row>
    <row r="417" spans="13:13" x14ac:dyDescent="0.45">
      <c r="M417"/>
    </row>
    <row r="418" spans="13:13" x14ac:dyDescent="0.45">
      <c r="M418"/>
    </row>
    <row r="419" spans="13:13" x14ac:dyDescent="0.45">
      <c r="M419"/>
    </row>
    <row r="420" spans="13:13" x14ac:dyDescent="0.45">
      <c r="M420"/>
    </row>
    <row r="421" spans="13:13" x14ac:dyDescent="0.45">
      <c r="M421"/>
    </row>
    <row r="422" spans="13:13" x14ac:dyDescent="0.45">
      <c r="M422"/>
    </row>
    <row r="423" spans="13:13" x14ac:dyDescent="0.45">
      <c r="M423"/>
    </row>
    <row r="424" spans="13:13" x14ac:dyDescent="0.45">
      <c r="M424"/>
    </row>
    <row r="425" spans="13:13" x14ac:dyDescent="0.45">
      <c r="M425"/>
    </row>
    <row r="426" spans="13:13" x14ac:dyDescent="0.45">
      <c r="M426"/>
    </row>
    <row r="427" spans="13:13" x14ac:dyDescent="0.45">
      <c r="M427"/>
    </row>
    <row r="428" spans="13:13" x14ac:dyDescent="0.45">
      <c r="M428"/>
    </row>
    <row r="429" spans="13:13" x14ac:dyDescent="0.45">
      <c r="M429"/>
    </row>
    <row r="430" spans="13:13" x14ac:dyDescent="0.45">
      <c r="M430"/>
    </row>
    <row r="431" spans="13:13" x14ac:dyDescent="0.45">
      <c r="M431"/>
    </row>
    <row r="432" spans="13:13" x14ac:dyDescent="0.45">
      <c r="M432"/>
    </row>
    <row r="433" spans="6:13" x14ac:dyDescent="0.45">
      <c r="M433"/>
    </row>
    <row r="434" spans="6:13" x14ac:dyDescent="0.45">
      <c r="M434"/>
    </row>
    <row r="435" spans="6:13" x14ac:dyDescent="0.45">
      <c r="M435"/>
    </row>
    <row r="436" spans="6:13" x14ac:dyDescent="0.45">
      <c r="M436"/>
    </row>
    <row r="437" spans="6:13" x14ac:dyDescent="0.45">
      <c r="M437"/>
    </row>
    <row r="438" spans="6:13" x14ac:dyDescent="0.45">
      <c r="M438"/>
    </row>
    <row r="439" spans="6:13" x14ac:dyDescent="0.45">
      <c r="M439"/>
    </row>
    <row r="440" spans="6:13" x14ac:dyDescent="0.45">
      <c r="M440"/>
    </row>
    <row r="441" spans="6:13" x14ac:dyDescent="0.45">
      <c r="M441"/>
    </row>
    <row r="442" spans="6:13" x14ac:dyDescent="0.45">
      <c r="M442"/>
    </row>
    <row r="443" spans="6:13" x14ac:dyDescent="0.45">
      <c r="M443"/>
    </row>
    <row r="444" spans="6:13" x14ac:dyDescent="0.45">
      <c r="M444"/>
    </row>
    <row r="445" spans="6:13" x14ac:dyDescent="0.45">
      <c r="M445"/>
    </row>
    <row r="446" spans="6:13" x14ac:dyDescent="0.45">
      <c r="M446"/>
    </row>
    <row r="447" spans="6:13" x14ac:dyDescent="0.45">
      <c r="M447"/>
    </row>
    <row r="448" spans="6:13" x14ac:dyDescent="0.45">
      <c r="F448" s="12"/>
      <c r="G448" s="12"/>
      <c r="H448" s="12"/>
      <c r="I448" s="12"/>
      <c r="J448" s="12"/>
      <c r="K448" s="12"/>
    </row>
    <row r="449" spans="6:11" x14ac:dyDescent="0.45">
      <c r="F449" s="12"/>
      <c r="G449" s="12"/>
      <c r="H449" s="12"/>
      <c r="I449" s="12"/>
      <c r="J449" s="12"/>
      <c r="K449" s="12"/>
    </row>
    <row r="450" spans="6:11" x14ac:dyDescent="0.45">
      <c r="F450" s="12"/>
      <c r="G450" s="12"/>
      <c r="H450" s="12"/>
      <c r="I450" s="12"/>
      <c r="J450" s="12"/>
      <c r="K450" s="12"/>
    </row>
    <row r="451" spans="6:11" x14ac:dyDescent="0.45">
      <c r="F451" s="12"/>
      <c r="G451" s="12"/>
      <c r="H451" s="12"/>
      <c r="I451" s="12"/>
      <c r="J451" s="12"/>
      <c r="K451" s="12"/>
    </row>
    <row r="452" spans="6:11" x14ac:dyDescent="0.45">
      <c r="F452" s="12"/>
      <c r="G452" s="12"/>
      <c r="H452" s="12"/>
      <c r="I452" s="12"/>
      <c r="J452" s="12"/>
      <c r="K452" s="12"/>
    </row>
    <row r="453" spans="6:11" x14ac:dyDescent="0.45">
      <c r="F453" s="12"/>
      <c r="G453" s="12"/>
      <c r="H453" s="12"/>
      <c r="I453" s="12"/>
      <c r="J453" s="12"/>
      <c r="K453" s="12"/>
    </row>
    <row r="454" spans="6:11" x14ac:dyDescent="0.45">
      <c r="F454" s="12"/>
      <c r="G454" s="12"/>
      <c r="H454" s="12"/>
      <c r="I454" s="12"/>
      <c r="J454" s="12"/>
      <c r="K454" s="12"/>
    </row>
    <row r="455" spans="6:11" x14ac:dyDescent="0.45">
      <c r="F455" s="12"/>
      <c r="G455" s="12"/>
      <c r="H455" s="12"/>
      <c r="I455" s="12"/>
      <c r="J455" s="12"/>
      <c r="K455" s="12"/>
    </row>
    <row r="456" spans="6:11" x14ac:dyDescent="0.45">
      <c r="F456" s="12"/>
      <c r="G456" s="12"/>
      <c r="H456" s="12"/>
      <c r="I456" s="12"/>
      <c r="J456" s="12"/>
      <c r="K456" s="12"/>
    </row>
    <row r="457" spans="6:11" x14ac:dyDescent="0.45">
      <c r="F457" s="12"/>
      <c r="G457" s="12"/>
      <c r="H457" s="12"/>
      <c r="I457" s="12"/>
      <c r="J457" s="12"/>
      <c r="K457" s="12"/>
    </row>
    <row r="458" spans="6:11" x14ac:dyDescent="0.45">
      <c r="F458" s="12"/>
      <c r="G458" s="12"/>
      <c r="H458" s="12"/>
      <c r="I458" s="12"/>
      <c r="J458" s="12"/>
      <c r="K458" s="12"/>
    </row>
    <row r="459" spans="6:11" x14ac:dyDescent="0.45">
      <c r="F459" s="12"/>
      <c r="G459" s="12"/>
      <c r="H459" s="12"/>
      <c r="I459" s="12"/>
      <c r="J459" s="12"/>
      <c r="K459" s="12"/>
    </row>
    <row r="460" spans="6:11" x14ac:dyDescent="0.45">
      <c r="F460" s="12"/>
      <c r="G460" s="12"/>
      <c r="H460" s="12"/>
      <c r="I460" s="12"/>
      <c r="J460" s="12"/>
      <c r="K460" s="12"/>
    </row>
    <row r="461" spans="6:11" x14ac:dyDescent="0.45">
      <c r="F461" s="12"/>
      <c r="G461" s="12"/>
      <c r="H461" s="12"/>
      <c r="I461" s="12"/>
      <c r="J461" s="12"/>
      <c r="K461" s="12"/>
    </row>
    <row r="462" spans="6:11" x14ac:dyDescent="0.45">
      <c r="F462" s="12"/>
      <c r="G462" s="12"/>
      <c r="H462" s="12"/>
      <c r="I462" s="12"/>
      <c r="J462" s="12"/>
      <c r="K462" s="12"/>
    </row>
    <row r="463" spans="6:11" x14ac:dyDescent="0.45">
      <c r="F463" s="12"/>
      <c r="G463" s="12"/>
      <c r="H463" s="12"/>
      <c r="I463" s="12"/>
      <c r="J463" s="12"/>
      <c r="K463" s="12"/>
    </row>
  </sheetData>
  <autoFilter ref="A3:M464" xr:uid="{00000000-0001-0000-0000-000000000000}">
    <sortState xmlns:xlrd2="http://schemas.microsoft.com/office/spreadsheetml/2017/richdata2" ref="A4:M21">
      <sortCondition ref="D3:D464"/>
    </sortState>
  </autoFilter>
  <hyperlinks>
    <hyperlink ref="G14" r:id="rId1" xr:uid="{7110F4D6-375B-418D-8C2B-834F1F650DEF}"/>
    <hyperlink ref="G6" r:id="rId2" xr:uid="{2151B3D5-DF08-4699-8880-F62555EA5B72}"/>
    <hyperlink ref="G5" r:id="rId3" xr:uid="{9606DFD3-8E6A-48F5-8EB4-DF72AAC92E7A}"/>
    <hyperlink ref="G4" r:id="rId4" xr:uid="{3164B534-02CB-40AE-81E0-AE439D214141}"/>
    <hyperlink ref="G10" r:id="rId5" xr:uid="{D9A855F8-FA1D-446C-9B04-9EFBFBFF287C}"/>
    <hyperlink ref="G15" r:id="rId6" xr:uid="{1CA148B4-7385-4177-ACF0-FA4159CB849C}"/>
    <hyperlink ref="G8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9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1" r:id="rId9" xr:uid="{5A7DA1E0-C8BE-4D2C-9475-073B3454FB99}"/>
    <hyperlink ref="G89" r:id="rId10" xr:uid="{E44491F2-DB4E-4225-BB90-29BA22FBEA0D}"/>
    <hyperlink ref="G108" r:id="rId11" xr:uid="{B0832862-E97F-4E6D-8ABF-D168809AD0A0}"/>
    <hyperlink ref="G106" r:id="rId12" xr:uid="{364419D9-C182-449E-A644-39D54538E7F0}"/>
    <hyperlink ref="G116" r:id="rId13" xr:uid="{D6D938D9-A780-438E-8745-0DB2A6564D6A}"/>
    <hyperlink ref="G117" r:id="rId14" xr:uid="{3F4192F0-5623-4363-90D9-EE2C6DA1ADE3}"/>
    <hyperlink ref="G118" r:id="rId15" xr:uid="{758DBFDE-24AE-4805-A6B9-931C79655A73}"/>
    <hyperlink ref="G107" r:id="rId16" xr:uid="{206AC898-59D4-4E0D-9849-80E29D55FF2F}"/>
    <hyperlink ref="G23" r:id="rId17" xr:uid="{53743EB8-09BB-4C83-9BD4-8D184989BC54}"/>
    <hyperlink ref="G25" r:id="rId18" xr:uid="{61C14228-2890-4F92-9A1F-412D451F55A3}"/>
    <hyperlink ref="G26" r:id="rId19" xr:uid="{C55FBA61-8E93-4FF3-A1D1-C786D9873885}"/>
    <hyperlink ref="G71" r:id="rId20" xr:uid="{640FC664-131F-4FFC-917F-379924A0E026}"/>
    <hyperlink ref="G35" r:id="rId21" xr:uid="{4DBFBC39-72E0-4524-B6C8-465CD165F079}"/>
    <hyperlink ref="G32" r:id="rId22" xr:uid="{1498CBE9-9372-485C-B3BB-27D0AE5B86BD}"/>
    <hyperlink ref="G111" r:id="rId23" xr:uid="{EFC8CA03-83C4-4E85-9A69-DF06E33BD402}"/>
    <hyperlink ref="G119" r:id="rId24" xr:uid="{9519B8DE-EBFF-48FF-9796-742AD1125F39}"/>
    <hyperlink ref="G109" r:id="rId25" xr:uid="{ED5C3BF2-AA40-4D19-ABB9-DE1738BE20E2}"/>
    <hyperlink ref="G7" r:id="rId26" xr:uid="{08E5E586-C17A-424B-951C-2C634CC7920D}"/>
    <hyperlink ref="G75" r:id="rId27" xr:uid="{5036D263-8019-49B4-8087-28821AEAE19F}"/>
    <hyperlink ref="G65" r:id="rId28" xr:uid="{9B0D3F4C-ACB7-4A15-AFFD-417E1A393112}"/>
    <hyperlink ref="G88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30" r:id="rId30" xr:uid="{C9250C8B-D50A-4893-8305-58824C2072FA}"/>
    <hyperlink ref="G36" r:id="rId31" xr:uid="{224DCDDC-D440-4E25-B7A6-177EF4011634}"/>
    <hyperlink ref="G41" r:id="rId32" xr:uid="{9991EFE1-5955-44E3-A2FD-4CB79E023BA5}"/>
    <hyperlink ref="G40" r:id="rId33" xr:uid="{CC6305D1-3266-4187-9479-77C83506E1AC}"/>
    <hyperlink ref="G24" r:id="rId34" xr:uid="{9D165EC1-90A2-4DD6-91D9-C86229A7D7C4}"/>
    <hyperlink ref="G22" r:id="rId35" xr:uid="{7527279C-B3EA-4862-86A2-82F2923022AD}"/>
    <hyperlink ref="G100" r:id="rId36" xr:uid="{E37A3E0C-D727-4F1A-97EE-04AE95F980D6}"/>
    <hyperlink ref="G115" r:id="rId37" xr:uid="{CD7DCC4D-CFD9-4FA2-9305-CAA3625EE6AC}"/>
    <hyperlink ref="G113" r:id="rId38" xr:uid="{117AEF66-E13D-40F7-9E49-D9781AF3BEEC}"/>
    <hyperlink ref="G114" r:id="rId39" xr:uid="{29704212-A5C6-4D18-92A2-54C23E0509D6}"/>
    <hyperlink ref="G90" r:id="rId40" xr:uid="{39B4DA69-46BF-425C-9C7E-E076BB5F0FBF}"/>
    <hyperlink ref="G28" r:id="rId41" xr:uid="{1C4C4A2E-E434-466E-B19C-B16AB5D70DBB}"/>
    <hyperlink ref="G27" r:id="rId42" xr:uid="{851DC6B1-D13B-4376-943C-22F0F5436C0C}"/>
    <hyperlink ref="G64" r:id="rId43" xr:uid="{9A872AB3-8267-42B5-9651-725EF17F8C2B}"/>
    <hyperlink ref="G69" r:id="rId44" xr:uid="{1533211E-BD64-4499-955D-397E4D4EAF3F}"/>
    <hyperlink ref="G70" r:id="rId45" xr:uid="{B4DFE118-5B47-4F74-AA4C-24827E62329B}"/>
    <hyperlink ref="G50" r:id="rId46" xr:uid="{1DBEFDFE-7637-411A-9178-0B45CDB0236D}"/>
    <hyperlink ref="G66" r:id="rId47" xr:uid="{53CC3843-5354-445C-B53C-AFF93F236CAE}"/>
    <hyperlink ref="G55" r:id="rId48" xr:uid="{770BE50F-0F52-4E36-B8CB-37F86202D8A2}"/>
    <hyperlink ref="G54" r:id="rId49" xr:uid="{4CB1D631-0386-42EC-BE01-B6C282FB7B75}"/>
    <hyperlink ref="G56" r:id="rId50" xr:uid="{80C605E6-CAB1-48AC-A17E-7AC074D3BF22}"/>
    <hyperlink ref="G52" r:id="rId51" xr:uid="{9CE47714-AB77-4D9F-8D77-3582CB0B43A2}"/>
    <hyperlink ref="G48" r:id="rId52" xr:uid="{2E32DEC3-7CB5-45E7-99D9-0D810993C6DB}"/>
    <hyperlink ref="G51" r:id="rId53" xr:uid="{0CF6430F-070E-48FB-AF86-976EA824908C}"/>
    <hyperlink ref="G53" r:id="rId54" xr:uid="{F7BBDE79-5152-47E7-A1F9-5D98D092F5A9}"/>
    <hyperlink ref="G18" r:id="rId55" xr:uid="{CAAA46C2-8E4E-45FD-BDBD-8F2EFB8F581D}"/>
    <hyperlink ref="G46" r:id="rId56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57" r:id="rId57" xr:uid="{C4DD5C7B-D350-4A87-8A29-6768079AD1F3}"/>
    <hyperlink ref="G74" r:id="rId58" xr:uid="{9E70EB05-4DE6-467A-8E3F-8E3E6CA69A5A}"/>
    <hyperlink ref="G33" r:id="rId59" xr:uid="{CB41B711-AA65-4AFA-824B-10D0659B2C1C}"/>
    <hyperlink ref="G39" r:id="rId60" xr:uid="{C99A1979-6CAD-4105-B9DE-3703456B3D48}"/>
    <hyperlink ref="G38" r:id="rId61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37" r:id="rId62" xr:uid="{6BED6B3D-8F9C-467A-8A99-C4141ED6EC46}"/>
    <hyperlink ref="G78" r:id="rId63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4" r:id="rId64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2" r:id="rId65" xr:uid="{1B239889-CD63-4E40-A11F-93774E4125BC}"/>
    <hyperlink ref="L110" r:id="rId66" xr:uid="{472088E2-FDFC-46D1-9B3E-36FCD212BB03}"/>
    <hyperlink ref="G17" r:id="rId67" xr:uid="{5AE902D9-DA7F-486B-9E19-2B6BEDFA7FD1}"/>
    <hyperlink ref="G34" r:id="rId68" xr:uid="{FEB65F25-FDE4-4E74-8BE2-09B0268B568A}"/>
    <hyperlink ref="G67" r:id="rId69" xr:uid="{948942F9-7CA0-4712-B9E3-9F1D8E5CB5C5}"/>
    <hyperlink ref="G68" r:id="rId70" xr:uid="{89098B5D-810E-4B08-A4A2-EC05122A90A2}"/>
    <hyperlink ref="G77" r:id="rId71" xr:uid="{E4BF845E-033B-4D9F-9FF8-7DDE917F0CA7}"/>
    <hyperlink ref="G79" r:id="rId72" xr:uid="{6E60B302-93B0-4F1D-9B16-20F471096D93}"/>
    <hyperlink ref="G91" r:id="rId73" xr:uid="{5E5ADA0C-8C68-4904-8A1C-EA6C081411C7}"/>
    <hyperlink ref="G92" r:id="rId74" xr:uid="{3D522F80-5DF6-4D2A-822C-E8B6BFEFD906}"/>
    <hyperlink ref="G93" r:id="rId75" xr:uid="{59FDD569-249A-4928-9CC4-00B1F824F0D7}"/>
    <hyperlink ref="G94" r:id="rId76" xr:uid="{987D14A5-04D5-470A-9037-ACC7352A15AD}"/>
    <hyperlink ref="G95" r:id="rId77" xr:uid="{108D71C0-1B5B-43DD-ABDA-2C1E3DA8314E}"/>
    <hyperlink ref="G96" r:id="rId78" xr:uid="{F985B1AE-8850-4081-81EC-C91719B639A6}"/>
    <hyperlink ref="G97" r:id="rId79" xr:uid="{632F387A-22C1-4505-9A7E-16EB48DA624C}"/>
    <hyperlink ref="G98" r:id="rId80" xr:uid="{3DA55087-5538-4E85-BF9F-3505ACB33E86}"/>
    <hyperlink ref="G105" r:id="rId81" xr:uid="{6117B992-A526-4AE0-A867-9356178FDE39}"/>
    <hyperlink ref="G45" r:id="rId82" xr:uid="{11661C40-7BEA-44BF-B674-1670E6891808}"/>
    <hyperlink ref="G47" r:id="rId83" xr:uid="{3F47E1B6-30B6-415D-A90B-8FEEAED9CDB0}"/>
    <hyperlink ref="G101" r:id="rId84" display="https://www.amazon.com/dp/B0983GW7YJ?ref=ppx_yo2ov_dt_b_fed_asin_title" xr:uid="{C18F7520-E2F8-41BF-92A2-8E9AB39D7312}"/>
    <hyperlink ref="G49" r:id="rId85" xr:uid="{38B47C6B-AFDA-413E-AD52-FFC88C2ABD93}"/>
    <hyperlink ref="G102" r:id="rId86" xr:uid="{CAD88304-8D3B-4162-9A57-C26A56223447}"/>
    <hyperlink ref="G83" r:id="rId87" xr:uid="{37978353-E4FE-41E4-AB9B-61E9B77DCF7D}"/>
    <hyperlink ref="G82" r:id="rId88" xr:uid="{E247006B-54EB-44A2-B29B-3A65FF554184}"/>
    <hyperlink ref="G81" r:id="rId89" xr:uid="{6C782C4C-7EBA-44E1-A87B-EEE718175467}"/>
    <hyperlink ref="G76" r:id="rId90" xr:uid="{F623A638-8730-48C6-8FA4-C2225EB8886C}"/>
    <hyperlink ref="G99" r:id="rId91" xr:uid="{FC39948E-E006-41C3-8FA9-18559F5007A4}"/>
    <hyperlink ref="G112" r:id="rId92" xr:uid="{71ED407B-B3D9-4551-8D2B-F8A006F87DBA}"/>
    <hyperlink ref="G104" r:id="rId93" xr:uid="{EA853BDF-4F78-4843-BFF8-06BAFB667732}"/>
    <hyperlink ref="G103" r:id="rId94" xr:uid="{A190CB2D-C19B-4F6D-91CD-1DC891047BCD}"/>
    <hyperlink ref="G84" r:id="rId95" xr:uid="{6A7C57F3-4293-4E57-A819-7C8D0D8BE9F7}"/>
    <hyperlink ref="G80" r:id="rId96" xr:uid="{92C4BFE0-15F5-4834-BEB4-717E965C54A7}"/>
    <hyperlink ref="G86" r:id="rId97" xr:uid="{50973FF2-3FDE-4A60-9DC0-D39B2A620F6C}"/>
    <hyperlink ref="G85" r:id="rId98" xr:uid="{D3C74365-D33D-4D87-AD88-3FA521438B13}"/>
  </hyperlinks>
  <pageMargins left="0.7" right="0.7" top="0.75" bottom="0.75" header="0.3" footer="0.3"/>
  <pageSetup scale="48" fitToHeight="0"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G20"/>
  <sheetViews>
    <sheetView topLeftCell="A6" workbookViewId="0">
      <selection activeCell="E21" sqref="E21"/>
    </sheetView>
  </sheetViews>
  <sheetFormatPr defaultRowHeight="14.25" x14ac:dyDescent="0.45"/>
  <cols>
    <col min="5" max="5" width="19.1328125" customWidth="1"/>
  </cols>
  <sheetData>
    <row r="9" spans="5:7" x14ac:dyDescent="0.45">
      <c r="E9" t="s">
        <v>155</v>
      </c>
      <c r="F9" s="2" t="s">
        <v>154</v>
      </c>
      <c r="G9">
        <v>9.99</v>
      </c>
    </row>
    <row r="12" spans="5:7" x14ac:dyDescent="0.45">
      <c r="E12" t="s">
        <v>184</v>
      </c>
      <c r="F12" s="2" t="s">
        <v>186</v>
      </c>
      <c r="G12">
        <v>9.99</v>
      </c>
    </row>
    <row r="13" spans="5:7" x14ac:dyDescent="0.45">
      <c r="E13" t="s">
        <v>185</v>
      </c>
      <c r="F13" s="2" t="s">
        <v>187</v>
      </c>
      <c r="G13">
        <v>18.989999999999998</v>
      </c>
    </row>
    <row r="15" spans="5:7" x14ac:dyDescent="0.45">
      <c r="E15" t="s">
        <v>249</v>
      </c>
      <c r="F15" s="2" t="s">
        <v>248</v>
      </c>
      <c r="G15">
        <v>11.79</v>
      </c>
    </row>
    <row r="17" spans="5:7" x14ac:dyDescent="0.45">
      <c r="E17" t="s">
        <v>255</v>
      </c>
      <c r="F17" s="2" t="s">
        <v>256</v>
      </c>
      <c r="G17">
        <v>17.989999999999998</v>
      </c>
    </row>
    <row r="20" spans="5:7" x14ac:dyDescent="0.45">
      <c r="E20" t="s">
        <v>294</v>
      </c>
      <c r="F20" s="2" t="s">
        <v>293</v>
      </c>
      <c r="G20">
        <v>34.99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  <hyperlink ref="F15" r:id="rId4" xr:uid="{8673C807-9A1F-4B64-8536-2123DE5B9617}"/>
    <hyperlink ref="F17" r:id="rId5" xr:uid="{ACB3BD8D-A60E-462A-986B-164D6925E5F6}"/>
    <hyperlink ref="F20" r:id="rId6" xr:uid="{2488F632-23CD-4B1D-80D5-CC87AB38E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02B-C60B-45F7-99D3-4FD643D162CB}">
  <dimension ref="A1:B6"/>
  <sheetViews>
    <sheetView workbookViewId="0">
      <selection activeCell="B4" sqref="B4"/>
    </sheetView>
  </sheetViews>
  <sheetFormatPr defaultRowHeight="14.25" x14ac:dyDescent="0.45"/>
  <cols>
    <col min="2" max="2" width="17.46484375" customWidth="1"/>
  </cols>
  <sheetData>
    <row r="1" spans="1:2" x14ac:dyDescent="0.45">
      <c r="A1" t="s">
        <v>12</v>
      </c>
      <c r="B1" t="s">
        <v>286</v>
      </c>
    </row>
    <row r="2" spans="1:2" x14ac:dyDescent="0.45">
      <c r="A2" t="s">
        <v>67</v>
      </c>
      <c r="B2" t="s">
        <v>22</v>
      </c>
    </row>
    <row r="3" spans="1:2" x14ac:dyDescent="0.45">
      <c r="A3" t="s">
        <v>129</v>
      </c>
      <c r="B3" t="s">
        <v>307</v>
      </c>
    </row>
    <row r="4" spans="1:2" x14ac:dyDescent="0.45">
      <c r="A4" t="s">
        <v>252</v>
      </c>
      <c r="B4" t="s">
        <v>206</v>
      </c>
    </row>
    <row r="5" spans="1:2" x14ac:dyDescent="0.45">
      <c r="A5" t="s">
        <v>85</v>
      </c>
      <c r="B5" t="s">
        <v>306</v>
      </c>
    </row>
    <row r="6" spans="1:2" x14ac:dyDescent="0.45">
      <c r="A6" t="s">
        <v>304</v>
      </c>
      <c r="B6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4B92-87B0-4A22-A923-4C67B6D818A0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&amp; Assembly List</vt:lpstr>
      <vt:lpstr>Tools Needed</vt:lpstr>
      <vt:lpstr>Part Catagory Key</vt:lpstr>
      <vt:lpstr>Operational Consumables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cp:lastPrinted>2025-05-18T04:19:33Z</cp:lastPrinted>
  <dcterms:created xsi:type="dcterms:W3CDTF">2015-06-05T18:17:20Z</dcterms:created>
  <dcterms:modified xsi:type="dcterms:W3CDTF">2025-05-18T04:19:35Z</dcterms:modified>
  <cp:category/>
  <cp:contentStatus/>
</cp:coreProperties>
</file>