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LocalShare\Eigene Werke\Hilfen und Tools\IP4-Adressen Rechner\"/>
    </mc:Choice>
  </mc:AlternateContent>
  <xr:revisionPtr revIDLastSave="0" documentId="13_ncr:1_{70DD2B0D-4DD3-4840-96B8-70164B6D3A6D}" xr6:coauthVersionLast="47" xr6:coauthVersionMax="47" xr10:uidLastSave="{00000000-0000-0000-0000-000000000000}"/>
  <bookViews>
    <workbookView xWindow="-28920" yWindow="-855" windowWidth="29040" windowHeight="14955" xr2:uid="{00000000-000D-0000-FFFF-FFFF00000000}"/>
  </bookViews>
  <sheets>
    <sheet name="Subnet Mask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5" l="1"/>
  <c r="B27" i="5" l="1"/>
  <c r="B9" i="5"/>
  <c r="C9" i="5" s="1"/>
  <c r="K9" i="5"/>
  <c r="L9" i="5" s="1"/>
  <c r="M9" i="5" s="1"/>
  <c r="B13" i="5"/>
  <c r="C13" i="5" s="1"/>
  <c r="D13" i="5" s="1"/>
  <c r="K13" i="5"/>
  <c r="L13" i="5" s="1"/>
  <c r="M13" i="5" s="1"/>
  <c r="AC9" i="5"/>
  <c r="AD9" i="5" s="1"/>
  <c r="AC13" i="5"/>
  <c r="AD13" i="5" s="1"/>
  <c r="AE13" i="5" s="1"/>
  <c r="T13" i="5"/>
  <c r="U13" i="5" s="1"/>
  <c r="V13" i="5" s="1"/>
  <c r="T9" i="5"/>
  <c r="U9" i="5" s="1"/>
  <c r="V9" i="5" s="1"/>
  <c r="AC24" i="5" l="1"/>
  <c r="K19" i="5"/>
  <c r="K24" i="5" s="1"/>
  <c r="AC19" i="5"/>
  <c r="T19" i="5"/>
  <c r="T24" i="5" s="1"/>
  <c r="B19" i="5"/>
  <c r="B24" i="5" s="1"/>
  <c r="C19" i="5"/>
  <c r="C24" i="5" s="1"/>
  <c r="D9" i="5"/>
  <c r="D19" i="5" s="1"/>
  <c r="D24" i="5" s="1"/>
  <c r="E13" i="5"/>
  <c r="F13" i="5" s="1"/>
  <c r="N13" i="5"/>
  <c r="N9" i="5"/>
  <c r="M19" i="5"/>
  <c r="M24" i="5" s="1"/>
  <c r="AD19" i="5"/>
  <c r="AE9" i="5"/>
  <c r="AE19" i="5" s="1"/>
  <c r="W9" i="5"/>
  <c r="V19" i="5"/>
  <c r="V24" i="5" s="1"/>
  <c r="W13" i="5"/>
  <c r="AF13" i="5"/>
  <c r="AF24" i="5" s="1"/>
  <c r="AE24" i="5"/>
  <c r="AD24" i="5"/>
  <c r="O13" i="5"/>
  <c r="L19" i="5"/>
  <c r="O9" i="5"/>
  <c r="U19" i="5"/>
  <c r="W24" i="5" l="1"/>
  <c r="X13" i="5"/>
  <c r="X24" i="5" s="1"/>
  <c r="N19" i="5"/>
  <c r="N24" i="5" s="1"/>
  <c r="O19" i="5"/>
  <c r="O24" i="5" s="1"/>
  <c r="AF9" i="5"/>
  <c r="AF19" i="5" s="1"/>
  <c r="E9" i="5"/>
  <c r="E19" i="5" s="1"/>
  <c r="E24" i="5" s="1"/>
  <c r="P13" i="5"/>
  <c r="Q13" i="5" s="1"/>
  <c r="W19" i="5"/>
  <c r="G13" i="5"/>
  <c r="L24" i="5"/>
  <c r="U24" i="5"/>
  <c r="AG13" i="5"/>
  <c r="AH13" i="5" s="1"/>
  <c r="AH24" i="5" s="1"/>
  <c r="X9" i="5"/>
  <c r="Y9" i="5" s="1"/>
  <c r="P9" i="5"/>
  <c r="Y13" i="5" l="1"/>
  <c r="Y24" i="5" s="1"/>
  <c r="AG9" i="5"/>
  <c r="AH9" i="5" s="1"/>
  <c r="R13" i="5"/>
  <c r="P19" i="5"/>
  <c r="P24" i="5" s="1"/>
  <c r="F9" i="5"/>
  <c r="G9" i="5" s="1"/>
  <c r="H13" i="5"/>
  <c r="X19" i="5"/>
  <c r="Z9" i="5"/>
  <c r="AG24" i="5"/>
  <c r="Q9" i="5"/>
  <c r="Q19" i="5" s="1"/>
  <c r="Q24" i="5" s="1"/>
  <c r="AI13" i="5"/>
  <c r="AI24" i="5" s="1"/>
  <c r="Z13" i="5" l="1"/>
  <c r="Z19" i="5" s="1"/>
  <c r="Y19" i="5"/>
  <c r="AG19" i="5"/>
  <c r="F19" i="5"/>
  <c r="F24" i="5" s="1"/>
  <c r="G19" i="5"/>
  <c r="G24" i="5" s="1"/>
  <c r="H9" i="5"/>
  <c r="H19" i="5" s="1"/>
  <c r="H24" i="5" s="1"/>
  <c r="I13" i="5"/>
  <c r="Z24" i="5"/>
  <c r="AA13" i="5"/>
  <c r="AA24" i="5" s="1"/>
  <c r="R9" i="5"/>
  <c r="R19" i="5" s="1"/>
  <c r="R24" i="5" s="1"/>
  <c r="K23" i="5" s="1"/>
  <c r="AA9" i="5"/>
  <c r="AH19" i="5"/>
  <c r="AI9" i="5"/>
  <c r="AI19" i="5" s="1"/>
  <c r="AJ13" i="5"/>
  <c r="AJ24" i="5" s="1"/>
  <c r="AC23" i="5" s="1"/>
  <c r="AA19" i="5" l="1"/>
  <c r="T18" i="5" s="1"/>
  <c r="I9" i="5"/>
  <c r="I19" i="5" s="1"/>
  <c r="K18" i="5"/>
  <c r="T23" i="5"/>
  <c r="AJ9" i="5"/>
  <c r="AJ19" i="5" s="1"/>
  <c r="AC18" i="5" s="1"/>
  <c r="I24" i="5" l="1"/>
  <c r="B23" i="5" s="1"/>
  <c r="B18" i="5"/>
</calcChain>
</file>

<file path=xl/sharedStrings.xml><?xml version="1.0" encoding="utf-8"?>
<sst xmlns="http://schemas.openxmlformats.org/spreadsheetml/2006/main" count="7" uniqueCount="7">
  <si>
    <t>IP Adresse</t>
  </si>
  <si>
    <t>Subnet Mask</t>
  </si>
  <si>
    <t>Netzwerkadresse/-teil</t>
  </si>
  <si>
    <t>Broadcastadresse</t>
  </si>
  <si>
    <t>Dezimal:</t>
  </si>
  <si>
    <t>Version 1.6.0</t>
  </si>
  <si>
    <t>Werte nur in graublaue Felder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</si>
</sst>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</font>
    <font>
      <sz val="10"/>
      <color indexed="9"/>
      <name val="Arial"/>
    </font>
    <font>
      <b/>
      <sz val="10"/>
      <color indexed="9"/>
      <name val="Arial"/>
      <family val="2"/>
    </font>
    <font>
      <b/>
      <sz val="18"/>
      <color indexed="9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 textRotation="90"/>
    </xf>
    <xf numFmtId="0" fontId="6" fillId="0" borderId="0" xfId="0" applyFont="1"/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2" fillId="5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 applyProtection="1">
      <alignment horizontal="center"/>
      <protection locked="0"/>
    </xf>
    <xf numFmtId="0" fontId="2" fillId="6" borderId="4" xfId="0" applyFont="1" applyFill="1" applyBorder="1" applyAlignment="1" applyProtection="1">
      <alignment horizontal="center"/>
      <protection locked="0"/>
    </xf>
    <xf numFmtId="0" fontId="2" fillId="6" borderId="9" xfId="0" applyFont="1" applyFill="1" applyBorder="1" applyAlignment="1" applyProtection="1">
      <alignment horizontal="center"/>
      <protection locked="0"/>
    </xf>
    <xf numFmtId="0" fontId="3" fillId="7" borderId="1" xfId="0" applyFont="1" applyFill="1" applyBorder="1" applyAlignment="1">
      <alignment horizontal="center"/>
    </xf>
  </cellXfs>
  <cellStyles count="1">
    <cellStyle name="Standard" xfId="0" builtinId="0"/>
  </cellStyles>
  <dxfs count="3">
    <dxf>
      <font>
        <color auto="1"/>
      </font>
      <fill>
        <patternFill patternType="solid">
          <bgColor rgb="FFFF9900"/>
        </patternFill>
      </fill>
    </dxf>
    <dxf>
      <font>
        <color auto="1"/>
      </font>
      <fill>
        <patternFill>
          <bgColor rgb="FFC3CC1A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9" defaultPivotStyle="PivotStyleLight16"/>
  <colors>
    <mruColors>
      <color rgb="FF44546A"/>
      <color rgb="FFFF9900"/>
      <color rgb="FFC3CC1A"/>
      <color rgb="FF8064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8"/>
  <sheetViews>
    <sheetView showGridLines="0" tabSelected="1" zoomScale="150" zoomScaleNormal="150" workbookViewId="0">
      <selection activeCell="B2" sqref="B2:AJ2"/>
    </sheetView>
  </sheetViews>
  <sheetFormatPr baseColWidth="10" defaultColWidth="2.7109375" defaultRowHeight="12.75" x14ac:dyDescent="0.2"/>
  <cols>
    <col min="1" max="1" width="1" style="1" customWidth="1"/>
    <col min="2" max="36" width="2.7109375" style="1"/>
    <col min="37" max="37" width="1" style="1" customWidth="1"/>
    <col min="38" max="16384" width="2.7109375" style="1"/>
  </cols>
  <sheetData>
    <row r="1" spans="1:46" ht="13.5" thickBot="1" x14ac:dyDescent="0.25"/>
    <row r="2" spans="1:46" ht="24" thickBot="1" x14ac:dyDescent="0.4">
      <c r="B2" s="15" t="s">
        <v>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7"/>
    </row>
    <row r="4" spans="1:46" ht="4.5" customHeight="1" x14ac:dyDescent="0.2"/>
    <row r="5" spans="1:46" ht="21" x14ac:dyDescent="0.2">
      <c r="B5" s="7">
        <v>128</v>
      </c>
      <c r="C5" s="7">
        <v>64</v>
      </c>
      <c r="D5" s="7">
        <v>32</v>
      </c>
      <c r="E5" s="7">
        <v>16</v>
      </c>
      <c r="F5" s="7">
        <v>8</v>
      </c>
      <c r="G5" s="7">
        <v>4</v>
      </c>
      <c r="H5" s="7">
        <v>2</v>
      </c>
      <c r="I5" s="7">
        <v>1</v>
      </c>
      <c r="K5" s="7">
        <v>128</v>
      </c>
      <c r="L5" s="7">
        <v>64</v>
      </c>
      <c r="M5" s="7">
        <v>32</v>
      </c>
      <c r="N5" s="7">
        <v>16</v>
      </c>
      <c r="O5" s="7">
        <v>8</v>
      </c>
      <c r="P5" s="7">
        <v>4</v>
      </c>
      <c r="Q5" s="7">
        <v>2</v>
      </c>
      <c r="R5" s="7">
        <v>1</v>
      </c>
      <c r="T5" s="7">
        <v>128</v>
      </c>
      <c r="U5" s="7">
        <v>64</v>
      </c>
      <c r="V5" s="7">
        <v>32</v>
      </c>
      <c r="W5" s="7">
        <v>16</v>
      </c>
      <c r="X5" s="7">
        <v>8</v>
      </c>
      <c r="Y5" s="7">
        <v>4</v>
      </c>
      <c r="Z5" s="7">
        <v>2</v>
      </c>
      <c r="AA5" s="7">
        <v>1</v>
      </c>
      <c r="AC5" s="7">
        <v>128</v>
      </c>
      <c r="AD5" s="7">
        <v>64</v>
      </c>
      <c r="AE5" s="7">
        <v>32</v>
      </c>
      <c r="AF5" s="7">
        <v>16</v>
      </c>
      <c r="AG5" s="7">
        <v>8</v>
      </c>
      <c r="AH5" s="7">
        <v>4</v>
      </c>
      <c r="AI5" s="7">
        <v>2</v>
      </c>
      <c r="AJ5" s="7">
        <v>1</v>
      </c>
    </row>
    <row r="6" spans="1:46" x14ac:dyDescent="0.2">
      <c r="B6" s="2"/>
      <c r="C6" s="2"/>
      <c r="D6" s="2"/>
      <c r="E6" s="2"/>
      <c r="F6" s="2"/>
      <c r="G6" s="2"/>
      <c r="H6" s="2"/>
      <c r="I6" s="2"/>
      <c r="K6" s="2"/>
      <c r="L6" s="2"/>
      <c r="M6" s="2"/>
      <c r="N6" s="2"/>
      <c r="O6" s="2"/>
      <c r="P6" s="2"/>
      <c r="Q6" s="2"/>
      <c r="R6" s="2"/>
      <c r="T6" s="2"/>
      <c r="U6" s="2"/>
      <c r="V6" s="2"/>
      <c r="W6" s="2"/>
      <c r="X6" s="2"/>
      <c r="Y6" s="2"/>
      <c r="Z6" s="2"/>
      <c r="AA6" s="2"/>
      <c r="AC6" s="2"/>
      <c r="AD6" s="2"/>
      <c r="AE6" s="2"/>
      <c r="AF6" s="2"/>
      <c r="AG6" s="2"/>
      <c r="AH6" s="2"/>
      <c r="AI6" s="2"/>
      <c r="AJ6" s="2"/>
    </row>
    <row r="7" spans="1:46" x14ac:dyDescent="0.2">
      <c r="B7" s="22" t="s">
        <v>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46" x14ac:dyDescent="0.2">
      <c r="B8" s="18">
        <v>192</v>
      </c>
      <c r="C8" s="19"/>
      <c r="D8" s="19"/>
      <c r="E8" s="19"/>
      <c r="F8" s="19"/>
      <c r="G8" s="19"/>
      <c r="H8" s="19"/>
      <c r="I8" s="20"/>
      <c r="K8" s="21">
        <v>168</v>
      </c>
      <c r="L8" s="21"/>
      <c r="M8" s="21"/>
      <c r="N8" s="21"/>
      <c r="O8" s="21"/>
      <c r="P8" s="21"/>
      <c r="Q8" s="21"/>
      <c r="R8" s="21"/>
      <c r="T8" s="21">
        <v>178</v>
      </c>
      <c r="U8" s="21"/>
      <c r="V8" s="21"/>
      <c r="W8" s="21"/>
      <c r="X8" s="21"/>
      <c r="Y8" s="21"/>
      <c r="Z8" s="21"/>
      <c r="AA8" s="21"/>
      <c r="AC8" s="21">
        <v>1</v>
      </c>
      <c r="AD8" s="21"/>
      <c r="AE8" s="21"/>
      <c r="AF8" s="21"/>
      <c r="AG8" s="21"/>
      <c r="AH8" s="21"/>
      <c r="AI8" s="21"/>
      <c r="AJ8" s="21"/>
    </row>
    <row r="9" spans="1:46" x14ac:dyDescent="0.2">
      <c r="B9" s="6">
        <f>IF(MOD(B8,256)&gt;=B$5,1,0)</f>
        <v>1</v>
      </c>
      <c r="C9" s="6">
        <f>IF(MOD(B8 - B9*B$5,256)&gt;=C$5,1,0)</f>
        <v>1</v>
      </c>
      <c r="D9" s="6">
        <f>IF(MOD(B8 - B9*B$5 - C9*C$5,256)&gt;=D$5,1,0)</f>
        <v>0</v>
      </c>
      <c r="E9" s="6">
        <f>IF(MOD(B8 - B9*B$5 - C9*C$5 - D9*D$5,256)&gt;=E$5,1,0)</f>
        <v>0</v>
      </c>
      <c r="F9" s="6">
        <f>IF(MOD(B8 - B9*B$5 - C9*C$5 - D9*D$5 - E9*E$5,256)&gt;=F$5,1,0)</f>
        <v>0</v>
      </c>
      <c r="G9" s="6">
        <f>IF(MOD(B8 - B9*B$5 - C9*C$5 - D9*D$5 - E9*E$5 - F9*F$5,256)&gt;=G$5,1,0)</f>
        <v>0</v>
      </c>
      <c r="H9" s="6">
        <f>IF(MOD(B8 - B9*B$5 - C9*C$5 - D9*D$5 - E9*E$5 - F9*F$5 - G9*G$5,256)&gt;=H$5,1,0)</f>
        <v>0</v>
      </c>
      <c r="I9" s="6">
        <f>IF(MOD(B8 - B9*B$5 - C9*C$5 - D9*D$5 - E9*E$5 - F9*F$5 - G9*G$5 - H9*H$5,256)&gt;=I$5,1,0)</f>
        <v>0</v>
      </c>
      <c r="K9" s="6">
        <f>IF(MOD(K8,256)&gt;=K$5,1,0)</f>
        <v>1</v>
      </c>
      <c r="L9" s="6">
        <f>IF(MOD(K8 - K9*K$5,256)&gt;=L$5,1,0)</f>
        <v>0</v>
      </c>
      <c r="M9" s="6">
        <f>IF(MOD(K8 - K9*K$5 - L9*L$5,256)&gt;=M$5,1,0)</f>
        <v>1</v>
      </c>
      <c r="N9" s="6">
        <f>IF(MOD(K8 - K9*K$5 - L9*L$5 - M9*M$5,256)&gt;=N$5,1,0)</f>
        <v>0</v>
      </c>
      <c r="O9" s="6">
        <f>IF(MOD(K8 - K9*K$5 - L9*L$5 - M9*M$5 - N9*N$5,256)&gt;=O$5,1,0)</f>
        <v>1</v>
      </c>
      <c r="P9" s="6">
        <f>IF(MOD(K8 - K9*K$5 - L9*L$5 - M9*M$5 - N9*N$5 - O9*O$5,256)&gt;=P$5,1,0)</f>
        <v>0</v>
      </c>
      <c r="Q9" s="6">
        <f>IF(MOD(K8 - K9*K$5 - L9*L$5 - M9*M$5 - N9*N$5 - O9*O$5 - P9*P$5,256)&gt;=Q$5,1,0)</f>
        <v>0</v>
      </c>
      <c r="R9" s="6">
        <f>IF(MOD(K8 - K9*K$5 - L9*L$5 - M9*M$5 - N9*N$5 - O9*O$5 - P9*P$5 - Q9*Q$5,256)&gt;=R$5,1,0)</f>
        <v>0</v>
      </c>
      <c r="T9" s="6">
        <f>IF(MOD(T8,256)&gt;=T$5,1,0)</f>
        <v>1</v>
      </c>
      <c r="U9" s="6">
        <f>IF(MOD(T8 - T9*T$5,256)&gt;=U$5,1,0)</f>
        <v>0</v>
      </c>
      <c r="V9" s="6">
        <f>IF(MOD(T8 - T9*T$5 - U9*U$5,256)&gt;=V$5,1,0)</f>
        <v>1</v>
      </c>
      <c r="W9" s="6">
        <f>IF(MOD(T8 - T9*T$5 - U9*U$5 - V9*V$5,256)&gt;=W$5,1,0)</f>
        <v>1</v>
      </c>
      <c r="X9" s="6">
        <f>IF(MOD(T8 - T9*T$5 - U9*U$5 - V9*V$5 - W9*W$5,256)&gt;=X$5,1,0)</f>
        <v>0</v>
      </c>
      <c r="Y9" s="6">
        <f>IF(MOD(T8 - T9*T$5 - U9*U$5 - V9*V$5 - W9*W$5 - X9*X$5,256)&gt;=Y$5,1,0)</f>
        <v>0</v>
      </c>
      <c r="Z9" s="6">
        <f>IF(MOD(T8 - T9*T$5 - U9*U$5 - V9*V$5 - W9*W$5 - X9*X$5 - Y9*Y$5,256)&gt;=Z$5,1,0)</f>
        <v>1</v>
      </c>
      <c r="AA9" s="6">
        <f>IF(MOD(T8 - T9*T$5 - U9*U$5 - V9*V$5 - W9*W$5 - X9*X$5 - Y9*Y$5 - Z9*Z$5,256)&gt;=AA$5,1,0)</f>
        <v>0</v>
      </c>
      <c r="AC9" s="6">
        <f>IF(MOD(AC8,256)&gt;=AC$5,1,0)</f>
        <v>0</v>
      </c>
      <c r="AD9" s="6">
        <f>IF(MOD(AC8 - AC9*AC$5,256)&gt;=AD$5,1,0)</f>
        <v>0</v>
      </c>
      <c r="AE9" s="6">
        <f>IF(MOD(AC8 - AC9*AC$5 - AD9*AD$5,256)&gt;=AE$5,1,0)</f>
        <v>0</v>
      </c>
      <c r="AF9" s="6">
        <f>IF(MOD(AC8 - AC9*AC$5 - AD9*AD$5 - AE9*AE$5,256)&gt;=AF$5,1,0)</f>
        <v>0</v>
      </c>
      <c r="AG9" s="6">
        <f>IF(MOD(AC8 - AC9*AC$5 - AD9*AD$5 - AE9*AE$5 - AF9*AF$5,256)&gt;=AG$5,1,0)</f>
        <v>0</v>
      </c>
      <c r="AH9" s="6">
        <f>IF(MOD(AC8 - AC9*AC$5 - AD9*AD$5 - AE9*AE$5 - AF9*AF$5 - AG9*AG$5,256)&gt;=AH$5,1,0)</f>
        <v>0</v>
      </c>
      <c r="AI9" s="6">
        <f>IF(MOD(AC8 - AC9*AC$5 - AD9*AD$5 - AE9*AE$5 - AF9*AF$5 - AG9*AG$5 - AH9*AH$5,256)&gt;=AI$5,1,0)</f>
        <v>0</v>
      </c>
      <c r="AJ9" s="6">
        <f>IF(MOD(AC8 - AC9*AC$5 - AD9*AD$5 - AE9*AE$5 - AF9*AF$5 - AG9*AG$5 - AH9*AH$5 - AI9*AI$5,256)&gt;=AJ$5,1,0)</f>
        <v>1</v>
      </c>
    </row>
    <row r="11" spans="1:46" x14ac:dyDescent="0.2">
      <c r="B11" s="22" t="s">
        <v>1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spans="1:46" x14ac:dyDescent="0.2">
      <c r="B12" s="18">
        <v>255</v>
      </c>
      <c r="C12" s="19"/>
      <c r="D12" s="19"/>
      <c r="E12" s="19"/>
      <c r="F12" s="19"/>
      <c r="G12" s="19"/>
      <c r="H12" s="19"/>
      <c r="I12" s="20"/>
      <c r="K12" s="21">
        <v>255</v>
      </c>
      <c r="L12" s="21"/>
      <c r="M12" s="21"/>
      <c r="N12" s="21"/>
      <c r="O12" s="21"/>
      <c r="P12" s="21"/>
      <c r="Q12" s="21"/>
      <c r="R12" s="21"/>
      <c r="T12" s="21">
        <v>240</v>
      </c>
      <c r="U12" s="21"/>
      <c r="V12" s="21"/>
      <c r="W12" s="21"/>
      <c r="X12" s="21"/>
      <c r="Y12" s="21"/>
      <c r="Z12" s="21"/>
      <c r="AA12" s="21"/>
      <c r="AC12" s="21">
        <v>0</v>
      </c>
      <c r="AD12" s="21"/>
      <c r="AE12" s="21"/>
      <c r="AF12" s="21"/>
      <c r="AG12" s="21"/>
      <c r="AH12" s="21"/>
      <c r="AI12" s="21"/>
      <c r="AJ12" s="21"/>
    </row>
    <row r="13" spans="1:46" x14ac:dyDescent="0.2">
      <c r="B13" s="6">
        <f>IF(MOD(B12,256)&gt;=B$5,1,0)</f>
        <v>1</v>
      </c>
      <c r="C13" s="6">
        <f>IF(MOD(B12 - B13*B$5,256)&gt;=C$5,1,0)</f>
        <v>1</v>
      </c>
      <c r="D13" s="6">
        <f>IF(MOD(B12 - B13*B$5 - C13*C$5,256)&gt;=D$5,1,0)</f>
        <v>1</v>
      </c>
      <c r="E13" s="6">
        <f>IF(MOD(B12 - B13*B$5 - C13*C$5 - D13*D$5,256)&gt;=E$5,1,0)</f>
        <v>1</v>
      </c>
      <c r="F13" s="6">
        <f>IF(MOD(B12 - B13*B$5 - C13*C$5 - D13*D$5 - E13*E$5,256)&gt;=F$5,1,0)</f>
        <v>1</v>
      </c>
      <c r="G13" s="6">
        <f>IF(MOD(B12 - B13*B$5 - C13*C$5 - D13*D$5 - E13*E$5 - F13*F$5,256)&gt;=G$5,1,0)</f>
        <v>1</v>
      </c>
      <c r="H13" s="6">
        <f>IF(MOD(B12 - B13*B$5 - C13*C$5 - D13*D$5 - E13*E$5 - F13*F$5 - G13*G$5,256)&gt;=H$5,1,0)</f>
        <v>1</v>
      </c>
      <c r="I13" s="6">
        <f>IF(MOD(B12 - B13*B$5 - C13*C$5 - D13*D$5 - E13*E$5 - F13*F$5 - G13*G$5 - H13*H$5,256)&gt;=I$5,1,0)</f>
        <v>1</v>
      </c>
      <c r="K13" s="6">
        <f>IF(MOD(K12,256)&gt;=K$5,1,0)</f>
        <v>1</v>
      </c>
      <c r="L13" s="6">
        <f>IF(MOD(K12 - K13*K$5,256)&gt;=L$5,1,0)</f>
        <v>1</v>
      </c>
      <c r="M13" s="6">
        <f>IF(MOD(K12 - K13*K$5 - L13*L$5,256)&gt;=M$5,1,0)</f>
        <v>1</v>
      </c>
      <c r="N13" s="6">
        <f>IF(MOD(K12 - K13*K$5 - L13*L$5 - M13*M$5,256)&gt;=N$5,1,0)</f>
        <v>1</v>
      </c>
      <c r="O13" s="6">
        <f>IF(MOD(K12 - K13*K$5 - L13*L$5 - M13*M$5 - N13*N$5,256)&gt;=O$5,1,0)</f>
        <v>1</v>
      </c>
      <c r="P13" s="6">
        <f>IF(MOD(K12 - K13*K$5 - L13*L$5 - M13*M$5 - N13*N$5 - O13*O$5,256)&gt;=P$5,1,0)</f>
        <v>1</v>
      </c>
      <c r="Q13" s="6">
        <f>IF(MOD(K12 - K13*K$5 - L13*L$5 - M13*M$5 - N13*N$5 - O13*O$5 - P13*P$5,256)&gt;=Q$5,1,0)</f>
        <v>1</v>
      </c>
      <c r="R13" s="6">
        <f>IF(MOD(K12 - K13*K$5 - L13*L$5 - M13*M$5 - N13*N$5 - O13*O$5 - P13*P$5 - Q13*Q$5,256)&gt;=R$5,1,0)</f>
        <v>1</v>
      </c>
      <c r="T13" s="6">
        <f>IF(MOD(T12,256)&gt;=T$5,1,0)</f>
        <v>1</v>
      </c>
      <c r="U13" s="6">
        <f>IF(MOD(T12 - T13*T$5,256)&gt;=U$5,1,0)</f>
        <v>1</v>
      </c>
      <c r="V13" s="6">
        <f>IF(MOD(T12 - T13*T$5 - U13*U$5,256)&gt;=V$5,1,0)</f>
        <v>1</v>
      </c>
      <c r="W13" s="6">
        <f>IF(MOD(T12 - T13*T$5 - U13*U$5 - V13*V$5,256)&gt;=W$5,1,0)</f>
        <v>1</v>
      </c>
      <c r="X13" s="6">
        <f>IF(MOD(T12 - T13*T$5 - U13*U$5 - V13*V$5 - W13*W$5,256)&gt;=X$5,1,0)</f>
        <v>0</v>
      </c>
      <c r="Y13" s="6">
        <f>IF(MOD(T12 - T13*T$5 - U13*U$5 - V13*V$5 - W13*W$5 - X13*X$5,256)&gt;=Y$5,1,0)</f>
        <v>0</v>
      </c>
      <c r="Z13" s="6">
        <f>IF(MOD(T12 - T13*T$5 - U13*U$5 - V13*V$5 - W13*W$5 - X13*X$5 - Y13*Y$5,256)&gt;=Z$5,1,0)</f>
        <v>0</v>
      </c>
      <c r="AA13" s="6">
        <f>IF(MOD(T12 - T13*T$5 - U13*U$5 - V13*V$5 - W13*W$5 - X13*X$5 - Y13*Y$5 - Z13*Z$5,256)&gt;=AA$5,1,0)</f>
        <v>0</v>
      </c>
      <c r="AC13" s="6">
        <f>IF(MOD(AC12,256)&gt;=AC$5,1,0)</f>
        <v>0</v>
      </c>
      <c r="AD13" s="6">
        <f>IF(MOD(AC12 - AC13*AC$5,256)&gt;=AD$5,1,0)</f>
        <v>0</v>
      </c>
      <c r="AE13" s="6">
        <f>IF(MOD(AC12 - AC13*AC$5 - AD13*AD$5,256)&gt;=AE$5,1,0)</f>
        <v>0</v>
      </c>
      <c r="AF13" s="6">
        <f>IF(MOD(AC12 - AC13*AC$5 - AD13*AD$5 - AE13*AE$5,256)&gt;=AF$5,1,0)</f>
        <v>0</v>
      </c>
      <c r="AG13" s="6">
        <f>IF(MOD(AC12 - AC13*AC$5 - AD13*AD$5 - AE13*AE$5 - AF13*AF$5,256)&gt;=AG$5,1,0)</f>
        <v>0</v>
      </c>
      <c r="AH13" s="6">
        <f>IF(MOD(AC12 - AC13*AC$5 - AD13*AD$5 - AE13*AE$5 - AF13*AF$5 - AG13*AG$5,256)&gt;=AH$5,1,0)</f>
        <v>0</v>
      </c>
      <c r="AI13" s="6">
        <f>IF(MOD(AC12 - AC13*AC$5 - AD13*AD$5 - AE13*AE$5 - AF13*AF$5 - AG13*AG$5 - AH13*AH$5,256)&gt;=AI$5,1,0)</f>
        <v>0</v>
      </c>
      <c r="AJ13" s="6">
        <f>IF(MOD(AC12 - AC13*AC$5 - AD13*AD$5 - AE13*AE$5 - AF13*AF$5 - AG13*AG$5 - AH13*AH$5 - AI13*AI$5,256)&gt;=AJ$5,1,0)</f>
        <v>0</v>
      </c>
    </row>
    <row r="14" spans="1:46" ht="4.5" customHeight="1" x14ac:dyDescent="0.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3"/>
      <c r="AL14"/>
      <c r="AM14"/>
      <c r="AN14"/>
      <c r="AO14"/>
      <c r="AP14"/>
      <c r="AQ14"/>
      <c r="AR14"/>
      <c r="AS14"/>
      <c r="AT14"/>
    </row>
    <row r="15" spans="1:46" ht="4.5" customHeight="1" x14ac:dyDescent="0.2">
      <c r="A15"/>
      <c r="AK15"/>
      <c r="AL15"/>
      <c r="AM15"/>
      <c r="AN15"/>
      <c r="AO15"/>
      <c r="AP15"/>
      <c r="AQ15"/>
      <c r="AR15"/>
      <c r="AS15"/>
      <c r="AT15"/>
    </row>
    <row r="16" spans="1:46" ht="4.5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x14ac:dyDescent="0.2">
      <c r="A17"/>
      <c r="B17" s="22" t="s">
        <v>2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/>
      <c r="AL17"/>
      <c r="AM17"/>
      <c r="AN17"/>
      <c r="AO17"/>
      <c r="AP17"/>
      <c r="AQ17"/>
      <c r="AR17"/>
      <c r="AS17"/>
      <c r="AT17"/>
    </row>
    <row r="18" spans="1:46" x14ac:dyDescent="0.2">
      <c r="A18"/>
      <c r="B18" s="12">
        <f>B$5*B19+C$5*C19+D$5*D19+E$5*E19+F$5*F19+G$5*G19+H$5*H19+I$5*I19</f>
        <v>192</v>
      </c>
      <c r="C18" s="13"/>
      <c r="D18" s="13"/>
      <c r="E18" s="13"/>
      <c r="F18" s="13"/>
      <c r="G18" s="13"/>
      <c r="H18" s="13"/>
      <c r="I18" s="14"/>
      <c r="K18" s="11">
        <f>K$5*K19+L$5*L19+M$5*M19+N$5*N19+O$5*O19+P$5*P19+Q$5*Q19+R$5*R19</f>
        <v>168</v>
      </c>
      <c r="L18" s="11"/>
      <c r="M18" s="11"/>
      <c r="N18" s="11"/>
      <c r="O18" s="11"/>
      <c r="P18" s="11"/>
      <c r="Q18" s="11"/>
      <c r="R18" s="11"/>
      <c r="T18" s="11">
        <f>T$5*T19+U$5*U19+V$5*V19+W$5*W19+X$5*X19+Y$5*Y19+Z$5*Z19+AA$5*AA19</f>
        <v>176</v>
      </c>
      <c r="U18" s="11"/>
      <c r="V18" s="11"/>
      <c r="W18" s="11"/>
      <c r="X18" s="11"/>
      <c r="Y18" s="11"/>
      <c r="Z18" s="11"/>
      <c r="AA18" s="11"/>
      <c r="AC18" s="11">
        <f>AC$5*AC19+AD$5*AD19+AE$5*AE19+AF$5*AF19+AG$5*AG19+AH$5*AH19+AI$5*AI19+AJ$5*AJ19</f>
        <v>0</v>
      </c>
      <c r="AD18" s="11"/>
      <c r="AE18" s="11"/>
      <c r="AF18" s="11"/>
      <c r="AG18" s="11"/>
      <c r="AH18" s="11"/>
      <c r="AI18" s="11"/>
      <c r="AJ18" s="11"/>
      <c r="AK18"/>
      <c r="AL18"/>
      <c r="AM18"/>
      <c r="AN18"/>
      <c r="AO18"/>
      <c r="AP18"/>
      <c r="AQ18"/>
      <c r="AR18"/>
      <c r="AS18"/>
      <c r="AT18"/>
    </row>
    <row r="19" spans="1:46" x14ac:dyDescent="0.2">
      <c r="A19"/>
      <c r="B19" s="5">
        <f>1*(AND(B9,B13))</f>
        <v>1</v>
      </c>
      <c r="C19" s="5">
        <f t="shared" ref="C19:I19" si="0">1*(AND(C9,C13))</f>
        <v>1</v>
      </c>
      <c r="D19" s="5">
        <f t="shared" si="0"/>
        <v>0</v>
      </c>
      <c r="E19" s="5">
        <f t="shared" si="0"/>
        <v>0</v>
      </c>
      <c r="F19" s="5">
        <f t="shared" si="0"/>
        <v>0</v>
      </c>
      <c r="G19" s="5">
        <f t="shared" si="0"/>
        <v>0</v>
      </c>
      <c r="H19" s="5">
        <f t="shared" si="0"/>
        <v>0</v>
      </c>
      <c r="I19" s="5">
        <f t="shared" si="0"/>
        <v>0</v>
      </c>
      <c r="K19" s="5">
        <f>1*(AND(K9,K13))</f>
        <v>1</v>
      </c>
      <c r="L19" s="5">
        <f t="shared" ref="L19:R19" si="1">1*(AND(L9,L13))</f>
        <v>0</v>
      </c>
      <c r="M19" s="5">
        <f t="shared" si="1"/>
        <v>1</v>
      </c>
      <c r="N19" s="5">
        <f t="shared" si="1"/>
        <v>0</v>
      </c>
      <c r="O19" s="5">
        <f t="shared" si="1"/>
        <v>1</v>
      </c>
      <c r="P19" s="5">
        <f t="shared" si="1"/>
        <v>0</v>
      </c>
      <c r="Q19" s="5">
        <f t="shared" si="1"/>
        <v>0</v>
      </c>
      <c r="R19" s="5">
        <f t="shared" si="1"/>
        <v>0</v>
      </c>
      <c r="T19" s="5">
        <f>1*(AND(T9,T13))</f>
        <v>1</v>
      </c>
      <c r="U19" s="5">
        <f t="shared" ref="U19:AA19" si="2">1*(AND(U9,U13))</f>
        <v>0</v>
      </c>
      <c r="V19" s="5">
        <f t="shared" si="2"/>
        <v>1</v>
      </c>
      <c r="W19" s="5">
        <f t="shared" si="2"/>
        <v>1</v>
      </c>
      <c r="X19" s="5">
        <f t="shared" si="2"/>
        <v>0</v>
      </c>
      <c r="Y19" s="5">
        <f t="shared" si="2"/>
        <v>0</v>
      </c>
      <c r="Z19" s="5">
        <f t="shared" si="2"/>
        <v>0</v>
      </c>
      <c r="AA19" s="5">
        <f t="shared" si="2"/>
        <v>0</v>
      </c>
      <c r="AC19" s="5">
        <f>1*(AND(AC9,AC13))</f>
        <v>0</v>
      </c>
      <c r="AD19" s="5">
        <f t="shared" ref="AD19:AJ19" si="3">1*(AND(AD9,AD13))</f>
        <v>0</v>
      </c>
      <c r="AE19" s="5">
        <f t="shared" si="3"/>
        <v>0</v>
      </c>
      <c r="AF19" s="5">
        <f t="shared" si="3"/>
        <v>0</v>
      </c>
      <c r="AG19" s="5">
        <f t="shared" si="3"/>
        <v>0</v>
      </c>
      <c r="AH19" s="5">
        <f t="shared" si="3"/>
        <v>0</v>
      </c>
      <c r="AI19" s="5">
        <f t="shared" si="3"/>
        <v>0</v>
      </c>
      <c r="AJ19" s="5">
        <f t="shared" si="3"/>
        <v>0</v>
      </c>
      <c r="AK19"/>
      <c r="AL19"/>
      <c r="AM19"/>
      <c r="AN19"/>
      <c r="AO19"/>
      <c r="AP19"/>
      <c r="AQ19"/>
      <c r="AR19"/>
      <c r="AS19"/>
      <c r="AT19"/>
    </row>
    <row r="20" spans="1:46" ht="4.5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4.5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x14ac:dyDescent="0.2">
      <c r="A22"/>
      <c r="B22" s="22" t="s">
        <v>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/>
      <c r="AL22"/>
      <c r="AM22"/>
      <c r="AN22"/>
      <c r="AO22"/>
      <c r="AP22"/>
      <c r="AQ22"/>
      <c r="AR22"/>
      <c r="AS22"/>
      <c r="AT22"/>
    </row>
    <row r="23" spans="1:46" x14ac:dyDescent="0.2">
      <c r="A23"/>
      <c r="B23" s="12">
        <f>B$5*B24+C$5*C24+D$5*D24+E$5*E24+F$5*F24+G$5*G24+H$5*H24+I$5*I24</f>
        <v>192</v>
      </c>
      <c r="C23" s="13"/>
      <c r="D23" s="13"/>
      <c r="E23" s="13"/>
      <c r="F23" s="13"/>
      <c r="G23" s="13"/>
      <c r="H23" s="13"/>
      <c r="I23" s="14"/>
      <c r="K23" s="11">
        <f>K$5*K24+L$5*L24+M$5*M24+N$5*N24+O$5*O24+P$5*P24+Q$5*Q24+R$5*R24</f>
        <v>168</v>
      </c>
      <c r="L23" s="11"/>
      <c r="M23" s="11"/>
      <c r="N23" s="11"/>
      <c r="O23" s="11"/>
      <c r="P23" s="11"/>
      <c r="Q23" s="11"/>
      <c r="R23" s="11"/>
      <c r="T23" s="11">
        <f>T$5*T24+U$5*U24+V$5*V24+W$5*W24+X$5*X24+Y$5*Y24+Z$5*Z24+AA$5*AA24</f>
        <v>191</v>
      </c>
      <c r="U23" s="11"/>
      <c r="V23" s="11"/>
      <c r="W23" s="11"/>
      <c r="X23" s="11"/>
      <c r="Y23" s="11"/>
      <c r="Z23" s="11"/>
      <c r="AA23" s="11"/>
      <c r="AC23" s="11">
        <f>AC$5*AC24+AD$5*AD24+AE$5*AE24+AF$5*AF24+AG$5*AG24+AH$5*AH24+AI$5*AI24+AJ$5*AJ24</f>
        <v>255</v>
      </c>
      <c r="AD23" s="11"/>
      <c r="AE23" s="11"/>
      <c r="AF23" s="11"/>
      <c r="AG23" s="11"/>
      <c r="AH23" s="11"/>
      <c r="AI23" s="11"/>
      <c r="AJ23" s="11"/>
      <c r="AK23"/>
      <c r="AL23"/>
      <c r="AM23"/>
      <c r="AN23"/>
      <c r="AO23"/>
      <c r="AP23"/>
      <c r="AQ23"/>
      <c r="AR23"/>
      <c r="AS23"/>
      <c r="AT23"/>
    </row>
    <row r="24" spans="1:46" x14ac:dyDescent="0.2">
      <c r="A24"/>
      <c r="B24" s="5">
        <f>IF(B13 = 0, 1, B19)</f>
        <v>1</v>
      </c>
      <c r="C24" s="5">
        <f t="shared" ref="C24:I24" si="4">IF(C13 = 0, 1, C19)</f>
        <v>1</v>
      </c>
      <c r="D24" s="5">
        <f t="shared" si="4"/>
        <v>0</v>
      </c>
      <c r="E24" s="5">
        <f t="shared" si="4"/>
        <v>0</v>
      </c>
      <c r="F24" s="5">
        <f t="shared" si="4"/>
        <v>0</v>
      </c>
      <c r="G24" s="5">
        <f t="shared" si="4"/>
        <v>0</v>
      </c>
      <c r="H24" s="5">
        <f t="shared" si="4"/>
        <v>0</v>
      </c>
      <c r="I24" s="5">
        <f t="shared" si="4"/>
        <v>0</v>
      </c>
      <c r="K24" s="5">
        <f>IF(K13 = 0, 1, K19)</f>
        <v>1</v>
      </c>
      <c r="L24" s="5">
        <f t="shared" ref="L24:R24" si="5">IF(L13 = 0, 1, L19)</f>
        <v>0</v>
      </c>
      <c r="M24" s="5">
        <f t="shared" si="5"/>
        <v>1</v>
      </c>
      <c r="N24" s="5">
        <f t="shared" si="5"/>
        <v>0</v>
      </c>
      <c r="O24" s="5">
        <f t="shared" si="5"/>
        <v>1</v>
      </c>
      <c r="P24" s="5">
        <f t="shared" si="5"/>
        <v>0</v>
      </c>
      <c r="Q24" s="5">
        <f t="shared" si="5"/>
        <v>0</v>
      </c>
      <c r="R24" s="5">
        <f t="shared" si="5"/>
        <v>0</v>
      </c>
      <c r="T24" s="5">
        <f>IF(T13 = 0, 1, T19)</f>
        <v>1</v>
      </c>
      <c r="U24" s="5">
        <f t="shared" ref="U24:Z24" si="6">IF(U13 = 0, 1, U19)</f>
        <v>0</v>
      </c>
      <c r="V24" s="5">
        <f t="shared" si="6"/>
        <v>1</v>
      </c>
      <c r="W24" s="5">
        <f t="shared" si="6"/>
        <v>1</v>
      </c>
      <c r="X24" s="5">
        <f t="shared" si="6"/>
        <v>1</v>
      </c>
      <c r="Y24" s="5">
        <f t="shared" si="6"/>
        <v>1</v>
      </c>
      <c r="Z24" s="5">
        <f t="shared" si="6"/>
        <v>1</v>
      </c>
      <c r="AA24" s="5">
        <f>IF(AA13 = 0, 1, AA19)</f>
        <v>1</v>
      </c>
      <c r="AC24" s="5">
        <f>IF(AC13 = 0, 1, AC19)</f>
        <v>1</v>
      </c>
      <c r="AD24" s="5">
        <f t="shared" ref="AD24:AJ24" si="7">IF(AD13 = 0, 1, AD19)</f>
        <v>1</v>
      </c>
      <c r="AE24" s="5">
        <f t="shared" si="7"/>
        <v>1</v>
      </c>
      <c r="AF24" s="5">
        <f t="shared" si="7"/>
        <v>1</v>
      </c>
      <c r="AG24" s="5">
        <f t="shared" si="7"/>
        <v>1</v>
      </c>
      <c r="AH24" s="5">
        <f t="shared" si="7"/>
        <v>1</v>
      </c>
      <c r="AI24" s="5">
        <f t="shared" si="7"/>
        <v>1</v>
      </c>
      <c r="AJ24" s="5">
        <f t="shared" si="7"/>
        <v>1</v>
      </c>
      <c r="AK24"/>
      <c r="AL24"/>
      <c r="AM24"/>
      <c r="AN24"/>
      <c r="AO24"/>
      <c r="AP24"/>
      <c r="AQ24"/>
      <c r="AR24"/>
      <c r="AS24"/>
      <c r="AT24"/>
    </row>
    <row r="25" spans="1:46" ht="4.5" customHeigh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13.5" thickBo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4" thickBot="1" x14ac:dyDescent="0.4">
      <c r="A27"/>
      <c r="B27" s="15" t="str">
        <f>B2</f>
        <v>Werte nur in graublaue Felder eingeben.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7"/>
      <c r="AK27"/>
      <c r="AL27"/>
      <c r="AM27"/>
      <c r="AN27"/>
      <c r="AO27"/>
      <c r="AP27"/>
      <c r="AQ27"/>
      <c r="AR27"/>
      <c r="AS27"/>
      <c r="AT27"/>
    </row>
    <row r="28" spans="1:4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x14ac:dyDescent="0.2">
      <c r="A29"/>
      <c r="B29" s="9" t="s">
        <v>4</v>
      </c>
      <c r="C29" s="9"/>
      <c r="D29" s="9"/>
      <c r="E29" s="9"/>
      <c r="F29"/>
      <c r="G29" s="10">
        <f>B8*POWER(256,3) + K8*POWER(256,2) + T8*256 + AC8</f>
        <v>3232281089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x14ac:dyDescent="0.2">
      <c r="A32"/>
      <c r="B32" s="8" t="s">
        <v>5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</sheetData>
  <mergeCells count="24">
    <mergeCell ref="B11:AJ11"/>
    <mergeCell ref="B17:AJ17"/>
    <mergeCell ref="B18:I18"/>
    <mergeCell ref="K18:R18"/>
    <mergeCell ref="T18:AA18"/>
    <mergeCell ref="AC18:AJ18"/>
    <mergeCell ref="AC12:AJ12"/>
    <mergeCell ref="B12:I12"/>
    <mergeCell ref="K12:R12"/>
    <mergeCell ref="T12:AA12"/>
    <mergeCell ref="B2:AJ2"/>
    <mergeCell ref="B8:I8"/>
    <mergeCell ref="K8:R8"/>
    <mergeCell ref="T8:AA8"/>
    <mergeCell ref="AC8:AJ8"/>
    <mergeCell ref="B7:AJ7"/>
    <mergeCell ref="B22:AJ22"/>
    <mergeCell ref="B29:E29"/>
    <mergeCell ref="G29:R29"/>
    <mergeCell ref="AC23:AJ23"/>
    <mergeCell ref="B27:AJ27"/>
    <mergeCell ref="B23:I23"/>
    <mergeCell ref="K23:R23"/>
    <mergeCell ref="T23:AA23"/>
  </mergeCells>
  <phoneticPr fontId="1" type="noConversion"/>
  <conditionalFormatting sqref="K24:R24 B24:I24 T24:AA24 AC24:AJ24">
    <cfRule type="cellIs" dxfId="2" priority="1" stopIfTrue="1" operator="notEqual">
      <formula>B$19</formula>
    </cfRule>
  </conditionalFormatting>
  <conditionalFormatting sqref="B19:AJ19">
    <cfRule type="cellIs" dxfId="1" priority="2" stopIfTrue="1" operator="notEqual">
      <formula>B$24</formula>
    </cfRule>
  </conditionalFormatting>
  <conditionalFormatting sqref="B13:I13 K13:R13 T13:AA13 AC13:AJ13">
    <cfRule type="cellIs" dxfId="0" priority="3" stopIfTrue="1" operator="equal">
      <formula>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Subnet 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IP-Adressen Rechner</dc:title>
  <dc:subject>IT--02-02</dc:subject>
  <dc:creator>Tom Gries</dc:creator>
  <cp:lastModifiedBy>TOMO</cp:lastModifiedBy>
  <dcterms:created xsi:type="dcterms:W3CDTF">2004-06-12T17:46:27Z</dcterms:created>
  <dcterms:modified xsi:type="dcterms:W3CDTF">2022-10-31T09:17:52Z</dcterms:modified>
</cp:coreProperties>
</file>