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3833" yWindow="2813" windowWidth="20730" windowHeight="11760" tabRatio="560" activeTab="1"/>
  </bookViews>
  <sheets>
    <sheet name="Log" sheetId="2" r:id="rId1"/>
    <sheet name="Notes" sheetId="3" r:id="rId2"/>
  </sheets>
  <definedNames>
    <definedName name="_xlnm.Print_Area" localSheetId="0">Log!$B$1:$I$12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2" l="1"/>
  <c r="G31" i="2"/>
  <c r="E30" i="2"/>
  <c r="G30" i="2"/>
  <c r="E29" i="2"/>
  <c r="G29" i="2"/>
  <c r="E28" i="2"/>
  <c r="G28" i="2"/>
  <c r="E27" i="2"/>
  <c r="G27" i="2"/>
  <c r="E26" i="2"/>
  <c r="G26" i="2"/>
  <c r="E25" i="2"/>
  <c r="G25" i="2"/>
  <c r="E24" i="2"/>
  <c r="G24" i="2"/>
  <c r="E23" i="2"/>
  <c r="G23" i="2"/>
  <c r="E22" i="2"/>
  <c r="G22" i="2"/>
  <c r="E21" i="2"/>
  <c r="G21" i="2"/>
  <c r="E20" i="2"/>
  <c r="G20" i="2"/>
  <c r="E19" i="2"/>
  <c r="G19" i="2"/>
  <c r="E18" i="2"/>
  <c r="G18" i="2"/>
  <c r="E17" i="2"/>
  <c r="G17" i="2"/>
  <c r="E16" i="2"/>
  <c r="G16" i="2"/>
  <c r="E15" i="2"/>
  <c r="G15" i="2"/>
  <c r="E14" i="2"/>
  <c r="G14" i="2"/>
  <c r="E13" i="2"/>
  <c r="G13" i="2"/>
  <c r="E12" i="2"/>
  <c r="G12" i="2"/>
  <c r="E11" i="2"/>
  <c r="G11" i="2"/>
  <c r="E10" i="2"/>
  <c r="G10" i="2"/>
  <c r="E9" i="2"/>
  <c r="G9" i="2"/>
  <c r="E8" i="2"/>
  <c r="G8" i="2"/>
  <c r="E7" i="2"/>
  <c r="G7" i="2"/>
  <c r="E6" i="2"/>
  <c r="G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8" i="2"/>
  <c r="F9" i="2"/>
  <c r="F10" i="2"/>
  <c r="F11" i="2"/>
  <c r="F7" i="2"/>
  <c r="F6" i="2"/>
</calcChain>
</file>

<file path=xl/sharedStrings.xml><?xml version="1.0" encoding="utf-8"?>
<sst xmlns="http://schemas.openxmlformats.org/spreadsheetml/2006/main" count="48" uniqueCount="32">
  <si>
    <t>Trial</t>
  </si>
  <si>
    <t>Project:</t>
  </si>
  <si>
    <t>Date</t>
  </si>
  <si>
    <t>Notes</t>
  </si>
  <si>
    <t>Description:</t>
  </si>
  <si>
    <t>Round</t>
  </si>
  <si>
    <r>
      <t>T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(s)</t>
    </r>
  </si>
  <si>
    <r>
      <t>H</t>
    </r>
    <r>
      <rPr>
        <b/>
        <vertAlign val="subscript"/>
        <sz val="10"/>
        <rFont val="Helvetica"/>
        <family val="2"/>
      </rPr>
      <t>fs</t>
    </r>
    <r>
      <rPr>
        <b/>
        <sz val="10"/>
        <rFont val="Helvetica"/>
        <family val="2"/>
      </rPr>
      <t xml:space="preserve"> (m)</t>
    </r>
  </si>
  <si>
    <t>complete</t>
  </si>
  <si>
    <r>
      <t xml:space="preserve">complete, </t>
    </r>
    <r>
      <rPr>
        <sz val="10"/>
        <color rgb="FFFF0000"/>
        <rFont val="Helvetica"/>
      </rPr>
      <t>trial number not incremented at DAQ, check data log</t>
    </r>
  </si>
  <si>
    <t>complete, motor encoder data is terrrible, chain barely moving</t>
  </si>
  <si>
    <t>complete, damping applied @ ~70s</t>
  </si>
  <si>
    <t>complete, Kelley video</t>
  </si>
  <si>
    <t>- Trials 1-6 were not intended, but data may still be useful</t>
  </si>
  <si>
    <t>- NOTE: only applying damping when motor is engaged, for H2 that is a very small range of motion</t>
  </si>
  <si>
    <t>- ex: backlash in system reads 7deg p2p on flap encoder and ~0.5deg p2p on motor encoder</t>
  </si>
  <si>
    <t>complete, repeat Trial 10, flap1 p2p ~11deg, motor1 p2p ~4deg</t>
  </si>
  <si>
    <t>complete, repeat Trial 8, flap1 p2p ~7deg, motor1 p2p ~0.5deg</t>
  </si>
  <si>
    <t>complete, repeat Trial 12, Kelley video, flap1 p2p ~12.5deg, motor1 p2p ~5.5deg</t>
  </si>
  <si>
    <t>complete, repeat Trial 8, flap1 p2p ~6.7deg, motor1 p2p ~0.5deg</t>
  </si>
  <si>
    <t>complete, repeat Trial 12, flap1 p2p ~13deg, motor1 p2p ~8.5deg, no damping</t>
  </si>
  <si>
    <t>complete, repeat Trial 12, flap1 p2p ~12.7deg, motor1 p2p ~5.5deg, no damping</t>
  </si>
  <si>
    <t>Configuration 1 Regular Waves, Flap1 free, Flap2 down, Platform locked</t>
  </si>
  <si>
    <t>- Damping = 0.1 Nms</t>
  </si>
  <si>
    <t>WECSIM2</t>
  </si>
  <si>
    <r>
      <t>T</t>
    </r>
    <r>
      <rPr>
        <b/>
        <sz val="10"/>
        <rFont val="Helvetica"/>
        <family val="2"/>
      </rPr>
      <t xml:space="preserve"> (s)</t>
    </r>
  </si>
  <si>
    <r>
      <t>H</t>
    </r>
    <r>
      <rPr>
        <b/>
        <sz val="10"/>
        <rFont val="Helvetica"/>
        <family val="2"/>
      </rPr>
      <t xml:space="preserve"> (m)</t>
    </r>
  </si>
  <si>
    <t>- config 1</t>
  </si>
  <si>
    <t>Flag</t>
  </si>
  <si>
    <t>Time</t>
  </si>
  <si>
    <t>Config1Reg</t>
  </si>
  <si>
    <t>Experiment: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</si>
</sst>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m/d/yy;@"/>
    <numFmt numFmtId="167" formatCode="0.000"/>
  </numFmts>
  <fonts count="11" x14ac:knownFonts="1">
    <font>
      <sz val="10"/>
      <color theme="1"/>
      <name val="Helvetica"/>
      <family val="2"/>
    </font>
    <font>
      <sz val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  <font>
      <sz val="10"/>
      <name val="Helvetica"/>
      <family val="2"/>
    </font>
    <font>
      <b/>
      <sz val="10"/>
      <name val="Helvetica"/>
      <family val="2"/>
    </font>
    <font>
      <b/>
      <vertAlign val="subscript"/>
      <sz val="10"/>
      <name val="Helvetica"/>
      <family val="2"/>
    </font>
    <font>
      <sz val="10"/>
      <color rgb="FFFF0000"/>
      <name val="Helvetica"/>
    </font>
    <font>
      <sz val="10"/>
      <name val="Helvetica"/>
    </font>
    <font>
      <sz val="10"/>
      <color rgb="FFFF0000"/>
      <name val="Helvetica"/>
      <family val="2"/>
    </font>
    <font>
      <b/>
      <sz val="10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5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/>
    <xf numFmtId="2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165" fontId="4" fillId="0" borderId="0" xfId="0" applyNumberFormat="1" applyFont="1" applyFill="1" applyBorder="1" applyAlignment="1"/>
    <xf numFmtId="0" fontId="4" fillId="0" borderId="0" xfId="0" applyFont="1" applyAlignment="1"/>
    <xf numFmtId="166" fontId="4" fillId="0" borderId="0" xfId="0" applyNumberFormat="1" applyFont="1"/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166" fontId="4" fillId="0" borderId="1" xfId="0" applyNumberFormat="1" applyFont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1" fontId="4" fillId="4" borderId="13" xfId="0" applyNumberFormat="1" applyFont="1" applyFill="1" applyBorder="1" applyAlignment="1">
      <alignment horizontal="center" vertical="center"/>
    </xf>
    <xf numFmtId="165" fontId="4" fillId="4" borderId="13" xfId="0" applyNumberFormat="1" applyFont="1" applyFill="1" applyBorder="1" applyAlignment="1">
      <alignment horizontal="center" vertical="center"/>
    </xf>
    <xf numFmtId="166" fontId="4" fillId="0" borderId="13" xfId="0" applyNumberFormat="1" applyFont="1" applyBorder="1" applyAlignment="1">
      <alignment horizontal="center" vertical="center"/>
    </xf>
    <xf numFmtId="20" fontId="4" fillId="0" borderId="13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" fontId="5" fillId="3" borderId="12" xfId="0" applyNumberFormat="1" applyFont="1" applyFill="1" applyBorder="1" applyAlignment="1">
      <alignment horizontal="center" vertical="center"/>
    </xf>
    <xf numFmtId="2" fontId="5" fillId="4" borderId="12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2" fontId="4" fillId="3" borderId="15" xfId="0" applyNumberFormat="1" applyFont="1" applyFill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center" vertical="center"/>
    </xf>
    <xf numFmtId="165" fontId="4" fillId="4" borderId="15" xfId="0" applyNumberFormat="1" applyFont="1" applyFill="1" applyBorder="1" applyAlignment="1">
      <alignment horizontal="center" vertical="center"/>
    </xf>
    <xf numFmtId="166" fontId="4" fillId="0" borderId="15" xfId="0" applyNumberFormat="1" applyFont="1" applyBorder="1" applyAlignment="1">
      <alignment horizontal="center" vertical="center"/>
    </xf>
    <xf numFmtId="20" fontId="4" fillId="0" borderId="15" xfId="0" applyNumberFormat="1" applyFont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2" fontId="4" fillId="3" borderId="18" xfId="0" applyNumberFormat="1" applyFont="1" applyFill="1" applyBorder="1" applyAlignment="1">
      <alignment horizontal="center" vertical="center"/>
    </xf>
    <xf numFmtId="1" fontId="4" fillId="4" borderId="18" xfId="0" applyNumberFormat="1" applyFont="1" applyFill="1" applyBorder="1" applyAlignment="1">
      <alignment horizontal="center" vertical="center"/>
    </xf>
    <xf numFmtId="165" fontId="4" fillId="4" borderId="18" xfId="0" applyNumberFormat="1" applyFont="1" applyFill="1" applyBorder="1" applyAlignment="1">
      <alignment horizontal="center" vertical="center"/>
    </xf>
    <xf numFmtId="166" fontId="4" fillId="0" borderId="18" xfId="0" applyNumberFormat="1" applyFont="1" applyBorder="1" applyAlignment="1">
      <alignment horizontal="center" vertical="center"/>
    </xf>
    <xf numFmtId="20" fontId="4" fillId="0" borderId="18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5" fillId="0" borderId="5" xfId="0" quotePrefix="1" applyFont="1" applyBorder="1" applyAlignment="1">
      <alignment horizontal="left" vertical="center"/>
    </xf>
    <xf numFmtId="0" fontId="8" fillId="0" borderId="5" xfId="0" quotePrefix="1" applyFont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left" vertical="center"/>
    </xf>
    <xf numFmtId="167" fontId="4" fillId="3" borderId="15" xfId="0" applyNumberFormat="1" applyFont="1" applyFill="1" applyBorder="1" applyAlignment="1">
      <alignment horizontal="center" vertical="center"/>
    </xf>
    <xf numFmtId="167" fontId="4" fillId="3" borderId="10" xfId="0" applyNumberFormat="1" applyFont="1" applyFill="1" applyBorder="1" applyAlignment="1">
      <alignment horizontal="center" vertical="center"/>
    </xf>
    <xf numFmtId="167" fontId="4" fillId="3" borderId="1" xfId="0" applyNumberFormat="1" applyFont="1" applyFill="1" applyBorder="1" applyAlignment="1">
      <alignment horizontal="center" vertical="center"/>
    </xf>
    <xf numFmtId="167" fontId="4" fillId="3" borderId="18" xfId="0" applyNumberFormat="1" applyFont="1" applyFill="1" applyBorder="1" applyAlignment="1">
      <alignment horizontal="center" vertical="center"/>
    </xf>
    <xf numFmtId="167" fontId="4" fillId="3" borderId="13" xfId="0" applyNumberFormat="1" applyFont="1" applyFill="1" applyBorder="1" applyAlignment="1">
      <alignment horizontal="center" vertical="center"/>
    </xf>
    <xf numFmtId="167" fontId="9" fillId="3" borderId="1" xfId="0" applyNumberFormat="1" applyFont="1" applyFill="1" applyBorder="1" applyAlignment="1">
      <alignment horizontal="center" vertical="center"/>
    </xf>
    <xf numFmtId="0" fontId="10" fillId="0" borderId="7" xfId="0" quotePrefix="1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5" fillId="0" borderId="1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8" fillId="0" borderId="0" xfId="0" applyNumberFormat="1" applyFont="1" applyBorder="1" applyAlignment="1"/>
    <xf numFmtId="1" fontId="5" fillId="0" borderId="19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</cellXfs>
  <cellStyles count="7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398543</xdr:colOff>
      <xdr:row>22</xdr:row>
      <xdr:rowOff>133763</xdr:rowOff>
    </xdr:from>
    <xdr:to>
      <xdr:col>8</xdr:col>
      <xdr:colOff>307661</xdr:colOff>
      <xdr:row>38</xdr:row>
      <xdr:rowOff>6939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7743" y="3683413"/>
          <a:ext cx="3566718" cy="241317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476250</xdr:colOff>
      <xdr:row>8</xdr:row>
      <xdr:rowOff>123825</xdr:rowOff>
    </xdr:from>
    <xdr:to>
      <xdr:col>7</xdr:col>
      <xdr:colOff>507603</xdr:colOff>
      <xdr:row>20</xdr:row>
      <xdr:rowOff>155190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3B239-377B-44C4-841B-1C7E8C19E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1650" y="1462088"/>
          <a:ext cx="3269853" cy="1974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9"/>
  <sheetViews>
    <sheetView zoomScaleNormal="100" zoomScalePageLayoutView="150" workbookViewId="0">
      <selection activeCell="E16" sqref="E16"/>
    </sheetView>
  </sheetViews>
  <sheetFormatPr defaultColWidth="11.46484375" defaultRowHeight="12.75" x14ac:dyDescent="0.35"/>
  <cols>
    <col min="1" max="1" width="6.73046875" style="2" customWidth="1"/>
    <col min="2" max="3" width="7.73046875" style="2" customWidth="1"/>
    <col min="4" max="4" width="9.265625" style="2" customWidth="1"/>
    <col min="5" max="7" width="9.265625" style="12" customWidth="1"/>
    <col min="8" max="8" width="9.265625" style="13" customWidth="1"/>
    <col min="9" max="9" width="9.265625" style="2" customWidth="1"/>
    <col min="10" max="10" width="70.73046875" style="2" customWidth="1"/>
    <col min="11" max="11" width="7.265625" style="2" customWidth="1"/>
    <col min="12" max="12" width="11.46484375" style="2" customWidth="1"/>
    <col min="13" max="16384" width="11.46484375" style="2"/>
  </cols>
  <sheetData>
    <row r="1" spans="2:14" ht="13.15" x14ac:dyDescent="0.4">
      <c r="B1" s="1" t="s">
        <v>1</v>
      </c>
      <c r="D1" s="74" t="s">
        <v>24</v>
      </c>
      <c r="F1" s="4"/>
      <c r="G1" s="4"/>
      <c r="H1" s="3"/>
      <c r="I1" s="3"/>
      <c r="J1" s="3"/>
      <c r="K1" s="3"/>
      <c r="L1" s="3"/>
      <c r="M1" s="3"/>
    </row>
    <row r="2" spans="2:14" ht="13.15" x14ac:dyDescent="0.4">
      <c r="B2" s="1" t="s">
        <v>31</v>
      </c>
      <c r="D2" s="74" t="s">
        <v>30</v>
      </c>
      <c r="F2" s="4"/>
      <c r="G2" s="4"/>
      <c r="H2" s="3"/>
      <c r="I2" s="3"/>
      <c r="J2" s="3"/>
      <c r="K2" s="3"/>
      <c r="L2" s="3"/>
      <c r="M2" s="3"/>
    </row>
    <row r="3" spans="2:14" ht="13.15" x14ac:dyDescent="0.4">
      <c r="B3" s="1" t="s">
        <v>4</v>
      </c>
      <c r="D3" s="74" t="s">
        <v>22</v>
      </c>
      <c r="F3" s="4"/>
      <c r="G3" s="4"/>
      <c r="H3" s="3"/>
      <c r="I3" s="3"/>
      <c r="J3" s="3"/>
      <c r="K3" s="3"/>
      <c r="L3" s="3"/>
      <c r="M3" s="3"/>
    </row>
    <row r="4" spans="2:14" ht="13.5" thickBot="1" x14ac:dyDescent="0.45">
      <c r="B4" s="1"/>
      <c r="D4" s="3"/>
      <c r="E4" s="5"/>
      <c r="F4" s="5"/>
      <c r="G4" s="5"/>
      <c r="H4" s="3"/>
      <c r="I4" s="3"/>
      <c r="J4" s="3"/>
      <c r="K4" s="3"/>
      <c r="L4" s="3"/>
      <c r="M4" s="3"/>
    </row>
    <row r="5" spans="2:14" s="73" customFormat="1" ht="15" thickBot="1" x14ac:dyDescent="0.4">
      <c r="B5" s="24" t="s">
        <v>5</v>
      </c>
      <c r="C5" s="30" t="s">
        <v>0</v>
      </c>
      <c r="D5" s="31" t="s">
        <v>25</v>
      </c>
      <c r="E5" s="31" t="s">
        <v>26</v>
      </c>
      <c r="F5" s="32" t="s">
        <v>6</v>
      </c>
      <c r="G5" s="32" t="s">
        <v>7</v>
      </c>
      <c r="H5" s="30" t="s">
        <v>2</v>
      </c>
      <c r="I5" s="72" t="s">
        <v>29</v>
      </c>
      <c r="J5" s="30" t="s">
        <v>3</v>
      </c>
      <c r="K5" s="63" t="s">
        <v>28</v>
      </c>
    </row>
    <row r="6" spans="2:14" x14ac:dyDescent="0.35">
      <c r="B6" s="75">
        <v>1</v>
      </c>
      <c r="C6" s="33">
        <v>1</v>
      </c>
      <c r="D6" s="34">
        <v>0.87</v>
      </c>
      <c r="E6" s="56">
        <f t="shared" ref="E6:E11" si="0">1.5/100</f>
        <v>1.4999999999999999E-2</v>
      </c>
      <c r="F6" s="35">
        <f t="shared" ref="F6:F24" si="1">D6*(33)^0.5</f>
        <v>4.9977695024880848</v>
      </c>
      <c r="G6" s="36">
        <f t="shared" ref="G6:G31" si="2">E6*33</f>
        <v>0.495</v>
      </c>
      <c r="H6" s="37">
        <v>42521</v>
      </c>
      <c r="I6" s="38">
        <v>0.41180555555555554</v>
      </c>
      <c r="J6" s="68" t="s">
        <v>8</v>
      </c>
      <c r="K6" s="64">
        <v>0</v>
      </c>
    </row>
    <row r="7" spans="2:14" x14ac:dyDescent="0.35">
      <c r="B7" s="76"/>
      <c r="C7" s="39">
        <f t="shared" ref="C7:C31" si="3">C6+1</f>
        <v>2</v>
      </c>
      <c r="D7" s="21">
        <v>1.22</v>
      </c>
      <c r="E7" s="57">
        <f t="shared" si="0"/>
        <v>1.4999999999999999E-2</v>
      </c>
      <c r="F7" s="22">
        <f t="shared" si="1"/>
        <v>7.0083664287763945</v>
      </c>
      <c r="G7" s="23">
        <f t="shared" si="2"/>
        <v>0.495</v>
      </c>
      <c r="H7" s="20">
        <v>42521</v>
      </c>
      <c r="I7" s="7">
        <v>0.42222222222222222</v>
      </c>
      <c r="J7" s="69" t="s">
        <v>9</v>
      </c>
      <c r="K7" s="65">
        <v>0</v>
      </c>
    </row>
    <row r="8" spans="2:14" x14ac:dyDescent="0.35">
      <c r="B8" s="76"/>
      <c r="C8" s="39">
        <f t="shared" si="3"/>
        <v>3</v>
      </c>
      <c r="D8" s="21">
        <v>1.57</v>
      </c>
      <c r="E8" s="57">
        <f t="shared" si="0"/>
        <v>1.4999999999999999E-2</v>
      </c>
      <c r="F8" s="22">
        <f t="shared" si="1"/>
        <v>9.0189633550647059</v>
      </c>
      <c r="G8" s="23">
        <f t="shared" si="2"/>
        <v>0.495</v>
      </c>
      <c r="H8" s="20">
        <v>42521</v>
      </c>
      <c r="I8" s="7">
        <v>0.4291666666666667</v>
      </c>
      <c r="J8" s="69" t="s">
        <v>8</v>
      </c>
      <c r="K8" s="65">
        <v>0</v>
      </c>
    </row>
    <row r="9" spans="2:14" x14ac:dyDescent="0.35">
      <c r="B9" s="76"/>
      <c r="C9" s="39">
        <f t="shared" si="3"/>
        <v>4</v>
      </c>
      <c r="D9" s="21">
        <v>1.91</v>
      </c>
      <c r="E9" s="57">
        <f t="shared" si="0"/>
        <v>1.4999999999999999E-2</v>
      </c>
      <c r="F9" s="22">
        <f t="shared" si="1"/>
        <v>10.972114654887633</v>
      </c>
      <c r="G9" s="23">
        <f t="shared" si="2"/>
        <v>0.495</v>
      </c>
      <c r="H9" s="20">
        <v>42521</v>
      </c>
      <c r="I9" s="7">
        <v>0.4375</v>
      </c>
      <c r="J9" s="69" t="s">
        <v>10</v>
      </c>
      <c r="K9" s="65">
        <v>0</v>
      </c>
      <c r="L9" s="8"/>
    </row>
    <row r="10" spans="2:14" x14ac:dyDescent="0.35">
      <c r="B10" s="76"/>
      <c r="C10" s="39">
        <f t="shared" si="3"/>
        <v>5</v>
      </c>
      <c r="D10" s="21">
        <v>2.2599999999999998</v>
      </c>
      <c r="E10" s="57">
        <f t="shared" si="0"/>
        <v>1.4999999999999999E-2</v>
      </c>
      <c r="F10" s="22">
        <f t="shared" si="1"/>
        <v>12.982711581175943</v>
      </c>
      <c r="G10" s="23">
        <f t="shared" si="2"/>
        <v>0.495</v>
      </c>
      <c r="H10" s="20">
        <v>42521</v>
      </c>
      <c r="I10" s="7">
        <v>0.44375000000000003</v>
      </c>
      <c r="J10" s="69" t="s">
        <v>8</v>
      </c>
      <c r="K10" s="65">
        <v>0</v>
      </c>
      <c r="L10" s="9"/>
      <c r="M10" s="10"/>
      <c r="N10" s="10"/>
    </row>
    <row r="11" spans="2:14" ht="13.15" thickBot="1" x14ac:dyDescent="0.4">
      <c r="B11" s="76"/>
      <c r="C11" s="39">
        <f t="shared" si="3"/>
        <v>6</v>
      </c>
      <c r="D11" s="21">
        <v>2.61</v>
      </c>
      <c r="E11" s="57">
        <f t="shared" si="0"/>
        <v>1.4999999999999999E-2</v>
      </c>
      <c r="F11" s="22">
        <f t="shared" si="1"/>
        <v>14.993308507464254</v>
      </c>
      <c r="G11" s="23">
        <f t="shared" si="2"/>
        <v>0.495</v>
      </c>
      <c r="H11" s="20">
        <v>42521</v>
      </c>
      <c r="I11" s="7">
        <v>0.4513888888888889</v>
      </c>
      <c r="J11" s="69" t="s">
        <v>8</v>
      </c>
      <c r="K11" s="65">
        <v>0</v>
      </c>
      <c r="L11" s="9"/>
      <c r="M11" s="10"/>
      <c r="N11" s="10"/>
    </row>
    <row r="12" spans="2:14" x14ac:dyDescent="0.35">
      <c r="B12" s="75">
        <v>2</v>
      </c>
      <c r="C12" s="33">
        <f t="shared" si="3"/>
        <v>7</v>
      </c>
      <c r="D12" s="34">
        <v>0.87</v>
      </c>
      <c r="E12" s="56">
        <f t="shared" ref="E12:E18" si="4">4.5/100</f>
        <v>4.4999999999999998E-2</v>
      </c>
      <c r="F12" s="35">
        <f t="shared" si="1"/>
        <v>4.9977695024880848</v>
      </c>
      <c r="G12" s="36">
        <f t="shared" si="2"/>
        <v>1.4849999999999999</v>
      </c>
      <c r="H12" s="37">
        <v>42521</v>
      </c>
      <c r="I12" s="38">
        <v>0.46180555555555558</v>
      </c>
      <c r="J12" s="68" t="s">
        <v>8</v>
      </c>
      <c r="K12" s="64">
        <v>0</v>
      </c>
      <c r="L12" s="9"/>
      <c r="M12" s="11"/>
      <c r="N12" s="10"/>
    </row>
    <row r="13" spans="2:14" x14ac:dyDescent="0.35">
      <c r="B13" s="76"/>
      <c r="C13" s="39">
        <f t="shared" si="3"/>
        <v>8</v>
      </c>
      <c r="D13" s="21">
        <v>1.22</v>
      </c>
      <c r="E13" s="58">
        <f t="shared" si="4"/>
        <v>4.4999999999999998E-2</v>
      </c>
      <c r="F13" s="22">
        <f t="shared" si="1"/>
        <v>7.0083664287763945</v>
      </c>
      <c r="G13" s="23">
        <f t="shared" si="2"/>
        <v>1.4849999999999999</v>
      </c>
      <c r="H13" s="20">
        <v>42521</v>
      </c>
      <c r="I13" s="7">
        <v>0.46875</v>
      </c>
      <c r="J13" s="69" t="s">
        <v>8</v>
      </c>
      <c r="K13" s="65">
        <v>0</v>
      </c>
      <c r="L13" s="9"/>
      <c r="M13" s="11"/>
      <c r="N13" s="10"/>
    </row>
    <row r="14" spans="2:14" x14ac:dyDescent="0.35">
      <c r="B14" s="76"/>
      <c r="C14" s="39">
        <f t="shared" si="3"/>
        <v>9</v>
      </c>
      <c r="D14" s="21">
        <v>1.57</v>
      </c>
      <c r="E14" s="58">
        <f t="shared" si="4"/>
        <v>4.4999999999999998E-2</v>
      </c>
      <c r="F14" s="22">
        <f t="shared" si="1"/>
        <v>9.0189633550647059</v>
      </c>
      <c r="G14" s="23">
        <f t="shared" si="2"/>
        <v>1.4849999999999999</v>
      </c>
      <c r="H14" s="20">
        <v>42521</v>
      </c>
      <c r="I14" s="7">
        <v>0.47638888888888892</v>
      </c>
      <c r="J14" s="69" t="s">
        <v>8</v>
      </c>
      <c r="K14" s="65">
        <v>0</v>
      </c>
      <c r="L14" s="9"/>
      <c r="M14" s="11"/>
      <c r="N14" s="10"/>
    </row>
    <row r="15" spans="2:14" x14ac:dyDescent="0.35">
      <c r="B15" s="76"/>
      <c r="C15" s="39">
        <f t="shared" si="3"/>
        <v>10</v>
      </c>
      <c r="D15" s="21">
        <v>1.91</v>
      </c>
      <c r="E15" s="58">
        <f t="shared" si="4"/>
        <v>4.4999999999999998E-2</v>
      </c>
      <c r="F15" s="22">
        <f t="shared" si="1"/>
        <v>10.972114654887633</v>
      </c>
      <c r="G15" s="23">
        <f t="shared" si="2"/>
        <v>1.4849999999999999</v>
      </c>
      <c r="H15" s="20">
        <v>42521</v>
      </c>
      <c r="I15" s="7">
        <v>0.48680555555555555</v>
      </c>
      <c r="J15" s="69" t="s">
        <v>8</v>
      </c>
      <c r="K15" s="65">
        <v>0</v>
      </c>
      <c r="L15" s="9"/>
      <c r="M15" s="11"/>
      <c r="N15" s="10"/>
    </row>
    <row r="16" spans="2:14" x14ac:dyDescent="0.35">
      <c r="B16" s="76"/>
      <c r="C16" s="39">
        <f t="shared" si="3"/>
        <v>11</v>
      </c>
      <c r="D16" s="21">
        <v>2.2599999999999998</v>
      </c>
      <c r="E16" s="58">
        <f t="shared" si="4"/>
        <v>4.4999999999999998E-2</v>
      </c>
      <c r="F16" s="22">
        <f t="shared" si="1"/>
        <v>12.982711581175943</v>
      </c>
      <c r="G16" s="23">
        <f t="shared" si="2"/>
        <v>1.4849999999999999</v>
      </c>
      <c r="H16" s="20">
        <v>42521</v>
      </c>
      <c r="I16" s="7">
        <v>0.49722222222222223</v>
      </c>
      <c r="J16" s="69" t="s">
        <v>8</v>
      </c>
      <c r="K16" s="65">
        <v>0</v>
      </c>
      <c r="L16" s="9"/>
      <c r="M16" s="11"/>
      <c r="N16" s="10"/>
    </row>
    <row r="17" spans="2:14" x14ac:dyDescent="0.35">
      <c r="B17" s="76"/>
      <c r="C17" s="39">
        <f t="shared" si="3"/>
        <v>12</v>
      </c>
      <c r="D17" s="21">
        <v>2.61</v>
      </c>
      <c r="E17" s="58">
        <f t="shared" si="4"/>
        <v>4.4999999999999998E-2</v>
      </c>
      <c r="F17" s="22">
        <f t="shared" si="1"/>
        <v>14.993308507464254</v>
      </c>
      <c r="G17" s="23">
        <f t="shared" si="2"/>
        <v>1.4849999999999999</v>
      </c>
      <c r="H17" s="20">
        <v>42521</v>
      </c>
      <c r="I17" s="7">
        <v>0.50555555555555554</v>
      </c>
      <c r="J17" s="69" t="s">
        <v>11</v>
      </c>
      <c r="K17" s="65">
        <v>0</v>
      </c>
      <c r="L17" s="9"/>
      <c r="M17" s="11"/>
      <c r="N17" s="10"/>
    </row>
    <row r="18" spans="2:14" ht="13.15" thickBot="1" x14ac:dyDescent="0.4">
      <c r="B18" s="77"/>
      <c r="C18" s="40">
        <f t="shared" si="3"/>
        <v>13</v>
      </c>
      <c r="D18" s="41">
        <v>3.31</v>
      </c>
      <c r="E18" s="59">
        <f t="shared" si="4"/>
        <v>4.4999999999999998E-2</v>
      </c>
      <c r="F18" s="42">
        <f t="shared" si="1"/>
        <v>19.014502360040876</v>
      </c>
      <c r="G18" s="43">
        <f t="shared" si="2"/>
        <v>1.4849999999999999</v>
      </c>
      <c r="H18" s="44">
        <v>42521</v>
      </c>
      <c r="I18" s="45">
        <v>0.51527777777777783</v>
      </c>
      <c r="J18" s="70" t="s">
        <v>8</v>
      </c>
      <c r="K18" s="66">
        <v>0</v>
      </c>
      <c r="L18" s="9"/>
      <c r="M18" s="11"/>
      <c r="N18" s="10"/>
    </row>
    <row r="19" spans="2:14" x14ac:dyDescent="0.35">
      <c r="B19" s="76">
        <v>3</v>
      </c>
      <c r="C19" s="39">
        <f t="shared" si="3"/>
        <v>14</v>
      </c>
      <c r="D19" s="21">
        <v>1.22</v>
      </c>
      <c r="E19" s="58">
        <f t="shared" ref="E19:E24" si="5">13.6/100</f>
        <v>0.13600000000000001</v>
      </c>
      <c r="F19" s="22">
        <f t="shared" si="1"/>
        <v>7.0083664287763945</v>
      </c>
      <c r="G19" s="23">
        <f t="shared" si="2"/>
        <v>4.4880000000000004</v>
      </c>
      <c r="H19" s="20">
        <v>42521</v>
      </c>
      <c r="I19" s="7">
        <v>0.52430555555555558</v>
      </c>
      <c r="J19" s="69" t="s">
        <v>8</v>
      </c>
      <c r="K19" s="65">
        <v>0</v>
      </c>
    </row>
    <row r="20" spans="2:14" x14ac:dyDescent="0.35">
      <c r="B20" s="76"/>
      <c r="C20" s="39">
        <f t="shared" si="3"/>
        <v>15</v>
      </c>
      <c r="D20" s="21">
        <v>1.57</v>
      </c>
      <c r="E20" s="58">
        <f t="shared" si="5"/>
        <v>0.13600000000000001</v>
      </c>
      <c r="F20" s="22">
        <f t="shared" si="1"/>
        <v>9.0189633550647059</v>
      </c>
      <c r="G20" s="23">
        <f t="shared" si="2"/>
        <v>4.4880000000000004</v>
      </c>
      <c r="H20" s="20">
        <v>42521</v>
      </c>
      <c r="I20" s="7">
        <v>0.53472222222222221</v>
      </c>
      <c r="J20" s="69" t="s">
        <v>8</v>
      </c>
      <c r="K20" s="65">
        <v>0</v>
      </c>
    </row>
    <row r="21" spans="2:14" x14ac:dyDescent="0.35">
      <c r="B21" s="76"/>
      <c r="C21" s="39">
        <f t="shared" si="3"/>
        <v>16</v>
      </c>
      <c r="D21" s="21">
        <v>1.91</v>
      </c>
      <c r="E21" s="58">
        <f t="shared" si="5"/>
        <v>0.13600000000000001</v>
      </c>
      <c r="F21" s="22">
        <f t="shared" si="1"/>
        <v>10.972114654887633</v>
      </c>
      <c r="G21" s="23">
        <f t="shared" si="2"/>
        <v>4.4880000000000004</v>
      </c>
      <c r="H21" s="20">
        <v>42521</v>
      </c>
      <c r="I21" s="7">
        <v>0.56111111111111112</v>
      </c>
      <c r="J21" s="69" t="s">
        <v>8</v>
      </c>
      <c r="K21" s="65">
        <v>0</v>
      </c>
    </row>
    <row r="22" spans="2:14" x14ac:dyDescent="0.35">
      <c r="B22" s="76"/>
      <c r="C22" s="39">
        <f t="shared" si="3"/>
        <v>17</v>
      </c>
      <c r="D22" s="21">
        <v>2.2599999999999998</v>
      </c>
      <c r="E22" s="58">
        <f t="shared" si="5"/>
        <v>0.13600000000000001</v>
      </c>
      <c r="F22" s="22">
        <f t="shared" si="1"/>
        <v>12.982711581175943</v>
      </c>
      <c r="G22" s="23">
        <f t="shared" si="2"/>
        <v>4.4880000000000004</v>
      </c>
      <c r="H22" s="20">
        <v>42521</v>
      </c>
      <c r="I22" s="7">
        <v>0.58472222222222225</v>
      </c>
      <c r="J22" s="69" t="s">
        <v>8</v>
      </c>
      <c r="K22" s="65">
        <v>0</v>
      </c>
    </row>
    <row r="23" spans="2:14" x14ac:dyDescent="0.35">
      <c r="B23" s="76"/>
      <c r="C23" s="39">
        <f t="shared" si="3"/>
        <v>18</v>
      </c>
      <c r="D23" s="21">
        <v>2.61</v>
      </c>
      <c r="E23" s="58">
        <f t="shared" si="5"/>
        <v>0.13600000000000001</v>
      </c>
      <c r="F23" s="22">
        <f t="shared" si="1"/>
        <v>14.993308507464254</v>
      </c>
      <c r="G23" s="23">
        <f t="shared" si="2"/>
        <v>4.4880000000000004</v>
      </c>
      <c r="H23" s="20">
        <v>42521</v>
      </c>
      <c r="I23" s="7">
        <v>0.59166666666666667</v>
      </c>
      <c r="J23" s="69" t="s">
        <v>12</v>
      </c>
      <c r="K23" s="65">
        <v>0</v>
      </c>
    </row>
    <row r="24" spans="2:14" ht="13.15" thickBot="1" x14ac:dyDescent="0.4">
      <c r="B24" s="77"/>
      <c r="C24" s="46">
        <f t="shared" si="3"/>
        <v>19</v>
      </c>
      <c r="D24" s="25">
        <v>3.31</v>
      </c>
      <c r="E24" s="60">
        <f t="shared" si="5"/>
        <v>0.13600000000000001</v>
      </c>
      <c r="F24" s="26">
        <f t="shared" si="1"/>
        <v>19.014502360040876</v>
      </c>
      <c r="G24" s="27">
        <f t="shared" si="2"/>
        <v>4.4880000000000004</v>
      </c>
      <c r="H24" s="28">
        <v>42521</v>
      </c>
      <c r="I24" s="29">
        <v>0.59930555555555554</v>
      </c>
      <c r="J24" s="70" t="s">
        <v>8</v>
      </c>
      <c r="K24" s="66">
        <v>0</v>
      </c>
    </row>
    <row r="25" spans="2:14" x14ac:dyDescent="0.35">
      <c r="B25" s="75">
        <v>4</v>
      </c>
      <c r="C25" s="33">
        <f t="shared" si="3"/>
        <v>20</v>
      </c>
      <c r="D25" s="34">
        <v>1.22</v>
      </c>
      <c r="E25" s="56">
        <f t="shared" ref="E25:E31" si="6">4.5/100</f>
        <v>4.4999999999999998E-2</v>
      </c>
      <c r="F25" s="35">
        <v>7.0083664287763945</v>
      </c>
      <c r="G25" s="36">
        <f t="shared" si="2"/>
        <v>1.4849999999999999</v>
      </c>
      <c r="H25" s="37">
        <v>42521</v>
      </c>
      <c r="I25" s="38">
        <v>0.60833333333333328</v>
      </c>
      <c r="J25" s="69" t="s">
        <v>17</v>
      </c>
      <c r="K25" s="65">
        <v>0</v>
      </c>
    </row>
    <row r="26" spans="2:14" x14ac:dyDescent="0.35">
      <c r="B26" s="76"/>
      <c r="C26" s="39">
        <f t="shared" si="3"/>
        <v>21</v>
      </c>
      <c r="D26" s="21">
        <v>1.91</v>
      </c>
      <c r="E26" s="58">
        <f t="shared" si="6"/>
        <v>4.4999999999999998E-2</v>
      </c>
      <c r="F26" s="22">
        <v>10.972114654887633</v>
      </c>
      <c r="G26" s="23">
        <f t="shared" si="2"/>
        <v>1.4849999999999999</v>
      </c>
      <c r="H26" s="20">
        <v>42521</v>
      </c>
      <c r="I26" s="7">
        <v>0.62847222222222221</v>
      </c>
      <c r="J26" s="69" t="s">
        <v>16</v>
      </c>
      <c r="K26" s="65">
        <v>0</v>
      </c>
    </row>
    <row r="27" spans="2:14" ht="13.15" thickBot="1" x14ac:dyDescent="0.4">
      <c r="B27" s="77"/>
      <c r="C27" s="40">
        <f t="shared" si="3"/>
        <v>22</v>
      </c>
      <c r="D27" s="41">
        <v>2.61</v>
      </c>
      <c r="E27" s="59">
        <f t="shared" si="6"/>
        <v>4.4999999999999998E-2</v>
      </c>
      <c r="F27" s="42">
        <v>14.993308507464254</v>
      </c>
      <c r="G27" s="43">
        <f t="shared" si="2"/>
        <v>1.4849999999999999</v>
      </c>
      <c r="H27" s="44">
        <v>42521</v>
      </c>
      <c r="I27" s="45">
        <v>0.64236111111111105</v>
      </c>
      <c r="J27" s="70" t="s">
        <v>18</v>
      </c>
      <c r="K27" s="66">
        <v>0</v>
      </c>
    </row>
    <row r="28" spans="2:14" x14ac:dyDescent="0.35">
      <c r="B28" s="75">
        <v>5</v>
      </c>
      <c r="C28" s="33">
        <f t="shared" si="3"/>
        <v>23</v>
      </c>
      <c r="D28" s="34">
        <v>1.22</v>
      </c>
      <c r="E28" s="56">
        <f t="shared" si="6"/>
        <v>4.4999999999999998E-2</v>
      </c>
      <c r="F28" s="35">
        <v>7.0083664287763945</v>
      </c>
      <c r="G28" s="36">
        <f t="shared" si="2"/>
        <v>1.4849999999999999</v>
      </c>
      <c r="H28" s="37">
        <v>42521</v>
      </c>
      <c r="I28" s="38">
        <v>0.65138888888888891</v>
      </c>
      <c r="J28" s="68" t="s">
        <v>19</v>
      </c>
      <c r="K28" s="64">
        <v>0</v>
      </c>
    </row>
    <row r="29" spans="2:14" x14ac:dyDescent="0.35">
      <c r="B29" s="76"/>
      <c r="C29" s="39">
        <f t="shared" si="3"/>
        <v>24</v>
      </c>
      <c r="D29" s="21">
        <v>1.91</v>
      </c>
      <c r="E29" s="58">
        <f t="shared" si="6"/>
        <v>4.4999999999999998E-2</v>
      </c>
      <c r="F29" s="22">
        <v>10.972114654887633</v>
      </c>
      <c r="G29" s="23">
        <f t="shared" si="2"/>
        <v>1.4849999999999999</v>
      </c>
      <c r="H29" s="20">
        <v>42521</v>
      </c>
      <c r="I29" s="7">
        <v>0.65763888888888888</v>
      </c>
      <c r="J29" s="69" t="s">
        <v>16</v>
      </c>
      <c r="K29" s="65">
        <v>0</v>
      </c>
    </row>
    <row r="30" spans="2:14" x14ac:dyDescent="0.35">
      <c r="B30" s="76"/>
      <c r="C30" s="49">
        <f t="shared" si="3"/>
        <v>25</v>
      </c>
      <c r="D30" s="50">
        <v>2.61</v>
      </c>
      <c r="E30" s="61">
        <f t="shared" si="6"/>
        <v>4.4999999999999998E-2</v>
      </c>
      <c r="F30" s="51">
        <v>14.993308507464254</v>
      </c>
      <c r="G30" s="52">
        <f t="shared" si="2"/>
        <v>1.4849999999999999</v>
      </c>
      <c r="H30" s="53">
        <v>42521</v>
      </c>
      <c r="I30" s="54">
        <v>0.67152777777777783</v>
      </c>
      <c r="J30" s="71" t="s">
        <v>20</v>
      </c>
      <c r="K30" s="67">
        <v>1</v>
      </c>
    </row>
    <row r="31" spans="2:14" ht="13.15" thickBot="1" x14ac:dyDescent="0.4">
      <c r="B31" s="77"/>
      <c r="C31" s="40">
        <f t="shared" si="3"/>
        <v>26</v>
      </c>
      <c r="D31" s="41">
        <v>2.61</v>
      </c>
      <c r="E31" s="59">
        <f t="shared" si="6"/>
        <v>4.4999999999999998E-2</v>
      </c>
      <c r="F31" s="42">
        <v>14.993308507464254</v>
      </c>
      <c r="G31" s="43">
        <f t="shared" si="2"/>
        <v>1.4849999999999999</v>
      </c>
      <c r="H31" s="44">
        <v>42521</v>
      </c>
      <c r="I31" s="45">
        <v>0.6791666666666667</v>
      </c>
      <c r="J31" s="70" t="s">
        <v>21</v>
      </c>
      <c r="K31" s="66">
        <v>0</v>
      </c>
    </row>
    <row r="33" spans="2:12" x14ac:dyDescent="0.35">
      <c r="E33" s="2"/>
      <c r="F33" s="2"/>
      <c r="G33" s="2"/>
      <c r="H33" s="2"/>
      <c r="K33" s="3"/>
      <c r="L33" s="3"/>
    </row>
    <row r="34" spans="2:12" x14ac:dyDescent="0.35">
      <c r="E34" s="2"/>
      <c r="F34" s="2"/>
      <c r="G34" s="2"/>
      <c r="H34" s="2"/>
      <c r="K34" s="3"/>
      <c r="L34" s="3"/>
    </row>
    <row r="35" spans="2:12" x14ac:dyDescent="0.35">
      <c r="E35" s="2"/>
      <c r="F35" s="2"/>
      <c r="G35" s="2"/>
      <c r="H35" s="2"/>
      <c r="K35" s="3"/>
      <c r="L35" s="3"/>
    </row>
    <row r="36" spans="2:12" x14ac:dyDescent="0.35">
      <c r="E36" s="2"/>
      <c r="F36" s="2"/>
      <c r="G36" s="2"/>
      <c r="H36" s="2"/>
      <c r="K36" s="3"/>
      <c r="L36" s="3"/>
    </row>
    <row r="37" spans="2:12" x14ac:dyDescent="0.35">
      <c r="E37" s="2"/>
      <c r="F37" s="2"/>
      <c r="G37" s="2"/>
      <c r="H37" s="2"/>
      <c r="K37" s="3"/>
      <c r="L37" s="3"/>
    </row>
    <row r="38" spans="2:12" x14ac:dyDescent="0.35">
      <c r="E38" s="2"/>
      <c r="F38" s="2"/>
      <c r="G38" s="2"/>
      <c r="H38" s="2"/>
      <c r="K38" s="3"/>
      <c r="L38" s="3"/>
    </row>
    <row r="39" spans="2:12" ht="13.15" x14ac:dyDescent="0.35">
      <c r="B39" s="6"/>
      <c r="C39" s="6"/>
      <c r="D39" s="6"/>
      <c r="E39" s="6"/>
      <c r="F39" s="6"/>
      <c r="G39" s="6"/>
      <c r="H39" s="6"/>
      <c r="I39" s="6"/>
      <c r="J39" s="3"/>
      <c r="K39" s="3"/>
      <c r="L39" s="3"/>
    </row>
  </sheetData>
  <sortState ref="D7:F29">
    <sortCondition ref="E7:E29"/>
  </sortState>
  <mergeCells count="5">
    <mergeCell ref="B28:B31"/>
    <mergeCell ref="B6:B11"/>
    <mergeCell ref="B12:B18"/>
    <mergeCell ref="B19:B24"/>
    <mergeCell ref="B25:B27"/>
  </mergeCells>
  <phoneticPr fontId="1" type="noConversion"/>
  <pageMargins left="0.75" right="0.75" top="1" bottom="1" header="0.5" footer="0.5"/>
  <pageSetup fitToHeight="0" orientation="portrait" horizontalDpi="4294967292" verticalDpi="4294967292" r:id="rId1"/>
  <extLst>
    <ext xmlns:mx="http://schemas.microsoft.com/office/mac/excel/2008/main" uri="{64002731-A6B0-56B0-2670-7721B7C09600}">
      <mx:PLV Mode="0" OnePage="1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K30" sqref="K30"/>
    </sheetView>
  </sheetViews>
  <sheetFormatPr defaultRowHeight="12.75" x14ac:dyDescent="0.35"/>
  <sheetData>
    <row r="2" spans="2:11" ht="13.15" thickBot="1" x14ac:dyDescent="0.4"/>
    <row r="3" spans="2:11" s="2" customFormat="1" ht="13.5" thickBot="1" x14ac:dyDescent="0.4">
      <c r="B3" s="78" t="s">
        <v>3</v>
      </c>
      <c r="C3" s="79"/>
      <c r="D3" s="79"/>
      <c r="E3" s="79"/>
      <c r="F3" s="79"/>
      <c r="G3" s="79"/>
      <c r="H3" s="79"/>
      <c r="I3" s="79"/>
      <c r="J3" s="79"/>
      <c r="K3" s="80"/>
    </row>
    <row r="4" spans="2:11" s="2" customFormat="1" ht="13.15" x14ac:dyDescent="0.35">
      <c r="B4" s="55" t="s">
        <v>23</v>
      </c>
      <c r="C4" s="14"/>
      <c r="D4" s="14"/>
      <c r="E4" s="14"/>
      <c r="F4" s="14"/>
      <c r="G4" s="14"/>
      <c r="H4" s="14"/>
      <c r="I4" s="14"/>
      <c r="J4" s="14"/>
      <c r="K4" s="15"/>
    </row>
    <row r="5" spans="2:11" s="2" customFormat="1" ht="13.15" x14ac:dyDescent="0.35">
      <c r="B5" s="48" t="s">
        <v>13</v>
      </c>
      <c r="C5" s="16"/>
      <c r="D5" s="16"/>
      <c r="E5" s="16"/>
      <c r="F5" s="16"/>
      <c r="G5" s="16"/>
      <c r="H5" s="16"/>
      <c r="I5" s="16"/>
      <c r="J5" s="16"/>
      <c r="K5" s="17"/>
    </row>
    <row r="6" spans="2:11" s="2" customFormat="1" ht="13.15" x14ac:dyDescent="0.35">
      <c r="B6" s="47" t="s">
        <v>14</v>
      </c>
      <c r="C6" s="16"/>
      <c r="D6" s="16"/>
      <c r="E6" s="16"/>
      <c r="F6" s="16"/>
      <c r="G6" s="16"/>
      <c r="H6" s="16"/>
      <c r="I6" s="16"/>
      <c r="J6" s="16"/>
      <c r="K6" s="17"/>
    </row>
    <row r="7" spans="2:11" s="2" customFormat="1" ht="13.15" x14ac:dyDescent="0.35">
      <c r="B7" s="47" t="s">
        <v>15</v>
      </c>
      <c r="C7" s="16"/>
      <c r="D7" s="16"/>
      <c r="E7" s="16"/>
      <c r="F7" s="16"/>
      <c r="G7" s="16"/>
      <c r="H7" s="16"/>
      <c r="I7" s="16"/>
      <c r="J7" s="16"/>
      <c r="K7" s="17"/>
    </row>
    <row r="8" spans="2:11" s="2" customFormat="1" ht="13.5" thickBot="1" x14ac:dyDescent="0.4">
      <c r="B8" s="62" t="s">
        <v>27</v>
      </c>
      <c r="C8" s="18"/>
      <c r="D8" s="18"/>
      <c r="E8" s="18"/>
      <c r="F8" s="18"/>
      <c r="G8" s="18"/>
      <c r="H8" s="18"/>
      <c r="I8" s="18"/>
      <c r="J8" s="18"/>
      <c r="K8" s="19"/>
    </row>
  </sheetData>
  <mergeCells count="1">
    <mergeCell ref="B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Log</vt:lpstr>
      <vt:lpstr>Notes</vt:lpstr>
      <vt:lpstr>Log!Print_Area</vt:lpstr>
    </vt:vector>
  </TitlesOfParts>
  <Company>O.H. Hinsdale Wave Research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Maddux</dc:creator>
  <cp:lastModifiedBy>Ruehl, Kelley M</cp:lastModifiedBy>
  <cp:lastPrinted>2015-05-18T15:32:51Z</cp:lastPrinted>
  <dcterms:created xsi:type="dcterms:W3CDTF">2012-05-21T20:05:25Z</dcterms:created>
  <dcterms:modified xsi:type="dcterms:W3CDTF">2018-10-15T21:51:53Z</dcterms:modified>
</cp:coreProperties>
</file>