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mruehl\Desktop\FOSWEC MHKDR\data\WECSIM2\logs\"/>
    </mc:Choice>
  </mc:AlternateContent>
  <bookViews>
    <workbookView xWindow="0" yWindow="0" windowWidth="21293" windowHeight="11663" tabRatio="517"/>
  </bookViews>
  <sheets>
    <sheet name="Log" sheetId="2" r:id="rId1"/>
    <sheet name="Notes" sheetId="3" r:id="rId2"/>
  </sheets>
  <definedNames>
    <definedName name="_xlnm.Print_Area" localSheetId="0">Log!$B$1:$H$29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L79" i="2"/>
  <c r="F79" i="2"/>
  <c r="L78" i="2"/>
  <c r="F78" i="2"/>
  <c r="L73" i="2"/>
  <c r="L69" i="2"/>
  <c r="F69" i="2"/>
  <c r="F67" i="2"/>
  <c r="L23" i="2"/>
  <c r="L9" i="2"/>
  <c r="L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71" i="2"/>
  <c r="L74" i="2"/>
  <c r="L75" i="2"/>
  <c r="L76" i="2"/>
  <c r="L77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37" i="2"/>
  <c r="L35" i="2"/>
  <c r="L36" i="2"/>
  <c r="L30" i="2"/>
  <c r="L31" i="2"/>
  <c r="L32" i="2"/>
  <c r="L34" i="2"/>
  <c r="L29" i="2"/>
  <c r="L21" i="2"/>
  <c r="L22" i="2"/>
  <c r="L24" i="2"/>
  <c r="L25" i="2"/>
  <c r="L26" i="2"/>
  <c r="L27" i="2"/>
  <c r="L28" i="2"/>
  <c r="L20" i="2"/>
  <c r="L19" i="2"/>
  <c r="L18" i="2"/>
  <c r="L17" i="2"/>
  <c r="L16" i="2"/>
  <c r="L15" i="2"/>
  <c r="L14" i="2"/>
  <c r="L12" i="2"/>
  <c r="L11" i="2"/>
  <c r="L10" i="2"/>
  <c r="F52" i="2"/>
  <c r="F51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7" i="2"/>
  <c r="F76" i="2"/>
  <c r="F75" i="2"/>
  <c r="F74" i="2"/>
  <c r="F72" i="2"/>
  <c r="F66" i="2"/>
  <c r="F71" i="2"/>
  <c r="F70" i="2"/>
  <c r="F68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0" i="2"/>
  <c r="F49" i="2"/>
  <c r="F48" i="2"/>
  <c r="F47" i="2"/>
  <c r="F46" i="2"/>
  <c r="F28" i="2"/>
  <c r="F27" i="2"/>
  <c r="F45" i="2"/>
  <c r="F39" i="2"/>
  <c r="F38" i="2"/>
  <c r="F37" i="2"/>
  <c r="F36" i="2"/>
  <c r="F35" i="2"/>
  <c r="F34" i="2"/>
  <c r="F26" i="2"/>
  <c r="F24" i="2"/>
  <c r="F25" i="2"/>
  <c r="F20" i="2"/>
  <c r="F21" i="2"/>
  <c r="F22" i="2"/>
  <c r="F23" i="2"/>
  <c r="F19" i="2"/>
  <c r="F18" i="2"/>
  <c r="F17" i="2"/>
  <c r="F16" i="2"/>
  <c r="F14" i="2"/>
  <c r="F10" i="2"/>
  <c r="F11" i="2"/>
  <c r="F12" i="2"/>
  <c r="F13" i="2"/>
  <c r="F15" i="2"/>
  <c r="F9" i="2"/>
  <c r="F8" i="2"/>
  <c r="F7" i="2"/>
  <c r="F33" i="2"/>
  <c r="F32" i="2"/>
  <c r="F31" i="2"/>
  <c r="F30" i="2"/>
  <c r="F29" i="2"/>
  <c r="F6" i="2"/>
</calcChain>
</file>

<file path=xl/sharedStrings.xml><?xml version="1.0" encoding="utf-8"?>
<sst xmlns="http://schemas.openxmlformats.org/spreadsheetml/2006/main" count="150" uniqueCount="92">
  <si>
    <t>Trial</t>
  </si>
  <si>
    <t>Project:</t>
  </si>
  <si>
    <t>Date</t>
  </si>
  <si>
    <t>Time</t>
  </si>
  <si>
    <t>Notes</t>
  </si>
  <si>
    <t>Description:</t>
  </si>
  <si>
    <t>Round</t>
  </si>
  <si>
    <r>
      <t>T</t>
    </r>
    <r>
      <rPr>
        <b/>
        <vertAlign val="subscript"/>
        <sz val="10"/>
        <rFont val="Helvetica"/>
        <family val="2"/>
      </rPr>
      <t>fs</t>
    </r>
    <r>
      <rPr>
        <b/>
        <sz val="10"/>
        <rFont val="Helvetica"/>
        <family val="2"/>
      </rPr>
      <t xml:space="preserve"> (s)</t>
    </r>
  </si>
  <si>
    <t>- NOTE will not prescribe an angle, will prescibe a torque at a period, this will produce an angle TBD</t>
  </si>
  <si>
    <t>- test plan currently calls for each Round to be repeated 3 times (3x21 trials), consider spot checks for repeatability</t>
  </si>
  <si>
    <r>
      <t>τ</t>
    </r>
    <r>
      <rPr>
        <b/>
        <vertAlign val="subscript"/>
        <sz val="11"/>
        <rFont val="Cambria"/>
        <family val="1"/>
      </rPr>
      <t>cmd</t>
    </r>
    <r>
      <rPr>
        <b/>
        <sz val="11"/>
        <rFont val="Cambria"/>
        <family val="1"/>
      </rPr>
      <t xml:space="preserve"> (Nm)</t>
    </r>
  </si>
  <si>
    <r>
      <rPr>
        <b/>
        <sz val="10"/>
        <rFont val="Calibri"/>
        <family val="2"/>
      </rPr>
      <t>|θ</t>
    </r>
    <r>
      <rPr>
        <b/>
        <vertAlign val="subscript"/>
        <sz val="11"/>
        <rFont val="Helvetica"/>
      </rPr>
      <t>obs</t>
    </r>
    <r>
      <rPr>
        <b/>
        <sz val="11"/>
        <rFont val="Helvetica"/>
      </rPr>
      <t>| (deg)</t>
    </r>
  </si>
  <si>
    <t>- test duration is 1min</t>
  </si>
  <si>
    <t>error</t>
  </si>
  <si>
    <t>tiny ampltitude, no pmat</t>
  </si>
  <si>
    <t>- all observed angles are eye-balled</t>
  </si>
  <si>
    <t>video</t>
  </si>
  <si>
    <t>obseved flap p2p response</t>
  </si>
  <si>
    <t>-recorded p2p response, but response is not axisymmetric</t>
  </si>
  <si>
    <t>commanded torque mag and period</t>
  </si>
  <si>
    <t>- simplified Bspace, still crashed sporadically</t>
  </si>
  <si>
    <t>error, matlab crashed</t>
  </si>
  <si>
    <t>target flap p2p response</t>
  </si>
  <si>
    <r>
      <t>lots of overtopping, data clean,</t>
    </r>
    <r>
      <rPr>
        <b/>
        <sz val="10"/>
        <rFont val="Helvetica"/>
      </rPr>
      <t xml:space="preserve"> use for 15deg runs</t>
    </r>
    <r>
      <rPr>
        <sz val="10"/>
        <rFont val="Helvetica"/>
        <family val="2"/>
      </rPr>
      <t>, goPro, video</t>
    </r>
  </si>
  <si>
    <t>NA</t>
  </si>
  <si>
    <t>no pmat</t>
  </si>
  <si>
    <r>
      <t>logged da</t>
    </r>
    <r>
      <rPr>
        <sz val="10"/>
        <rFont val="Helvetica"/>
      </rPr>
      <t>ta, matlab crashed at end</t>
    </r>
  </si>
  <si>
    <r>
      <t>data at begin go</t>
    </r>
    <r>
      <rPr>
        <sz val="10"/>
        <rFont val="Helvetica"/>
      </rPr>
      <t>od, end data non-axisymmetric, matlab crashed at end</t>
    </r>
  </si>
  <si>
    <t>goPro</t>
  </si>
  <si>
    <t>p2p too small</t>
  </si>
  <si>
    <t>p2p too small, response non-symmetric, goPro</t>
  </si>
  <si>
    <t>response non-symmetric</t>
  </si>
  <si>
    <r>
      <t xml:space="preserve">overtopping, data clean, </t>
    </r>
    <r>
      <rPr>
        <b/>
        <sz val="10"/>
        <rFont val="Helvetica"/>
        <family val="2"/>
      </rPr>
      <t>use for 15deg runs</t>
    </r>
  </si>
  <si>
    <t>overtopping, data clean, goPro</t>
  </si>
  <si>
    <t>matlab crashed, data saved, response non-symmetric, overtopping</t>
  </si>
  <si>
    <t>GoPro</t>
  </si>
  <si>
    <t>GoPro, no pmat</t>
  </si>
  <si>
    <t>GoPro, no pmat, matlab crashed</t>
  </si>
  <si>
    <r>
      <rPr>
        <b/>
        <sz val="10"/>
        <rFont val="Calibri"/>
        <family val="2"/>
      </rPr>
      <t>|θ</t>
    </r>
    <r>
      <rPr>
        <b/>
        <vertAlign val="subscript"/>
        <sz val="11"/>
        <rFont val="Helvetica"/>
      </rPr>
      <t>tar</t>
    </r>
    <r>
      <rPr>
        <b/>
        <sz val="11"/>
        <rFont val="Helvetica"/>
      </rPr>
      <t>| (deg)</t>
    </r>
  </si>
  <si>
    <t>slightly smaller than target p2p 20</t>
  </si>
  <si>
    <t>slightly smaller than target p2p 20, overtopping and non-symmetric, no pmat</t>
  </si>
  <si>
    <t>overtopping, GoPro, non-symmertric</t>
  </si>
  <si>
    <t>lots of overtopping, GoPro, non-symmertric</t>
  </si>
  <si>
    <t>redo of Trial 4, GoPro, matlab crashed</t>
  </si>
  <si>
    <t>redo of Trial 13, slightly less than target p2p 10, GoPro, no pmat</t>
  </si>
  <si>
    <t>% diff</t>
  </si>
  <si>
    <t>- red means error or redone</t>
  </si>
  <si>
    <r>
      <rPr>
        <b/>
        <sz val="10"/>
        <color rgb="FFFF0000"/>
        <rFont val="Helvetica"/>
      </rPr>
      <t>Trial 32</t>
    </r>
    <r>
      <rPr>
        <sz val="10"/>
        <color rgb="FFFF0000"/>
        <rFont val="Helvetica"/>
        <family val="2"/>
      </rPr>
      <t>, slightly larger than target p2p 10</t>
    </r>
  </si>
  <si>
    <t>redo of Trial 14, no pmat</t>
  </si>
  <si>
    <r>
      <rPr>
        <b/>
        <sz val="10"/>
        <color rgb="FFFF0000"/>
        <rFont val="Helvetica"/>
      </rPr>
      <t>Trial 33,</t>
    </r>
    <r>
      <rPr>
        <sz val="10"/>
        <color rgb="FFFF0000"/>
        <rFont val="Helvetica"/>
        <family val="2"/>
      </rPr>
      <t xml:space="preserve"> no wave ramp, slightly larger than target p2p 10</t>
    </r>
  </si>
  <si>
    <r>
      <rPr>
        <b/>
        <sz val="10"/>
        <color rgb="FFFF0000"/>
        <rFont val="Helvetica"/>
      </rPr>
      <t>Trial 35,</t>
    </r>
    <r>
      <rPr>
        <sz val="10"/>
        <color rgb="FFFF0000"/>
        <rFont val="Helvetica"/>
        <family val="2"/>
      </rPr>
      <t xml:space="preserve"> overtopping, data clean</t>
    </r>
  </si>
  <si>
    <t>Trial 11</t>
  </si>
  <si>
    <t>Trial 10</t>
  </si>
  <si>
    <t>redo Trial 2</t>
  </si>
  <si>
    <t>redo Trial 2, slightly less than target p2p 10</t>
  </si>
  <si>
    <t>redo Trial 15</t>
  </si>
  <si>
    <r>
      <rPr>
        <b/>
        <sz val="10"/>
        <color rgb="FFFF0000"/>
        <rFont val="Helvetica"/>
      </rPr>
      <t>Trial 39,</t>
    </r>
    <r>
      <rPr>
        <sz val="10"/>
        <color rgb="FFFF0000"/>
        <rFont val="Helvetica"/>
        <family val="2"/>
      </rPr>
      <t xml:space="preserve"> slightly larger than target p2p 15, GoPro</t>
    </r>
  </si>
  <si>
    <t>redo Trial 13</t>
  </si>
  <si>
    <r>
      <rPr>
        <b/>
        <sz val="10"/>
        <color rgb="FFFF0000"/>
        <rFont val="Helvetica"/>
      </rPr>
      <t>Trial 36,</t>
    </r>
    <r>
      <rPr>
        <sz val="10"/>
        <color rgb="FFFF0000"/>
        <rFont val="Helvetica"/>
        <family val="2"/>
      </rPr>
      <t xml:space="preserve"> slightly smaller than target p2p 15</t>
    </r>
  </si>
  <si>
    <r>
      <rPr>
        <b/>
        <sz val="10"/>
        <rFont val="Helvetica"/>
      </rPr>
      <t>redo Trial 18,</t>
    </r>
    <r>
      <rPr>
        <sz val="10"/>
        <rFont val="Helvetica"/>
        <family val="2"/>
      </rPr>
      <t xml:space="preserve"> matlab crash</t>
    </r>
  </si>
  <si>
    <r>
      <rPr>
        <b/>
        <sz val="10"/>
        <color rgb="FFFF0000"/>
        <rFont val="Helvetica"/>
      </rPr>
      <t xml:space="preserve">Trial 40, </t>
    </r>
    <r>
      <rPr>
        <sz val="10"/>
        <color rgb="FFFF0000"/>
        <rFont val="Helvetica"/>
        <family val="2"/>
      </rPr>
      <t>no pmat</t>
    </r>
  </si>
  <si>
    <t>11;51</t>
  </si>
  <si>
    <t>1a</t>
  </si>
  <si>
    <t>1b</t>
  </si>
  <si>
    <t>1c</t>
  </si>
  <si>
    <t>1d</t>
  </si>
  <si>
    <t>2a</t>
  </si>
  <si>
    <t>2b</t>
  </si>
  <si>
    <t>2c</t>
  </si>
  <si>
    <t>3a</t>
  </si>
  <si>
    <t>3b</t>
  </si>
  <si>
    <t>3c</t>
  </si>
  <si>
    <t>Trial 37</t>
  </si>
  <si>
    <r>
      <rPr>
        <b/>
        <sz val="10"/>
        <rFont val="Helvetica"/>
      </rPr>
      <t xml:space="preserve">redo Trial </t>
    </r>
    <r>
      <rPr>
        <b/>
        <sz val="10"/>
        <color rgb="FFFF0000"/>
        <rFont val="Helvetica"/>
      </rPr>
      <t>??</t>
    </r>
    <r>
      <rPr>
        <sz val="10"/>
        <rFont val="Helvetica"/>
        <family val="2"/>
      </rPr>
      <t>, overtopping, no pmat</t>
    </r>
  </si>
  <si>
    <t>complete</t>
  </si>
  <si>
    <t>complete, matlab crashed</t>
  </si>
  <si>
    <t>complete, no pmat</t>
  </si>
  <si>
    <r>
      <t>T</t>
    </r>
    <r>
      <rPr>
        <b/>
        <sz val="10"/>
        <rFont val="Helvetica"/>
        <family val="2"/>
      </rPr>
      <t xml:space="preserve"> (s)</t>
    </r>
  </si>
  <si>
    <r>
      <t>redo Trial 14</t>
    </r>
    <r>
      <rPr>
        <sz val="10"/>
        <rFont val="Helvetica"/>
      </rPr>
      <t>, no pmat</t>
    </r>
  </si>
  <si>
    <t>complete, no pmat, matlab crashed</t>
  </si>
  <si>
    <t>log error</t>
  </si>
  <si>
    <t>complete, kelley video</t>
  </si>
  <si>
    <t>REDO 70, lower commanded, complete</t>
  </si>
  <si>
    <t>- in many cases we observed non-symmetric response, aka shift from symmetric rotation about 0deg</t>
  </si>
  <si>
    <t>9L35</t>
  </si>
  <si>
    <t>complete, lots of overtopping</t>
  </si>
  <si>
    <t xml:space="preserve">Forced Oscillation, Flap1 driven by motor, Platform locked, Flap2 flap weighed to horizontal
</t>
  </si>
  <si>
    <t>WECSIM2</t>
  </si>
  <si>
    <t>- config 1</t>
  </si>
  <si>
    <t>Flag</t>
  </si>
  <si>
    <t>ForcedOscillation</t>
  </si>
  <si>
    <t>Experiment: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</si>
</sst>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/d/yy;@"/>
  </numFmts>
  <fonts count="19" x14ac:knownFonts="1">
    <font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name val="Helvetica"/>
      <family val="2"/>
    </font>
    <font>
      <b/>
      <sz val="10"/>
      <name val="Helvetica"/>
      <family val="2"/>
    </font>
    <font>
      <b/>
      <vertAlign val="subscript"/>
      <sz val="10"/>
      <name val="Helvetica"/>
      <family val="2"/>
    </font>
    <font>
      <b/>
      <sz val="10"/>
      <name val="Cambria"/>
      <family val="1"/>
    </font>
    <font>
      <b/>
      <sz val="11"/>
      <name val="Cambria"/>
      <family val="1"/>
    </font>
    <font>
      <b/>
      <vertAlign val="subscript"/>
      <sz val="11"/>
      <name val="Cambria"/>
      <family val="1"/>
    </font>
    <font>
      <sz val="10"/>
      <color rgb="FFFF0000"/>
      <name val="Helvetica"/>
      <family val="2"/>
    </font>
    <font>
      <b/>
      <sz val="10"/>
      <color rgb="FFFF0000"/>
      <name val="Helvetica"/>
      <family val="2"/>
    </font>
    <font>
      <sz val="10"/>
      <color rgb="FFFF0000"/>
      <name val="Helvetica"/>
    </font>
    <font>
      <b/>
      <sz val="10"/>
      <name val="Calibri"/>
      <family val="2"/>
    </font>
    <font>
      <b/>
      <vertAlign val="subscript"/>
      <sz val="11"/>
      <name val="Helvetica"/>
    </font>
    <font>
      <b/>
      <sz val="11"/>
      <name val="Helvetica"/>
    </font>
    <font>
      <sz val="10"/>
      <name val="Helvetica"/>
    </font>
    <font>
      <b/>
      <sz val="10"/>
      <name val="Helvetica"/>
    </font>
    <font>
      <b/>
      <sz val="10"/>
      <color rgb="FFFF0000"/>
      <name val="Helvetic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7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3">
    <xf numFmtId="0" fontId="0" fillId="0" borderId="0" xfId="0"/>
    <xf numFmtId="0" fontId="5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/>
    <xf numFmtId="2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0" fontId="4" fillId="0" borderId="1" xfId="0" applyNumberFormat="1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Alignment="1"/>
    <xf numFmtId="165" fontId="4" fillId="0" borderId="0" xfId="0" applyNumberFormat="1" applyFont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/>
    </xf>
    <xf numFmtId="165" fontId="4" fillId="0" borderId="1" xfId="0" applyNumberFormat="1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3" borderId="11" xfId="0" applyNumberFormat="1" applyFont="1" applyFill="1" applyBorder="1" applyAlignment="1">
      <alignment horizontal="center" vertical="center"/>
    </xf>
    <xf numFmtId="2" fontId="7" fillId="3" borderId="11" xfId="0" applyNumberFormat="1" applyFont="1" applyFill="1" applyBorder="1" applyAlignment="1">
      <alignment horizontal="center" vertical="center"/>
    </xf>
    <xf numFmtId="2" fontId="5" fillId="4" borderId="11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2" fontId="4" fillId="3" borderId="18" xfId="0" applyNumberFormat="1" applyFont="1" applyFill="1" applyBorder="1" applyAlignment="1">
      <alignment horizontal="center" vertical="center"/>
    </xf>
    <xf numFmtId="1" fontId="4" fillId="4" borderId="18" xfId="0" applyNumberFormat="1" applyFont="1" applyFill="1" applyBorder="1" applyAlignment="1">
      <alignment horizontal="center" vertical="center"/>
    </xf>
    <xf numFmtId="165" fontId="4" fillId="0" borderId="18" xfId="0" applyNumberFormat="1" applyFont="1" applyBorder="1" applyAlignment="1">
      <alignment horizontal="center" vertical="center"/>
    </xf>
    <xf numFmtId="20" fontId="4" fillId="0" borderId="18" xfId="0" applyNumberFormat="1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65" fontId="4" fillId="0" borderId="23" xfId="0" applyNumberFormat="1" applyFont="1" applyBorder="1" applyAlignment="1">
      <alignment horizontal="center" vertical="center"/>
    </xf>
    <xf numFmtId="20" fontId="4" fillId="0" borderId="23" xfId="0" applyNumberFormat="1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left" vertical="center"/>
    </xf>
    <xf numFmtId="0" fontId="12" fillId="0" borderId="5" xfId="0" quotePrefix="1" applyFont="1" applyBorder="1" applyAlignment="1">
      <alignment horizontal="left" vertical="center"/>
    </xf>
    <xf numFmtId="2" fontId="4" fillId="0" borderId="0" xfId="0" applyNumberFormat="1" applyFont="1" applyAlignment="1">
      <alignment horizontal="left"/>
    </xf>
    <xf numFmtId="0" fontId="16" fillId="0" borderId="5" xfId="0" quotePrefix="1" applyFont="1" applyBorder="1" applyAlignment="1">
      <alignment horizontal="left" vertical="center"/>
    </xf>
    <xf numFmtId="164" fontId="4" fillId="0" borderId="18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23" xfId="0" applyNumberFormat="1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2" fontId="10" fillId="3" borderId="18" xfId="0" applyNumberFormat="1" applyFont="1" applyFill="1" applyBorder="1" applyAlignment="1">
      <alignment horizontal="center" vertical="center"/>
    </xf>
    <xf numFmtId="1" fontId="10" fillId="4" borderId="18" xfId="0" applyNumberFormat="1" applyFont="1" applyFill="1" applyBorder="1" applyAlignment="1">
      <alignment horizontal="center" vertical="center"/>
    </xf>
    <xf numFmtId="165" fontId="10" fillId="0" borderId="18" xfId="0" applyNumberFormat="1" applyFont="1" applyBorder="1" applyAlignment="1">
      <alignment horizontal="center" vertical="center"/>
    </xf>
    <xf numFmtId="20" fontId="10" fillId="0" borderId="18" xfId="0" applyNumberFormat="1" applyFont="1" applyBorder="1" applyAlignment="1">
      <alignment horizontal="center" vertical="center"/>
    </xf>
    <xf numFmtId="164" fontId="10" fillId="0" borderId="18" xfId="0" applyNumberFormat="1" applyFont="1" applyFill="1" applyBorder="1" applyAlignment="1">
      <alignment horizontal="center" vertical="center"/>
    </xf>
    <xf numFmtId="1" fontId="10" fillId="0" borderId="18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8" xfId="0" applyNumberFormat="1" applyFont="1" applyFill="1" applyBorder="1" applyAlignment="1">
      <alignment horizontal="center" vertical="center"/>
    </xf>
    <xf numFmtId="1" fontId="4" fillId="0" borderId="23" xfId="0" applyNumberFormat="1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/>
    </xf>
    <xf numFmtId="164" fontId="4" fillId="0" borderId="0" xfId="0" applyNumberFormat="1" applyFont="1"/>
    <xf numFmtId="1" fontId="4" fillId="3" borderId="1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4" fillId="4" borderId="23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164" fontId="10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wrapText="1"/>
    </xf>
    <xf numFmtId="2" fontId="5" fillId="0" borderId="13" xfId="0" applyNumberFormat="1" applyFont="1" applyBorder="1" applyAlignment="1">
      <alignment horizontal="center" vertical="center"/>
    </xf>
    <xf numFmtId="1" fontId="10" fillId="3" borderId="18" xfId="0" applyNumberFormat="1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center" vertical="center"/>
    </xf>
    <xf numFmtId="2" fontId="4" fillId="3" borderId="23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left" wrapText="1"/>
    </xf>
    <xf numFmtId="2" fontId="4" fillId="0" borderId="0" xfId="0" applyNumberFormat="1" applyFont="1" applyAlignment="1">
      <alignment horizontal="left" vertical="center" wrapText="1"/>
    </xf>
    <xf numFmtId="1" fontId="4" fillId="3" borderId="23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>
      <alignment horizontal="center" vertical="center"/>
    </xf>
    <xf numFmtId="1" fontId="4" fillId="3" borderId="18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left"/>
    </xf>
    <xf numFmtId="2" fontId="5" fillId="0" borderId="26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2" fontId="4" fillId="3" borderId="30" xfId="0" applyNumberFormat="1" applyFont="1" applyFill="1" applyBorder="1" applyAlignment="1">
      <alignment horizontal="center" vertical="center"/>
    </xf>
    <xf numFmtId="1" fontId="4" fillId="3" borderId="30" xfId="0" applyNumberFormat="1" applyFont="1" applyFill="1" applyBorder="1" applyAlignment="1">
      <alignment horizontal="center" vertical="center"/>
    </xf>
    <xf numFmtId="1" fontId="4" fillId="4" borderId="30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7" fillId="2" borderId="23" xfId="0" applyFont="1" applyFill="1" applyBorder="1" applyAlignment="1">
      <alignment horizontal="left"/>
    </xf>
    <xf numFmtId="0" fontId="4" fillId="0" borderId="31" xfId="0" applyFont="1" applyFill="1" applyBorder="1" applyAlignment="1">
      <alignment horizontal="center" vertical="center"/>
    </xf>
    <xf numFmtId="165" fontId="10" fillId="5" borderId="18" xfId="0" applyNumberFormat="1" applyFont="1" applyFill="1" applyBorder="1" applyAlignment="1">
      <alignment horizontal="center" vertical="center"/>
    </xf>
    <xf numFmtId="20" fontId="10" fillId="5" borderId="18" xfId="0" applyNumberFormat="1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left"/>
    </xf>
    <xf numFmtId="165" fontId="10" fillId="5" borderId="1" xfId="0" applyNumberFormat="1" applyFont="1" applyFill="1" applyBorder="1" applyAlignment="1">
      <alignment horizontal="center" vertical="center"/>
    </xf>
    <xf numFmtId="20" fontId="10" fillId="5" borderId="1" xfId="0" applyNumberFormat="1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left"/>
    </xf>
    <xf numFmtId="1" fontId="10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left"/>
    </xf>
    <xf numFmtId="165" fontId="4" fillId="5" borderId="1" xfId="0" applyNumberFormat="1" applyFont="1" applyFill="1" applyBorder="1" applyAlignment="1">
      <alignment horizontal="center" vertical="center"/>
    </xf>
    <xf numFmtId="20" fontId="4" fillId="5" borderId="1" xfId="0" applyNumberFormat="1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left"/>
    </xf>
    <xf numFmtId="1" fontId="4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left" wrapText="1"/>
    </xf>
    <xf numFmtId="0" fontId="10" fillId="5" borderId="28" xfId="0" applyFont="1" applyFill="1" applyBorder="1" applyAlignment="1">
      <alignment horizontal="left" wrapText="1"/>
    </xf>
    <xf numFmtId="0" fontId="12" fillId="5" borderId="18" xfId="0" applyFont="1" applyFill="1" applyBorder="1" applyAlignment="1">
      <alignment horizontal="left"/>
    </xf>
    <xf numFmtId="1" fontId="10" fillId="5" borderId="18" xfId="0" applyNumberFormat="1" applyFont="1" applyFill="1" applyBorder="1" applyAlignment="1">
      <alignment horizontal="center" vertical="center"/>
    </xf>
    <xf numFmtId="164" fontId="10" fillId="5" borderId="18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wrapText="1"/>
    </xf>
    <xf numFmtId="0" fontId="17" fillId="5" borderId="1" xfId="0" applyFont="1" applyFill="1" applyBorder="1" applyAlignment="1">
      <alignment horizontal="left"/>
    </xf>
    <xf numFmtId="164" fontId="4" fillId="5" borderId="10" xfId="0" applyNumberFormat="1" applyFont="1" applyFill="1" applyBorder="1" applyAlignment="1">
      <alignment horizontal="center" vertical="center"/>
    </xf>
    <xf numFmtId="165" fontId="4" fillId="5" borderId="30" xfId="0" applyNumberFormat="1" applyFont="1" applyFill="1" applyBorder="1" applyAlignment="1">
      <alignment horizontal="center" vertical="center"/>
    </xf>
    <xf numFmtId="20" fontId="4" fillId="5" borderId="30" xfId="0" applyNumberFormat="1" applyFont="1" applyFill="1" applyBorder="1" applyAlignment="1">
      <alignment horizontal="center" vertical="center"/>
    </xf>
    <xf numFmtId="0" fontId="17" fillId="5" borderId="30" xfId="0" applyFont="1" applyFill="1" applyBorder="1" applyAlignment="1">
      <alignment horizontal="left"/>
    </xf>
    <xf numFmtId="1" fontId="4" fillId="5" borderId="30" xfId="0" applyNumberFormat="1" applyFont="1" applyFill="1" applyBorder="1" applyAlignment="1">
      <alignment horizontal="center" vertical="center"/>
    </xf>
    <xf numFmtId="164" fontId="4" fillId="5" borderId="30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/>
    </xf>
    <xf numFmtId="165" fontId="4" fillId="5" borderId="18" xfId="0" applyNumberFormat="1" applyFont="1" applyFill="1" applyBorder="1" applyAlignment="1">
      <alignment horizontal="center" vertical="center"/>
    </xf>
    <xf numFmtId="20" fontId="4" fillId="5" borderId="18" xfId="0" applyNumberFormat="1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left"/>
    </xf>
    <xf numFmtId="1" fontId="4" fillId="5" borderId="18" xfId="0" applyNumberFormat="1" applyFont="1" applyFill="1" applyBorder="1" applyAlignment="1">
      <alignment horizontal="center" vertical="center"/>
    </xf>
    <xf numFmtId="164" fontId="4" fillId="5" borderId="18" xfId="0" applyNumberFormat="1" applyFont="1" applyFill="1" applyBorder="1" applyAlignment="1">
      <alignment horizontal="center" vertical="center"/>
    </xf>
    <xf numFmtId="0" fontId="10" fillId="0" borderId="0" xfId="0" applyFont="1"/>
    <xf numFmtId="0" fontId="5" fillId="5" borderId="1" xfId="0" applyFont="1" applyFill="1" applyBorder="1" applyAlignment="1">
      <alignment horizontal="left" wrapText="1"/>
    </xf>
    <xf numFmtId="20" fontId="4" fillId="5" borderId="23" xfId="0" applyNumberFormat="1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left" wrapText="1"/>
    </xf>
    <xf numFmtId="1" fontId="4" fillId="5" borderId="23" xfId="0" applyNumberFormat="1" applyFont="1" applyFill="1" applyBorder="1" applyAlignment="1">
      <alignment horizontal="center" vertical="center"/>
    </xf>
    <xf numFmtId="164" fontId="4" fillId="5" borderId="23" xfId="0" applyNumberFormat="1" applyFont="1" applyFill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1" fontId="4" fillId="4" borderId="10" xfId="0" applyNumberFormat="1" applyFont="1" applyFill="1" applyBorder="1" applyAlignment="1">
      <alignment horizontal="center" vertical="center"/>
    </xf>
    <xf numFmtId="165" fontId="4" fillId="5" borderId="10" xfId="0" applyNumberFormat="1" applyFont="1" applyFill="1" applyBorder="1" applyAlignment="1">
      <alignment horizontal="center" vertical="center"/>
    </xf>
    <xf numFmtId="20" fontId="4" fillId="5" borderId="10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left"/>
    </xf>
    <xf numFmtId="0" fontId="10" fillId="5" borderId="18" xfId="0" applyFont="1" applyFill="1" applyBorder="1" applyAlignment="1">
      <alignment horizontal="left"/>
    </xf>
    <xf numFmtId="0" fontId="10" fillId="5" borderId="10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wrapText="1"/>
    </xf>
    <xf numFmtId="165" fontId="4" fillId="0" borderId="1" xfId="0" applyNumberFormat="1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/>
    </xf>
    <xf numFmtId="9" fontId="4" fillId="0" borderId="21" xfId="0" applyNumberFormat="1" applyFont="1" applyFill="1" applyBorder="1" applyAlignment="1">
      <alignment horizontal="center" vertical="center"/>
    </xf>
    <xf numFmtId="20" fontId="4" fillId="0" borderId="23" xfId="0" applyNumberFormat="1" applyFont="1" applyFill="1" applyBorder="1" applyAlignment="1">
      <alignment horizontal="center" vertical="center"/>
    </xf>
    <xf numFmtId="9" fontId="4" fillId="0" borderId="24" xfId="0" applyNumberFormat="1" applyFont="1" applyFill="1" applyBorder="1" applyAlignment="1">
      <alignment horizontal="center" vertical="center"/>
    </xf>
    <xf numFmtId="165" fontId="4" fillId="0" borderId="23" xfId="0" applyNumberFormat="1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9" fontId="4" fillId="0" borderId="19" xfId="0" applyNumberFormat="1" applyFont="1" applyFill="1" applyBorder="1" applyAlignment="1">
      <alignment horizontal="center" vertical="center"/>
    </xf>
    <xf numFmtId="9" fontId="10" fillId="0" borderId="21" xfId="0" applyNumberFormat="1" applyFont="1" applyFill="1" applyBorder="1" applyAlignment="1">
      <alignment horizontal="center" vertical="center"/>
    </xf>
    <xf numFmtId="9" fontId="4" fillId="0" borderId="32" xfId="0" applyNumberFormat="1" applyFont="1" applyFill="1" applyBorder="1" applyAlignment="1">
      <alignment horizontal="center" vertical="center"/>
    </xf>
    <xf numFmtId="9" fontId="10" fillId="0" borderId="19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21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1" fontId="10" fillId="4" borderId="23" xfId="0" applyNumberFormat="1" applyFont="1" applyFill="1" applyBorder="1" applyAlignment="1">
      <alignment horizontal="center" vertical="center"/>
    </xf>
    <xf numFmtId="165" fontId="10" fillId="5" borderId="23" xfId="0" applyNumberFormat="1" applyFont="1" applyFill="1" applyBorder="1" applyAlignment="1">
      <alignment horizontal="center" vertical="center"/>
    </xf>
    <xf numFmtId="20" fontId="10" fillId="5" borderId="23" xfId="0" applyNumberFormat="1" applyFont="1" applyFill="1" applyBorder="1" applyAlignment="1">
      <alignment horizontal="center" vertical="center"/>
    </xf>
    <xf numFmtId="0" fontId="12" fillId="5" borderId="34" xfId="0" applyFont="1" applyFill="1" applyBorder="1" applyAlignment="1">
      <alignment horizontal="left" wrapText="1"/>
    </xf>
    <xf numFmtId="1" fontId="10" fillId="5" borderId="23" xfId="0" applyNumberFormat="1" applyFont="1" applyFill="1" applyBorder="1" applyAlignment="1">
      <alignment horizontal="center" vertical="center"/>
    </xf>
    <xf numFmtId="164" fontId="10" fillId="5" borderId="23" xfId="0" applyNumberFormat="1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left" wrapText="1"/>
    </xf>
    <xf numFmtId="165" fontId="4" fillId="5" borderId="23" xfId="0" applyNumberFormat="1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left"/>
    </xf>
    <xf numFmtId="0" fontId="17" fillId="0" borderId="5" xfId="0" quotePrefix="1" applyFont="1" applyBorder="1" applyAlignment="1">
      <alignment horizontal="left" vertical="center"/>
    </xf>
    <xf numFmtId="0" fontId="1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16" fillId="0" borderId="0" xfId="0" applyNumberFormat="1" applyFont="1" applyBorder="1" applyAlignme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</cellXfs>
  <cellStyles count="7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13</xdr:row>
      <xdr:rowOff>0</xdr:rowOff>
    </xdr:from>
    <xdr:to>
      <xdr:col>7</xdr:col>
      <xdr:colOff>65081</xdr:colOff>
      <xdr:row>23</xdr:row>
      <xdr:rowOff>57083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CC9F60-7118-4D43-A24F-BEE8691F7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0" y="2266950"/>
          <a:ext cx="2655881" cy="1676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95"/>
  <sheetViews>
    <sheetView tabSelected="1" zoomScaleNormal="100" zoomScalePageLayoutView="150" workbookViewId="0">
      <selection activeCell="E17" sqref="E17"/>
    </sheetView>
  </sheetViews>
  <sheetFormatPr defaultColWidth="11.46484375" defaultRowHeight="12.75" x14ac:dyDescent="0.35"/>
  <cols>
    <col min="1" max="1" width="6.73046875" style="2" customWidth="1"/>
    <col min="2" max="3" width="7.73046875" style="2" customWidth="1"/>
    <col min="4" max="4" width="9.265625" style="2" customWidth="1"/>
    <col min="5" max="5" width="10.46484375" style="12" customWidth="1"/>
    <col min="6" max="6" width="9.265625" style="12" customWidth="1"/>
    <col min="7" max="7" width="9.265625" style="13" customWidth="1"/>
    <col min="8" max="8" width="9.265625" style="2" customWidth="1"/>
    <col min="9" max="9" width="43.73046875" style="2" customWidth="1"/>
    <col min="10" max="11" width="12.796875" style="58" customWidth="1"/>
    <col min="12" max="12" width="7.46484375" style="148" customWidth="1"/>
    <col min="13" max="16384" width="11.46484375" style="2"/>
  </cols>
  <sheetData>
    <row r="1" spans="2:13" ht="13.15" x14ac:dyDescent="0.4">
      <c r="B1" s="1" t="s">
        <v>1</v>
      </c>
      <c r="D1" s="170" t="s">
        <v>87</v>
      </c>
      <c r="F1" s="4"/>
      <c r="G1" s="3"/>
      <c r="H1" s="3"/>
      <c r="I1" s="3"/>
      <c r="J1" s="3"/>
      <c r="K1" s="3"/>
      <c r="L1" s="147"/>
      <c r="M1" s="3"/>
    </row>
    <row r="2" spans="2:13" ht="13.15" x14ac:dyDescent="0.4">
      <c r="B2" s="1" t="s">
        <v>91</v>
      </c>
      <c r="D2" s="170" t="s">
        <v>90</v>
      </c>
      <c r="F2" s="4"/>
      <c r="G2" s="3"/>
      <c r="H2" s="3"/>
      <c r="I2" s="3"/>
      <c r="J2" s="3"/>
      <c r="K2" s="3"/>
      <c r="L2" s="147"/>
      <c r="M2" s="3"/>
    </row>
    <row r="3" spans="2:13" ht="13.15" x14ac:dyDescent="0.4">
      <c r="B3" s="1" t="s">
        <v>5</v>
      </c>
      <c r="D3" s="170" t="s">
        <v>86</v>
      </c>
      <c r="F3" s="4"/>
      <c r="G3" s="3"/>
      <c r="H3" s="3"/>
      <c r="I3" s="4"/>
      <c r="J3" s="3"/>
      <c r="K3" s="3"/>
      <c r="L3" s="147"/>
      <c r="M3" s="3"/>
    </row>
    <row r="4" spans="2:13" ht="25.9" thickBot="1" x14ac:dyDescent="0.45">
      <c r="B4" s="1"/>
      <c r="C4" s="8"/>
      <c r="D4" s="39" t="s">
        <v>19</v>
      </c>
      <c r="F4" s="9"/>
      <c r="G4" s="9"/>
      <c r="H4" s="9"/>
      <c r="I4" s="9"/>
      <c r="J4" s="73" t="s">
        <v>22</v>
      </c>
      <c r="K4" s="73" t="s">
        <v>17</v>
      </c>
    </row>
    <row r="5" spans="2:13" ht="16.149999999999999" thickBot="1" x14ac:dyDescent="0.45">
      <c r="B5" s="67" t="s">
        <v>6</v>
      </c>
      <c r="C5" s="62" t="s">
        <v>0</v>
      </c>
      <c r="D5" s="23" t="s">
        <v>77</v>
      </c>
      <c r="E5" s="24" t="s">
        <v>10</v>
      </c>
      <c r="F5" s="25" t="s">
        <v>7</v>
      </c>
      <c r="G5" s="26" t="s">
        <v>2</v>
      </c>
      <c r="H5" s="26" t="s">
        <v>3</v>
      </c>
      <c r="I5" s="27" t="s">
        <v>4</v>
      </c>
      <c r="J5" s="79" t="s">
        <v>38</v>
      </c>
      <c r="K5" s="80" t="s">
        <v>11</v>
      </c>
      <c r="L5" s="149" t="s">
        <v>45</v>
      </c>
      <c r="M5" s="168" t="s">
        <v>89</v>
      </c>
    </row>
    <row r="6" spans="2:13" x14ac:dyDescent="0.35">
      <c r="B6" s="174" t="s">
        <v>62</v>
      </c>
      <c r="C6" s="44">
        <v>1</v>
      </c>
      <c r="D6" s="45">
        <v>0.87</v>
      </c>
      <c r="E6" s="68">
        <v>9</v>
      </c>
      <c r="F6" s="46">
        <f>D6*(33)^0.5</f>
        <v>4.9977695024880848</v>
      </c>
      <c r="G6" s="88">
        <v>42514</v>
      </c>
      <c r="H6" s="89">
        <v>0.45555555555555555</v>
      </c>
      <c r="I6" s="90" t="s">
        <v>14</v>
      </c>
      <c r="J6" s="105">
        <v>10</v>
      </c>
      <c r="K6" s="106" t="s">
        <v>24</v>
      </c>
      <c r="L6" s="154" t="s">
        <v>24</v>
      </c>
      <c r="M6" s="8">
        <v>1</v>
      </c>
    </row>
    <row r="7" spans="2:13" ht="13.15" x14ac:dyDescent="0.4">
      <c r="B7" s="175"/>
      <c r="C7" s="70">
        <f>C6+1</f>
        <v>2</v>
      </c>
      <c r="D7" s="54">
        <v>3.31</v>
      </c>
      <c r="E7" s="60">
        <v>9</v>
      </c>
      <c r="F7" s="55">
        <f>D7*(33)^0.5</f>
        <v>19.014502360040876</v>
      </c>
      <c r="G7" s="91">
        <v>42514</v>
      </c>
      <c r="H7" s="92">
        <v>0.46180555555555558</v>
      </c>
      <c r="I7" s="93" t="s">
        <v>47</v>
      </c>
      <c r="J7" s="94">
        <v>10</v>
      </c>
      <c r="K7" s="95">
        <v>12</v>
      </c>
      <c r="L7" s="142">
        <f>(K7-J7)/J7</f>
        <v>0.2</v>
      </c>
      <c r="M7" s="8">
        <v>1</v>
      </c>
    </row>
    <row r="8" spans="2:13" x14ac:dyDescent="0.35">
      <c r="B8" s="175"/>
      <c r="C8" s="70">
        <f>C7+1</f>
        <v>3</v>
      </c>
      <c r="D8" s="54">
        <v>2.61</v>
      </c>
      <c r="E8" s="60">
        <v>15</v>
      </c>
      <c r="F8" s="55">
        <f t="shared" ref="F8" si="0">D8*(33)^0.5</f>
        <v>14.993308507464254</v>
      </c>
      <c r="G8" s="91">
        <v>42514</v>
      </c>
      <c r="H8" s="92">
        <v>0.46458333333333335</v>
      </c>
      <c r="I8" s="96" t="s">
        <v>21</v>
      </c>
      <c r="J8" s="94">
        <v>10</v>
      </c>
      <c r="K8" s="95" t="s">
        <v>24</v>
      </c>
      <c r="L8" s="155" t="s">
        <v>24</v>
      </c>
      <c r="M8" s="8">
        <v>1</v>
      </c>
    </row>
    <row r="9" spans="2:13" ht="13.15" x14ac:dyDescent="0.4">
      <c r="B9" s="175"/>
      <c r="C9" s="70">
        <f>C8+1</f>
        <v>4</v>
      </c>
      <c r="D9" s="54">
        <v>2.61</v>
      </c>
      <c r="E9" s="60">
        <v>15</v>
      </c>
      <c r="F9" s="55">
        <f t="shared" ref="F9:F15" si="1">D9*(33)^0.5</f>
        <v>14.993308507464254</v>
      </c>
      <c r="G9" s="91">
        <v>42514</v>
      </c>
      <c r="H9" s="92">
        <v>0.47569444444444442</v>
      </c>
      <c r="I9" s="93" t="s">
        <v>49</v>
      </c>
      <c r="J9" s="94">
        <v>10</v>
      </c>
      <c r="K9" s="95">
        <v>11.5</v>
      </c>
      <c r="L9" s="142">
        <f>(K9-J9)/J9</f>
        <v>0.15</v>
      </c>
      <c r="M9" s="8">
        <v>1</v>
      </c>
    </row>
    <row r="10" spans="2:13" x14ac:dyDescent="0.35">
      <c r="B10" s="175"/>
      <c r="C10" s="33">
        <f t="shared" ref="C10:C13" si="2">C9+1</f>
        <v>5</v>
      </c>
      <c r="D10" s="21">
        <v>2.2599999999999998</v>
      </c>
      <c r="E10" s="59">
        <v>20</v>
      </c>
      <c r="F10" s="22">
        <f t="shared" si="1"/>
        <v>12.982711581175943</v>
      </c>
      <c r="G10" s="97">
        <v>42514</v>
      </c>
      <c r="H10" s="98">
        <v>0.47986111111111113</v>
      </c>
      <c r="I10" s="99" t="s">
        <v>26</v>
      </c>
      <c r="J10" s="100">
        <v>10</v>
      </c>
      <c r="K10" s="101">
        <v>11</v>
      </c>
      <c r="L10" s="142">
        <f>(K10-J10)/J10</f>
        <v>0.1</v>
      </c>
      <c r="M10" s="8">
        <v>0</v>
      </c>
    </row>
    <row r="11" spans="2:13" x14ac:dyDescent="0.35">
      <c r="B11" s="175"/>
      <c r="C11" s="33">
        <f t="shared" si="2"/>
        <v>6</v>
      </c>
      <c r="D11" s="21">
        <v>1.91</v>
      </c>
      <c r="E11" s="59">
        <v>25</v>
      </c>
      <c r="F11" s="22">
        <f t="shared" si="1"/>
        <v>10.972114654887633</v>
      </c>
      <c r="G11" s="97">
        <v>42514</v>
      </c>
      <c r="H11" s="98">
        <v>0.48819444444444443</v>
      </c>
      <c r="I11" s="99" t="s">
        <v>16</v>
      </c>
      <c r="J11" s="100">
        <v>10</v>
      </c>
      <c r="K11" s="101">
        <v>9.5</v>
      </c>
      <c r="L11" s="142">
        <f>(K11-J11)/J11</f>
        <v>-0.05</v>
      </c>
      <c r="M11" s="8">
        <v>0</v>
      </c>
    </row>
    <row r="12" spans="2:13" x14ac:dyDescent="0.35">
      <c r="B12" s="175"/>
      <c r="C12" s="33">
        <f t="shared" si="2"/>
        <v>7</v>
      </c>
      <c r="D12" s="21">
        <v>1.57</v>
      </c>
      <c r="E12" s="59">
        <v>35</v>
      </c>
      <c r="F12" s="22">
        <f t="shared" si="1"/>
        <v>9.0189633550647059</v>
      </c>
      <c r="G12" s="97">
        <v>42514</v>
      </c>
      <c r="H12" s="98">
        <v>0.49374999999999997</v>
      </c>
      <c r="I12" s="99" t="s">
        <v>16</v>
      </c>
      <c r="J12" s="100">
        <v>10</v>
      </c>
      <c r="K12" s="101">
        <v>10</v>
      </c>
      <c r="L12" s="142">
        <f>(K12-J12)/J12</f>
        <v>0</v>
      </c>
      <c r="M12" s="8">
        <v>0</v>
      </c>
    </row>
    <row r="13" spans="2:13" x14ac:dyDescent="0.35">
      <c r="B13" s="175"/>
      <c r="C13" s="70">
        <f t="shared" si="2"/>
        <v>8</v>
      </c>
      <c r="D13" s="54">
        <v>1.22</v>
      </c>
      <c r="E13" s="60">
        <v>45</v>
      </c>
      <c r="F13" s="55">
        <f t="shared" si="1"/>
        <v>7.0083664287763945</v>
      </c>
      <c r="G13" s="91">
        <v>42514</v>
      </c>
      <c r="H13" s="92">
        <v>0.55208333333333337</v>
      </c>
      <c r="I13" s="96" t="s">
        <v>31</v>
      </c>
      <c r="J13" s="94">
        <v>10</v>
      </c>
      <c r="K13" s="95">
        <v>8</v>
      </c>
      <c r="L13" s="155" t="s">
        <v>24</v>
      </c>
      <c r="M13" s="8">
        <v>1</v>
      </c>
    </row>
    <row r="14" spans="2:13" ht="25.5" x14ac:dyDescent="0.35">
      <c r="B14" s="175"/>
      <c r="C14" s="33">
        <f>C13+1</f>
        <v>9</v>
      </c>
      <c r="D14" s="21">
        <v>1.22</v>
      </c>
      <c r="E14" s="59">
        <v>53</v>
      </c>
      <c r="F14" s="22">
        <f t="shared" ref="F14" si="3">D14*(33)^0.5</f>
        <v>7.0083664287763945</v>
      </c>
      <c r="G14" s="97">
        <v>42514</v>
      </c>
      <c r="H14" s="98">
        <v>0.55902777777777779</v>
      </c>
      <c r="I14" s="102" t="s">
        <v>27</v>
      </c>
      <c r="J14" s="100">
        <v>10</v>
      </c>
      <c r="K14" s="101">
        <v>11</v>
      </c>
      <c r="L14" s="142">
        <f>(K14-J14)/J14</f>
        <v>0.1</v>
      </c>
      <c r="M14" s="8">
        <v>0</v>
      </c>
    </row>
    <row r="15" spans="2:13" ht="25.9" x14ac:dyDescent="0.35">
      <c r="B15" s="175"/>
      <c r="C15" s="33">
        <f>C14+1</f>
        <v>10</v>
      </c>
      <c r="D15" s="21">
        <v>0.87</v>
      </c>
      <c r="E15" s="59">
        <v>70</v>
      </c>
      <c r="F15" s="22">
        <f t="shared" si="1"/>
        <v>4.9977695024880848</v>
      </c>
      <c r="G15" s="97">
        <v>42514</v>
      </c>
      <c r="H15" s="98">
        <v>0.56597222222222221</v>
      </c>
      <c r="I15" s="102" t="s">
        <v>23</v>
      </c>
      <c r="J15" s="100">
        <v>10</v>
      </c>
      <c r="K15" s="101">
        <v>15.5</v>
      </c>
      <c r="L15" s="142">
        <f t="shared" ref="L15:L18" si="4">(K15-J15)/J15</f>
        <v>0.55000000000000004</v>
      </c>
      <c r="M15" s="8">
        <v>0</v>
      </c>
    </row>
    <row r="16" spans="2:13" ht="13.15" x14ac:dyDescent="0.4">
      <c r="B16" s="175"/>
      <c r="C16" s="33">
        <f t="shared" ref="C16:C18" si="5">C15+1</f>
        <v>11</v>
      </c>
      <c r="D16" s="21">
        <v>0.87</v>
      </c>
      <c r="E16" s="59">
        <v>62</v>
      </c>
      <c r="F16" s="22">
        <f t="shared" ref="F16:F17" si="6">D16*(33)^0.5</f>
        <v>4.9977695024880848</v>
      </c>
      <c r="G16" s="97">
        <v>42514</v>
      </c>
      <c r="H16" s="98">
        <v>0.57222222222222219</v>
      </c>
      <c r="I16" s="102" t="s">
        <v>32</v>
      </c>
      <c r="J16" s="100">
        <v>10</v>
      </c>
      <c r="K16" s="101">
        <v>14.7</v>
      </c>
      <c r="L16" s="142">
        <f t="shared" si="4"/>
        <v>0.46999999999999992</v>
      </c>
      <c r="M16" s="8">
        <v>0</v>
      </c>
    </row>
    <row r="17" spans="2:14" x14ac:dyDescent="0.35">
      <c r="B17" s="175"/>
      <c r="C17" s="70">
        <f t="shared" si="5"/>
        <v>12</v>
      </c>
      <c r="D17" s="54">
        <v>0.87</v>
      </c>
      <c r="E17" s="60">
        <v>55</v>
      </c>
      <c r="F17" s="55">
        <f t="shared" si="6"/>
        <v>4.9977695024880848</v>
      </c>
      <c r="G17" s="91">
        <v>42514</v>
      </c>
      <c r="H17" s="92">
        <v>0.58402777777777781</v>
      </c>
      <c r="I17" s="103" t="s">
        <v>33</v>
      </c>
      <c r="J17" s="94">
        <v>10</v>
      </c>
      <c r="K17" s="95">
        <v>13.8</v>
      </c>
      <c r="L17" s="142">
        <f t="shared" si="4"/>
        <v>0.38000000000000006</v>
      </c>
      <c r="M17" s="8">
        <v>1</v>
      </c>
    </row>
    <row r="18" spans="2:14" ht="13.5" thickBot="1" x14ac:dyDescent="0.45">
      <c r="B18" s="176"/>
      <c r="C18" s="156">
        <f t="shared" si="5"/>
        <v>13</v>
      </c>
      <c r="D18" s="157">
        <v>0.87</v>
      </c>
      <c r="E18" s="75">
        <v>47</v>
      </c>
      <c r="F18" s="158">
        <f t="shared" ref="F18:F19" si="7">D18*(33)^0.5</f>
        <v>4.9977695024880848</v>
      </c>
      <c r="G18" s="159">
        <v>42514</v>
      </c>
      <c r="H18" s="160">
        <v>0.59375</v>
      </c>
      <c r="I18" s="161" t="s">
        <v>50</v>
      </c>
      <c r="J18" s="162">
        <v>10</v>
      </c>
      <c r="K18" s="163">
        <v>11.5</v>
      </c>
      <c r="L18" s="144">
        <f t="shared" si="4"/>
        <v>0.15</v>
      </c>
      <c r="M18" s="8">
        <v>1</v>
      </c>
    </row>
    <row r="19" spans="2:14" ht="13.15" x14ac:dyDescent="0.4">
      <c r="B19" s="177" t="s">
        <v>63</v>
      </c>
      <c r="C19" s="44">
        <f>C18+1</f>
        <v>14</v>
      </c>
      <c r="D19" s="45">
        <v>3.31</v>
      </c>
      <c r="E19" s="68">
        <v>12</v>
      </c>
      <c r="F19" s="46">
        <f t="shared" si="7"/>
        <v>19.014502360040876</v>
      </c>
      <c r="G19" s="88">
        <v>42514</v>
      </c>
      <c r="H19" s="89">
        <v>0.6020833333333333</v>
      </c>
      <c r="I19" s="104" t="s">
        <v>56</v>
      </c>
      <c r="J19" s="105">
        <v>15</v>
      </c>
      <c r="K19" s="106">
        <v>16.600000000000001</v>
      </c>
      <c r="L19" s="150">
        <f>(K19-J19)/J19</f>
        <v>0.10666666666666676</v>
      </c>
      <c r="M19" s="8">
        <v>1</v>
      </c>
    </row>
    <row r="20" spans="2:14" ht="13.15" x14ac:dyDescent="0.4">
      <c r="B20" s="178"/>
      <c r="C20" s="70">
        <f t="shared" ref="C20:C26" si="8">C19+1</f>
        <v>15</v>
      </c>
      <c r="D20" s="54">
        <v>2.61</v>
      </c>
      <c r="E20" s="60">
        <v>20</v>
      </c>
      <c r="F20" s="55">
        <f t="shared" ref="F20:F23" si="9">D20*(33)^0.5</f>
        <v>14.993308507464254</v>
      </c>
      <c r="G20" s="91">
        <v>42514</v>
      </c>
      <c r="H20" s="92">
        <v>0.60763888888888895</v>
      </c>
      <c r="I20" s="107" t="s">
        <v>60</v>
      </c>
      <c r="J20" s="94">
        <v>15</v>
      </c>
      <c r="K20" s="95">
        <v>16.100000000000001</v>
      </c>
      <c r="L20" s="151">
        <f>(K20-J20)/J20</f>
        <v>7.3333333333333431E-2</v>
      </c>
      <c r="M20" s="8">
        <v>1</v>
      </c>
    </row>
    <row r="21" spans="2:14" x14ac:dyDescent="0.35">
      <c r="B21" s="178"/>
      <c r="C21" s="33">
        <f t="shared" si="8"/>
        <v>16</v>
      </c>
      <c r="D21" s="21">
        <v>2.2599999999999998</v>
      </c>
      <c r="E21" s="59">
        <v>28</v>
      </c>
      <c r="F21" s="22">
        <f t="shared" si="9"/>
        <v>12.982711581175943</v>
      </c>
      <c r="G21" s="97">
        <v>42514</v>
      </c>
      <c r="H21" s="98">
        <v>0.62569444444444444</v>
      </c>
      <c r="I21" s="108" t="s">
        <v>28</v>
      </c>
      <c r="J21" s="100">
        <v>15</v>
      </c>
      <c r="K21" s="101">
        <v>15.4</v>
      </c>
      <c r="L21" s="142">
        <f>(K21-J21)/J21</f>
        <v>2.6666666666666689E-2</v>
      </c>
      <c r="M21" s="8">
        <v>0</v>
      </c>
    </row>
    <row r="22" spans="2:14" x14ac:dyDescent="0.35">
      <c r="B22" s="178"/>
      <c r="C22" s="70">
        <f t="shared" si="8"/>
        <v>17</v>
      </c>
      <c r="D22" s="54">
        <v>1.91</v>
      </c>
      <c r="E22" s="60">
        <v>34</v>
      </c>
      <c r="F22" s="55">
        <f t="shared" si="9"/>
        <v>10.972114654887633</v>
      </c>
      <c r="G22" s="91">
        <v>42514</v>
      </c>
      <c r="H22" s="92">
        <v>0.63194444444444442</v>
      </c>
      <c r="I22" s="109" t="s">
        <v>29</v>
      </c>
      <c r="J22" s="94">
        <v>15</v>
      </c>
      <c r="K22" s="95">
        <v>12.8</v>
      </c>
      <c r="L22" s="142">
        <f t="shared" ref="L22:L28" si="10">(K22-J22)/J22</f>
        <v>-0.14666666666666661</v>
      </c>
      <c r="M22" s="8">
        <v>1</v>
      </c>
    </row>
    <row r="23" spans="2:14" ht="13.15" x14ac:dyDescent="0.4">
      <c r="B23" s="178"/>
      <c r="C23" s="70">
        <f>C22+1</f>
        <v>18</v>
      </c>
      <c r="D23" s="54">
        <v>1.91</v>
      </c>
      <c r="E23" s="60">
        <v>38</v>
      </c>
      <c r="F23" s="55">
        <f t="shared" si="9"/>
        <v>10.972114654887633</v>
      </c>
      <c r="G23" s="91">
        <v>42514</v>
      </c>
      <c r="H23" s="92">
        <v>0.64236111111111105</v>
      </c>
      <c r="I23" s="107" t="s">
        <v>58</v>
      </c>
      <c r="J23" s="94">
        <v>15</v>
      </c>
      <c r="K23" s="95">
        <v>14</v>
      </c>
      <c r="L23" s="151">
        <f>(K23-J23)/J23</f>
        <v>-6.6666666666666666E-2</v>
      </c>
      <c r="M23" s="8">
        <v>1</v>
      </c>
    </row>
    <row r="24" spans="2:14" x14ac:dyDescent="0.35">
      <c r="B24" s="178"/>
      <c r="C24" s="33">
        <f t="shared" si="8"/>
        <v>19</v>
      </c>
      <c r="D24" s="21">
        <v>1.57</v>
      </c>
      <c r="E24" s="59">
        <v>50</v>
      </c>
      <c r="F24" s="22">
        <f t="shared" ref="F24:F25" si="11">D24*(33)^0.5</f>
        <v>9.0189633550647059</v>
      </c>
      <c r="G24" s="97">
        <v>42514</v>
      </c>
      <c r="H24" s="98">
        <v>0.64583333333333337</v>
      </c>
      <c r="I24" s="108" t="s">
        <v>28</v>
      </c>
      <c r="J24" s="100">
        <v>15</v>
      </c>
      <c r="K24" s="101">
        <v>15.2</v>
      </c>
      <c r="L24" s="142">
        <f t="shared" si="10"/>
        <v>1.3333333333333286E-2</v>
      </c>
      <c r="M24" s="3">
        <v>0</v>
      </c>
      <c r="N24" s="11"/>
    </row>
    <row r="25" spans="2:14" x14ac:dyDescent="0.35">
      <c r="B25" s="178"/>
      <c r="C25" s="70">
        <f t="shared" si="8"/>
        <v>20</v>
      </c>
      <c r="D25" s="54">
        <v>1.22</v>
      </c>
      <c r="E25" s="60">
        <v>60</v>
      </c>
      <c r="F25" s="55">
        <f t="shared" si="11"/>
        <v>7.0083664287763945</v>
      </c>
      <c r="G25" s="91">
        <v>42514</v>
      </c>
      <c r="H25" s="92">
        <v>0.65555555555555556</v>
      </c>
      <c r="I25" s="109" t="s">
        <v>30</v>
      </c>
      <c r="J25" s="94">
        <v>15</v>
      </c>
      <c r="K25" s="95">
        <v>12.9</v>
      </c>
      <c r="L25" s="142">
        <f t="shared" si="10"/>
        <v>-0.13999999999999999</v>
      </c>
      <c r="M25" s="3">
        <v>1</v>
      </c>
      <c r="N25" s="11"/>
    </row>
    <row r="26" spans="2:14" ht="25.5" x14ac:dyDescent="0.35">
      <c r="B26" s="178"/>
      <c r="C26" s="33">
        <f t="shared" si="8"/>
        <v>21</v>
      </c>
      <c r="D26" s="21">
        <v>1.22</v>
      </c>
      <c r="E26" s="59">
        <v>70</v>
      </c>
      <c r="F26" s="22">
        <f t="shared" ref="F26:F28" si="12">D26*(33)^0.5</f>
        <v>7.0083664287763945</v>
      </c>
      <c r="G26" s="97">
        <v>42514</v>
      </c>
      <c r="H26" s="98">
        <v>0.66666666666666663</v>
      </c>
      <c r="I26" s="110" t="s">
        <v>34</v>
      </c>
      <c r="J26" s="100">
        <v>15</v>
      </c>
      <c r="K26" s="101">
        <v>14.7</v>
      </c>
      <c r="L26" s="142">
        <f t="shared" si="10"/>
        <v>-2.0000000000000049E-2</v>
      </c>
      <c r="M26" s="3">
        <v>0</v>
      </c>
      <c r="N26" s="11"/>
    </row>
    <row r="27" spans="2:14" ht="13.15" x14ac:dyDescent="0.4">
      <c r="B27" s="178"/>
      <c r="C27" s="33" t="s">
        <v>24</v>
      </c>
      <c r="D27" s="21">
        <v>0.87</v>
      </c>
      <c r="E27" s="59">
        <v>70</v>
      </c>
      <c r="F27" s="22">
        <f t="shared" si="12"/>
        <v>4.9977695024880848</v>
      </c>
      <c r="G27" s="97">
        <v>42514</v>
      </c>
      <c r="H27" s="98">
        <v>0.56597222222222221</v>
      </c>
      <c r="I27" s="111" t="s">
        <v>52</v>
      </c>
      <c r="J27" s="100">
        <v>15</v>
      </c>
      <c r="K27" s="101">
        <v>15.5</v>
      </c>
      <c r="L27" s="142">
        <f t="shared" si="10"/>
        <v>3.3333333333333333E-2</v>
      </c>
      <c r="M27" s="3">
        <v>1</v>
      </c>
      <c r="N27" s="11"/>
    </row>
    <row r="28" spans="2:14" ht="13.5" thickBot="1" x14ac:dyDescent="0.45">
      <c r="B28" s="179"/>
      <c r="C28" s="87" t="s">
        <v>24</v>
      </c>
      <c r="D28" s="81">
        <v>0.87</v>
      </c>
      <c r="E28" s="82">
        <v>62</v>
      </c>
      <c r="F28" s="83">
        <f t="shared" si="12"/>
        <v>4.9977695024880848</v>
      </c>
      <c r="G28" s="113">
        <v>42514</v>
      </c>
      <c r="H28" s="114">
        <v>0.57222222222222219</v>
      </c>
      <c r="I28" s="115" t="s">
        <v>51</v>
      </c>
      <c r="J28" s="116">
        <v>15</v>
      </c>
      <c r="K28" s="117">
        <v>14.7</v>
      </c>
      <c r="L28" s="152">
        <f t="shared" si="10"/>
        <v>-2.0000000000000049E-2</v>
      </c>
      <c r="M28" s="3">
        <v>1</v>
      </c>
      <c r="N28" s="11"/>
    </row>
    <row r="29" spans="2:14" x14ac:dyDescent="0.35">
      <c r="B29" s="178" t="s">
        <v>64</v>
      </c>
      <c r="C29" s="28">
        <f>C26+1</f>
        <v>22</v>
      </c>
      <c r="D29" s="29">
        <v>3.31</v>
      </c>
      <c r="E29" s="76">
        <v>15</v>
      </c>
      <c r="F29" s="30">
        <f>D29*(33)^0.5</f>
        <v>19.014502360040876</v>
      </c>
      <c r="G29" s="119">
        <v>42514</v>
      </c>
      <c r="H29" s="120">
        <v>0.67708333333333337</v>
      </c>
      <c r="I29" s="121" t="s">
        <v>35</v>
      </c>
      <c r="J29" s="122">
        <v>20</v>
      </c>
      <c r="K29" s="123">
        <v>21</v>
      </c>
      <c r="L29" s="150">
        <f>(K29-J29)/J29</f>
        <v>0.05</v>
      </c>
      <c r="M29" s="3">
        <v>0</v>
      </c>
      <c r="N29" s="11"/>
    </row>
    <row r="30" spans="2:14" x14ac:dyDescent="0.35">
      <c r="B30" s="178"/>
      <c r="C30" s="33">
        <f t="shared" ref="C30:C37" si="13">C29+1</f>
        <v>23</v>
      </c>
      <c r="D30" s="21">
        <v>2.61</v>
      </c>
      <c r="E30" s="59">
        <v>25</v>
      </c>
      <c r="F30" s="22">
        <f>D30*(33)^0.5</f>
        <v>14.993308507464254</v>
      </c>
      <c r="G30" s="97">
        <v>42514</v>
      </c>
      <c r="H30" s="98">
        <v>0.68333333333333324</v>
      </c>
      <c r="I30" s="108" t="s">
        <v>35</v>
      </c>
      <c r="J30" s="100">
        <v>20</v>
      </c>
      <c r="K30" s="101">
        <v>20</v>
      </c>
      <c r="L30" s="142">
        <f t="shared" ref="L30:L36" si="14">(K30-J30)/J30</f>
        <v>0</v>
      </c>
      <c r="M30" s="3">
        <v>0</v>
      </c>
      <c r="N30" s="11"/>
    </row>
    <row r="31" spans="2:14" x14ac:dyDescent="0.35">
      <c r="B31" s="178"/>
      <c r="C31" s="33">
        <f t="shared" si="13"/>
        <v>24</v>
      </c>
      <c r="D31" s="21">
        <v>2.2599999999999998</v>
      </c>
      <c r="E31" s="59">
        <v>35</v>
      </c>
      <c r="F31" s="22">
        <f t="shared" ref="F31:F33" si="15">D31*(33)^0.5</f>
        <v>12.982711581175943</v>
      </c>
      <c r="G31" s="97">
        <v>42514</v>
      </c>
      <c r="H31" s="98">
        <v>0.69097222222222221</v>
      </c>
      <c r="I31" s="108" t="s">
        <v>36</v>
      </c>
      <c r="J31" s="100">
        <v>20</v>
      </c>
      <c r="K31" s="101">
        <v>19.600000000000001</v>
      </c>
      <c r="L31" s="142">
        <f t="shared" si="14"/>
        <v>-1.9999999999999928E-2</v>
      </c>
      <c r="M31" s="3">
        <v>0</v>
      </c>
      <c r="N31" s="11"/>
    </row>
    <row r="32" spans="2:14" x14ac:dyDescent="0.35">
      <c r="B32" s="178"/>
      <c r="C32" s="33">
        <f t="shared" si="13"/>
        <v>25</v>
      </c>
      <c r="D32" s="21">
        <v>1.57</v>
      </c>
      <c r="E32" s="59">
        <v>70</v>
      </c>
      <c r="F32" s="22">
        <f t="shared" si="15"/>
        <v>9.0189633550647059</v>
      </c>
      <c r="G32" s="97">
        <v>42514</v>
      </c>
      <c r="H32" s="98">
        <v>0.69444444444444453</v>
      </c>
      <c r="I32" s="108" t="s">
        <v>37</v>
      </c>
      <c r="J32" s="100">
        <v>20</v>
      </c>
      <c r="K32" s="101">
        <v>21</v>
      </c>
      <c r="L32" s="142">
        <f t="shared" si="14"/>
        <v>0.05</v>
      </c>
      <c r="M32" s="8">
        <v>0</v>
      </c>
    </row>
    <row r="33" spans="2:13" x14ac:dyDescent="0.35">
      <c r="B33" s="178"/>
      <c r="C33" s="70">
        <f t="shared" si="13"/>
        <v>26</v>
      </c>
      <c r="D33" s="54">
        <v>1.22</v>
      </c>
      <c r="E33" s="60">
        <v>85</v>
      </c>
      <c r="F33" s="55">
        <f t="shared" si="15"/>
        <v>7.0083664287763945</v>
      </c>
      <c r="G33" s="91">
        <v>42514</v>
      </c>
      <c r="H33" s="92">
        <v>0.70833333333333337</v>
      </c>
      <c r="I33" s="109" t="s">
        <v>13</v>
      </c>
      <c r="J33" s="94">
        <v>20</v>
      </c>
      <c r="K33" s="95" t="s">
        <v>24</v>
      </c>
      <c r="L33" s="142" t="s">
        <v>24</v>
      </c>
      <c r="M33" s="8">
        <v>1</v>
      </c>
    </row>
    <row r="34" spans="2:13" x14ac:dyDescent="0.35">
      <c r="B34" s="178"/>
      <c r="C34" s="70">
        <f t="shared" si="13"/>
        <v>27</v>
      </c>
      <c r="D34" s="54">
        <v>1.22</v>
      </c>
      <c r="E34" s="60">
        <v>90</v>
      </c>
      <c r="F34" s="55">
        <f t="shared" ref="F34" si="16">D34*(33)^0.5</f>
        <v>7.0083664287763945</v>
      </c>
      <c r="G34" s="91">
        <v>42514</v>
      </c>
      <c r="H34" s="92">
        <v>0.71875</v>
      </c>
      <c r="I34" s="109" t="s">
        <v>39</v>
      </c>
      <c r="J34" s="94">
        <v>20</v>
      </c>
      <c r="K34" s="95">
        <v>18.5</v>
      </c>
      <c r="L34" s="151">
        <f t="shared" si="14"/>
        <v>-7.4999999999999997E-2</v>
      </c>
      <c r="M34" s="8">
        <v>1</v>
      </c>
    </row>
    <row r="35" spans="2:13" ht="25.5" x14ac:dyDescent="0.35">
      <c r="B35" s="178"/>
      <c r="C35" s="70">
        <f t="shared" si="13"/>
        <v>28</v>
      </c>
      <c r="D35" s="54">
        <v>1.22</v>
      </c>
      <c r="E35" s="60">
        <v>97</v>
      </c>
      <c r="F35" s="55">
        <f t="shared" ref="F35" si="17">D35*(33)^0.5</f>
        <v>7.0083664287763945</v>
      </c>
      <c r="G35" s="56">
        <v>42515</v>
      </c>
      <c r="H35" s="57">
        <v>0.39583333333333331</v>
      </c>
      <c r="I35" s="66" t="s">
        <v>40</v>
      </c>
      <c r="J35" s="77">
        <v>20</v>
      </c>
      <c r="K35" s="64">
        <v>18.7</v>
      </c>
      <c r="L35" s="151">
        <f t="shared" si="14"/>
        <v>-6.500000000000003E-2</v>
      </c>
      <c r="M35" s="8">
        <v>1</v>
      </c>
    </row>
    <row r="36" spans="2:13" x14ac:dyDescent="0.35">
      <c r="B36" s="178"/>
      <c r="C36" s="33">
        <f t="shared" si="13"/>
        <v>29</v>
      </c>
      <c r="D36" s="21">
        <v>1.22</v>
      </c>
      <c r="E36" s="59">
        <v>110</v>
      </c>
      <c r="F36" s="22">
        <f t="shared" ref="F36:F37" si="18">D36*(33)^0.5</f>
        <v>7.0083664287763945</v>
      </c>
      <c r="G36" s="20">
        <v>42515</v>
      </c>
      <c r="H36" s="10">
        <v>0.40763888888888888</v>
      </c>
      <c r="I36" s="65" t="s">
        <v>41</v>
      </c>
      <c r="J36" s="51">
        <v>20</v>
      </c>
      <c r="K36" s="42">
        <v>19.899999999999999</v>
      </c>
      <c r="L36" s="142">
        <f t="shared" si="14"/>
        <v>-5.0000000000000712E-3</v>
      </c>
      <c r="M36" s="8">
        <v>0</v>
      </c>
    </row>
    <row r="37" spans="2:13" ht="13.15" thickBot="1" x14ac:dyDescent="0.4">
      <c r="B37" s="179"/>
      <c r="C37" s="34">
        <f t="shared" si="13"/>
        <v>30</v>
      </c>
      <c r="D37" s="71">
        <v>0.87</v>
      </c>
      <c r="E37" s="74">
        <v>115</v>
      </c>
      <c r="F37" s="61">
        <f t="shared" si="18"/>
        <v>4.9977695024880848</v>
      </c>
      <c r="G37" s="35">
        <v>42515</v>
      </c>
      <c r="H37" s="36">
        <v>0.41805555555555557</v>
      </c>
      <c r="I37" s="84" t="s">
        <v>42</v>
      </c>
      <c r="J37" s="53">
        <v>20</v>
      </c>
      <c r="K37" s="43">
        <v>20</v>
      </c>
      <c r="L37" s="144">
        <f>(K37-J37)/J37</f>
        <v>0</v>
      </c>
      <c r="M37" s="8">
        <v>0</v>
      </c>
    </row>
    <row r="38" spans="2:13" x14ac:dyDescent="0.35">
      <c r="B38" s="177" t="s">
        <v>65</v>
      </c>
      <c r="C38" s="44">
        <f t="shared" ref="C38:C49" si="19">C37+1</f>
        <v>31</v>
      </c>
      <c r="D38" s="45">
        <v>3.31</v>
      </c>
      <c r="E38" s="68">
        <v>7</v>
      </c>
      <c r="F38" s="46">
        <f>D38*(33)^0.5</f>
        <v>19.014502360040876</v>
      </c>
      <c r="G38" s="47">
        <v>42515</v>
      </c>
      <c r="H38" s="48">
        <v>0.43055555555555558</v>
      </c>
      <c r="I38" s="69" t="s">
        <v>54</v>
      </c>
      <c r="J38" s="50">
        <v>10</v>
      </c>
      <c r="K38" s="49">
        <v>7.8</v>
      </c>
      <c r="L38" s="150">
        <f>(K38-J38)/J38</f>
        <v>-0.22000000000000003</v>
      </c>
      <c r="M38" s="8">
        <v>1</v>
      </c>
    </row>
    <row r="39" spans="2:13" ht="13.15" x14ac:dyDescent="0.4">
      <c r="B39" s="178"/>
      <c r="C39" s="33">
        <f t="shared" si="19"/>
        <v>32</v>
      </c>
      <c r="D39" s="21">
        <v>3.31</v>
      </c>
      <c r="E39" s="59">
        <v>8</v>
      </c>
      <c r="F39" s="22">
        <f>D39*(33)^0.5</f>
        <v>19.014502360040876</v>
      </c>
      <c r="G39" s="20">
        <v>42515</v>
      </c>
      <c r="H39" s="10">
        <v>0.43541666666666662</v>
      </c>
      <c r="I39" s="85" t="s">
        <v>53</v>
      </c>
      <c r="J39" s="51">
        <v>10</v>
      </c>
      <c r="K39" s="42">
        <v>10.1</v>
      </c>
      <c r="L39" s="142">
        <f t="shared" ref="L39:L95" si="20">(K39-J39)/J39</f>
        <v>9.9999999999999638E-3</v>
      </c>
      <c r="M39" s="8">
        <v>0</v>
      </c>
    </row>
    <row r="40" spans="2:13" x14ac:dyDescent="0.35">
      <c r="B40" s="178"/>
      <c r="C40" s="33">
        <f t="shared" si="19"/>
        <v>33</v>
      </c>
      <c r="D40" s="21">
        <v>2.61</v>
      </c>
      <c r="E40" s="59">
        <v>13</v>
      </c>
      <c r="F40" s="22">
        <v>14.993308507464254</v>
      </c>
      <c r="G40" s="20">
        <v>42515</v>
      </c>
      <c r="H40" s="10">
        <v>0.44097222222222227</v>
      </c>
      <c r="I40" s="65" t="s">
        <v>43</v>
      </c>
      <c r="J40" s="51">
        <v>10</v>
      </c>
      <c r="K40" s="42">
        <v>10.1</v>
      </c>
      <c r="L40" s="142">
        <f t="shared" si="20"/>
        <v>9.9999999999999638E-3</v>
      </c>
      <c r="M40" s="8">
        <v>0</v>
      </c>
    </row>
    <row r="41" spans="2:13" ht="25.5" x14ac:dyDescent="0.35">
      <c r="B41" s="178"/>
      <c r="C41" s="70">
        <f t="shared" si="19"/>
        <v>34</v>
      </c>
      <c r="D41" s="54">
        <v>0.87</v>
      </c>
      <c r="E41" s="60">
        <v>44</v>
      </c>
      <c r="F41" s="55">
        <v>4.9977695024880848</v>
      </c>
      <c r="G41" s="56">
        <v>42515</v>
      </c>
      <c r="H41" s="57">
        <v>0.4513888888888889</v>
      </c>
      <c r="I41" s="66" t="s">
        <v>44</v>
      </c>
      <c r="J41" s="77">
        <v>10</v>
      </c>
      <c r="K41" s="64">
        <v>11.3</v>
      </c>
      <c r="L41" s="142">
        <f t="shared" si="20"/>
        <v>0.13000000000000006</v>
      </c>
      <c r="M41" s="8">
        <v>1</v>
      </c>
    </row>
    <row r="42" spans="2:13" ht="13.15" x14ac:dyDescent="0.4">
      <c r="B42" s="178"/>
      <c r="C42" s="33">
        <f t="shared" si="19"/>
        <v>35</v>
      </c>
      <c r="D42" s="21">
        <v>0.87</v>
      </c>
      <c r="E42" s="59">
        <v>40</v>
      </c>
      <c r="F42" s="22">
        <v>4.9977695024880848</v>
      </c>
      <c r="G42" s="20">
        <v>42515</v>
      </c>
      <c r="H42" s="10">
        <v>0.45833333333333331</v>
      </c>
      <c r="I42" s="85" t="s">
        <v>57</v>
      </c>
      <c r="J42" s="51">
        <v>10</v>
      </c>
      <c r="K42" s="42">
        <v>10.1</v>
      </c>
      <c r="L42" s="142">
        <f t="shared" si="20"/>
        <v>9.9999999999999638E-3</v>
      </c>
      <c r="M42" s="8">
        <v>0</v>
      </c>
    </row>
    <row r="43" spans="2:13" ht="13.15" x14ac:dyDescent="0.4">
      <c r="B43" s="178"/>
      <c r="C43" s="33">
        <f t="shared" si="19"/>
        <v>36</v>
      </c>
      <c r="D43" s="21">
        <v>1.91</v>
      </c>
      <c r="E43" s="59">
        <v>41</v>
      </c>
      <c r="F43" s="22">
        <v>10.972114654887633</v>
      </c>
      <c r="G43" s="20">
        <v>42515</v>
      </c>
      <c r="H43" s="10">
        <v>0.4680555555555555</v>
      </c>
      <c r="I43" s="118" t="s">
        <v>59</v>
      </c>
      <c r="J43" s="51">
        <v>15</v>
      </c>
      <c r="K43" s="42">
        <v>15.4</v>
      </c>
      <c r="L43" s="142">
        <f t="shared" si="20"/>
        <v>2.6666666666666689E-2</v>
      </c>
      <c r="M43" s="8">
        <v>0</v>
      </c>
    </row>
    <row r="44" spans="2:13" ht="13.15" x14ac:dyDescent="0.4">
      <c r="B44" s="178"/>
      <c r="C44" s="33">
        <f t="shared" si="19"/>
        <v>37</v>
      </c>
      <c r="D44" s="21">
        <v>1.22</v>
      </c>
      <c r="E44" s="59">
        <v>100</v>
      </c>
      <c r="F44" s="22">
        <v>7.0083664287763945</v>
      </c>
      <c r="G44" s="20">
        <v>42515</v>
      </c>
      <c r="H44" s="10">
        <v>0.47569444444444442</v>
      </c>
      <c r="I44" s="118" t="s">
        <v>73</v>
      </c>
      <c r="J44" s="51">
        <v>20</v>
      </c>
      <c r="K44" s="42">
        <v>19.3</v>
      </c>
      <c r="L44" s="142">
        <f t="shared" si="20"/>
        <v>-3.4999999999999962E-2</v>
      </c>
      <c r="M44" s="8">
        <v>0</v>
      </c>
    </row>
    <row r="45" spans="2:13" x14ac:dyDescent="0.35">
      <c r="B45" s="178"/>
      <c r="C45" s="70">
        <f t="shared" si="19"/>
        <v>38</v>
      </c>
      <c r="D45" s="54">
        <v>3.31</v>
      </c>
      <c r="E45" s="60">
        <v>10</v>
      </c>
      <c r="F45" s="55">
        <f t="shared" ref="F45" si="21">D45*(33)^0.5</f>
        <v>19.014502360040876</v>
      </c>
      <c r="G45" s="56">
        <v>42515</v>
      </c>
      <c r="H45" s="57">
        <v>0.48958333333333331</v>
      </c>
      <c r="I45" s="63" t="s">
        <v>48</v>
      </c>
      <c r="J45" s="77">
        <v>15</v>
      </c>
      <c r="K45" s="64">
        <v>12.6</v>
      </c>
      <c r="L45" s="142">
        <f t="shared" si="20"/>
        <v>-0.16000000000000003</v>
      </c>
      <c r="M45" s="8">
        <v>1</v>
      </c>
    </row>
    <row r="46" spans="2:13" ht="13.15" x14ac:dyDescent="0.4">
      <c r="B46" s="178"/>
      <c r="C46" s="33">
        <f t="shared" si="19"/>
        <v>39</v>
      </c>
      <c r="D46" s="21">
        <v>3.31</v>
      </c>
      <c r="E46" s="59">
        <v>11</v>
      </c>
      <c r="F46" s="22">
        <f t="shared" ref="F46:F47" si="22">D46*(33)^0.5</f>
        <v>19.014502360040876</v>
      </c>
      <c r="G46" s="20">
        <v>42515</v>
      </c>
      <c r="H46" s="10" t="s">
        <v>61</v>
      </c>
      <c r="I46" s="85" t="s">
        <v>78</v>
      </c>
      <c r="J46" s="51">
        <v>15</v>
      </c>
      <c r="K46" s="42">
        <v>14.7</v>
      </c>
      <c r="L46" s="142">
        <f t="shared" si="20"/>
        <v>-2.0000000000000049E-2</v>
      </c>
      <c r="M46" s="8">
        <v>0</v>
      </c>
    </row>
    <row r="47" spans="2:13" ht="13.5" thickBot="1" x14ac:dyDescent="0.45">
      <c r="B47" s="178"/>
      <c r="C47" s="34">
        <f t="shared" si="19"/>
        <v>40</v>
      </c>
      <c r="D47" s="71">
        <v>2.61</v>
      </c>
      <c r="E47" s="74">
        <v>19</v>
      </c>
      <c r="F47" s="61">
        <f t="shared" si="22"/>
        <v>14.993308507464254</v>
      </c>
      <c r="G47" s="35">
        <v>42515</v>
      </c>
      <c r="H47" s="36">
        <v>0.4993055555555555</v>
      </c>
      <c r="I47" s="86" t="s">
        <v>55</v>
      </c>
      <c r="J47" s="53">
        <v>15</v>
      </c>
      <c r="K47" s="43">
        <v>15.4</v>
      </c>
      <c r="L47" s="144">
        <f t="shared" si="20"/>
        <v>2.6666666666666689E-2</v>
      </c>
      <c r="M47" s="8">
        <v>0</v>
      </c>
    </row>
    <row r="48" spans="2:13" x14ac:dyDescent="0.35">
      <c r="B48" s="180" t="s">
        <v>66</v>
      </c>
      <c r="C48" s="28">
        <f t="shared" si="19"/>
        <v>41</v>
      </c>
      <c r="D48" s="29">
        <v>3.31</v>
      </c>
      <c r="E48" s="76">
        <v>8</v>
      </c>
      <c r="F48" s="30">
        <f>D48*(33)^0.5</f>
        <v>19.014502360040876</v>
      </c>
      <c r="G48" s="31">
        <v>42515</v>
      </c>
      <c r="H48" s="32">
        <v>0.59097222222222223</v>
      </c>
      <c r="I48" s="78" t="s">
        <v>74</v>
      </c>
      <c r="J48" s="52">
        <v>10</v>
      </c>
      <c r="K48" s="41">
        <v>9.1999999999999993</v>
      </c>
      <c r="L48" s="150">
        <f t="shared" si="20"/>
        <v>-8.0000000000000071E-2</v>
      </c>
      <c r="M48" s="8">
        <v>0</v>
      </c>
    </row>
    <row r="49" spans="2:13" x14ac:dyDescent="0.35">
      <c r="B49" s="181"/>
      <c r="C49" s="33">
        <f t="shared" si="19"/>
        <v>42</v>
      </c>
      <c r="D49" s="21">
        <v>2.61</v>
      </c>
      <c r="E49" s="59">
        <v>13</v>
      </c>
      <c r="F49" s="22">
        <f t="shared" ref="F49:F55" si="23">D49*(33)^0.5</f>
        <v>14.993308507464254</v>
      </c>
      <c r="G49" s="20">
        <v>42515</v>
      </c>
      <c r="H49" s="10">
        <v>0.59513888888888888</v>
      </c>
      <c r="I49" s="65" t="s">
        <v>74</v>
      </c>
      <c r="J49" s="51">
        <v>10</v>
      </c>
      <c r="K49" s="42">
        <v>9.8000000000000007</v>
      </c>
      <c r="L49" s="142">
        <f t="shared" si="20"/>
        <v>-1.9999999999999928E-2</v>
      </c>
      <c r="M49" s="8">
        <v>0</v>
      </c>
    </row>
    <row r="50" spans="2:13" x14ac:dyDescent="0.35">
      <c r="B50" s="181"/>
      <c r="C50" s="70">
        <f t="shared" ref="C50:C55" si="24">C49+1</f>
        <v>43</v>
      </c>
      <c r="D50" s="54">
        <v>2.2599999999999998</v>
      </c>
      <c r="E50" s="60">
        <v>20</v>
      </c>
      <c r="F50" s="55">
        <f t="shared" si="23"/>
        <v>12.982711581175943</v>
      </c>
      <c r="G50" s="56">
        <v>42515</v>
      </c>
      <c r="H50" s="57">
        <v>0.60277777777777775</v>
      </c>
      <c r="I50" s="63" t="s">
        <v>25</v>
      </c>
      <c r="J50" s="77">
        <v>10</v>
      </c>
      <c r="K50" s="64">
        <v>11.4</v>
      </c>
      <c r="L50" s="142">
        <f t="shared" si="20"/>
        <v>0.14000000000000004</v>
      </c>
      <c r="M50" s="8">
        <v>1</v>
      </c>
    </row>
    <row r="51" spans="2:13" x14ac:dyDescent="0.35">
      <c r="B51" s="181"/>
      <c r="C51" s="33">
        <f t="shared" si="24"/>
        <v>44</v>
      </c>
      <c r="D51" s="21">
        <v>2.2599999999999998</v>
      </c>
      <c r="E51" s="59">
        <v>18</v>
      </c>
      <c r="F51" s="22">
        <f t="shared" si="23"/>
        <v>12.982711581175943</v>
      </c>
      <c r="G51" s="20">
        <v>42515</v>
      </c>
      <c r="H51" s="10">
        <v>0.6069444444444444</v>
      </c>
      <c r="I51" s="65" t="s">
        <v>76</v>
      </c>
      <c r="J51" s="51">
        <v>10</v>
      </c>
      <c r="K51" s="42">
        <v>10.1</v>
      </c>
      <c r="L51" s="142">
        <f t="shared" si="20"/>
        <v>9.9999999999999638E-3</v>
      </c>
      <c r="M51" s="8">
        <v>0</v>
      </c>
    </row>
    <row r="52" spans="2:13" x14ac:dyDescent="0.35">
      <c r="B52" s="181"/>
      <c r="C52" s="33">
        <f>C51+1</f>
        <v>45</v>
      </c>
      <c r="D52" s="21">
        <v>1.91</v>
      </c>
      <c r="E52" s="59">
        <v>25</v>
      </c>
      <c r="F52" s="22">
        <f t="shared" si="23"/>
        <v>10.972114654887633</v>
      </c>
      <c r="G52" s="20">
        <v>42515</v>
      </c>
      <c r="H52" s="10">
        <v>0.6118055555555556</v>
      </c>
      <c r="I52" s="65" t="s">
        <v>76</v>
      </c>
      <c r="J52" s="51">
        <v>10</v>
      </c>
      <c r="K52" s="42">
        <v>9.9600000000000009</v>
      </c>
      <c r="L52" s="142">
        <f t="shared" si="20"/>
        <v>-3.9999999999999151E-3</v>
      </c>
      <c r="M52" s="8">
        <v>0</v>
      </c>
    </row>
    <row r="53" spans="2:13" x14ac:dyDescent="0.35">
      <c r="B53" s="181"/>
      <c r="C53" s="33">
        <f t="shared" si="24"/>
        <v>46</v>
      </c>
      <c r="D53" s="21">
        <v>1.57</v>
      </c>
      <c r="E53" s="59">
        <v>35</v>
      </c>
      <c r="F53" s="22">
        <f t="shared" si="23"/>
        <v>9.0189633550647059</v>
      </c>
      <c r="G53" s="20">
        <v>42515</v>
      </c>
      <c r="H53" s="10">
        <v>0.61875000000000002</v>
      </c>
      <c r="I53" s="65" t="s">
        <v>74</v>
      </c>
      <c r="J53" s="51">
        <v>10</v>
      </c>
      <c r="K53" s="42">
        <v>10.9</v>
      </c>
      <c r="L53" s="142">
        <f t="shared" si="20"/>
        <v>9.0000000000000038E-2</v>
      </c>
      <c r="M53" s="8">
        <v>0</v>
      </c>
    </row>
    <row r="54" spans="2:13" x14ac:dyDescent="0.35">
      <c r="B54" s="181"/>
      <c r="C54" s="33">
        <f t="shared" si="24"/>
        <v>47</v>
      </c>
      <c r="D54" s="21">
        <v>1.22</v>
      </c>
      <c r="E54" s="59">
        <v>53</v>
      </c>
      <c r="F54" s="22">
        <f t="shared" si="23"/>
        <v>7.0083664287763945</v>
      </c>
      <c r="G54" s="20">
        <v>42515</v>
      </c>
      <c r="H54" s="10">
        <v>0.62986111111111109</v>
      </c>
      <c r="I54" s="65" t="s">
        <v>75</v>
      </c>
      <c r="J54" s="51">
        <v>10</v>
      </c>
      <c r="K54" s="42">
        <v>11</v>
      </c>
      <c r="L54" s="142">
        <f t="shared" si="20"/>
        <v>0.1</v>
      </c>
      <c r="M54" s="8">
        <v>0</v>
      </c>
    </row>
    <row r="55" spans="2:13" ht="13.15" thickBot="1" x14ac:dyDescent="0.4">
      <c r="B55" s="182"/>
      <c r="C55" s="34">
        <f t="shared" si="24"/>
        <v>48</v>
      </c>
      <c r="D55" s="71">
        <v>0.87</v>
      </c>
      <c r="E55" s="74">
        <v>40</v>
      </c>
      <c r="F55" s="61">
        <f t="shared" si="23"/>
        <v>4.9977695024880848</v>
      </c>
      <c r="G55" s="35">
        <v>42515</v>
      </c>
      <c r="H55" s="36">
        <v>0.64027777777777783</v>
      </c>
      <c r="I55" s="84" t="s">
        <v>74</v>
      </c>
      <c r="J55" s="53">
        <v>10</v>
      </c>
      <c r="K55" s="43">
        <v>10</v>
      </c>
      <c r="L55" s="144">
        <f t="shared" si="20"/>
        <v>0</v>
      </c>
      <c r="M55" s="8">
        <v>0</v>
      </c>
    </row>
    <row r="56" spans="2:13" x14ac:dyDescent="0.35">
      <c r="B56" s="180" t="s">
        <v>67</v>
      </c>
      <c r="C56" s="28">
        <f>C55+1</f>
        <v>49</v>
      </c>
      <c r="D56" s="29">
        <v>3.31</v>
      </c>
      <c r="E56" s="76">
        <v>11</v>
      </c>
      <c r="F56" s="30">
        <f>D56*(33)^0.5</f>
        <v>19.014502360040876</v>
      </c>
      <c r="G56" s="31">
        <v>42515</v>
      </c>
      <c r="H56" s="32">
        <v>0.65138888888888891</v>
      </c>
      <c r="I56" s="78" t="s">
        <v>74</v>
      </c>
      <c r="J56" s="52">
        <v>15</v>
      </c>
      <c r="K56" s="41">
        <v>14.6</v>
      </c>
      <c r="L56" s="150">
        <f t="shared" si="20"/>
        <v>-2.6666666666666689E-2</v>
      </c>
      <c r="M56" s="8">
        <v>0</v>
      </c>
    </row>
    <row r="57" spans="2:13" x14ac:dyDescent="0.35">
      <c r="B57" s="181"/>
      <c r="C57" s="33">
        <f>C56+1</f>
        <v>50</v>
      </c>
      <c r="D57" s="21">
        <v>2.61</v>
      </c>
      <c r="E57" s="59">
        <v>19</v>
      </c>
      <c r="F57" s="22">
        <f t="shared" ref="F57:F62" si="25">D57*(33)^0.5</f>
        <v>14.993308507464254</v>
      </c>
      <c r="G57" s="20">
        <v>42515</v>
      </c>
      <c r="H57" s="10">
        <v>0.65763888888888888</v>
      </c>
      <c r="I57" s="65" t="s">
        <v>76</v>
      </c>
      <c r="J57" s="51">
        <v>15</v>
      </c>
      <c r="K57" s="42">
        <v>15.1</v>
      </c>
      <c r="L57" s="142">
        <f t="shared" si="20"/>
        <v>6.6666666666666428E-3</v>
      </c>
      <c r="M57" s="8">
        <v>0</v>
      </c>
    </row>
    <row r="58" spans="2:13" x14ac:dyDescent="0.35">
      <c r="B58" s="181"/>
      <c r="C58" s="33">
        <f t="shared" ref="C58:C65" si="26">C57+1</f>
        <v>51</v>
      </c>
      <c r="D58" s="21">
        <v>2.2599999999999998</v>
      </c>
      <c r="E58" s="59">
        <v>28</v>
      </c>
      <c r="F58" s="22">
        <f t="shared" si="25"/>
        <v>12.982711581175943</v>
      </c>
      <c r="G58" s="20">
        <v>42515</v>
      </c>
      <c r="H58" s="10">
        <v>0.66180555555555554</v>
      </c>
      <c r="I58" s="65" t="s">
        <v>74</v>
      </c>
      <c r="J58" s="51">
        <v>15</v>
      </c>
      <c r="K58" s="42">
        <v>15.7</v>
      </c>
      <c r="L58" s="142">
        <f t="shared" si="20"/>
        <v>4.666666666666662E-2</v>
      </c>
      <c r="M58" s="8">
        <v>0</v>
      </c>
    </row>
    <row r="59" spans="2:13" x14ac:dyDescent="0.35">
      <c r="B59" s="181"/>
      <c r="C59" s="33">
        <f t="shared" si="26"/>
        <v>52</v>
      </c>
      <c r="D59" s="21">
        <v>1.91</v>
      </c>
      <c r="E59" s="59">
        <v>41</v>
      </c>
      <c r="F59" s="22">
        <f t="shared" si="25"/>
        <v>10.972114654887633</v>
      </c>
      <c r="G59" s="20">
        <v>42515</v>
      </c>
      <c r="H59" s="10">
        <v>0.67013888888888884</v>
      </c>
      <c r="I59" s="65" t="s">
        <v>74</v>
      </c>
      <c r="J59" s="51">
        <v>15</v>
      </c>
      <c r="K59" s="42">
        <v>15.6</v>
      </c>
      <c r="L59" s="142">
        <f t="shared" si="20"/>
        <v>3.9999999999999973E-2</v>
      </c>
      <c r="M59" s="8">
        <v>0</v>
      </c>
    </row>
    <row r="60" spans="2:13" x14ac:dyDescent="0.35">
      <c r="B60" s="181"/>
      <c r="C60" s="33">
        <f t="shared" si="26"/>
        <v>53</v>
      </c>
      <c r="D60" s="21">
        <v>1.57</v>
      </c>
      <c r="E60" s="59">
        <v>50</v>
      </c>
      <c r="F60" s="22">
        <f t="shared" si="25"/>
        <v>9.0189633550647059</v>
      </c>
      <c r="G60" s="20">
        <v>42515</v>
      </c>
      <c r="H60" s="10">
        <v>0.67708333333333337</v>
      </c>
      <c r="I60" s="65" t="s">
        <v>76</v>
      </c>
      <c r="J60" s="51">
        <v>15</v>
      </c>
      <c r="K60" s="42">
        <v>15.2</v>
      </c>
      <c r="L60" s="142">
        <f t="shared" si="20"/>
        <v>1.3333333333333286E-2</v>
      </c>
      <c r="M60" s="8">
        <v>0</v>
      </c>
    </row>
    <row r="61" spans="2:13" x14ac:dyDescent="0.35">
      <c r="B61" s="181"/>
      <c r="C61" s="33">
        <f t="shared" si="26"/>
        <v>54</v>
      </c>
      <c r="D61" s="21">
        <v>1.22</v>
      </c>
      <c r="E61" s="59">
        <v>70</v>
      </c>
      <c r="F61" s="22">
        <f t="shared" si="25"/>
        <v>7.0083664287763945</v>
      </c>
      <c r="G61" s="20">
        <v>42515</v>
      </c>
      <c r="H61" s="10">
        <v>0.68819444444444444</v>
      </c>
      <c r="I61" s="65" t="s">
        <v>76</v>
      </c>
      <c r="J61" s="51">
        <v>15</v>
      </c>
      <c r="K61" s="42">
        <v>14.97</v>
      </c>
      <c r="L61" s="142">
        <f t="shared" si="20"/>
        <v>-1.9999999999999575E-3</v>
      </c>
      <c r="M61" s="8">
        <v>0</v>
      </c>
    </row>
    <row r="62" spans="2:13" ht="13.15" thickBot="1" x14ac:dyDescent="0.4">
      <c r="B62" s="182"/>
      <c r="C62" s="34">
        <f t="shared" si="26"/>
        <v>55</v>
      </c>
      <c r="D62" s="71">
        <v>0.87</v>
      </c>
      <c r="E62" s="74">
        <v>65</v>
      </c>
      <c r="F62" s="61">
        <f t="shared" si="25"/>
        <v>4.9977695024880848</v>
      </c>
      <c r="G62" s="35">
        <v>42515</v>
      </c>
      <c r="H62" s="36">
        <v>0.69652777777777775</v>
      </c>
      <c r="I62" s="72" t="s">
        <v>74</v>
      </c>
      <c r="J62" s="53">
        <v>15</v>
      </c>
      <c r="K62" s="43">
        <v>15.2</v>
      </c>
      <c r="L62" s="144">
        <f t="shared" si="20"/>
        <v>1.3333333333333286E-2</v>
      </c>
      <c r="M62" s="8">
        <v>0</v>
      </c>
    </row>
    <row r="63" spans="2:13" x14ac:dyDescent="0.35">
      <c r="B63" s="180" t="s">
        <v>68</v>
      </c>
      <c r="C63" s="28">
        <f t="shared" si="26"/>
        <v>56</v>
      </c>
      <c r="D63" s="29">
        <v>3.31</v>
      </c>
      <c r="E63" s="76">
        <v>15</v>
      </c>
      <c r="F63" s="30">
        <f>D63*(33)^0.5</f>
        <v>19.014502360040876</v>
      </c>
      <c r="G63" s="119">
        <v>42516</v>
      </c>
      <c r="H63" s="120">
        <v>0.38958333333333334</v>
      </c>
      <c r="I63" s="121" t="s">
        <v>74</v>
      </c>
      <c r="J63" s="122">
        <v>20</v>
      </c>
      <c r="K63" s="123">
        <v>20.7</v>
      </c>
      <c r="L63" s="150">
        <f t="shared" si="20"/>
        <v>3.4999999999999962E-2</v>
      </c>
      <c r="M63" s="8">
        <v>0</v>
      </c>
    </row>
    <row r="64" spans="2:13" x14ac:dyDescent="0.35">
      <c r="B64" s="181"/>
      <c r="C64" s="33">
        <f t="shared" si="26"/>
        <v>57</v>
      </c>
      <c r="D64" s="21">
        <v>2.61</v>
      </c>
      <c r="E64" s="59">
        <v>25</v>
      </c>
      <c r="F64" s="22">
        <f t="shared" ref="F64:F71" si="27">D64*(33)^0.5</f>
        <v>14.993308507464254</v>
      </c>
      <c r="G64" s="97">
        <v>42516</v>
      </c>
      <c r="H64" s="98">
        <v>0.3972222222222222</v>
      </c>
      <c r="I64" s="108" t="s">
        <v>74</v>
      </c>
      <c r="J64" s="100">
        <v>20</v>
      </c>
      <c r="K64" s="101">
        <v>20.100000000000001</v>
      </c>
      <c r="L64" s="142">
        <f t="shared" si="20"/>
        <v>5.0000000000000712E-3</v>
      </c>
      <c r="M64" s="8">
        <v>0</v>
      </c>
    </row>
    <row r="65" spans="2:13" x14ac:dyDescent="0.35">
      <c r="B65" s="181"/>
      <c r="C65" s="33">
        <f t="shared" si="26"/>
        <v>58</v>
      </c>
      <c r="D65" s="21">
        <v>2.2599999999999998</v>
      </c>
      <c r="E65" s="59">
        <v>35</v>
      </c>
      <c r="F65" s="22">
        <f t="shared" si="27"/>
        <v>12.982711581175943</v>
      </c>
      <c r="G65" s="97">
        <v>42516</v>
      </c>
      <c r="H65" s="98">
        <v>0.4055555555555555</v>
      </c>
      <c r="I65" s="108" t="s">
        <v>74</v>
      </c>
      <c r="J65" s="100">
        <v>20</v>
      </c>
      <c r="K65" s="101">
        <v>19.7</v>
      </c>
      <c r="L65" s="142">
        <f t="shared" si="20"/>
        <v>-1.5000000000000036E-2</v>
      </c>
      <c r="M65" s="8">
        <v>0</v>
      </c>
    </row>
    <row r="66" spans="2:13" x14ac:dyDescent="0.35">
      <c r="B66" s="181"/>
      <c r="C66" s="33">
        <f>C65+1</f>
        <v>59</v>
      </c>
      <c r="D66" s="21">
        <v>1.91</v>
      </c>
      <c r="E66" s="59">
        <v>55</v>
      </c>
      <c r="F66" s="22">
        <f>D66*(33)^0.5</f>
        <v>10.972114654887633</v>
      </c>
      <c r="G66" s="97">
        <v>42516</v>
      </c>
      <c r="H66" s="98">
        <v>0.41111111111111115</v>
      </c>
      <c r="I66" s="108" t="s">
        <v>76</v>
      </c>
      <c r="J66" s="100">
        <v>20</v>
      </c>
      <c r="K66" s="101">
        <v>20.100000000000001</v>
      </c>
      <c r="L66" s="142">
        <f t="shared" si="20"/>
        <v>5.0000000000000712E-3</v>
      </c>
      <c r="M66" s="8">
        <v>0</v>
      </c>
    </row>
    <row r="67" spans="2:13" x14ac:dyDescent="0.35">
      <c r="B67" s="181"/>
      <c r="C67" s="33">
        <f>C66+1</f>
        <v>60</v>
      </c>
      <c r="D67" s="21">
        <v>1.91</v>
      </c>
      <c r="E67" s="59">
        <v>55</v>
      </c>
      <c r="F67" s="22">
        <f>D67*(33)^0.5</f>
        <v>10.972114654887633</v>
      </c>
      <c r="G67" s="97">
        <v>42516</v>
      </c>
      <c r="H67" s="98">
        <v>0.41944444444444445</v>
      </c>
      <c r="I67" s="108" t="s">
        <v>79</v>
      </c>
      <c r="J67" s="100">
        <v>20</v>
      </c>
      <c r="K67" s="101">
        <v>20.100000000000001</v>
      </c>
      <c r="L67" s="142">
        <f t="shared" si="20"/>
        <v>5.0000000000000712E-3</v>
      </c>
      <c r="M67" s="8">
        <v>0</v>
      </c>
    </row>
    <row r="68" spans="2:13" x14ac:dyDescent="0.35">
      <c r="B68" s="181"/>
      <c r="C68" s="70">
        <f>C67+1</f>
        <v>61</v>
      </c>
      <c r="D68" s="54">
        <v>1.57</v>
      </c>
      <c r="E68" s="60">
        <v>70</v>
      </c>
      <c r="F68" s="55">
        <f t="shared" si="27"/>
        <v>9.0189633550647059</v>
      </c>
      <c r="G68" s="91">
        <v>42516</v>
      </c>
      <c r="H68" s="92">
        <v>0.42777777777777781</v>
      </c>
      <c r="I68" s="109" t="s">
        <v>80</v>
      </c>
      <c r="J68" s="94">
        <v>20</v>
      </c>
      <c r="K68" s="95" t="s">
        <v>24</v>
      </c>
      <c r="L68" s="151" t="s">
        <v>24</v>
      </c>
      <c r="M68" s="8">
        <v>1</v>
      </c>
    </row>
    <row r="69" spans="2:13" x14ac:dyDescent="0.35">
      <c r="B69" s="181"/>
      <c r="C69" s="33">
        <f>C68+1</f>
        <v>62</v>
      </c>
      <c r="D69" s="21">
        <v>1.57</v>
      </c>
      <c r="E69" s="59">
        <v>70</v>
      </c>
      <c r="F69" s="22">
        <f t="shared" ref="F69" si="28">D69*(33)^0.5</f>
        <v>9.0189633550647059</v>
      </c>
      <c r="G69" s="97">
        <v>42516</v>
      </c>
      <c r="H69" s="98">
        <v>0.43541666666666662</v>
      </c>
      <c r="I69" s="108" t="s">
        <v>76</v>
      </c>
      <c r="J69" s="100">
        <v>20</v>
      </c>
      <c r="K69" s="101">
        <v>20.9</v>
      </c>
      <c r="L69" s="142">
        <f t="shared" si="20"/>
        <v>4.4999999999999929E-2</v>
      </c>
      <c r="M69" s="8">
        <v>0</v>
      </c>
    </row>
    <row r="70" spans="2:13" ht="13.15" x14ac:dyDescent="0.4">
      <c r="B70" s="181"/>
      <c r="C70" s="33" t="s">
        <v>24</v>
      </c>
      <c r="D70" s="21">
        <v>1.22</v>
      </c>
      <c r="E70" s="59">
        <v>110</v>
      </c>
      <c r="F70" s="22">
        <f t="shared" si="27"/>
        <v>7.0083664287763945</v>
      </c>
      <c r="G70" s="97">
        <v>42516</v>
      </c>
      <c r="H70" s="98" t="s">
        <v>24</v>
      </c>
      <c r="I70" s="125" t="s">
        <v>72</v>
      </c>
      <c r="J70" s="100">
        <v>20</v>
      </c>
      <c r="K70" s="101" t="s">
        <v>24</v>
      </c>
      <c r="L70" s="142" t="s">
        <v>24</v>
      </c>
      <c r="M70" s="8">
        <v>1</v>
      </c>
    </row>
    <row r="71" spans="2:13" ht="13.15" thickBot="1" x14ac:dyDescent="0.4">
      <c r="B71" s="182"/>
      <c r="C71" s="34">
        <f>C69+1</f>
        <v>63</v>
      </c>
      <c r="D71" s="71">
        <v>0.87</v>
      </c>
      <c r="E71" s="74">
        <v>115</v>
      </c>
      <c r="F71" s="61">
        <f t="shared" si="27"/>
        <v>4.9977695024880848</v>
      </c>
      <c r="G71" s="97">
        <v>42516</v>
      </c>
      <c r="H71" s="126">
        <v>0.44791666666666669</v>
      </c>
      <c r="I71" s="127" t="s">
        <v>81</v>
      </c>
      <c r="J71" s="128">
        <v>20</v>
      </c>
      <c r="K71" s="129">
        <v>20.7</v>
      </c>
      <c r="L71" s="144">
        <f t="shared" si="20"/>
        <v>3.4999999999999962E-2</v>
      </c>
      <c r="M71" s="8">
        <v>0</v>
      </c>
    </row>
    <row r="72" spans="2:13" x14ac:dyDescent="0.35">
      <c r="B72" s="180" t="s">
        <v>69</v>
      </c>
      <c r="C72" s="44">
        <f>C71+1</f>
        <v>64</v>
      </c>
      <c r="D72" s="45">
        <v>3.31</v>
      </c>
      <c r="E72" s="68">
        <v>8</v>
      </c>
      <c r="F72" s="46">
        <f>D72*(33)^0.5</f>
        <v>19.014502360040876</v>
      </c>
      <c r="G72" s="88">
        <v>42516</v>
      </c>
      <c r="H72" s="89">
        <v>0.46111111111111108</v>
      </c>
      <c r="I72" s="136" t="s">
        <v>80</v>
      </c>
      <c r="J72" s="105">
        <v>10</v>
      </c>
      <c r="K72" s="106" t="s">
        <v>24</v>
      </c>
      <c r="L72" s="153" t="s">
        <v>24</v>
      </c>
      <c r="M72" s="8">
        <v>1</v>
      </c>
    </row>
    <row r="73" spans="2:13" x14ac:dyDescent="0.35">
      <c r="B73" s="181"/>
      <c r="C73" s="33">
        <f t="shared" ref="C73:C74" si="29">C72+1</f>
        <v>65</v>
      </c>
      <c r="D73" s="130">
        <v>3.31</v>
      </c>
      <c r="E73" s="131">
        <v>8</v>
      </c>
      <c r="F73" s="132">
        <v>19.014502360040876</v>
      </c>
      <c r="G73" s="133">
        <v>42516</v>
      </c>
      <c r="H73" s="134">
        <v>0.46458333333333335</v>
      </c>
      <c r="I73" s="135" t="s">
        <v>74</v>
      </c>
      <c r="J73" s="100">
        <v>10</v>
      </c>
      <c r="K73" s="112">
        <v>9.8000000000000007</v>
      </c>
      <c r="L73" s="142">
        <f t="shared" si="20"/>
        <v>-1.9999999999999928E-2</v>
      </c>
      <c r="M73" s="8">
        <v>0</v>
      </c>
    </row>
    <row r="74" spans="2:13" x14ac:dyDescent="0.35">
      <c r="B74" s="181"/>
      <c r="C74" s="33">
        <f t="shared" si="29"/>
        <v>66</v>
      </c>
      <c r="D74" s="21">
        <v>2.61</v>
      </c>
      <c r="E74" s="59">
        <v>13</v>
      </c>
      <c r="F74" s="22">
        <f t="shared" ref="F74:F81" si="30">D74*(33)^0.5</f>
        <v>14.993308507464254</v>
      </c>
      <c r="G74" s="97">
        <v>42516</v>
      </c>
      <c r="H74" s="98">
        <v>0.46875</v>
      </c>
      <c r="I74" s="135" t="s">
        <v>74</v>
      </c>
      <c r="J74" s="100">
        <v>10</v>
      </c>
      <c r="K74" s="101">
        <v>10</v>
      </c>
      <c r="L74" s="142">
        <f t="shared" si="20"/>
        <v>0</v>
      </c>
      <c r="M74" s="8">
        <v>0</v>
      </c>
    </row>
    <row r="75" spans="2:13" x14ac:dyDescent="0.35">
      <c r="B75" s="181"/>
      <c r="C75" s="33">
        <f t="shared" ref="C75:C95" si="31">C74+1</f>
        <v>67</v>
      </c>
      <c r="D75" s="21">
        <v>2.2599999999999998</v>
      </c>
      <c r="E75" s="59">
        <v>18</v>
      </c>
      <c r="F75" s="22">
        <f t="shared" si="30"/>
        <v>12.982711581175943</v>
      </c>
      <c r="G75" s="97">
        <v>42516</v>
      </c>
      <c r="H75" s="98">
        <v>0.47152777777777777</v>
      </c>
      <c r="I75" s="135" t="s">
        <v>74</v>
      </c>
      <c r="J75" s="100">
        <v>10</v>
      </c>
      <c r="K75" s="101">
        <v>10</v>
      </c>
      <c r="L75" s="142">
        <f t="shared" si="20"/>
        <v>0</v>
      </c>
      <c r="M75" s="8">
        <v>0</v>
      </c>
    </row>
    <row r="76" spans="2:13" x14ac:dyDescent="0.35">
      <c r="B76" s="181"/>
      <c r="C76" s="33">
        <f t="shared" si="31"/>
        <v>68</v>
      </c>
      <c r="D76" s="21">
        <v>1.91</v>
      </c>
      <c r="E76" s="59">
        <v>25</v>
      </c>
      <c r="F76" s="22">
        <f t="shared" si="30"/>
        <v>10.972114654887633</v>
      </c>
      <c r="G76" s="97">
        <v>42516</v>
      </c>
      <c r="H76" s="98">
        <v>0.47500000000000003</v>
      </c>
      <c r="I76" s="135" t="s">
        <v>74</v>
      </c>
      <c r="J76" s="100">
        <v>10</v>
      </c>
      <c r="K76" s="101">
        <v>10.1</v>
      </c>
      <c r="L76" s="142">
        <f t="shared" si="20"/>
        <v>9.9999999999999638E-3</v>
      </c>
      <c r="M76" s="8">
        <v>0</v>
      </c>
    </row>
    <row r="77" spans="2:13" x14ac:dyDescent="0.35">
      <c r="B77" s="181"/>
      <c r="C77" s="70">
        <f t="shared" si="31"/>
        <v>69</v>
      </c>
      <c r="D77" s="54">
        <v>1.57</v>
      </c>
      <c r="E77" s="60">
        <v>35</v>
      </c>
      <c r="F77" s="55">
        <f t="shared" si="30"/>
        <v>9.0189633550647059</v>
      </c>
      <c r="G77" s="91">
        <v>42516</v>
      </c>
      <c r="H77" s="92">
        <v>0.48125000000000001</v>
      </c>
      <c r="I77" s="137" t="s">
        <v>13</v>
      </c>
      <c r="J77" s="94">
        <v>10</v>
      </c>
      <c r="K77" s="95">
        <v>11.2</v>
      </c>
      <c r="L77" s="151">
        <f t="shared" si="20"/>
        <v>0.11999999999999993</v>
      </c>
      <c r="M77" s="8">
        <v>1</v>
      </c>
    </row>
    <row r="78" spans="2:13" x14ac:dyDescent="0.35">
      <c r="B78" s="181"/>
      <c r="C78" s="33">
        <f t="shared" si="31"/>
        <v>70</v>
      </c>
      <c r="D78" s="21">
        <v>1.57</v>
      </c>
      <c r="E78" s="59">
        <v>35</v>
      </c>
      <c r="F78" s="22">
        <f t="shared" ref="F78:F79" si="32">D78*(33)^0.5</f>
        <v>9.0189633550647059</v>
      </c>
      <c r="G78" s="97">
        <v>42516</v>
      </c>
      <c r="H78" s="98">
        <v>0.49583333333333335</v>
      </c>
      <c r="I78" s="135" t="s">
        <v>74</v>
      </c>
      <c r="J78" s="100">
        <v>10</v>
      </c>
      <c r="K78" s="101">
        <v>10.8</v>
      </c>
      <c r="L78" s="142">
        <f t="shared" ref="L78:L79" si="33">(K78-J78)/J78</f>
        <v>8.0000000000000071E-2</v>
      </c>
      <c r="M78" s="8">
        <v>0</v>
      </c>
    </row>
    <row r="79" spans="2:13" s="124" customFormat="1" x14ac:dyDescent="0.35">
      <c r="B79" s="181"/>
      <c r="C79" s="70">
        <f t="shared" si="31"/>
        <v>71</v>
      </c>
      <c r="D79" s="54">
        <v>1.22</v>
      </c>
      <c r="E79" s="60">
        <v>53</v>
      </c>
      <c r="F79" s="55">
        <f t="shared" si="32"/>
        <v>7.0083664287763945</v>
      </c>
      <c r="G79" s="91">
        <v>42516</v>
      </c>
      <c r="H79" s="92">
        <v>12.04</v>
      </c>
      <c r="I79" s="138" t="s">
        <v>74</v>
      </c>
      <c r="J79" s="94">
        <v>10</v>
      </c>
      <c r="K79" s="95">
        <v>12</v>
      </c>
      <c r="L79" s="151">
        <f t="shared" si="33"/>
        <v>0.2</v>
      </c>
      <c r="M79" s="169">
        <v>1</v>
      </c>
    </row>
    <row r="80" spans="2:13" x14ac:dyDescent="0.35">
      <c r="B80" s="181"/>
      <c r="C80" s="33">
        <f t="shared" si="31"/>
        <v>72</v>
      </c>
      <c r="D80" s="21">
        <v>1.22</v>
      </c>
      <c r="E80" s="59">
        <v>51</v>
      </c>
      <c r="F80" s="22">
        <f t="shared" si="30"/>
        <v>7.0083664287763945</v>
      </c>
      <c r="G80" s="97">
        <v>42516</v>
      </c>
      <c r="H80" s="98">
        <v>0.51041666666666663</v>
      </c>
      <c r="I80" s="110" t="s">
        <v>82</v>
      </c>
      <c r="J80" s="100">
        <v>10</v>
      </c>
      <c r="K80" s="101">
        <v>10.8</v>
      </c>
      <c r="L80" s="142">
        <f t="shared" si="20"/>
        <v>8.0000000000000071E-2</v>
      </c>
      <c r="M80" s="8">
        <v>0</v>
      </c>
    </row>
    <row r="81" spans="2:13" ht="13.15" thickBot="1" x14ac:dyDescent="0.4">
      <c r="B81" s="182"/>
      <c r="C81" s="87">
        <f t="shared" si="31"/>
        <v>73</v>
      </c>
      <c r="D81" s="81">
        <v>0.87</v>
      </c>
      <c r="E81" s="82">
        <v>40</v>
      </c>
      <c r="F81" s="83">
        <f t="shared" si="30"/>
        <v>4.9977695024880848</v>
      </c>
      <c r="G81" s="113">
        <v>42516</v>
      </c>
      <c r="H81" s="114">
        <v>0.52083333333333337</v>
      </c>
      <c r="I81" s="164" t="s">
        <v>74</v>
      </c>
      <c r="J81" s="116">
        <v>10</v>
      </c>
      <c r="K81" s="117">
        <v>10.1</v>
      </c>
      <c r="L81" s="152">
        <f t="shared" si="20"/>
        <v>9.9999999999999638E-3</v>
      </c>
      <c r="M81" s="8">
        <v>0</v>
      </c>
    </row>
    <row r="82" spans="2:13" x14ac:dyDescent="0.35">
      <c r="B82" s="180" t="s">
        <v>70</v>
      </c>
      <c r="C82" s="28">
        <f t="shared" si="31"/>
        <v>74</v>
      </c>
      <c r="D82" s="29">
        <v>3.31</v>
      </c>
      <c r="E82" s="76">
        <v>11</v>
      </c>
      <c r="F82" s="30">
        <f>D82*(33)^0.5</f>
        <v>19.014502360040876</v>
      </c>
      <c r="G82" s="119">
        <v>42516</v>
      </c>
      <c r="H82" s="120">
        <v>0.52986111111111112</v>
      </c>
      <c r="I82" s="121" t="s">
        <v>74</v>
      </c>
      <c r="J82" s="122">
        <v>15</v>
      </c>
      <c r="K82" s="123">
        <v>15.13</v>
      </c>
      <c r="L82" s="150">
        <f t="shared" si="20"/>
        <v>8.6666666666667183E-3</v>
      </c>
      <c r="M82" s="8">
        <v>0</v>
      </c>
    </row>
    <row r="83" spans="2:13" x14ac:dyDescent="0.35">
      <c r="B83" s="181"/>
      <c r="C83" s="33">
        <f t="shared" si="31"/>
        <v>75</v>
      </c>
      <c r="D83" s="21">
        <v>2.61</v>
      </c>
      <c r="E83" s="59">
        <v>19</v>
      </c>
      <c r="F83" s="22">
        <f t="shared" ref="F83:F88" si="34">D83*(33)^0.5</f>
        <v>14.993308507464254</v>
      </c>
      <c r="G83" s="97">
        <v>42516</v>
      </c>
      <c r="H83" s="98">
        <v>0.61805555555555558</v>
      </c>
      <c r="I83" s="135" t="s">
        <v>74</v>
      </c>
      <c r="J83" s="100">
        <v>15</v>
      </c>
      <c r="K83" s="101">
        <v>15.5</v>
      </c>
      <c r="L83" s="142">
        <f t="shared" si="20"/>
        <v>3.3333333333333333E-2</v>
      </c>
      <c r="M83" s="8">
        <v>0</v>
      </c>
    </row>
    <row r="84" spans="2:13" x14ac:dyDescent="0.35">
      <c r="B84" s="181"/>
      <c r="C84" s="33">
        <f t="shared" si="31"/>
        <v>76</v>
      </c>
      <c r="D84" s="21">
        <v>2.2599999999999998</v>
      </c>
      <c r="E84" s="59">
        <v>28</v>
      </c>
      <c r="F84" s="22">
        <f t="shared" si="34"/>
        <v>12.982711581175943</v>
      </c>
      <c r="G84" s="97">
        <v>42516</v>
      </c>
      <c r="H84" s="98">
        <v>0.625</v>
      </c>
      <c r="I84" s="135" t="s">
        <v>74</v>
      </c>
      <c r="J84" s="100">
        <v>15</v>
      </c>
      <c r="K84" s="101">
        <v>16.3</v>
      </c>
      <c r="L84" s="142">
        <f t="shared" si="20"/>
        <v>8.6666666666666711E-2</v>
      </c>
      <c r="M84" s="8">
        <v>0</v>
      </c>
    </row>
    <row r="85" spans="2:13" x14ac:dyDescent="0.35">
      <c r="B85" s="181"/>
      <c r="C85" s="33">
        <f t="shared" si="31"/>
        <v>77</v>
      </c>
      <c r="D85" s="21">
        <v>1.91</v>
      </c>
      <c r="E85" s="59">
        <v>41</v>
      </c>
      <c r="F85" s="22">
        <f t="shared" si="34"/>
        <v>10.972114654887633</v>
      </c>
      <c r="G85" s="97">
        <v>42516</v>
      </c>
      <c r="H85" s="98">
        <v>0.63194444444444442</v>
      </c>
      <c r="I85" s="135" t="s">
        <v>74</v>
      </c>
      <c r="J85" s="100">
        <v>15</v>
      </c>
      <c r="K85" s="101">
        <v>15.9</v>
      </c>
      <c r="L85" s="142">
        <f t="shared" si="20"/>
        <v>6.0000000000000026E-2</v>
      </c>
      <c r="M85" s="8">
        <v>0</v>
      </c>
    </row>
    <row r="86" spans="2:13" x14ac:dyDescent="0.35">
      <c r="B86" s="181"/>
      <c r="C86" s="33">
        <f t="shared" si="31"/>
        <v>78</v>
      </c>
      <c r="D86" s="21">
        <v>1.57</v>
      </c>
      <c r="E86" s="59">
        <v>50</v>
      </c>
      <c r="F86" s="22">
        <f t="shared" si="34"/>
        <v>9.0189633550647059</v>
      </c>
      <c r="G86" s="97">
        <v>42516</v>
      </c>
      <c r="H86" s="98">
        <v>0.63888888888888895</v>
      </c>
      <c r="I86" s="135" t="s">
        <v>74</v>
      </c>
      <c r="J86" s="100">
        <v>15</v>
      </c>
      <c r="K86" s="101">
        <v>15.8</v>
      </c>
      <c r="L86" s="142">
        <f t="shared" si="20"/>
        <v>5.3333333333333378E-2</v>
      </c>
      <c r="M86" s="8">
        <v>0</v>
      </c>
    </row>
    <row r="87" spans="2:13" x14ac:dyDescent="0.35">
      <c r="B87" s="181"/>
      <c r="C87" s="33">
        <f t="shared" si="31"/>
        <v>79</v>
      </c>
      <c r="D87" s="21">
        <v>1.22</v>
      </c>
      <c r="E87" s="59">
        <v>70</v>
      </c>
      <c r="F87" s="22">
        <f t="shared" si="34"/>
        <v>7.0083664287763945</v>
      </c>
      <c r="G87" s="97">
        <v>42516</v>
      </c>
      <c r="H87" s="98">
        <v>0.65</v>
      </c>
      <c r="I87" s="135" t="s">
        <v>74</v>
      </c>
      <c r="J87" s="100">
        <v>15</v>
      </c>
      <c r="K87" s="101">
        <v>14.9</v>
      </c>
      <c r="L87" s="142">
        <f t="shared" si="20"/>
        <v>-6.6666666666666428E-3</v>
      </c>
      <c r="M87" s="8">
        <v>0</v>
      </c>
    </row>
    <row r="88" spans="2:13" ht="13.15" thickBot="1" x14ac:dyDescent="0.4">
      <c r="B88" s="182"/>
      <c r="C88" s="34">
        <f t="shared" si="31"/>
        <v>80</v>
      </c>
      <c r="D88" s="71">
        <v>0.87</v>
      </c>
      <c r="E88" s="74">
        <v>65</v>
      </c>
      <c r="F88" s="61">
        <f t="shared" si="34"/>
        <v>4.9977695024880848</v>
      </c>
      <c r="G88" s="165">
        <v>42516</v>
      </c>
      <c r="H88" s="126">
        <v>0.66180555555555554</v>
      </c>
      <c r="I88" s="166" t="s">
        <v>74</v>
      </c>
      <c r="J88" s="128">
        <v>15</v>
      </c>
      <c r="K88" s="129">
        <v>15.5</v>
      </c>
      <c r="L88" s="144">
        <f t="shared" si="20"/>
        <v>3.3333333333333333E-2</v>
      </c>
      <c r="M88" s="8">
        <v>0</v>
      </c>
    </row>
    <row r="89" spans="2:13" x14ac:dyDescent="0.35">
      <c r="B89" s="180" t="s">
        <v>71</v>
      </c>
      <c r="C89" s="28">
        <f t="shared" si="31"/>
        <v>81</v>
      </c>
      <c r="D89" s="29">
        <v>3.31</v>
      </c>
      <c r="E89" s="76">
        <v>15</v>
      </c>
      <c r="F89" s="30">
        <f>D89*(33)^0.5</f>
        <v>19.014502360040876</v>
      </c>
      <c r="G89" s="119">
        <v>42516</v>
      </c>
      <c r="H89" s="120">
        <v>0.67152777777777783</v>
      </c>
      <c r="I89" s="121" t="s">
        <v>75</v>
      </c>
      <c r="J89" s="122">
        <v>20</v>
      </c>
      <c r="K89" s="123">
        <v>21.1</v>
      </c>
      <c r="L89" s="150">
        <f t="shared" si="20"/>
        <v>5.500000000000007E-2</v>
      </c>
      <c r="M89" s="8">
        <v>0</v>
      </c>
    </row>
    <row r="90" spans="2:13" x14ac:dyDescent="0.35">
      <c r="B90" s="181"/>
      <c r="C90" s="33">
        <f t="shared" si="31"/>
        <v>82</v>
      </c>
      <c r="D90" s="21">
        <v>2.61</v>
      </c>
      <c r="E90" s="59">
        <v>25</v>
      </c>
      <c r="F90" s="22">
        <f t="shared" ref="F90:F91" si="35">D90*(33)^0.5</f>
        <v>14.993308507464254</v>
      </c>
      <c r="G90" s="97">
        <v>42516</v>
      </c>
      <c r="H90" s="98">
        <v>0.68680555555555556</v>
      </c>
      <c r="I90" s="135" t="s">
        <v>74</v>
      </c>
      <c r="J90" s="100">
        <v>20</v>
      </c>
      <c r="K90" s="101">
        <v>20</v>
      </c>
      <c r="L90" s="142">
        <f t="shared" si="20"/>
        <v>0</v>
      </c>
      <c r="M90" s="8">
        <v>0</v>
      </c>
    </row>
    <row r="91" spans="2:13" x14ac:dyDescent="0.35">
      <c r="B91" s="181"/>
      <c r="C91" s="33">
        <f t="shared" si="31"/>
        <v>83</v>
      </c>
      <c r="D91" s="21">
        <v>2.2599999999999998</v>
      </c>
      <c r="E91" s="59">
        <v>35</v>
      </c>
      <c r="F91" s="22">
        <f t="shared" si="35"/>
        <v>12.982711581175943</v>
      </c>
      <c r="G91" s="97">
        <v>42516</v>
      </c>
      <c r="H91" s="98">
        <v>0.69652777777777775</v>
      </c>
      <c r="I91" s="135" t="s">
        <v>74</v>
      </c>
      <c r="J91" s="100">
        <v>20</v>
      </c>
      <c r="K91" s="101">
        <v>20</v>
      </c>
      <c r="L91" s="142">
        <f t="shared" si="20"/>
        <v>0</v>
      </c>
      <c r="M91" s="8">
        <v>0</v>
      </c>
    </row>
    <row r="92" spans="2:13" x14ac:dyDescent="0.35">
      <c r="B92" s="181"/>
      <c r="C92" s="33">
        <f t="shared" si="31"/>
        <v>84</v>
      </c>
      <c r="D92" s="21">
        <v>1.91</v>
      </c>
      <c r="E92" s="59">
        <v>50</v>
      </c>
      <c r="F92" s="22">
        <f>D92*(33)^0.5</f>
        <v>10.972114654887633</v>
      </c>
      <c r="G92" s="97">
        <v>42516</v>
      </c>
      <c r="H92" s="98">
        <v>0.70000000000000007</v>
      </c>
      <c r="I92" s="135" t="s">
        <v>74</v>
      </c>
      <c r="J92" s="100">
        <v>20</v>
      </c>
      <c r="K92" s="101">
        <v>19.8</v>
      </c>
      <c r="L92" s="142">
        <f t="shared" si="20"/>
        <v>-9.9999999999999638E-3</v>
      </c>
      <c r="M92" s="8">
        <v>0</v>
      </c>
    </row>
    <row r="93" spans="2:13" x14ac:dyDescent="0.35">
      <c r="B93" s="181"/>
      <c r="C93" s="33">
        <f t="shared" si="31"/>
        <v>85</v>
      </c>
      <c r="D93" s="21">
        <v>1.57</v>
      </c>
      <c r="E93" s="59">
        <v>70</v>
      </c>
      <c r="F93" s="22">
        <f t="shared" ref="F93:F95" si="36">D93*(33)^0.5</f>
        <v>9.0189633550647059</v>
      </c>
      <c r="G93" s="97">
        <v>42516</v>
      </c>
      <c r="H93" s="98">
        <v>0.70694444444444438</v>
      </c>
      <c r="I93" s="135" t="s">
        <v>74</v>
      </c>
      <c r="J93" s="100">
        <v>20</v>
      </c>
      <c r="K93" s="101">
        <v>21.5</v>
      </c>
      <c r="L93" s="142">
        <f t="shared" si="20"/>
        <v>7.4999999999999997E-2</v>
      </c>
      <c r="M93" s="8">
        <v>0</v>
      </c>
    </row>
    <row r="94" spans="2:13" x14ac:dyDescent="0.35">
      <c r="B94" s="181"/>
      <c r="C94" s="33">
        <f t="shared" si="31"/>
        <v>86</v>
      </c>
      <c r="D94" s="21">
        <v>1.22</v>
      </c>
      <c r="E94" s="59">
        <v>110</v>
      </c>
      <c r="F94" s="22">
        <f t="shared" si="36"/>
        <v>7.0083664287763945</v>
      </c>
      <c r="G94" s="139">
        <v>42517</v>
      </c>
      <c r="H94" s="140">
        <v>0.38958333333333334</v>
      </c>
      <c r="I94" s="141" t="s">
        <v>75</v>
      </c>
      <c r="J94" s="51">
        <v>20</v>
      </c>
      <c r="K94" s="42">
        <v>20.100000000000001</v>
      </c>
      <c r="L94" s="142">
        <f t="shared" si="20"/>
        <v>5.0000000000000712E-3</v>
      </c>
      <c r="M94" s="8">
        <v>0</v>
      </c>
    </row>
    <row r="95" spans="2:13" ht="13.15" thickBot="1" x14ac:dyDescent="0.4">
      <c r="B95" s="182"/>
      <c r="C95" s="34">
        <f t="shared" si="31"/>
        <v>87</v>
      </c>
      <c r="D95" s="71">
        <v>0.87</v>
      </c>
      <c r="E95" s="74">
        <v>115</v>
      </c>
      <c r="F95" s="61">
        <f t="shared" si="36"/>
        <v>4.9977695024880848</v>
      </c>
      <c r="G95" s="145">
        <v>42517</v>
      </c>
      <c r="H95" s="143" t="s">
        <v>84</v>
      </c>
      <c r="I95" s="146" t="s">
        <v>85</v>
      </c>
      <c r="J95" s="53">
        <v>20</v>
      </c>
      <c r="K95" s="43">
        <v>20.399999999999999</v>
      </c>
      <c r="L95" s="144">
        <f t="shared" si="20"/>
        <v>1.9999999999999928E-2</v>
      </c>
      <c r="M95" s="8">
        <v>0</v>
      </c>
    </row>
  </sheetData>
  <sortState ref="D4:F16">
    <sortCondition ref="E7:E16"/>
  </sortState>
  <mergeCells count="10">
    <mergeCell ref="B89:B95"/>
    <mergeCell ref="B29:B37"/>
    <mergeCell ref="B38:B47"/>
    <mergeCell ref="B48:B55"/>
    <mergeCell ref="B56:B62"/>
    <mergeCell ref="B63:B71"/>
    <mergeCell ref="B6:B18"/>
    <mergeCell ref="B19:B28"/>
    <mergeCell ref="B72:B81"/>
    <mergeCell ref="B82:B88"/>
  </mergeCells>
  <phoneticPr fontId="1" type="noConversion"/>
  <conditionalFormatting sqref="L6:L77 L80:L95">
    <cfRule type="cellIs" dxfId="5" priority="23" operator="lessThan">
      <formula>-0.1</formula>
    </cfRule>
    <cfRule type="cellIs" dxfId="4" priority="24" operator="greaterThan">
      <formula>0.1</formula>
    </cfRule>
  </conditionalFormatting>
  <conditionalFormatting sqref="L78">
    <cfRule type="cellIs" dxfId="3" priority="3" operator="lessThan">
      <formula>-0.1</formula>
    </cfRule>
    <cfRule type="cellIs" dxfId="2" priority="4" operator="greaterThan">
      <formula>0.1</formula>
    </cfRule>
  </conditionalFormatting>
  <conditionalFormatting sqref="L79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1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L20" sqref="L20"/>
    </sheetView>
  </sheetViews>
  <sheetFormatPr defaultRowHeight="12.75" x14ac:dyDescent="0.35"/>
  <sheetData>
    <row r="1" spans="2:13" s="2" customFormat="1" ht="13.5" thickBot="1" x14ac:dyDescent="0.45">
      <c r="B1" s="1"/>
      <c r="D1" s="3"/>
      <c r="E1" s="5"/>
      <c r="F1" s="5"/>
      <c r="G1" s="3"/>
      <c r="H1" s="3"/>
      <c r="I1" s="3"/>
      <c r="J1" s="3"/>
      <c r="K1" s="3"/>
      <c r="L1" s="147"/>
      <c r="M1" s="3"/>
    </row>
    <row r="2" spans="2:13" s="2" customFormat="1" ht="13.5" thickBot="1" x14ac:dyDescent="0.4">
      <c r="B2" s="171" t="s">
        <v>4</v>
      </c>
      <c r="C2" s="172"/>
      <c r="D2" s="172"/>
      <c r="E2" s="172"/>
      <c r="F2" s="172"/>
      <c r="G2" s="172"/>
      <c r="H2" s="172"/>
      <c r="I2" s="173"/>
      <c r="J2" s="3"/>
      <c r="K2" s="3"/>
      <c r="L2" s="147"/>
    </row>
    <row r="3" spans="2:13" s="2" customFormat="1" ht="13.15" x14ac:dyDescent="0.35">
      <c r="B3" s="37" t="s">
        <v>8</v>
      </c>
      <c r="C3" s="14"/>
      <c r="D3" s="14"/>
      <c r="E3" s="14"/>
      <c r="F3" s="14"/>
      <c r="G3" s="14"/>
      <c r="H3" s="14"/>
      <c r="I3" s="15"/>
      <c r="J3" s="3"/>
      <c r="K3" s="3"/>
      <c r="L3" s="147"/>
    </row>
    <row r="4" spans="2:13" s="2" customFormat="1" ht="13.15" x14ac:dyDescent="0.35">
      <c r="B4" s="38" t="s">
        <v>9</v>
      </c>
      <c r="C4" s="16"/>
      <c r="D4" s="16"/>
      <c r="E4" s="16"/>
      <c r="F4" s="16"/>
      <c r="G4" s="16"/>
      <c r="H4" s="16"/>
      <c r="I4" s="17"/>
      <c r="J4" s="3"/>
      <c r="K4" s="3"/>
      <c r="L4" s="147"/>
    </row>
    <row r="5" spans="2:13" s="2" customFormat="1" ht="13.15" x14ac:dyDescent="0.35">
      <c r="B5" s="40" t="s">
        <v>12</v>
      </c>
      <c r="C5" s="16"/>
      <c r="D5" s="16"/>
      <c r="E5" s="4"/>
      <c r="F5" s="16"/>
      <c r="G5" s="16"/>
      <c r="H5" s="16"/>
      <c r="I5" s="17"/>
      <c r="J5" s="3"/>
      <c r="K5" s="3"/>
      <c r="L5" s="147"/>
    </row>
    <row r="6" spans="2:13" s="2" customFormat="1" ht="13.15" x14ac:dyDescent="0.35">
      <c r="B6" s="40" t="s">
        <v>15</v>
      </c>
      <c r="C6" s="16"/>
      <c r="D6" s="16"/>
      <c r="E6" s="16"/>
      <c r="F6" s="16"/>
      <c r="G6" s="16"/>
      <c r="H6" s="16"/>
      <c r="I6" s="17"/>
      <c r="J6" s="3"/>
      <c r="K6" s="3"/>
      <c r="L6" s="147"/>
    </row>
    <row r="7" spans="2:13" s="2" customFormat="1" ht="13.15" x14ac:dyDescent="0.35">
      <c r="B7" s="40" t="s">
        <v>18</v>
      </c>
      <c r="C7" s="16"/>
      <c r="D7" s="16"/>
      <c r="E7" s="16"/>
      <c r="F7" s="16"/>
      <c r="G7" s="16"/>
      <c r="H7" s="16"/>
      <c r="I7" s="17"/>
      <c r="J7" s="3"/>
      <c r="K7" s="3"/>
      <c r="L7" s="147"/>
    </row>
    <row r="8" spans="2:13" s="2" customFormat="1" ht="13.15" x14ac:dyDescent="0.35">
      <c r="B8" s="40" t="s">
        <v>20</v>
      </c>
      <c r="C8" s="16"/>
      <c r="D8" s="16"/>
      <c r="E8" s="16"/>
      <c r="F8" s="16"/>
      <c r="G8" s="16"/>
      <c r="H8" s="16"/>
      <c r="I8" s="17"/>
      <c r="J8" s="3"/>
      <c r="K8" s="3"/>
      <c r="L8" s="147"/>
    </row>
    <row r="9" spans="2:13" s="2" customFormat="1" ht="13.15" x14ac:dyDescent="0.35">
      <c r="B9" s="38" t="s">
        <v>46</v>
      </c>
      <c r="C9" s="16"/>
      <c r="D9" s="16"/>
      <c r="E9" s="16"/>
      <c r="F9" s="16"/>
      <c r="G9" s="16"/>
      <c r="H9" s="16"/>
      <c r="I9" s="17"/>
      <c r="J9" s="3"/>
      <c r="K9" s="3"/>
      <c r="L9" s="147"/>
    </row>
    <row r="10" spans="2:13" s="2" customFormat="1" ht="13.15" x14ac:dyDescent="0.35">
      <c r="B10" s="38" t="s">
        <v>83</v>
      </c>
      <c r="C10" s="16"/>
      <c r="D10" s="16"/>
      <c r="E10" s="16"/>
      <c r="F10" s="16"/>
      <c r="G10" s="16"/>
      <c r="H10" s="16"/>
      <c r="I10" s="17"/>
      <c r="J10" s="3"/>
      <c r="K10" s="3"/>
      <c r="L10" s="147"/>
    </row>
    <row r="11" spans="2:13" s="2" customFormat="1" ht="13.15" x14ac:dyDescent="0.35">
      <c r="B11" s="167" t="s">
        <v>88</v>
      </c>
      <c r="C11" s="16"/>
      <c r="D11" s="16"/>
      <c r="E11" s="16"/>
      <c r="F11" s="16"/>
      <c r="G11" s="16"/>
      <c r="H11" s="16"/>
      <c r="I11" s="17"/>
      <c r="J11" s="3"/>
      <c r="K11" s="3"/>
      <c r="L11" s="147"/>
    </row>
    <row r="12" spans="2:13" s="2" customFormat="1" ht="13.5" thickBot="1" x14ac:dyDescent="0.4">
      <c r="B12" s="7"/>
      <c r="C12" s="18"/>
      <c r="D12" s="18"/>
      <c r="E12" s="18"/>
      <c r="F12" s="18"/>
      <c r="G12" s="18"/>
      <c r="H12" s="18"/>
      <c r="I12" s="19"/>
      <c r="J12" s="3"/>
      <c r="K12" s="3"/>
      <c r="L12" s="147"/>
    </row>
    <row r="13" spans="2:13" s="2" customFormat="1" ht="13.15" x14ac:dyDescent="0.35">
      <c r="B13" s="6"/>
      <c r="C13" s="6"/>
      <c r="D13" s="6"/>
      <c r="E13" s="6"/>
      <c r="F13" s="6"/>
      <c r="G13" s="6"/>
      <c r="H13" s="6"/>
      <c r="I13" s="3"/>
      <c r="J13" s="3"/>
      <c r="K13" s="3"/>
      <c r="L13" s="147"/>
    </row>
  </sheetData>
  <mergeCells count="1">
    <mergeCell ref="B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Log</vt:lpstr>
      <vt:lpstr>Notes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Ruehl, Kelley M</cp:lastModifiedBy>
  <cp:lastPrinted>2015-05-18T15:32:51Z</cp:lastPrinted>
  <dcterms:created xsi:type="dcterms:W3CDTF">2012-05-21T20:05:25Z</dcterms:created>
  <dcterms:modified xsi:type="dcterms:W3CDTF">2018-10-15T22:00:20Z</dcterms:modified>
</cp:coreProperties>
</file>