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9A7602-951C-4E9A-BAC1-40DA408E9815}" xr6:coauthVersionLast="47" xr6:coauthVersionMax="47" xr10:uidLastSave="{00000000-0000-0000-0000-000000000000}"/>
  <bookViews>
    <workbookView xWindow="-23115" yWindow="1080" windowWidth="23010" windowHeight="19635" activeTab="2" xr2:uid="{B1AB7644-CBC1-40F2-BBEB-86E97F6DFB19}"/>
  </bookViews>
  <sheets>
    <sheet name="Main" sheetId="1" r:id="rId1"/>
    <sheet name="Model" sheetId="2" r:id="rId2"/>
    <sheet name="anito-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<sst xmlns="http://schemas.openxmlformats.org/spreadsheetml/2006/main" count="41" uniqueCount="33">
  <si>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</si>
  <si>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</si>
  <si>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</si>
  <si>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</si>
  <si>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</si>
  <si>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</si>
  <si>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</si>
  <si>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</si>
  <si>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</si>
  <si>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Main</t>
  </si>
  <si>
    <t>Gilead/Kite owns 13%</t>
  </si>
  <si>
    <t>Name</t>
  </si>
  <si>
    <t>anito-cel</t>
  </si>
  <si>
    <t>MOA</t>
  </si>
  <si>
    <t>ACLX-001</t>
  </si>
  <si>
    <t>ACLX-002</t>
  </si>
  <si>
    <t>CD123</t>
  </si>
  <si>
    <t>AML</t>
  </si>
  <si>
    <t>Indication</t>
  </si>
  <si>
    <t>Economics</t>
  </si>
  <si>
    <t>GILD</t>
  </si>
  <si>
    <t>Phase</t>
  </si>
  <si>
    <t>II</t>
  </si>
  <si>
    <t>BCMA</t>
  </si>
  <si>
    <t>Multiple Myeloma, gMG</t>
  </si>
  <si>
    <t>Brand</t>
  </si>
  <si>
    <t>Multiple Myeloma, generalized myasthenia gravis</t>
  </si>
  <si>
    <t>Clinical Trials</t>
  </si>
  <si>
    <t>Phase III "iMMagine-3" n=450 3L MM</t>
  </si>
  <si>
    <t>anitocabtagene autoleucel</t>
  </si>
  <si>
    <t>Generic</t>
  </si>
  <si>
    <t>Phas I/II iMMagine-1 n=38</t>
  </si>
  <si>
    <t>ASH 2023: 100% ORR, 76%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</si>
</sst>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2A4BD0-738A-4437-895F-FC36BCC4BB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44BD-99A9-4833-BA2B-AD9F931E380E}">
  <dimension ref="B2:L13"/>
  <sheetViews>
    <sheetView zoomScale="175" zoomScaleNormal="175" workbookViewId="0">
      <selection activeCell="B3" sqref="B3"/>
    </sheetView>
  </sheetViews>
  <sheetFormatPr defaultRowHeight="12.75" x14ac:dyDescent="0.2"/>
  <cols>
    <col min="1" max="1" width="7" customWidth="1"/>
    <col min="2" max="2" width="11.140625" customWidth="1"/>
    <col min="4" max="4" width="21" bestFit="1" customWidth="1"/>
    <col min="5" max="5" width="10.28515625" bestFit="1" customWidth="1"/>
  </cols>
  <sheetData>
    <row r="2" spans="2:12" x14ac:dyDescent="0.2">
      <c r="B2" s="9" t="s">
        <v>11</v>
      </c>
      <c r="C2" s="10" t="s">
        <v>13</v>
      </c>
      <c r="D2" s="10" t="s">
        <v>18</v>
      </c>
      <c r="E2" s="10" t="s">
        <v>19</v>
      </c>
      <c r="F2" s="10" t="s">
        <v>21</v>
      </c>
      <c r="G2" s="10"/>
      <c r="H2" s="11"/>
      <c r="J2" t="s">
        <v>0</v>
      </c>
      <c r="K2">
        <v>85.83</v>
      </c>
    </row>
    <row r="3" spans="2:12" x14ac:dyDescent="0.2">
      <c r="B3" s="14" t="s">
        <v>12</v>
      </c>
      <c r="C3" s="4" t="s">
        <v>23</v>
      </c>
      <c r="D3" s="4" t="s">
        <v>24</v>
      </c>
      <c r="E3" s="4" t="s">
        <v>20</v>
      </c>
      <c r="F3" s="4" t="s">
        <v>22</v>
      </c>
      <c r="G3" s="4"/>
      <c r="H3" s="5"/>
      <c r="J3" t="s">
        <v>1</v>
      </c>
      <c r="K3" s="1">
        <v>53.755679000000001</v>
      </c>
      <c r="L3" s="2" t="s">
        <v>6</v>
      </c>
    </row>
    <row r="4" spans="2:12" x14ac:dyDescent="0.2">
      <c r="B4" s="3" t="s">
        <v>14</v>
      </c>
      <c r="C4" s="4"/>
      <c r="D4" s="4"/>
      <c r="E4" s="4" t="s">
        <v>20</v>
      </c>
      <c r="F4" s="4"/>
      <c r="G4" s="4"/>
      <c r="H4" s="5"/>
      <c r="J4" t="s">
        <v>2</v>
      </c>
      <c r="K4" s="1">
        <f>+K2*K3</f>
        <v>4613.84992857</v>
      </c>
    </row>
    <row r="5" spans="2:12" x14ac:dyDescent="0.2">
      <c r="B5" s="3" t="s">
        <v>15</v>
      </c>
      <c r="C5" s="4" t="s">
        <v>16</v>
      </c>
      <c r="D5" s="4" t="s">
        <v>17</v>
      </c>
      <c r="E5" s="4"/>
      <c r="F5" s="4"/>
      <c r="G5" s="4"/>
      <c r="H5" s="5"/>
      <c r="J5" t="s">
        <v>3</v>
      </c>
      <c r="K5" s="1">
        <f>100.025+416.663+2.418+0.208+130.128</f>
        <v>649.44200000000001</v>
      </c>
      <c r="L5" s="2" t="s">
        <v>6</v>
      </c>
    </row>
    <row r="6" spans="2:12" x14ac:dyDescent="0.2">
      <c r="B6" s="6"/>
      <c r="C6" s="7"/>
      <c r="D6" s="7"/>
      <c r="E6" s="7"/>
      <c r="F6" s="7"/>
      <c r="G6" s="7"/>
      <c r="H6" s="8"/>
      <c r="J6" t="s">
        <v>4</v>
      </c>
      <c r="K6" s="1">
        <v>0</v>
      </c>
      <c r="L6" s="2" t="s">
        <v>6</v>
      </c>
    </row>
    <row r="7" spans="2:12" x14ac:dyDescent="0.2">
      <c r="J7" t="s">
        <v>5</v>
      </c>
      <c r="K7" s="1">
        <f>+K4-K5+K6</f>
        <v>3964.40792857</v>
      </c>
    </row>
    <row r="9" spans="2:12" x14ac:dyDescent="0.2">
      <c r="J9" t="s">
        <v>7</v>
      </c>
      <c r="K9" s="1">
        <v>911.78300000000002</v>
      </c>
      <c r="L9" s="2" t="s">
        <v>6</v>
      </c>
    </row>
    <row r="10" spans="2:12" x14ac:dyDescent="0.2">
      <c r="J10" t="s">
        <v>8</v>
      </c>
      <c r="K10" s="1">
        <v>423.88</v>
      </c>
      <c r="L10" s="2" t="s">
        <v>6</v>
      </c>
    </row>
    <row r="13" spans="2:12" x14ac:dyDescent="0.2">
      <c r="J13" t="s">
        <v>10</v>
      </c>
    </row>
  </sheetData>
  <hyperlinks>
    <hyperlink ref="B3" location="'anito-cel'!A1" display="anito-cel" xr:uid="{447D8FDB-3F7D-49EC-86D7-8D4AC2E42F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9107-47F8-4B8F-A8B9-26385A23D933}">
  <dimension ref="A1"/>
  <sheetViews>
    <sheetView zoomScale="190" zoomScaleNormal="190" workbookViewId="0">
      <selection activeCell="B2" sqref="B2"/>
    </sheetView>
  </sheetViews>
  <sheetFormatPr defaultRowHeight="12.75" x14ac:dyDescent="0.2"/>
  <cols>
    <col min="1" max="1" width="5" bestFit="1" customWidth="1"/>
  </cols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B7B8-8B71-43C8-BDFB-0BF901F5C8D8}">
  <dimension ref="A1:C11"/>
  <sheetViews>
    <sheetView tabSelected="1" zoomScale="235" zoomScaleNormal="235" workbookViewId="0">
      <selection activeCell="C12" sqref="C12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9</v>
      </c>
    </row>
    <row r="2" spans="1:3" x14ac:dyDescent="0.2">
      <c r="B2" t="s">
        <v>25</v>
      </c>
      <c r="C2" t="s">
        <v>12</v>
      </c>
    </row>
    <row r="3" spans="1:3" x14ac:dyDescent="0.2">
      <c r="B3" t="s">
        <v>30</v>
      </c>
      <c r="C3" s="15" t="s">
        <v>29</v>
      </c>
    </row>
    <row r="4" spans="1:3" x14ac:dyDescent="0.2">
      <c r="B4" t="s">
        <v>18</v>
      </c>
      <c r="C4" t="s">
        <v>26</v>
      </c>
    </row>
    <row r="5" spans="1:3" x14ac:dyDescent="0.2">
      <c r="B5" t="s">
        <v>27</v>
      </c>
    </row>
    <row r="6" spans="1:3" x14ac:dyDescent="0.2">
      <c r="C6" s="13" t="s">
        <v>28</v>
      </c>
    </row>
    <row r="10" spans="1:3" x14ac:dyDescent="0.2">
      <c r="C10" s="13" t="s">
        <v>31</v>
      </c>
    </row>
    <row r="11" spans="1:3" x14ac:dyDescent="0.2">
      <c r="C11" t="s">
        <v>32</v>
      </c>
    </row>
  </sheetData>
  <hyperlinks>
    <hyperlink ref="A1" location="Main!A1" display="Main" xr:uid="{05E94BAC-1CD7-4760-BD7A-865B9532F6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anito-cel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2024-10-26T19:15:30Z</dcterms:created>
  <dcterms:modified xsi:type="dcterms:W3CDTF">2024-10-27T02:43:29Z</dcterms:modified>
</cp:coreProperties>
</file>