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84A22E9-F932-4A26-9719-4942186BEE7D}" xr6:coauthVersionLast="47" xr6:coauthVersionMax="47" xr10:uidLastSave="{00000000-0000-0000-0000-000000000000}"/>
  <bookViews>
    <workbookView xWindow="-28575" yWindow="555" windowWidth="28260" windowHeight="20325" xr2:uid="{F17436EC-0210-47C8-8FA2-FAC50A92F41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" l="1"/>
  <c r="J21" i="2"/>
  <c r="I21" i="2"/>
  <c r="H21" i="2"/>
  <c r="H5" i="2"/>
  <c r="G5" i="2" s="1"/>
  <c r="I5" i="2"/>
  <c r="L21" i="2"/>
  <c r="J5" i="2"/>
  <c r="K7" i="1"/>
  <c r="K5" i="1"/>
  <c r="K4" i="1"/>
  <c r="G6" i="2"/>
  <c r="K6" i="2"/>
  <c r="K5" i="2" l="1"/>
  <c r="K21" i="2" s="1"/>
</calcChain>
</file>

<file path=xl/sharedStrings.xml><?xml version="1.0" encoding="utf-8"?>
<sst xmlns="http://schemas.openxmlformats.org/spreadsheetml/2006/main" count="29" uniqueCount="26">
  <si>
    <t>Price SEK</t>
  </si>
  <si>
    <t>Shares</t>
  </si>
  <si>
    <t>MC SEK</t>
  </si>
  <si>
    <t>EV SEK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</si>
  <si>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</si>
  <si>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</si>
  <si>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</si>
  <si>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</si>
  <si>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</si>
  <si>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</si>
  <si>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</si>
  <si>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</si>
  <si>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</si>
  <si>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</si>
  <si>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</si>
  <si>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</si>
  <si>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</si>
  <si>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</si>
  <si>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 y/y</t>
  </si>
  <si>
    <t>Net Profit</t>
  </si>
  <si>
    <t>Live</t>
  </si>
  <si>
    <t>RNG</t>
  </si>
  <si>
    <t>Cash SEK (EUR)</t>
  </si>
  <si>
    <t>EUR in 000s</t>
  </si>
  <si>
    <t>Debt SEK (EUR)</t>
  </si>
  <si>
    <t>FTEs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</si>
</sst>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9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C92C351-DEE0-4692-898D-1AA3F710056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41817</xdr:colOff>
      <xdr:row>0</xdr:row>
      <xdr:rowOff>0</xdr:rowOff>
    </xdr:from>
    <xdr:to>
      <xdr:col>12</xdr:col>
      <xdr:colOff>41817</xdr:colOff>
      <xdr:row>30</xdr:row>
      <xdr:rowOff>92927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CF83BAB-F950-2883-39E4-ACEAC8E6C050}"/>
            </a:ext>
          </a:extLst>
        </xdr:cNvPr>
        <xdr:cNvCxnSpPr/>
      </xdr:nvCxnSpPr>
      <xdr:spPr>
        <a:xfrm>
          <a:off x="7206476" y="0"/>
          <a:ext cx="0" cy="497158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606A-97AC-4943-9660-5BEB6F41995F}">
  <dimension ref="J2:L9"/>
  <sheetViews>
    <sheetView tabSelected="1" zoomScale="220" zoomScaleNormal="220" workbookViewId="0">
      <selection activeCell="K8" sqref="K8"/>
    </sheetView>
  </sheetViews>
  <sheetFormatPr defaultRowHeight="12.75" x14ac:dyDescent="0.2"/>
  <cols>
    <col min="1" max="9" width="8.42578125" customWidth="1"/>
    <col min="10" max="10" width="15.42578125" bestFit="1" customWidth="1"/>
    <col min="12" max="12" width="7.28515625" customWidth="1"/>
  </cols>
  <sheetData>
    <row r="2" spans="10:12" x14ac:dyDescent="0.2">
      <c r="J2" t="s">
        <v>0</v>
      </c>
      <c r="K2" s="1">
        <v>946</v>
      </c>
    </row>
    <row r="3" spans="10:12" x14ac:dyDescent="0.2">
      <c r="J3" t="s">
        <v>1</v>
      </c>
      <c r="K3" s="3">
        <v>211.04300000000001</v>
      </c>
      <c r="L3" s="2" t="s">
        <v>15</v>
      </c>
    </row>
    <row r="4" spans="10:12" x14ac:dyDescent="0.2">
      <c r="J4" t="s">
        <v>2</v>
      </c>
      <c r="K4" s="3">
        <f>+K2*K3</f>
        <v>199646.67800000001</v>
      </c>
      <c r="L4" s="2"/>
    </row>
    <row r="5" spans="10:12" x14ac:dyDescent="0.2">
      <c r="J5" t="s">
        <v>22</v>
      </c>
      <c r="K5" s="3">
        <f>688.687*11.38</f>
        <v>7837.258060000001</v>
      </c>
      <c r="L5" s="2" t="s">
        <v>15</v>
      </c>
    </row>
    <row r="6" spans="10:12" x14ac:dyDescent="0.2">
      <c r="J6" t="s">
        <v>24</v>
      </c>
      <c r="K6" s="3">
        <v>0</v>
      </c>
      <c r="L6" s="2" t="s">
        <v>15</v>
      </c>
    </row>
    <row r="7" spans="10:12" x14ac:dyDescent="0.2">
      <c r="J7" t="s">
        <v>3</v>
      </c>
      <c r="K7" s="3">
        <f>+K4-K5+K6</f>
        <v>191809.41994000002</v>
      </c>
    </row>
    <row r="9" spans="10:12" x14ac:dyDescent="0.2">
      <c r="K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C6CF-0077-452D-A9FB-3D29A758235D}">
  <dimension ref="A1:N21"/>
  <sheetViews>
    <sheetView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1" sqref="G20:L21"/>
    </sheetView>
  </sheetViews>
  <sheetFormatPr defaultRowHeight="12.75" x14ac:dyDescent="0.2"/>
  <cols>
    <col min="1" max="1" width="5" bestFit="1" customWidth="1"/>
    <col min="2" max="2" width="12.7109375" customWidth="1"/>
    <col min="3" max="14" width="9.140625" style="2"/>
  </cols>
  <sheetData>
    <row r="1" spans="1:14" x14ac:dyDescent="0.2">
      <c r="A1" s="9" t="s">
        <v>4</v>
      </c>
    </row>
    <row r="2" spans="1:14" x14ac:dyDescent="0.2">
      <c r="B2" t="s">
        <v>23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</row>
    <row r="3" spans="1:14" x14ac:dyDescent="0.2">
      <c r="B3" t="s">
        <v>20</v>
      </c>
      <c r="H3" s="4">
        <v>371.8</v>
      </c>
      <c r="I3" s="4">
        <v>385.8</v>
      </c>
      <c r="J3" s="4">
        <v>405.6</v>
      </c>
      <c r="K3" s="4">
        <v>431.3</v>
      </c>
      <c r="L3" s="4">
        <v>438.1</v>
      </c>
    </row>
    <row r="4" spans="1:14" x14ac:dyDescent="0.2">
      <c r="B4" t="s">
        <v>21</v>
      </c>
      <c r="H4" s="4">
        <v>69.3</v>
      </c>
      <c r="I4" s="4">
        <v>66.8</v>
      </c>
      <c r="J4" s="4">
        <v>69.8</v>
      </c>
      <c r="K4" s="4">
        <v>70.099999999999994</v>
      </c>
      <c r="L4" s="4">
        <v>70.3</v>
      </c>
    </row>
    <row r="5" spans="1:14" s="7" customFormat="1" x14ac:dyDescent="0.2">
      <c r="B5" s="7" t="s">
        <v>5</v>
      </c>
      <c r="C5" s="8">
        <v>326.767</v>
      </c>
      <c r="D5" s="8">
        <v>343.95800000000003</v>
      </c>
      <c r="E5" s="8">
        <v>378.53199999999998</v>
      </c>
      <c r="F5" s="8">
        <v>407.48</v>
      </c>
      <c r="G5" s="8">
        <f>870.649-H5</f>
        <v>429.54899999999998</v>
      </c>
      <c r="H5" s="8">
        <f t="shared" ref="H5:I5" si="0">+H3+H4</f>
        <v>441.1</v>
      </c>
      <c r="I5" s="8">
        <f t="shared" si="0"/>
        <v>452.6</v>
      </c>
      <c r="J5" s="8">
        <f>+J3+J4</f>
        <v>475.40000000000003</v>
      </c>
      <c r="K5" s="8">
        <f>1009.861-L5</f>
        <v>501.45099999999996</v>
      </c>
      <c r="L5" s="8">
        <v>508.41</v>
      </c>
      <c r="M5" s="8"/>
      <c r="N5" s="8"/>
    </row>
    <row r="6" spans="1:14" s="3" customFormat="1" x14ac:dyDescent="0.2">
      <c r="B6" s="3" t="s">
        <v>19</v>
      </c>
      <c r="C6" s="4">
        <v>197.68899999999999</v>
      </c>
      <c r="D6" s="4">
        <v>200.87299999999999</v>
      </c>
      <c r="E6" s="4">
        <v>221.297</v>
      </c>
      <c r="F6" s="4">
        <v>223.50200000000001</v>
      </c>
      <c r="G6" s="4">
        <f>515.239-H6</f>
        <v>251.15000000000003</v>
      </c>
      <c r="H6" s="4">
        <v>264.089</v>
      </c>
      <c r="I6" s="4">
        <v>272.76</v>
      </c>
      <c r="J6" s="4">
        <v>282.85899999999998</v>
      </c>
      <c r="K6" s="4">
        <f>538.3-L6</f>
        <v>269.15699999999998</v>
      </c>
      <c r="L6" s="4">
        <v>269.14299999999997</v>
      </c>
      <c r="M6" s="4"/>
      <c r="N6" s="4"/>
    </row>
    <row r="18" spans="2:14" x14ac:dyDescent="0.2">
      <c r="B18" t="s">
        <v>25</v>
      </c>
      <c r="H18" s="4">
        <v>17447</v>
      </c>
      <c r="I18" s="4"/>
      <c r="J18" s="4"/>
      <c r="K18" s="4"/>
      <c r="L18" s="4">
        <v>21141</v>
      </c>
    </row>
    <row r="21" spans="2:14" s="5" customFormat="1" x14ac:dyDescent="0.2">
      <c r="B21" s="5" t="s">
        <v>18</v>
      </c>
      <c r="C21" s="6"/>
      <c r="D21" s="6"/>
      <c r="E21" s="6"/>
      <c r="F21" s="6"/>
      <c r="G21" s="10">
        <f t="shared" ref="G21:J21" si="1">+G5/C5-1</f>
        <v>0.3145421661306067</v>
      </c>
      <c r="H21" s="10">
        <f t="shared" si="1"/>
        <v>0.28242401688578256</v>
      </c>
      <c r="I21" s="10">
        <f t="shared" si="1"/>
        <v>0.19567170014688329</v>
      </c>
      <c r="J21" s="10">
        <f t="shared" si="1"/>
        <v>0.16668302738784724</v>
      </c>
      <c r="K21" s="10">
        <f>+K5/G5-1</f>
        <v>0.16738951784313305</v>
      </c>
      <c r="L21" s="10">
        <f>+L5/H5-1</f>
        <v>0.15259578326910006</v>
      </c>
      <c r="M21" s="6"/>
      <c r="N21" s="6"/>
    </row>
  </sheetData>
  <hyperlinks>
    <hyperlink ref="A1" location="Main!A1" display="Main" xr:uid="{CED98F47-75DA-49B1-8576-0AFC206302C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2024-10-22T18:19:25Z</dcterms:created>
  <dcterms:modified xsi:type="dcterms:W3CDTF">2024-10-22T18:50:58Z</dcterms:modified>
</cp:coreProperties>
</file>