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E7D058B-09A7-4D41-978D-0399D0490ABF}" xr6:coauthVersionLast="47" xr6:coauthVersionMax="47" xr10:uidLastSave="{00000000-0000-0000-0000-000000000000}"/>
  <bookViews>
    <workbookView xWindow="-26970" yWindow="2115" windowWidth="26040" windowHeight="15960" xr2:uid="{4B04F6CD-CE0E-43DC-8D1F-EDFA3190AEEF}"/>
  </bookViews>
  <sheets>
    <sheet name="Recommendations" sheetId="2" r:id="rId1"/>
  </sheets>
  <externalReferences>
    <externalReference r:id="rId2"/>
  </externalReferences>
  <definedNames>
    <definedName name="AUD">[1]FX!$C$5</definedName>
    <definedName name="CHF">[1]FX!$C$3</definedName>
    <definedName name="CNY">[1]FX!$C$11</definedName>
    <definedName name="DKK">[1]FX!$C$2</definedName>
    <definedName name="DKKUSD">#REF!</definedName>
    <definedName name="EUR">[1]FX!$C$4</definedName>
    <definedName name="GBP">[1]FX!$C$6</definedName>
    <definedName name="HKD">[1]FX!$C$8</definedName>
    <definedName name="INR">[1]FX!$C$10</definedName>
    <definedName name="JPY">[1]FX!$C$7</definedName>
    <definedName name="KRW">[1]FX!$C$9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5" i="2" l="1"/>
  <c r="K84" i="2"/>
  <c r="K82" i="2"/>
  <c r="K81" i="2"/>
  <c r="H40" i="2"/>
  <c r="H75" i="2"/>
  <c r="H74" i="2"/>
  <c r="H73" i="2"/>
  <c r="H72" i="2"/>
  <c r="H71" i="2"/>
  <c r="H70" i="2"/>
  <c r="H69" i="2"/>
  <c r="H68" i="2"/>
  <c r="K80" i="2" l="1"/>
  <c r="L81" i="2"/>
  <c r="H28" i="2"/>
  <c r="H29" i="2"/>
  <c r="H30" i="2"/>
  <c r="H31" i="2"/>
  <c r="H32" i="2"/>
  <c r="H33" i="2"/>
  <c r="H34" i="2"/>
  <c r="H35" i="2"/>
  <c r="H36" i="2"/>
  <c r="H37" i="2"/>
  <c r="H38" i="2"/>
  <c r="H39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</calcChain>
</file>

<file path=xl/sharedStrings.xml><?xml version="1.0" encoding="utf-8"?>
<sst xmlns="http://schemas.openxmlformats.org/spreadsheetml/2006/main" count="217" uniqueCount="91">
  <si>
    <t>LONG</t>
  </si>
  <si>
    <t>LNTH</t>
  </si>
  <si>
    <t>BHVN</t>
  </si>
  <si>
    <t>SHORT</t>
  </si>
  <si>
    <t>LUMN</t>
  </si>
  <si>
    <t>AVOID</t>
  </si>
  <si>
    <t>ASPI</t>
  </si>
  <si>
    <t>PBI</t>
  </si>
  <si>
    <t>PSO</t>
  </si>
  <si>
    <t>EBAY</t>
  </si>
  <si>
    <t>ABT</t>
  </si>
  <si>
    <t>BROS</t>
  </si>
  <si>
    <t>ULTA</t>
  </si>
  <si>
    <t>ROOT</t>
  </si>
  <si>
    <t>ELF</t>
  </si>
  <si>
    <t>EB</t>
  </si>
  <si>
    <t>ADMA</t>
  </si>
  <si>
    <t>LEGN</t>
  </si>
  <si>
    <t>INTU</t>
  </si>
  <si>
    <t>MRNA</t>
  </si>
  <si>
    <t>RCKT</t>
  </si>
  <si>
    <t>ENCRYPTED</t>
  </si>
  <si>
    <t>NMRA</t>
  </si>
  <si>
    <t>AVOID - SCAM</t>
  </si>
  <si>
    <t>ANVS</t>
  </si>
  <si>
    <t>GPCR</t>
  </si>
  <si>
    <t>NBIX</t>
  </si>
  <si>
    <t>CLOSED</t>
  </si>
  <si>
    <t>SRRK</t>
  </si>
  <si>
    <t>RARE</t>
  </si>
  <si>
    <t>PERI</t>
  </si>
  <si>
    <t>CRNC</t>
  </si>
  <si>
    <t>CRVS</t>
  </si>
  <si>
    <t>HUMA</t>
  </si>
  <si>
    <t>YMAB</t>
  </si>
  <si>
    <t>OTLY</t>
  </si>
  <si>
    <t>TOST</t>
  </si>
  <si>
    <t>SAVA</t>
  </si>
  <si>
    <t>SLS</t>
  </si>
  <si>
    <t>KALV</t>
  </si>
  <si>
    <t>NEUTRAL</t>
  </si>
  <si>
    <t>APLT</t>
  </si>
  <si>
    <t>CLSD</t>
  </si>
  <si>
    <t>CRL</t>
  </si>
  <si>
    <t>HOOD</t>
  </si>
  <si>
    <t>HIMS</t>
  </si>
  <si>
    <t>SOFI</t>
  </si>
  <si>
    <t>JAZZ</t>
  </si>
  <si>
    <t>BABA</t>
  </si>
  <si>
    <t>FRSH</t>
  </si>
  <si>
    <t>ZM</t>
  </si>
  <si>
    <t>TEAM</t>
  </si>
  <si>
    <t>DAWN</t>
  </si>
  <si>
    <t>CHGG</t>
  </si>
  <si>
    <t>IOVA</t>
  </si>
  <si>
    <t>TARS</t>
  </si>
  <si>
    <t>AMLX</t>
  </si>
  <si>
    <t>PYPL</t>
  </si>
  <si>
    <t>Acquired</t>
  </si>
  <si>
    <t>IMGN</t>
  </si>
  <si>
    <t>NTLA</t>
  </si>
  <si>
    <t>LQDA</t>
  </si>
  <si>
    <t>META</t>
  </si>
  <si>
    <t>Current Price</t>
  </si>
  <si>
    <t>Conviction/Size</t>
  </si>
  <si>
    <t>Price</t>
  </si>
  <si>
    <t>Direction</t>
  </si>
  <si>
    <t>Date</t>
  </si>
  <si>
    <t>Stock</t>
  </si>
  <si>
    <t>Main</t>
  </si>
  <si>
    <t>HUBS</t>
  </si>
  <si>
    <t>TNXP</t>
  </si>
  <si>
    <t>EVO ST</t>
  </si>
  <si>
    <t>BUY</t>
  </si>
  <si>
    <t>NUVB</t>
  </si>
  <si>
    <t>%</t>
  </si>
  <si>
    <t>weird fraud thing getting pumped</t>
  </si>
  <si>
    <t>CLOSE</t>
  </si>
  <si>
    <t>-</t>
  </si>
  <si>
    <t>close short</t>
  </si>
  <si>
    <t>ABBV</t>
  </si>
  <si>
    <t>DJT</t>
  </si>
  <si>
    <t>close long, monster gain</t>
  </si>
  <si>
    <t>close long, nice gain</t>
  </si>
  <si>
    <t>LOWER CONVICTION</t>
  </si>
  <si>
    <t>closing short-term position, keeping long-term</t>
  </si>
  <si>
    <t>close long, great gain</t>
  </si>
  <si>
    <t>Notes</t>
  </si>
  <si>
    <t>W/L</t>
  </si>
  <si>
    <t>PHAR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</si>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</sst>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4" fontId="0" fillId="0" borderId="0" xfId="0" applyNumberFormat="1"/>
    <xf numFmtId="14" fontId="0" fillId="0" borderId="0" xfId="0" applyNumberFormat="1"/>
    <xf numFmtId="0" fontId="1" fillId="0" borderId="0" xfId="0" applyFont="1"/>
    <xf numFmtId="9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255E2CF-7464-4AEE-8EC9-E5A86DB0C4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iopharma.xlsx" TargetMode="External"/><Relationship Id="rId1" Type="http://schemas.openxmlformats.org/officeDocument/2006/relationships/externalLinkPath" Target="Biophar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Drugs"/>
      <sheetName val="Industry Model"/>
      <sheetName val="Todo"/>
      <sheetName val="Launches"/>
      <sheetName val="China"/>
      <sheetName val="FX"/>
      <sheetName val="Private"/>
      <sheetName val="Funds"/>
      <sheetName val="Acquisitions"/>
      <sheetName val="Bankruptcie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>
            <v>6.71</v>
          </cell>
        </row>
        <row r="3">
          <cell r="C3">
            <v>0.85</v>
          </cell>
        </row>
        <row r="4">
          <cell r="C4">
            <v>1.1100000000000001</v>
          </cell>
        </row>
        <row r="5">
          <cell r="C5">
            <v>0.67</v>
          </cell>
        </row>
        <row r="6">
          <cell r="C6">
            <v>1.3</v>
          </cell>
        </row>
        <row r="7">
          <cell r="C7">
            <v>145.25</v>
          </cell>
        </row>
        <row r="8">
          <cell r="C8">
            <v>7.8</v>
          </cell>
        </row>
        <row r="9">
          <cell r="C9">
            <v>1433</v>
          </cell>
        </row>
        <row r="10">
          <cell r="C10">
            <v>82.55</v>
          </cell>
        </row>
        <row r="11">
          <cell r="C11">
            <v>7.09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08FBF-E4BB-4D41-9F39-55ECD3501167}">
  <dimension ref="A1:L86"/>
  <sheetViews>
    <sheetView tabSelected="1" zoomScale="190" zoomScaleNormal="190" workbookViewId="0">
      <pane xSplit="2" ySplit="2" topLeftCell="C67" activePane="bottomRight" state="frozen"/>
      <selection pane="topRight" activeCell="C1" sqref="C1"/>
      <selection pane="bottomLeft" activeCell="A3" sqref="A3"/>
      <selection pane="bottomRight" activeCell="L85" sqref="L85"/>
    </sheetView>
  </sheetViews>
  <sheetFormatPr defaultColWidth="8.85546875" defaultRowHeight="12.75" x14ac:dyDescent="0.2"/>
  <cols>
    <col min="1" max="1" width="5" bestFit="1" customWidth="1"/>
    <col min="3" max="3" width="10.42578125" bestFit="1" customWidth="1"/>
    <col min="6" max="6" width="5.5703125" customWidth="1"/>
    <col min="7" max="7" width="11.85546875" bestFit="1" customWidth="1"/>
  </cols>
  <sheetData>
    <row r="1" spans="1:10" x14ac:dyDescent="0.2">
      <c r="A1" s="8" t="s">
        <v>69</v>
      </c>
    </row>
    <row r="2" spans="1:10" x14ac:dyDescent="0.2">
      <c r="B2" t="s">
        <v>68</v>
      </c>
      <c r="C2" t="s">
        <v>67</v>
      </c>
      <c r="D2" t="s">
        <v>66</v>
      </c>
      <c r="E2" t="s">
        <v>65</v>
      </c>
      <c r="F2" t="s">
        <v>64</v>
      </c>
      <c r="G2" t="s">
        <v>63</v>
      </c>
      <c r="H2" s="9" t="s">
        <v>75</v>
      </c>
      <c r="I2" t="s">
        <v>87</v>
      </c>
      <c r="J2" t="s">
        <v>88</v>
      </c>
    </row>
    <row r="3" spans="1:10" x14ac:dyDescent="0.2">
      <c r="B3" t="s">
        <v>62</v>
      </c>
      <c r="D3" t="s">
        <v>0</v>
      </c>
      <c r="J3">
        <v>1</v>
      </c>
    </row>
    <row r="4" spans="1:10" x14ac:dyDescent="0.2">
      <c r="B4" t="s">
        <v>61</v>
      </c>
      <c r="D4" t="s">
        <v>0</v>
      </c>
      <c r="J4">
        <v>1</v>
      </c>
    </row>
    <row r="5" spans="1:10" x14ac:dyDescent="0.2">
      <c r="B5" t="s">
        <v>60</v>
      </c>
      <c r="C5" s="3">
        <v>45079</v>
      </c>
      <c r="D5" s="3" t="s">
        <v>0</v>
      </c>
      <c r="E5">
        <v>40.96</v>
      </c>
      <c r="F5">
        <v>8</v>
      </c>
      <c r="G5">
        <v>20</v>
      </c>
      <c r="J5">
        <v>0</v>
      </c>
    </row>
    <row r="6" spans="1:10" x14ac:dyDescent="0.2">
      <c r="B6" t="s">
        <v>59</v>
      </c>
      <c r="C6" s="3">
        <v>45079</v>
      </c>
      <c r="D6" s="3" t="s">
        <v>0</v>
      </c>
      <c r="E6">
        <v>14.37</v>
      </c>
      <c r="F6">
        <v>3</v>
      </c>
      <c r="G6">
        <v>31.26</v>
      </c>
      <c r="H6" t="s">
        <v>58</v>
      </c>
      <c r="J6">
        <v>1</v>
      </c>
    </row>
    <row r="7" spans="1:10" x14ac:dyDescent="0.2">
      <c r="B7" t="s">
        <v>57</v>
      </c>
      <c r="C7" s="3">
        <v>45079</v>
      </c>
      <c r="D7" s="3" t="s">
        <v>0</v>
      </c>
      <c r="E7">
        <v>63.96</v>
      </c>
      <c r="F7">
        <v>3</v>
      </c>
      <c r="G7" s="2">
        <v>79.5</v>
      </c>
      <c r="J7">
        <v>0</v>
      </c>
    </row>
    <row r="8" spans="1:10" x14ac:dyDescent="0.2">
      <c r="B8" t="s">
        <v>56</v>
      </c>
      <c r="C8" s="3">
        <v>45079</v>
      </c>
      <c r="D8" s="3" t="s">
        <v>3</v>
      </c>
      <c r="E8">
        <v>25.18</v>
      </c>
      <c r="F8">
        <v>3</v>
      </c>
      <c r="G8">
        <v>3.25</v>
      </c>
      <c r="J8">
        <v>1</v>
      </c>
    </row>
    <row r="9" spans="1:10" x14ac:dyDescent="0.2">
      <c r="C9" s="3"/>
      <c r="D9" s="3"/>
    </row>
    <row r="10" spans="1:10" x14ac:dyDescent="0.2">
      <c r="C10" s="3"/>
      <c r="D10" s="3"/>
    </row>
    <row r="11" spans="1:10" x14ac:dyDescent="0.2">
      <c r="C11" s="3"/>
      <c r="D11" s="3"/>
    </row>
    <row r="12" spans="1:10" s="4" customFormat="1" x14ac:dyDescent="0.2">
      <c r="B12" s="4" t="s">
        <v>37</v>
      </c>
      <c r="C12" s="7">
        <v>45538</v>
      </c>
      <c r="D12" s="7" t="s">
        <v>3</v>
      </c>
      <c r="E12" s="4">
        <v>29.52</v>
      </c>
      <c r="F12" s="4">
        <v>10</v>
      </c>
      <c r="G12" s="4">
        <v>27.45</v>
      </c>
      <c r="I12" s="4" t="s">
        <v>90</v>
      </c>
      <c r="J12" s="4">
        <v>1</v>
      </c>
    </row>
    <row r="13" spans="1:10" x14ac:dyDescent="0.2">
      <c r="A13" s="4"/>
      <c r="B13" s="4" t="s">
        <v>55</v>
      </c>
      <c r="C13" s="4"/>
      <c r="D13" s="7" t="s">
        <v>0</v>
      </c>
      <c r="E13" s="4"/>
      <c r="F13" s="4">
        <v>6</v>
      </c>
      <c r="G13">
        <v>46.51</v>
      </c>
      <c r="I13" s="4" t="s">
        <v>90</v>
      </c>
      <c r="J13">
        <v>1</v>
      </c>
    </row>
    <row r="14" spans="1:10" x14ac:dyDescent="0.2">
      <c r="B14" t="s">
        <v>54</v>
      </c>
      <c r="D14" s="3" t="s">
        <v>0</v>
      </c>
      <c r="F14">
        <v>3</v>
      </c>
      <c r="G14">
        <v>8.14</v>
      </c>
      <c r="I14" s="4" t="s">
        <v>90</v>
      </c>
      <c r="J14">
        <v>0</v>
      </c>
    </row>
    <row r="15" spans="1:10" x14ac:dyDescent="0.2">
      <c r="B15" t="s">
        <v>26</v>
      </c>
      <c r="D15" s="3" t="s">
        <v>0</v>
      </c>
      <c r="F15">
        <v>4</v>
      </c>
      <c r="G15" s="2">
        <v>120.8</v>
      </c>
      <c r="I15" s="4" t="s">
        <v>90</v>
      </c>
    </row>
    <row r="16" spans="1:10" x14ac:dyDescent="0.2">
      <c r="B16" t="s">
        <v>53</v>
      </c>
      <c r="C16" s="3">
        <v>45550</v>
      </c>
      <c r="D16" s="3" t="s">
        <v>0</v>
      </c>
      <c r="F16">
        <v>5</v>
      </c>
      <c r="G16">
        <v>1.67</v>
      </c>
      <c r="I16" s="4" t="s">
        <v>90</v>
      </c>
    </row>
    <row r="17" spans="2:10" x14ac:dyDescent="0.2">
      <c r="B17" t="s">
        <v>52</v>
      </c>
      <c r="C17" s="3"/>
      <c r="D17" s="3" t="s">
        <v>0</v>
      </c>
      <c r="G17" s="2">
        <v>13.57</v>
      </c>
      <c r="I17" s="4" t="s">
        <v>90</v>
      </c>
    </row>
    <row r="18" spans="2:10" x14ac:dyDescent="0.2">
      <c r="B18" t="s">
        <v>51</v>
      </c>
      <c r="C18" s="3"/>
      <c r="D18" s="3" t="s">
        <v>0</v>
      </c>
      <c r="F18">
        <v>3</v>
      </c>
      <c r="G18" s="2">
        <v>247.02</v>
      </c>
      <c r="I18" s="4" t="s">
        <v>90</v>
      </c>
      <c r="J18">
        <v>1</v>
      </c>
    </row>
    <row r="19" spans="2:10" x14ac:dyDescent="0.2">
      <c r="B19" t="s">
        <v>50</v>
      </c>
      <c r="D19" s="3" t="s">
        <v>0</v>
      </c>
      <c r="F19">
        <v>4</v>
      </c>
      <c r="G19" s="2">
        <v>78.5</v>
      </c>
      <c r="I19" s="4" t="s">
        <v>90</v>
      </c>
      <c r="J19">
        <v>1</v>
      </c>
    </row>
    <row r="20" spans="2:10" x14ac:dyDescent="0.2">
      <c r="B20" t="s">
        <v>49</v>
      </c>
      <c r="D20" s="3" t="s">
        <v>0</v>
      </c>
      <c r="F20">
        <v>4</v>
      </c>
      <c r="G20" s="2">
        <v>15.13</v>
      </c>
      <c r="I20" s="4" t="s">
        <v>90</v>
      </c>
      <c r="J20">
        <v>1</v>
      </c>
    </row>
    <row r="21" spans="2:10" x14ac:dyDescent="0.2">
      <c r="B21" t="s">
        <v>48</v>
      </c>
      <c r="D21" t="s">
        <v>0</v>
      </c>
      <c r="F21">
        <v>1</v>
      </c>
      <c r="G21" s="2">
        <v>86.86</v>
      </c>
      <c r="I21" s="4" t="s">
        <v>90</v>
      </c>
      <c r="J21">
        <v>0</v>
      </c>
    </row>
    <row r="22" spans="2:10" x14ac:dyDescent="0.2">
      <c r="B22" t="s">
        <v>47</v>
      </c>
      <c r="D22" t="s">
        <v>0</v>
      </c>
      <c r="F22">
        <v>4</v>
      </c>
      <c r="G22" s="2">
        <v>116.6</v>
      </c>
      <c r="I22" s="4" t="s">
        <v>90</v>
      </c>
      <c r="J22">
        <v>1</v>
      </c>
    </row>
    <row r="23" spans="2:10" x14ac:dyDescent="0.2">
      <c r="B23" t="s">
        <v>38</v>
      </c>
      <c r="D23" t="s">
        <v>3</v>
      </c>
      <c r="F23">
        <v>3</v>
      </c>
      <c r="G23">
        <v>1.27</v>
      </c>
      <c r="I23" s="4" t="s">
        <v>90</v>
      </c>
    </row>
    <row r="24" spans="2:10" x14ac:dyDescent="0.2">
      <c r="B24" t="s">
        <v>33</v>
      </c>
      <c r="D24" t="s">
        <v>3</v>
      </c>
      <c r="F24">
        <v>1</v>
      </c>
      <c r="G24" s="2">
        <v>4.3</v>
      </c>
      <c r="I24" s="4" t="s">
        <v>90</v>
      </c>
      <c r="J24">
        <v>1</v>
      </c>
    </row>
    <row r="25" spans="2:10" x14ac:dyDescent="0.2">
      <c r="B25" t="s">
        <v>46</v>
      </c>
      <c r="D25" t="s">
        <v>0</v>
      </c>
      <c r="F25">
        <v>3</v>
      </c>
      <c r="G25" s="2">
        <v>14.71</v>
      </c>
      <c r="I25" s="4" t="s">
        <v>90</v>
      </c>
      <c r="J25">
        <v>1</v>
      </c>
    </row>
    <row r="26" spans="2:10" x14ac:dyDescent="0.2">
      <c r="B26" t="s">
        <v>45</v>
      </c>
      <c r="D26" t="s">
        <v>0</v>
      </c>
      <c r="F26">
        <v>3</v>
      </c>
      <c r="G26" s="2">
        <v>22.1</v>
      </c>
      <c r="I26" s="4" t="s">
        <v>90</v>
      </c>
      <c r="J26">
        <v>1</v>
      </c>
    </row>
    <row r="27" spans="2:10" x14ac:dyDescent="0.2">
      <c r="B27" t="s">
        <v>44</v>
      </c>
      <c r="D27" t="s">
        <v>0</v>
      </c>
      <c r="F27">
        <v>3</v>
      </c>
      <c r="G27" s="2">
        <v>37.14</v>
      </c>
      <c r="I27" s="4" t="s">
        <v>90</v>
      </c>
      <c r="J27">
        <v>1</v>
      </c>
    </row>
    <row r="28" spans="2:10" x14ac:dyDescent="0.2">
      <c r="B28" t="s">
        <v>43</v>
      </c>
      <c r="C28" s="3">
        <v>45566</v>
      </c>
      <c r="D28" t="s">
        <v>3</v>
      </c>
      <c r="E28">
        <v>194.08</v>
      </c>
      <c r="F28">
        <v>1</v>
      </c>
      <c r="G28" s="2">
        <v>186.55</v>
      </c>
      <c r="H28" s="1">
        <f t="shared" ref="H28:H75" si="0">+G28/E28-1</f>
        <v>-3.8798433635614193E-2</v>
      </c>
      <c r="I28" s="4" t="s">
        <v>90</v>
      </c>
      <c r="J28">
        <v>1</v>
      </c>
    </row>
    <row r="29" spans="2:10" x14ac:dyDescent="0.2">
      <c r="B29" t="s">
        <v>42</v>
      </c>
      <c r="C29" s="3">
        <v>45566</v>
      </c>
      <c r="D29" t="s">
        <v>40</v>
      </c>
      <c r="E29">
        <v>1.34</v>
      </c>
      <c r="F29">
        <v>0</v>
      </c>
      <c r="G29" s="2">
        <v>1.04</v>
      </c>
      <c r="H29" s="1">
        <f t="shared" si="0"/>
        <v>-0.22388059701492535</v>
      </c>
      <c r="I29" s="4" t="s">
        <v>90</v>
      </c>
    </row>
    <row r="30" spans="2:10" x14ac:dyDescent="0.2">
      <c r="B30" t="s">
        <v>37</v>
      </c>
      <c r="C30" s="3">
        <v>45567</v>
      </c>
      <c r="D30" t="s">
        <v>3</v>
      </c>
      <c r="E30">
        <v>26.94</v>
      </c>
      <c r="F30" s="4">
        <v>10</v>
      </c>
      <c r="G30" s="2">
        <v>27.46</v>
      </c>
      <c r="H30" s="1">
        <f t="shared" si="0"/>
        <v>1.9302152932442418E-2</v>
      </c>
    </row>
    <row r="31" spans="2:10" x14ac:dyDescent="0.2">
      <c r="B31" t="s">
        <v>41</v>
      </c>
      <c r="C31" s="3">
        <v>45567</v>
      </c>
      <c r="D31" t="s">
        <v>40</v>
      </c>
      <c r="E31">
        <v>8.39</v>
      </c>
      <c r="F31">
        <v>0</v>
      </c>
      <c r="G31" s="2">
        <v>8.91</v>
      </c>
      <c r="H31" s="1">
        <f t="shared" si="0"/>
        <v>6.1978545887961811E-2</v>
      </c>
      <c r="I31" s="4" t="s">
        <v>90</v>
      </c>
    </row>
    <row r="32" spans="2:10" x14ac:dyDescent="0.2">
      <c r="B32" t="s">
        <v>38</v>
      </c>
      <c r="C32" s="3">
        <v>45567</v>
      </c>
      <c r="D32" t="s">
        <v>3</v>
      </c>
      <c r="E32">
        <v>1.24</v>
      </c>
      <c r="F32">
        <v>3</v>
      </c>
      <c r="G32" s="2">
        <v>1.27</v>
      </c>
      <c r="H32" s="1">
        <f t="shared" si="0"/>
        <v>2.4193548387096753E-2</v>
      </c>
      <c r="J32">
        <v>0</v>
      </c>
    </row>
    <row r="33" spans="1:10" x14ac:dyDescent="0.2">
      <c r="A33" s="4"/>
      <c r="B33" s="4" t="s">
        <v>16</v>
      </c>
      <c r="C33" s="7">
        <v>45567</v>
      </c>
      <c r="D33" s="4" t="s">
        <v>0</v>
      </c>
      <c r="E33" s="4">
        <v>19.57</v>
      </c>
      <c r="F33" s="4">
        <v>5</v>
      </c>
      <c r="G33" s="6">
        <v>20.59</v>
      </c>
      <c r="H33" s="1">
        <f t="shared" si="0"/>
        <v>5.2120592743995831E-2</v>
      </c>
      <c r="J33">
        <v>1</v>
      </c>
    </row>
    <row r="34" spans="1:10" x14ac:dyDescent="0.2">
      <c r="A34" s="4"/>
      <c r="B34" t="s">
        <v>39</v>
      </c>
      <c r="C34" s="3">
        <v>45567</v>
      </c>
      <c r="D34" t="s">
        <v>0</v>
      </c>
      <c r="E34">
        <v>11.84</v>
      </c>
      <c r="F34">
        <v>1</v>
      </c>
      <c r="G34" s="2">
        <v>9.02</v>
      </c>
      <c r="H34" s="1">
        <f t="shared" si="0"/>
        <v>-0.23817567567567566</v>
      </c>
      <c r="J34">
        <v>0</v>
      </c>
    </row>
    <row r="35" spans="1:10" x14ac:dyDescent="0.2">
      <c r="B35" t="s">
        <v>38</v>
      </c>
      <c r="C35" s="3">
        <v>45568</v>
      </c>
      <c r="D35" t="s">
        <v>3</v>
      </c>
      <c r="E35">
        <v>1.24</v>
      </c>
      <c r="F35">
        <v>3</v>
      </c>
      <c r="G35" s="2">
        <v>1.27</v>
      </c>
      <c r="H35" s="1">
        <f t="shared" si="0"/>
        <v>2.4193548387096753E-2</v>
      </c>
    </row>
    <row r="36" spans="1:10" s="4" customFormat="1" x14ac:dyDescent="0.2">
      <c r="B36" s="4" t="s">
        <v>37</v>
      </c>
      <c r="C36" s="7">
        <v>45568</v>
      </c>
      <c r="D36" s="4" t="s">
        <v>3</v>
      </c>
      <c r="E36" s="4">
        <v>26.96</v>
      </c>
      <c r="F36" s="4">
        <v>10</v>
      </c>
      <c r="G36" s="6">
        <v>27.46</v>
      </c>
      <c r="H36" s="5">
        <f t="shared" si="0"/>
        <v>1.8545994065281901E-2</v>
      </c>
    </row>
    <row r="37" spans="1:10" x14ac:dyDescent="0.2">
      <c r="B37" t="s">
        <v>36</v>
      </c>
      <c r="C37" s="3">
        <v>45568</v>
      </c>
      <c r="D37" t="s">
        <v>0</v>
      </c>
      <c r="E37">
        <v>27.88</v>
      </c>
      <c r="F37">
        <v>3</v>
      </c>
      <c r="G37" s="2">
        <v>37.94</v>
      </c>
      <c r="H37" s="1">
        <f t="shared" si="0"/>
        <v>0.36083213773314204</v>
      </c>
      <c r="I37" t="s">
        <v>27</v>
      </c>
      <c r="J37">
        <v>1</v>
      </c>
    </row>
    <row r="38" spans="1:10" x14ac:dyDescent="0.2">
      <c r="B38" t="s">
        <v>35</v>
      </c>
      <c r="C38" s="3">
        <v>45568</v>
      </c>
      <c r="D38" t="s">
        <v>5</v>
      </c>
      <c r="E38">
        <v>0.83</v>
      </c>
      <c r="F38">
        <v>3</v>
      </c>
      <c r="G38" s="2">
        <v>0.64</v>
      </c>
      <c r="H38" s="1">
        <f t="shared" si="0"/>
        <v>-0.22891566265060237</v>
      </c>
      <c r="J38">
        <v>1</v>
      </c>
    </row>
    <row r="39" spans="1:10" x14ac:dyDescent="0.2">
      <c r="B39" t="s">
        <v>34</v>
      </c>
      <c r="C39" s="3">
        <v>45568</v>
      </c>
      <c r="D39" t="s">
        <v>0</v>
      </c>
      <c r="E39">
        <v>13.52</v>
      </c>
      <c r="F39">
        <v>2</v>
      </c>
      <c r="G39" s="2">
        <v>10.94</v>
      </c>
      <c r="H39" s="1">
        <f t="shared" si="0"/>
        <v>-0.19082840236686394</v>
      </c>
      <c r="J39">
        <v>0</v>
      </c>
    </row>
    <row r="40" spans="1:10" x14ac:dyDescent="0.2">
      <c r="A40" s="4"/>
      <c r="B40" t="s">
        <v>33</v>
      </c>
      <c r="C40" s="3">
        <v>45568</v>
      </c>
      <c r="D40" t="s">
        <v>3</v>
      </c>
      <c r="E40">
        <v>5.28</v>
      </c>
      <c r="F40">
        <v>2</v>
      </c>
      <c r="G40">
        <v>4.3</v>
      </c>
      <c r="H40" s="1">
        <f t="shared" si="0"/>
        <v>-0.18560606060606066</v>
      </c>
    </row>
    <row r="41" spans="1:10" x14ac:dyDescent="0.2">
      <c r="B41" s="4" t="s">
        <v>32</v>
      </c>
      <c r="C41" s="7">
        <v>45569</v>
      </c>
      <c r="D41" s="4" t="s">
        <v>0</v>
      </c>
      <c r="E41" s="4">
        <v>5.64</v>
      </c>
      <c r="F41" s="4">
        <v>3</v>
      </c>
      <c r="G41" s="4">
        <v>8.1300000000000008</v>
      </c>
      <c r="H41" s="5">
        <f t="shared" si="0"/>
        <v>0.44148936170212782</v>
      </c>
      <c r="J41" s="4">
        <v>1</v>
      </c>
    </row>
    <row r="42" spans="1:10" x14ac:dyDescent="0.2">
      <c r="B42" t="s">
        <v>31</v>
      </c>
      <c r="C42" s="3">
        <v>45569</v>
      </c>
      <c r="D42" t="s">
        <v>5</v>
      </c>
      <c r="E42">
        <v>2.68</v>
      </c>
      <c r="F42">
        <v>3</v>
      </c>
      <c r="G42">
        <v>2.97</v>
      </c>
      <c r="H42" s="1">
        <f t="shared" si="0"/>
        <v>0.10820895522388052</v>
      </c>
    </row>
    <row r="43" spans="1:10" x14ac:dyDescent="0.2">
      <c r="B43" t="s">
        <v>30</v>
      </c>
      <c r="C43" s="3">
        <v>45569</v>
      </c>
      <c r="D43" t="s">
        <v>0</v>
      </c>
      <c r="E43">
        <v>7.84</v>
      </c>
      <c r="F43">
        <v>3</v>
      </c>
      <c r="G43" s="2">
        <v>8.35</v>
      </c>
      <c r="H43" s="1">
        <f t="shared" si="0"/>
        <v>6.5051020408163129E-2</v>
      </c>
      <c r="J43">
        <v>1</v>
      </c>
    </row>
    <row r="44" spans="1:10" x14ac:dyDescent="0.2">
      <c r="B44" t="s">
        <v>29</v>
      </c>
      <c r="C44" s="3">
        <v>45571</v>
      </c>
      <c r="D44" t="s">
        <v>0</v>
      </c>
      <c r="E44">
        <v>53.79</v>
      </c>
      <c r="F44">
        <v>2</v>
      </c>
      <c r="G44" s="2">
        <v>44.99</v>
      </c>
      <c r="H44" s="1">
        <f t="shared" si="0"/>
        <v>-0.16359918200408996</v>
      </c>
      <c r="J44">
        <v>0</v>
      </c>
    </row>
    <row r="45" spans="1:10" x14ac:dyDescent="0.2">
      <c r="B45" t="s">
        <v>28</v>
      </c>
      <c r="C45" s="3">
        <v>45572</v>
      </c>
      <c r="D45" t="s">
        <v>0</v>
      </c>
      <c r="E45" s="2">
        <v>25</v>
      </c>
      <c r="F45">
        <v>5</v>
      </c>
      <c r="G45" s="2">
        <v>31</v>
      </c>
      <c r="H45" s="1">
        <f t="shared" si="0"/>
        <v>0.24</v>
      </c>
      <c r="I45" t="s">
        <v>27</v>
      </c>
      <c r="J45">
        <v>1</v>
      </c>
    </row>
    <row r="46" spans="1:10" x14ac:dyDescent="0.2">
      <c r="A46" s="4"/>
      <c r="B46" s="4" t="s">
        <v>26</v>
      </c>
      <c r="C46" s="7">
        <v>45572</v>
      </c>
      <c r="D46" s="4" t="s">
        <v>0</v>
      </c>
      <c r="E46" s="4">
        <v>112.16</v>
      </c>
      <c r="F46" s="4">
        <v>5</v>
      </c>
      <c r="G46" s="6">
        <v>120.38</v>
      </c>
      <c r="H46" s="5">
        <f t="shared" si="0"/>
        <v>7.3288159771754735E-2</v>
      </c>
      <c r="J46">
        <v>1</v>
      </c>
    </row>
    <row r="47" spans="1:10" x14ac:dyDescent="0.2">
      <c r="B47" s="4" t="s">
        <v>25</v>
      </c>
      <c r="C47" s="7">
        <v>45572</v>
      </c>
      <c r="D47" s="4" t="s">
        <v>0</v>
      </c>
      <c r="E47" s="4">
        <v>40.380000000000003</v>
      </c>
      <c r="F47" s="4">
        <v>4</v>
      </c>
      <c r="G47" s="6">
        <v>32.409999999999997</v>
      </c>
      <c r="H47" s="5">
        <f t="shared" si="0"/>
        <v>-0.19737493808816264</v>
      </c>
      <c r="I47" s="4"/>
      <c r="J47" s="4">
        <v>0</v>
      </c>
    </row>
    <row r="48" spans="1:10" x14ac:dyDescent="0.2">
      <c r="B48" t="s">
        <v>24</v>
      </c>
      <c r="C48" s="3">
        <v>45572</v>
      </c>
      <c r="D48" t="s">
        <v>23</v>
      </c>
      <c r="E48" s="2">
        <v>8.1999999999999993</v>
      </c>
      <c r="F48">
        <v>1</v>
      </c>
      <c r="G48" s="2">
        <v>6.6</v>
      </c>
      <c r="H48" s="1">
        <f t="shared" si="0"/>
        <v>-0.19512195121951215</v>
      </c>
      <c r="J48">
        <v>1</v>
      </c>
    </row>
    <row r="49" spans="2:10" x14ac:dyDescent="0.2">
      <c r="B49" t="s">
        <v>22</v>
      </c>
      <c r="C49" s="3">
        <v>45573</v>
      </c>
      <c r="D49" t="s">
        <v>21</v>
      </c>
      <c r="E49">
        <v>14.49</v>
      </c>
      <c r="F49">
        <v>3</v>
      </c>
      <c r="G49" s="2">
        <v>13.79</v>
      </c>
      <c r="H49" s="1">
        <f t="shared" si="0"/>
        <v>-4.8309178743961456E-2</v>
      </c>
      <c r="J49">
        <v>1</v>
      </c>
    </row>
    <row r="50" spans="2:10" x14ac:dyDescent="0.2">
      <c r="B50" s="4" t="s">
        <v>20</v>
      </c>
      <c r="C50" s="7">
        <v>45573</v>
      </c>
      <c r="D50" s="4" t="s">
        <v>0</v>
      </c>
      <c r="E50" s="4">
        <v>17.25</v>
      </c>
      <c r="F50" s="4">
        <v>3</v>
      </c>
      <c r="G50" s="4">
        <v>12.74</v>
      </c>
      <c r="H50" s="5">
        <f t="shared" si="0"/>
        <v>-0.26144927536231888</v>
      </c>
      <c r="J50" s="4">
        <v>0</v>
      </c>
    </row>
    <row r="51" spans="2:10" x14ac:dyDescent="0.2">
      <c r="B51" s="4" t="s">
        <v>19</v>
      </c>
      <c r="C51" s="7">
        <v>45573</v>
      </c>
      <c r="D51" s="4" t="s">
        <v>0</v>
      </c>
      <c r="E51" s="4">
        <v>58.39</v>
      </c>
      <c r="F51" s="4">
        <v>2</v>
      </c>
      <c r="G51" s="6">
        <v>37.08</v>
      </c>
      <c r="H51" s="5">
        <f t="shared" si="0"/>
        <v>-0.36495975338242859</v>
      </c>
      <c r="I51" s="4"/>
      <c r="J51" s="4">
        <v>0</v>
      </c>
    </row>
    <row r="52" spans="2:10" x14ac:dyDescent="0.2">
      <c r="B52" t="s">
        <v>18</v>
      </c>
      <c r="C52" s="3">
        <v>45573</v>
      </c>
      <c r="D52" t="s">
        <v>3</v>
      </c>
      <c r="E52" s="2">
        <v>613</v>
      </c>
      <c r="F52">
        <v>1</v>
      </c>
      <c r="G52" s="2">
        <v>644.65</v>
      </c>
      <c r="H52" s="1">
        <f t="shared" si="0"/>
        <v>5.1631321370309902E-2</v>
      </c>
      <c r="J52">
        <v>0</v>
      </c>
    </row>
    <row r="53" spans="2:10" x14ac:dyDescent="0.2">
      <c r="B53" s="4" t="s">
        <v>17</v>
      </c>
      <c r="C53" s="7">
        <v>45574</v>
      </c>
      <c r="D53" s="4" t="s">
        <v>0</v>
      </c>
      <c r="E53" s="4">
        <v>48.57</v>
      </c>
      <c r="F53" s="4">
        <v>3</v>
      </c>
      <c r="G53" s="6">
        <v>39.76</v>
      </c>
      <c r="H53" s="5">
        <f t="shared" si="0"/>
        <v>-0.18138768787317283</v>
      </c>
      <c r="J53">
        <v>0</v>
      </c>
    </row>
    <row r="54" spans="2:10" x14ac:dyDescent="0.2">
      <c r="B54" s="4" t="s">
        <v>16</v>
      </c>
      <c r="C54" s="7">
        <v>45575</v>
      </c>
      <c r="D54" s="4" t="s">
        <v>0</v>
      </c>
      <c r="E54" s="4">
        <v>17.88</v>
      </c>
      <c r="F54" s="4">
        <v>10</v>
      </c>
      <c r="G54" s="6">
        <v>20.55</v>
      </c>
      <c r="H54" s="5">
        <f t="shared" si="0"/>
        <v>0.14932885906040272</v>
      </c>
      <c r="I54" s="4"/>
      <c r="J54" s="4"/>
    </row>
    <row r="55" spans="2:10" x14ac:dyDescent="0.2">
      <c r="B55" t="s">
        <v>15</v>
      </c>
      <c r="C55" s="3">
        <v>45575</v>
      </c>
      <c r="D55" t="s">
        <v>0</v>
      </c>
      <c r="E55" s="2">
        <v>2.7</v>
      </c>
      <c r="F55">
        <v>1</v>
      </c>
      <c r="G55" s="2">
        <v>3.51</v>
      </c>
      <c r="H55" s="1">
        <f t="shared" si="0"/>
        <v>0.29999999999999982</v>
      </c>
      <c r="J55">
        <v>1</v>
      </c>
    </row>
    <row r="56" spans="2:10" x14ac:dyDescent="0.2">
      <c r="B56" t="s">
        <v>14</v>
      </c>
      <c r="C56" s="3">
        <v>45576</v>
      </c>
      <c r="D56" t="s">
        <v>0</v>
      </c>
      <c r="E56" s="2">
        <v>109</v>
      </c>
      <c r="F56">
        <v>1</v>
      </c>
      <c r="G56" s="2">
        <v>119.15</v>
      </c>
      <c r="H56" s="1">
        <f t="shared" si="0"/>
        <v>9.3119266055045946E-2</v>
      </c>
      <c r="J56">
        <v>1</v>
      </c>
    </row>
    <row r="57" spans="2:10" x14ac:dyDescent="0.2">
      <c r="B57" s="4" t="s">
        <v>13</v>
      </c>
      <c r="C57" s="7">
        <v>45576</v>
      </c>
      <c r="D57" s="4" t="s">
        <v>0</v>
      </c>
      <c r="E57" s="6">
        <v>41.74</v>
      </c>
      <c r="F57" s="4">
        <v>1</v>
      </c>
      <c r="G57" s="6">
        <v>82.17</v>
      </c>
      <c r="H57" s="5">
        <f t="shared" si="0"/>
        <v>0.96861523718255871</v>
      </c>
      <c r="I57" t="s">
        <v>27</v>
      </c>
      <c r="J57">
        <v>1</v>
      </c>
    </row>
    <row r="58" spans="2:10" x14ac:dyDescent="0.2">
      <c r="B58" t="s">
        <v>12</v>
      </c>
      <c r="C58" s="3">
        <v>45580</v>
      </c>
      <c r="D58" t="s">
        <v>0</v>
      </c>
      <c r="E58" s="2">
        <v>377.18</v>
      </c>
      <c r="F58">
        <v>1</v>
      </c>
      <c r="G58" s="2">
        <v>340.16</v>
      </c>
      <c r="H58" s="1">
        <f t="shared" si="0"/>
        <v>-9.8149424677872577E-2</v>
      </c>
      <c r="J58">
        <v>0</v>
      </c>
    </row>
    <row r="59" spans="2:10" x14ac:dyDescent="0.2">
      <c r="B59" t="s">
        <v>11</v>
      </c>
      <c r="C59" s="3">
        <v>45580</v>
      </c>
      <c r="D59" t="s">
        <v>0</v>
      </c>
      <c r="E59" s="2">
        <v>34.39</v>
      </c>
      <c r="F59">
        <v>1</v>
      </c>
      <c r="G59" s="2">
        <v>49.64</v>
      </c>
      <c r="H59" s="1">
        <f t="shared" si="0"/>
        <v>0.44344286129688859</v>
      </c>
      <c r="J59">
        <v>1</v>
      </c>
    </row>
    <row r="60" spans="2:10" x14ac:dyDescent="0.2">
      <c r="B60" t="s">
        <v>10</v>
      </c>
      <c r="C60" s="3">
        <v>45580</v>
      </c>
      <c r="D60" t="s">
        <v>3</v>
      </c>
      <c r="E60" s="2">
        <v>116</v>
      </c>
      <c r="F60">
        <v>3</v>
      </c>
      <c r="G60" s="2">
        <v>115.77</v>
      </c>
      <c r="H60" s="1">
        <f t="shared" si="0"/>
        <v>-1.9827586206896397E-3</v>
      </c>
      <c r="J60">
        <v>1</v>
      </c>
    </row>
    <row r="61" spans="2:10" x14ac:dyDescent="0.2">
      <c r="B61" s="4" t="s">
        <v>9</v>
      </c>
      <c r="C61" s="7">
        <v>45581</v>
      </c>
      <c r="D61" s="4" t="s">
        <v>3</v>
      </c>
      <c r="E61" s="6">
        <v>67.209999999999994</v>
      </c>
      <c r="F61" s="4">
        <v>3</v>
      </c>
      <c r="G61" s="6">
        <v>60.84</v>
      </c>
      <c r="H61" s="5">
        <f t="shared" si="0"/>
        <v>-9.477756286266914E-2</v>
      </c>
      <c r="J61">
        <v>1</v>
      </c>
    </row>
    <row r="62" spans="2:10" x14ac:dyDescent="0.2">
      <c r="B62" t="s">
        <v>8</v>
      </c>
      <c r="C62" s="3">
        <v>45581</v>
      </c>
      <c r="D62" t="s">
        <v>3</v>
      </c>
      <c r="E62" s="2">
        <v>13.44</v>
      </c>
      <c r="F62">
        <v>2</v>
      </c>
      <c r="G62" s="2">
        <v>15.09</v>
      </c>
      <c r="H62" s="1">
        <f t="shared" si="0"/>
        <v>0.12276785714285721</v>
      </c>
      <c r="J62">
        <v>0</v>
      </c>
    </row>
    <row r="63" spans="2:10" x14ac:dyDescent="0.2">
      <c r="B63" t="s">
        <v>7</v>
      </c>
      <c r="C63" s="3">
        <v>45581</v>
      </c>
      <c r="D63" t="s">
        <v>3</v>
      </c>
      <c r="E63" s="2">
        <v>7.09</v>
      </c>
      <c r="F63">
        <v>2</v>
      </c>
      <c r="G63" s="2">
        <v>7.73</v>
      </c>
      <c r="H63" s="1">
        <f t="shared" si="0"/>
        <v>9.0267983074753255E-2</v>
      </c>
      <c r="J63">
        <v>0</v>
      </c>
    </row>
    <row r="64" spans="2:10" x14ac:dyDescent="0.2">
      <c r="B64" s="4" t="s">
        <v>6</v>
      </c>
      <c r="C64" s="7">
        <v>45581</v>
      </c>
      <c r="D64" s="4" t="s">
        <v>5</v>
      </c>
      <c r="E64" s="4">
        <v>3.45</v>
      </c>
      <c r="F64" s="4">
        <v>1</v>
      </c>
      <c r="G64" s="6">
        <v>7.03</v>
      </c>
      <c r="H64" s="5">
        <f t="shared" si="0"/>
        <v>1.0376811594202899</v>
      </c>
      <c r="I64" s="4" t="s">
        <v>76</v>
      </c>
      <c r="J64" s="4">
        <v>0</v>
      </c>
    </row>
    <row r="65" spans="2:11" x14ac:dyDescent="0.2">
      <c r="B65" t="s">
        <v>4</v>
      </c>
      <c r="C65" s="3">
        <v>45581</v>
      </c>
      <c r="D65" t="s">
        <v>3</v>
      </c>
      <c r="E65" s="2">
        <v>6.2</v>
      </c>
      <c r="F65">
        <v>1</v>
      </c>
      <c r="G65" s="2">
        <v>7.56</v>
      </c>
      <c r="H65" s="1">
        <f t="shared" si="0"/>
        <v>0.21935483870967731</v>
      </c>
      <c r="J65">
        <v>0</v>
      </c>
    </row>
    <row r="66" spans="2:11" x14ac:dyDescent="0.2">
      <c r="B66" t="s">
        <v>2</v>
      </c>
      <c r="C66" s="3">
        <v>45583</v>
      </c>
      <c r="D66" t="s">
        <v>0</v>
      </c>
      <c r="E66" s="2">
        <v>51.84</v>
      </c>
      <c r="F66">
        <v>5</v>
      </c>
      <c r="G66" s="2">
        <v>45.84</v>
      </c>
      <c r="H66" s="1">
        <f t="shared" si="0"/>
        <v>-0.1157407407407407</v>
      </c>
      <c r="J66">
        <v>0</v>
      </c>
    </row>
    <row r="67" spans="2:11" x14ac:dyDescent="0.2">
      <c r="B67" t="s">
        <v>1</v>
      </c>
      <c r="C67" s="3">
        <v>45586</v>
      </c>
      <c r="D67" t="s">
        <v>0</v>
      </c>
      <c r="E67" s="2">
        <v>115.39</v>
      </c>
      <c r="F67">
        <v>3</v>
      </c>
      <c r="G67" s="2">
        <v>83.5</v>
      </c>
      <c r="H67" s="1">
        <f t="shared" si="0"/>
        <v>-0.27636710286853283</v>
      </c>
      <c r="J67">
        <v>0</v>
      </c>
    </row>
    <row r="68" spans="2:11" x14ac:dyDescent="0.2">
      <c r="B68" t="s">
        <v>70</v>
      </c>
      <c r="C68" s="3">
        <v>45587</v>
      </c>
      <c r="D68" t="s">
        <v>0</v>
      </c>
      <c r="E68" s="2">
        <v>529.42999999999995</v>
      </c>
      <c r="F68">
        <v>3</v>
      </c>
      <c r="G68" s="2">
        <v>683</v>
      </c>
      <c r="H68" s="1">
        <f t="shared" si="0"/>
        <v>0.29006667548117804</v>
      </c>
      <c r="J68">
        <v>1</v>
      </c>
    </row>
    <row r="69" spans="2:11" x14ac:dyDescent="0.2">
      <c r="B69" t="s">
        <v>71</v>
      </c>
      <c r="C69" s="3">
        <v>45587</v>
      </c>
      <c r="D69" t="s">
        <v>5</v>
      </c>
      <c r="E69" s="2">
        <v>0.19</v>
      </c>
      <c r="F69">
        <v>5</v>
      </c>
      <c r="G69" s="2">
        <v>0.25</v>
      </c>
      <c r="H69" s="1">
        <f t="shared" si="0"/>
        <v>0.31578947368421062</v>
      </c>
      <c r="J69">
        <v>0</v>
      </c>
    </row>
    <row r="70" spans="2:11" x14ac:dyDescent="0.2">
      <c r="B70" t="s">
        <v>72</v>
      </c>
      <c r="C70" s="3">
        <v>45587</v>
      </c>
      <c r="D70" t="s">
        <v>73</v>
      </c>
      <c r="E70" s="2">
        <v>950</v>
      </c>
      <c r="F70">
        <v>2</v>
      </c>
      <c r="G70" s="2">
        <v>981.4</v>
      </c>
      <c r="H70" s="1">
        <f t="shared" si="0"/>
        <v>3.3052631578947445E-2</v>
      </c>
      <c r="J70">
        <v>1</v>
      </c>
    </row>
    <row r="71" spans="2:11" x14ac:dyDescent="0.2">
      <c r="B71" t="s">
        <v>33</v>
      </c>
      <c r="C71" s="3">
        <v>45587</v>
      </c>
      <c r="D71" t="s">
        <v>3</v>
      </c>
      <c r="E71" s="2">
        <v>5.37</v>
      </c>
      <c r="F71">
        <v>10</v>
      </c>
      <c r="G71" s="2">
        <v>4.34</v>
      </c>
      <c r="H71" s="1">
        <f t="shared" si="0"/>
        <v>-0.19180633147113602</v>
      </c>
    </row>
    <row r="72" spans="2:11" x14ac:dyDescent="0.2">
      <c r="B72" t="s">
        <v>74</v>
      </c>
      <c r="C72" s="3">
        <v>45588</v>
      </c>
      <c r="D72" t="s">
        <v>0</v>
      </c>
      <c r="E72" s="2">
        <v>2.31</v>
      </c>
      <c r="F72">
        <v>4</v>
      </c>
      <c r="G72" s="2">
        <v>2.52</v>
      </c>
      <c r="H72" s="1">
        <f t="shared" si="0"/>
        <v>9.0909090909090828E-2</v>
      </c>
      <c r="J72">
        <v>1</v>
      </c>
    </row>
    <row r="73" spans="2:11" x14ac:dyDescent="0.2">
      <c r="B73" t="s">
        <v>22</v>
      </c>
      <c r="C73" s="3">
        <v>45601</v>
      </c>
      <c r="D73" t="s">
        <v>77</v>
      </c>
      <c r="E73" s="2">
        <v>10.9</v>
      </c>
      <c r="F73" s="9" t="s">
        <v>78</v>
      </c>
      <c r="G73" s="2">
        <v>10.9</v>
      </c>
      <c r="H73" s="1">
        <f t="shared" si="0"/>
        <v>0</v>
      </c>
      <c r="I73" t="s">
        <v>79</v>
      </c>
    </row>
    <row r="74" spans="2:11" x14ac:dyDescent="0.2">
      <c r="B74" t="s">
        <v>80</v>
      </c>
      <c r="C74" s="3">
        <v>45607</v>
      </c>
      <c r="D74" t="s">
        <v>0</v>
      </c>
      <c r="E74" s="2">
        <v>177</v>
      </c>
      <c r="F74">
        <v>4</v>
      </c>
      <c r="G74" s="2">
        <v>166.03</v>
      </c>
      <c r="H74" s="1">
        <f t="shared" si="0"/>
        <v>-6.1977401129943543E-2</v>
      </c>
      <c r="J74">
        <v>0</v>
      </c>
    </row>
    <row r="75" spans="2:11" x14ac:dyDescent="0.2">
      <c r="B75" t="s">
        <v>81</v>
      </c>
      <c r="C75" s="3">
        <v>45607</v>
      </c>
      <c r="D75" t="s">
        <v>3</v>
      </c>
      <c r="F75">
        <v>5</v>
      </c>
      <c r="G75" s="2">
        <v>30.42</v>
      </c>
      <c r="H75" s="1" t="e">
        <f t="shared" si="0"/>
        <v>#DIV/0!</v>
      </c>
      <c r="J75">
        <v>1</v>
      </c>
    </row>
    <row r="76" spans="2:11" x14ac:dyDescent="0.2">
      <c r="B76" t="s">
        <v>13</v>
      </c>
      <c r="C76" s="3">
        <v>45607</v>
      </c>
      <c r="D76" t="s">
        <v>77</v>
      </c>
      <c r="E76" s="2">
        <v>82.17</v>
      </c>
      <c r="F76" s="9" t="s">
        <v>78</v>
      </c>
      <c r="G76" s="2">
        <v>82.17</v>
      </c>
      <c r="I76" t="s">
        <v>82</v>
      </c>
    </row>
    <row r="77" spans="2:11" x14ac:dyDescent="0.2">
      <c r="B77" t="s">
        <v>14</v>
      </c>
      <c r="C77" s="3">
        <v>45607</v>
      </c>
      <c r="D77" t="s">
        <v>77</v>
      </c>
      <c r="E77" s="2">
        <v>132.38999999999999</v>
      </c>
      <c r="F77" s="9" t="s">
        <v>78</v>
      </c>
      <c r="G77" s="2">
        <v>132.38999999999999</v>
      </c>
      <c r="I77" t="s">
        <v>83</v>
      </c>
    </row>
    <row r="78" spans="2:11" x14ac:dyDescent="0.2">
      <c r="B78" t="s">
        <v>16</v>
      </c>
      <c r="C78" s="3">
        <v>45607</v>
      </c>
      <c r="D78" t="s">
        <v>84</v>
      </c>
      <c r="E78" s="2">
        <v>22.42</v>
      </c>
      <c r="F78">
        <v>5</v>
      </c>
      <c r="G78" s="2">
        <v>20.61</v>
      </c>
      <c r="I78" t="s">
        <v>85</v>
      </c>
    </row>
    <row r="79" spans="2:11" x14ac:dyDescent="0.2">
      <c r="B79" t="s">
        <v>32</v>
      </c>
      <c r="C79" s="3">
        <v>45607</v>
      </c>
      <c r="D79" t="s">
        <v>77</v>
      </c>
      <c r="E79" s="2">
        <v>9.67</v>
      </c>
      <c r="F79" s="9" t="s">
        <v>78</v>
      </c>
      <c r="G79" s="2">
        <v>9.67</v>
      </c>
      <c r="I79" t="s">
        <v>86</v>
      </c>
    </row>
    <row r="80" spans="2:11" x14ac:dyDescent="0.2">
      <c r="B80" t="s">
        <v>36</v>
      </c>
      <c r="C80" s="3">
        <v>45607</v>
      </c>
      <c r="D80" t="s">
        <v>77</v>
      </c>
      <c r="E80" s="2">
        <v>37.94</v>
      </c>
      <c r="F80" s="9" t="s">
        <v>78</v>
      </c>
      <c r="G80" s="2">
        <v>37.94</v>
      </c>
      <c r="I80" t="s">
        <v>86</v>
      </c>
      <c r="K80" s="5">
        <f>+K81/K82</f>
        <v>0.61111111111111116</v>
      </c>
    </row>
    <row r="81" spans="2:12" x14ac:dyDescent="0.2">
      <c r="B81" t="s">
        <v>44</v>
      </c>
      <c r="C81" s="3">
        <v>45607</v>
      </c>
      <c r="D81" t="s">
        <v>77</v>
      </c>
      <c r="E81" s="2">
        <v>34.19</v>
      </c>
      <c r="F81" s="9" t="s">
        <v>78</v>
      </c>
      <c r="G81" s="2">
        <v>34.19</v>
      </c>
      <c r="I81" t="s">
        <v>86</v>
      </c>
      <c r="K81" s="4">
        <f>SUM(J3:J72)</f>
        <v>33</v>
      </c>
      <c r="L81" s="4">
        <f>+K82-K81</f>
        <v>21</v>
      </c>
    </row>
    <row r="82" spans="2:12" x14ac:dyDescent="0.2">
      <c r="B82" t="s">
        <v>45</v>
      </c>
      <c r="C82" s="3">
        <v>45607</v>
      </c>
      <c r="D82" t="s">
        <v>77</v>
      </c>
      <c r="E82" s="2">
        <v>27.73</v>
      </c>
      <c r="F82" s="9" t="s">
        <v>78</v>
      </c>
      <c r="G82" s="2">
        <v>27.73</v>
      </c>
      <c r="I82" t="s">
        <v>86</v>
      </c>
      <c r="K82" s="4">
        <f>COUNT(J3:J72)</f>
        <v>54</v>
      </c>
    </row>
    <row r="83" spans="2:12" x14ac:dyDescent="0.2">
      <c r="B83" t="s">
        <v>46</v>
      </c>
      <c r="C83" s="3">
        <v>45607</v>
      </c>
      <c r="D83" t="s">
        <v>77</v>
      </c>
      <c r="E83" s="2">
        <v>14.23</v>
      </c>
      <c r="F83" s="9" t="s">
        <v>78</v>
      </c>
      <c r="G83" s="2">
        <v>14.23</v>
      </c>
      <c r="I83" t="s">
        <v>86</v>
      </c>
    </row>
    <row r="84" spans="2:12" x14ac:dyDescent="0.2">
      <c r="B84" t="s">
        <v>49</v>
      </c>
      <c r="C84" s="3">
        <v>45607</v>
      </c>
      <c r="D84" t="s">
        <v>77</v>
      </c>
      <c r="E84" s="2">
        <v>16.41</v>
      </c>
      <c r="F84" s="9" t="s">
        <v>78</v>
      </c>
      <c r="G84" s="2">
        <v>16.41</v>
      </c>
      <c r="I84" t="s">
        <v>83</v>
      </c>
      <c r="K84" s="5">
        <f>+K85/K86</f>
        <v>0.59649122807017541</v>
      </c>
    </row>
    <row r="85" spans="2:12" x14ac:dyDescent="0.2">
      <c r="B85" t="s">
        <v>50</v>
      </c>
      <c r="C85" s="3">
        <v>45607</v>
      </c>
      <c r="D85" t="s">
        <v>77</v>
      </c>
      <c r="E85" s="2">
        <v>86.02</v>
      </c>
      <c r="F85" s="9" t="s">
        <v>78</v>
      </c>
      <c r="G85" s="2">
        <v>86.02</v>
      </c>
      <c r="I85" t="s">
        <v>83</v>
      </c>
      <c r="K85">
        <v>34</v>
      </c>
      <c r="L85" s="10">
        <f>+K86-K85</f>
        <v>23</v>
      </c>
    </row>
    <row r="86" spans="2:12" x14ac:dyDescent="0.2">
      <c r="B86" t="s">
        <v>89</v>
      </c>
      <c r="C86" s="3">
        <v>45608</v>
      </c>
      <c r="D86" t="s">
        <v>0</v>
      </c>
      <c r="E86" s="2">
        <v>8.18</v>
      </c>
      <c r="F86">
        <v>6</v>
      </c>
      <c r="G86" s="2">
        <v>7.53</v>
      </c>
      <c r="J86">
        <v>0</v>
      </c>
      <c r="K86">
        <v>57</v>
      </c>
    </row>
  </sheetData>
  <hyperlinks>
    <hyperlink ref="A1" location="Main!A1" display="Main" xr:uid="{783A0D50-9F61-4390-8073-6E4665D370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Recommendations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2024-10-22T15:58:55Z</dcterms:created>
  <dcterms:modified xsi:type="dcterms:W3CDTF">2024-11-20T14:47:36Z</dcterms:modified>
</cp:coreProperties>
</file>