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192514A-89D0-4AE6-B149-4B985AF340FE}" xr6:coauthVersionLast="47" xr6:coauthVersionMax="47" xr10:uidLastSave="{00000000-0000-0000-0000-000000000000}"/>
  <bookViews>
    <workbookView xWindow="17535" yWindow="225" windowWidth="33795" windowHeight="20775" activeTab="1" xr2:uid="{EE8EC31E-92BF-4988-AF8F-23431ADD336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2" l="1"/>
  <c r="I12" i="2"/>
  <c r="I10" i="2"/>
  <c r="M14" i="2"/>
  <c r="M13" i="2"/>
  <c r="M12" i="2"/>
  <c r="M10" i="2"/>
  <c r="I6" i="2"/>
  <c r="M6" i="2"/>
  <c r="I5" i="2"/>
  <c r="I7" i="2" s="1"/>
  <c r="I9" i="2" s="1"/>
  <c r="I11" i="2" s="1"/>
  <c r="I13" i="2" s="1"/>
  <c r="I14" i="2" s="1"/>
  <c r="M5" i="2"/>
  <c r="M7" i="2" s="1"/>
  <c r="M9" i="2" s="1"/>
  <c r="M11" i="2" s="1"/>
  <c r="M7" i="1"/>
  <c r="M6" i="1"/>
  <c r="M5" i="1"/>
  <c r="M4" i="1"/>
</calcChain>
</file>

<file path=xl/sharedStrings.xml><?xml version="1.0" encoding="utf-8"?>
<sst xmlns="http://schemas.openxmlformats.org/spreadsheetml/2006/main" count="36" uniqueCount="32">
  <si>
    <t>Price</t>
  </si>
  <si>
    <t>Shares</t>
  </si>
  <si>
    <t>MC</t>
  </si>
  <si>
    <t>Cash</t>
  </si>
  <si>
    <t>Debt</t>
  </si>
  <si>
    <t>EV</t>
  </si>
  <si>
    <t>Q322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</si>
  <si>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</si>
  <si>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</si>
  <si>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</si>
  <si>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</si>
  <si>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</si>
  <si>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</si>
  <si>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</si>
  <si>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</si>
  <si>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</si>
  <si>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</si>
  <si>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</si>
  <si>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</si>
  <si>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</si>
  <si>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Service</t>
  </si>
  <si>
    <t>Wireless</t>
  </si>
  <si>
    <t>COGS</t>
  </si>
  <si>
    <t>Gross Margin</t>
  </si>
  <si>
    <t>SG&amp;A</t>
  </si>
  <si>
    <t>OpInc</t>
  </si>
  <si>
    <t>Interest</t>
  </si>
  <si>
    <t>Pretax</t>
  </si>
  <si>
    <t>Taxes</t>
  </si>
  <si>
    <t>Net Income</t>
  </si>
  <si>
    <t>EPS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</si>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</sst>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AAAFC-19A0-483F-8699-3EDDA2329883}">
  <dimension ref="L2:N7"/>
  <sheetViews>
    <sheetView zoomScale="160" zoomScaleNormal="160" workbookViewId="0">
      <selection activeCell="M7" sqref="M7"/>
    </sheetView>
  </sheetViews>
  <sheetFormatPr defaultRowHeight="12.75" x14ac:dyDescent="0.2"/>
  <sheetData>
    <row r="2" spans="12:14" x14ac:dyDescent="0.2">
      <c r="L2" t="s">
        <v>0</v>
      </c>
      <c r="M2" s="1">
        <v>37</v>
      </c>
    </row>
    <row r="3" spans="12:14" x14ac:dyDescent="0.2">
      <c r="L3" t="s">
        <v>1</v>
      </c>
      <c r="M3" s="2">
        <v>4199.8817447000001</v>
      </c>
      <c r="N3" s="3" t="s">
        <v>6</v>
      </c>
    </row>
    <row r="4" spans="12:14" x14ac:dyDescent="0.2">
      <c r="L4" t="s">
        <v>2</v>
      </c>
      <c r="M4" s="2">
        <f>+M2*M3</f>
        <v>155395.62455390001</v>
      </c>
    </row>
    <row r="5" spans="12:14" x14ac:dyDescent="0.2">
      <c r="L5" t="s">
        <v>3</v>
      </c>
      <c r="M5" s="2">
        <f>2082+1083</f>
        <v>3165</v>
      </c>
      <c r="N5" s="3" t="s">
        <v>6</v>
      </c>
    </row>
    <row r="6" spans="12:14" x14ac:dyDescent="0.2">
      <c r="L6" t="s">
        <v>4</v>
      </c>
      <c r="M6" s="2">
        <f>14995+132912</f>
        <v>147907</v>
      </c>
      <c r="N6" s="3" t="s">
        <v>6</v>
      </c>
    </row>
    <row r="7" spans="12:14" x14ac:dyDescent="0.2">
      <c r="L7" t="s">
        <v>5</v>
      </c>
      <c r="M7" s="2">
        <f>+M4-M5+M6</f>
        <v>300137.62455389998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9EA4F-4C34-4A37-A937-7588FDD490FB}">
  <dimension ref="A1:N17"/>
  <sheetViews>
    <sheetView tabSelected="1"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8" sqref="B18"/>
    </sheetView>
  </sheetViews>
  <sheetFormatPr defaultRowHeight="12.75" x14ac:dyDescent="0.2"/>
  <cols>
    <col min="1" max="1" width="5" bestFit="1" customWidth="1"/>
    <col min="2" max="2" width="12.28515625" bestFit="1" customWidth="1"/>
    <col min="3" max="14" width="9.140625" style="3"/>
  </cols>
  <sheetData>
    <row r="1" spans="1:14" x14ac:dyDescent="0.2">
      <c r="A1" t="s">
        <v>7</v>
      </c>
    </row>
    <row r="2" spans="1:14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</row>
    <row r="3" spans="1:14" s="2" customFormat="1" x14ac:dyDescent="0.2">
      <c r="B3" s="2" t="s">
        <v>20</v>
      </c>
      <c r="C3" s="5"/>
      <c r="D3" s="5"/>
      <c r="E3" s="5"/>
      <c r="F3" s="5"/>
      <c r="G3" s="5"/>
      <c r="H3" s="5"/>
      <c r="I3" s="5">
        <v>27565</v>
      </c>
      <c r="J3" s="5"/>
      <c r="K3" s="5"/>
      <c r="L3" s="5"/>
      <c r="M3" s="5">
        <v>27666</v>
      </c>
      <c r="N3" s="5"/>
    </row>
    <row r="4" spans="1:14" s="2" customFormat="1" x14ac:dyDescent="0.2">
      <c r="B4" s="2" t="s">
        <v>21</v>
      </c>
      <c r="C4" s="5"/>
      <c r="D4" s="5"/>
      <c r="E4" s="5"/>
      <c r="F4" s="5"/>
      <c r="G4" s="5"/>
      <c r="H4" s="5"/>
      <c r="I4" s="5">
        <v>5350</v>
      </c>
      <c r="J4" s="5"/>
      <c r="K4" s="5"/>
      <c r="L4" s="5"/>
      <c r="M4" s="5">
        <v>6575</v>
      </c>
      <c r="N4" s="5"/>
    </row>
    <row r="5" spans="1:14" s="6" customFormat="1" x14ac:dyDescent="0.2">
      <c r="B5" s="6" t="s">
        <v>8</v>
      </c>
      <c r="C5" s="7"/>
      <c r="D5" s="7"/>
      <c r="E5" s="7"/>
      <c r="F5" s="7"/>
      <c r="G5" s="7"/>
      <c r="H5" s="7"/>
      <c r="I5" s="7">
        <f>+I3+I4</f>
        <v>32915</v>
      </c>
      <c r="J5" s="7"/>
      <c r="K5" s="7"/>
      <c r="L5" s="7"/>
      <c r="M5" s="7">
        <f>+M3+M4</f>
        <v>34241</v>
      </c>
      <c r="N5" s="7"/>
    </row>
    <row r="6" spans="1:14" s="2" customFormat="1" x14ac:dyDescent="0.2">
      <c r="B6" s="2" t="s">
        <v>22</v>
      </c>
      <c r="C6" s="5"/>
      <c r="D6" s="5"/>
      <c r="E6" s="5"/>
      <c r="F6" s="5"/>
      <c r="G6" s="5"/>
      <c r="H6" s="5"/>
      <c r="I6" s="5">
        <f>7855+5673</f>
        <v>13528</v>
      </c>
      <c r="J6" s="5"/>
      <c r="K6" s="5"/>
      <c r="L6" s="5"/>
      <c r="M6" s="5">
        <f>7293+7308</f>
        <v>14601</v>
      </c>
      <c r="N6" s="5"/>
    </row>
    <row r="7" spans="1:14" s="2" customFormat="1" x14ac:dyDescent="0.2">
      <c r="B7" s="2" t="s">
        <v>23</v>
      </c>
      <c r="C7" s="5"/>
      <c r="D7" s="5"/>
      <c r="E7" s="5"/>
      <c r="F7" s="5"/>
      <c r="G7" s="5"/>
      <c r="H7" s="5"/>
      <c r="I7" s="5">
        <f>+I5-I6</f>
        <v>19387</v>
      </c>
      <c r="J7" s="5"/>
      <c r="K7" s="5"/>
      <c r="L7" s="5"/>
      <c r="M7" s="5">
        <f>+M5-M6</f>
        <v>19640</v>
      </c>
      <c r="N7" s="5"/>
    </row>
    <row r="8" spans="1:14" s="2" customFormat="1" x14ac:dyDescent="0.2">
      <c r="B8" s="2" t="s">
        <v>24</v>
      </c>
      <c r="C8" s="5"/>
      <c r="D8" s="5"/>
      <c r="E8" s="5"/>
      <c r="F8" s="5"/>
      <c r="G8" s="5"/>
      <c r="H8" s="5"/>
      <c r="I8" s="5">
        <v>6521</v>
      </c>
      <c r="J8" s="5"/>
      <c r="K8" s="5"/>
      <c r="L8" s="5"/>
      <c r="M8" s="5">
        <v>7422</v>
      </c>
      <c r="N8" s="5"/>
    </row>
    <row r="9" spans="1:14" s="2" customFormat="1" x14ac:dyDescent="0.2">
      <c r="B9" s="2" t="s">
        <v>25</v>
      </c>
      <c r="C9" s="5"/>
      <c r="D9" s="5"/>
      <c r="E9" s="5"/>
      <c r="F9" s="5"/>
      <c r="G9" s="5"/>
      <c r="H9" s="5"/>
      <c r="I9" s="5">
        <f>+I7-I8</f>
        <v>12866</v>
      </c>
      <c r="J9" s="5"/>
      <c r="K9" s="5"/>
      <c r="L9" s="5"/>
      <c r="M9" s="5">
        <f>+M7-M8</f>
        <v>12218</v>
      </c>
      <c r="N9" s="5"/>
    </row>
    <row r="10" spans="1:14" s="2" customFormat="1" x14ac:dyDescent="0.2">
      <c r="B10" s="2" t="s">
        <v>26</v>
      </c>
      <c r="C10" s="5"/>
      <c r="D10" s="5"/>
      <c r="E10" s="5"/>
      <c r="F10" s="5"/>
      <c r="G10" s="5"/>
      <c r="H10" s="5"/>
      <c r="I10" s="5">
        <f>1+269-801</f>
        <v>-531</v>
      </c>
      <c r="J10" s="5"/>
      <c r="K10" s="5"/>
      <c r="L10" s="5"/>
      <c r="M10" s="5">
        <f>2-439-937</f>
        <v>-1374</v>
      </c>
      <c r="N10" s="5"/>
    </row>
    <row r="11" spans="1:14" s="2" customFormat="1" x14ac:dyDescent="0.2">
      <c r="B11" s="2" t="s">
        <v>27</v>
      </c>
      <c r="C11" s="5"/>
      <c r="D11" s="5"/>
      <c r="E11" s="5"/>
      <c r="F11" s="5"/>
      <c r="G11" s="5"/>
      <c r="H11" s="5"/>
      <c r="I11" s="5">
        <f>+I9+I10</f>
        <v>12335</v>
      </c>
      <c r="J11" s="5"/>
      <c r="K11" s="5"/>
      <c r="L11" s="5"/>
      <c r="M11" s="5">
        <f>+M9+M10</f>
        <v>10844</v>
      </c>
      <c r="N11" s="5"/>
    </row>
    <row r="12" spans="1:14" s="2" customFormat="1" x14ac:dyDescent="0.2">
      <c r="B12" s="2" t="s">
        <v>28</v>
      </c>
      <c r="C12" s="5"/>
      <c r="D12" s="5"/>
      <c r="E12" s="5"/>
      <c r="F12" s="5"/>
      <c r="G12" s="5"/>
      <c r="H12" s="5"/>
      <c r="I12" s="5">
        <f>1820+147</f>
        <v>1967</v>
      </c>
      <c r="J12" s="5"/>
      <c r="K12" s="5"/>
      <c r="L12" s="5"/>
      <c r="M12" s="5">
        <f>1496+124</f>
        <v>1620</v>
      </c>
      <c r="N12" s="5"/>
    </row>
    <row r="13" spans="1:14" s="2" customFormat="1" x14ac:dyDescent="0.2">
      <c r="B13" s="2" t="s">
        <v>29</v>
      </c>
      <c r="C13" s="5"/>
      <c r="D13" s="5"/>
      <c r="E13" s="5"/>
      <c r="F13" s="5"/>
      <c r="G13" s="5"/>
      <c r="H13" s="5"/>
      <c r="I13" s="5">
        <f>+I11-I12</f>
        <v>10368</v>
      </c>
      <c r="J13" s="5"/>
      <c r="K13" s="5"/>
      <c r="L13" s="5"/>
      <c r="M13" s="5">
        <f>+M11-M12</f>
        <v>9224</v>
      </c>
      <c r="N13" s="5"/>
    </row>
    <row r="14" spans="1:14" x14ac:dyDescent="0.2">
      <c r="B14" s="2" t="s">
        <v>30</v>
      </c>
      <c r="I14" s="4">
        <f>+I13/I15</f>
        <v>2.5019305019305018</v>
      </c>
      <c r="M14" s="4">
        <f>+M13/M15</f>
        <v>2.1941008563273074</v>
      </c>
    </row>
    <row r="15" spans="1:14" x14ac:dyDescent="0.2">
      <c r="B15" s="2" t="s">
        <v>1</v>
      </c>
      <c r="I15" s="5">
        <v>4144</v>
      </c>
      <c r="M15" s="5">
        <v>4204</v>
      </c>
    </row>
    <row r="16" spans="1:14" x14ac:dyDescent="0.2">
      <c r="B16" s="2"/>
    </row>
    <row r="17" spans="2:13" x14ac:dyDescent="0.2">
      <c r="B17" s="2" t="s">
        <v>31</v>
      </c>
      <c r="M17" s="8">
        <f>M5/I5-1</f>
        <v>4.0285584080206549E-2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2022-12-26T23:54:41Z</dcterms:created>
  <dcterms:modified xsi:type="dcterms:W3CDTF">2022-12-27T00:19:56Z</dcterms:modified>
</cp:coreProperties>
</file>