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75" yWindow="0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J3" i="1"/>
  <c r="G16" i="1"/>
  <c r="F16" i="1"/>
  <c r="E16" i="1"/>
  <c r="H11" i="1"/>
  <c r="G12" i="1"/>
  <c r="H12" i="1"/>
  <c r="G11" i="1"/>
  <c r="G4" i="1"/>
  <c r="G5" i="1"/>
  <c r="G6" i="1"/>
  <c r="G7" i="1"/>
  <c r="G3" i="1"/>
  <c r="H3" i="1"/>
  <c r="H4" i="1"/>
  <c r="J4" i="1"/>
  <c r="J7" i="1"/>
  <c r="H6" i="1"/>
  <c r="J6" i="1"/>
  <c r="H5" i="1"/>
  <c r="J5" i="1"/>
  <c r="H7" i="1"/>
</calcChain>
</file>

<file path=xl/sharedStrings.xml><?xml version="1.0" encoding="utf-8"?>
<sst xmlns="http://schemas.openxmlformats.org/spreadsheetml/2006/main" count="35" uniqueCount="23">
  <si>
    <t>FID</t>
  </si>
  <si>
    <t>Comment</t>
  </si>
  <si>
    <t>Latitude</t>
  </si>
  <si>
    <t>Longitude</t>
  </si>
  <si>
    <t>Point_ID</t>
  </si>
  <si>
    <t>elevation of adcp</t>
  </si>
  <si>
    <t>OSR at lagoon top of bolt</t>
  </si>
  <si>
    <t>osr @molera rd top of bolt</t>
  </si>
  <si>
    <t>moro cojo staff plate @ 0 feet</t>
  </si>
  <si>
    <t>CCWG_WATER_ELEVATION_MARKERS</t>
  </si>
  <si>
    <t>MORO_COJO_WATER_ELEVATION</t>
  </si>
  <si>
    <t>harbor side of tide gates</t>
  </si>
  <si>
    <t>slough side of tide gates</t>
  </si>
  <si>
    <t>Elevation MSL (m)</t>
  </si>
  <si>
    <t>Elevation NAVD88 (m)</t>
  </si>
  <si>
    <t>Elevation NGVD29 (m)</t>
  </si>
  <si>
    <t>From Ross via Email</t>
  </si>
  <si>
    <t>rimof monitoring well</t>
  </si>
  <si>
    <t>CA State Plane Zone</t>
  </si>
  <si>
    <t>Elevation NAVD88 (US Survey Ft)</t>
  </si>
  <si>
    <t>ratio</t>
  </si>
  <si>
    <t xml:space="preserve"> </t>
  </si>
  <si>
    <t>moro cojo @ hwy 1 top of 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</si>
</sst>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tabSelected="1" workbookViewId="0">
      <selection activeCell="D21" sqref="D21"/>
    </sheetView>
  </sheetViews>
  <sheetFormatPr defaultColWidth="11" defaultRowHeight="15.75" x14ac:dyDescent="0.25"/>
  <cols>
    <col min="2" max="2" width="25.875" bestFit="1" customWidth="1"/>
    <col min="3" max="3" width="17.5" bestFit="1" customWidth="1"/>
    <col min="4" max="4" width="27.875" bestFit="1" customWidth="1"/>
    <col min="5" max="5" width="19.375" bestFit="1" customWidth="1"/>
    <col min="6" max="6" width="19.5" bestFit="1" customWidth="1"/>
    <col min="7" max="7" width="19.375" bestFit="1" customWidth="1"/>
    <col min="8" max="8" width="19.5" bestFit="1" customWidth="1"/>
  </cols>
  <sheetData>
    <row r="1" spans="1:10" x14ac:dyDescent="0.25">
      <c r="A1" t="s">
        <v>9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13</v>
      </c>
      <c r="G2" t="s">
        <v>14</v>
      </c>
      <c r="H2" t="s">
        <v>15</v>
      </c>
      <c r="J2" t="s">
        <v>20</v>
      </c>
    </row>
    <row r="3" spans="1:10" x14ac:dyDescent="0.25">
      <c r="A3">
        <v>0</v>
      </c>
      <c r="B3" t="s">
        <v>22</v>
      </c>
      <c r="C3">
        <v>36.796393756000001</v>
      </c>
      <c r="D3">
        <v>-121.783560045</v>
      </c>
      <c r="E3">
        <v>1</v>
      </c>
      <c r="F3">
        <v>-0.67900000000000005</v>
      </c>
      <c r="G3">
        <f>F3+0.905</f>
        <v>0.22599999999999998</v>
      </c>
      <c r="H3">
        <f>G3-0.831</f>
        <v>-0.60499999999999998</v>
      </c>
      <c r="J3">
        <f>G3-H3</f>
        <v>0.83099999999999996</v>
      </c>
    </row>
    <row r="4" spans="1:10" x14ac:dyDescent="0.25">
      <c r="A4">
        <v>1</v>
      </c>
      <c r="B4" t="s">
        <v>5</v>
      </c>
      <c r="C4">
        <v>36.796379342999998</v>
      </c>
      <c r="D4">
        <v>-121.783518903</v>
      </c>
      <c r="E4">
        <v>2</v>
      </c>
      <c r="F4">
        <v>-1.6240000000000001</v>
      </c>
      <c r="G4">
        <f t="shared" ref="G4:G7" si="0">F4+0.905</f>
        <v>-0.71900000000000008</v>
      </c>
      <c r="H4">
        <f>G4-0.831</f>
        <v>-1.55</v>
      </c>
      <c r="J4">
        <f t="shared" ref="J4:J7" si="1">G4-H4</f>
        <v>0.83099999999999996</v>
      </c>
    </row>
    <row r="5" spans="1:10" x14ac:dyDescent="0.25">
      <c r="A5">
        <v>2</v>
      </c>
      <c r="B5" t="s">
        <v>6</v>
      </c>
      <c r="C5">
        <v>36.750146463</v>
      </c>
      <c r="D5">
        <v>-121.801070974</v>
      </c>
      <c r="E5">
        <v>3</v>
      </c>
      <c r="F5">
        <v>0.49099999999999999</v>
      </c>
      <c r="G5">
        <f t="shared" si="0"/>
        <v>1.3959999999999999</v>
      </c>
      <c r="H5">
        <f>G5-0.832</f>
        <v>0.56399999999999995</v>
      </c>
      <c r="J5">
        <f t="shared" si="1"/>
        <v>0.83199999999999996</v>
      </c>
    </row>
    <row r="6" spans="1:10" x14ac:dyDescent="0.25">
      <c r="A6">
        <v>3</v>
      </c>
      <c r="B6" t="s">
        <v>7</v>
      </c>
      <c r="C6">
        <v>36.771600290000002</v>
      </c>
      <c r="D6">
        <v>-121.790034762</v>
      </c>
      <c r="E6">
        <v>4</v>
      </c>
      <c r="F6">
        <v>0.245</v>
      </c>
      <c r="G6">
        <f t="shared" si="0"/>
        <v>1.1499999999999999</v>
      </c>
      <c r="H6">
        <f>G6-0.829</f>
        <v>0.32099999999999995</v>
      </c>
      <c r="J6">
        <f t="shared" si="1"/>
        <v>0.82899999999999996</v>
      </c>
    </row>
    <row r="7" spans="1:10" x14ac:dyDescent="0.25">
      <c r="A7">
        <v>4</v>
      </c>
      <c r="B7" t="s">
        <v>8</v>
      </c>
      <c r="C7">
        <v>36.799670751999997</v>
      </c>
      <c r="D7">
        <v>-121.78482678</v>
      </c>
      <c r="E7">
        <v>5</v>
      </c>
      <c r="F7">
        <v>-0.20399999999999999</v>
      </c>
      <c r="G7">
        <f t="shared" si="0"/>
        <v>0.70100000000000007</v>
      </c>
      <c r="H7">
        <f>G7-0.831</f>
        <v>-0.12999999999999989</v>
      </c>
      <c r="J7">
        <f t="shared" si="1"/>
        <v>0.83099999999999996</v>
      </c>
    </row>
    <row r="8" spans="1:10" x14ac:dyDescent="0.25">
      <c r="G8">
        <v>0.71</v>
      </c>
      <c r="H8">
        <f>G8-0.831</f>
        <v>-0.121</v>
      </c>
      <c r="J8" t="s">
        <v>21</v>
      </c>
    </row>
    <row r="9" spans="1:10" x14ac:dyDescent="0.25">
      <c r="A9" t="s">
        <v>10</v>
      </c>
    </row>
    <row r="10" spans="1:1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13</v>
      </c>
      <c r="G10" t="s">
        <v>14</v>
      </c>
      <c r="H10" t="s">
        <v>15</v>
      </c>
    </row>
    <row r="11" spans="1:10" x14ac:dyDescent="0.25">
      <c r="A11">
        <v>0</v>
      </c>
      <c r="B11" t="s">
        <v>11</v>
      </c>
      <c r="C11">
        <v>36.800026139000003</v>
      </c>
      <c r="D11">
        <v>-121.784843283</v>
      </c>
      <c r="E11">
        <v>1</v>
      </c>
      <c r="F11">
        <v>-0.44600000000000001</v>
      </c>
      <c r="G11">
        <f>F11+0.905</f>
        <v>0.45900000000000002</v>
      </c>
      <c r="H11">
        <f>G11-0.831</f>
        <v>-0.37199999999999994</v>
      </c>
    </row>
    <row r="12" spans="1:10" x14ac:dyDescent="0.25">
      <c r="A12">
        <v>1</v>
      </c>
      <c r="B12" t="s">
        <v>12</v>
      </c>
      <c r="C12">
        <v>36.799741093000002</v>
      </c>
      <c r="D12">
        <v>-121.78465765200001</v>
      </c>
      <c r="E12">
        <v>2</v>
      </c>
      <c r="F12">
        <v>-0.64600000000000002</v>
      </c>
      <c r="G12">
        <f>F12+0.905</f>
        <v>0.25900000000000001</v>
      </c>
      <c r="H12">
        <f>G12-0.831</f>
        <v>-0.57199999999999995</v>
      </c>
    </row>
    <row r="14" spans="1:10" x14ac:dyDescent="0.25">
      <c r="A14" t="s">
        <v>16</v>
      </c>
    </row>
    <row r="15" spans="1:10" x14ac:dyDescent="0.25">
      <c r="B15" t="s">
        <v>1</v>
      </c>
      <c r="C15" t="s">
        <v>18</v>
      </c>
      <c r="D15" t="s">
        <v>19</v>
      </c>
      <c r="E15" t="s">
        <v>14</v>
      </c>
      <c r="F15" t="s">
        <v>15</v>
      </c>
      <c r="G15" t="s">
        <v>13</v>
      </c>
    </row>
    <row r="16" spans="1:10" x14ac:dyDescent="0.25">
      <c r="B16" t="s">
        <v>17</v>
      </c>
      <c r="C16">
        <v>4</v>
      </c>
      <c r="D16">
        <v>3.3260000000000001</v>
      </c>
      <c r="E16" s="1">
        <f>D16*(1200/3937)</f>
        <v>1.0137668275336551</v>
      </c>
      <c r="F16" s="1">
        <f>E16-0.831</f>
        <v>0.18276682753365514</v>
      </c>
      <c r="G16" s="1">
        <f>E16-0.905</f>
        <v>0.10876682753365507</v>
      </c>
    </row>
  </sheetData>
  <sortState ref="A11:F14">
    <sortCondition ref="A11:A14"/>
  </sortState>
  <pageMargins left="0.75" right="0.75" top="1" bottom="1" header="0.5" footer="0.5"/>
  <pageSetup scale="61"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Barnes</dc:creator>
  <cp:lastModifiedBy>jadelaars</cp:lastModifiedBy>
  <cp:lastPrinted>2018-03-19T16:35:57Z</cp:lastPrinted>
  <dcterms:created xsi:type="dcterms:W3CDTF">2017-11-02T17:21:03Z</dcterms:created>
  <dcterms:modified xsi:type="dcterms:W3CDTF">2018-04-09T21:54:35Z</dcterms:modified>
</cp:coreProperties>
</file>