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rice/Documents/Variability_Project_2020/wuvars/analysis/prototypes/"/>
    </mc:Choice>
  </mc:AlternateContent>
  <xr:revisionPtr revIDLastSave="0" documentId="13_ncr:1_{B2D432BE-F389-F544-B02D-3CEAB38C6891}" xr6:coauthVersionLast="47" xr6:coauthVersionMax="47" xr10:uidLastSave="{00000000-0000-0000-0000-000000000000}"/>
  <bookViews>
    <workbookView xWindow="-28800" yWindow="460" windowWidth="28800" windowHeight="17540" xr2:uid="{00000000-000D-0000-FFFF-FFFF00000000}"/>
  </bookViews>
  <sheets>
    <sheet name="ONC_source_properties_periods" sheetId="1" r:id="rId1"/>
  </sheets>
  <calcPr calcId="191029"/>
</workbook>
</file>

<file path=xl/calcChain.xml><?xml version="1.0" encoding="utf-8"?>
<calcChain xmlns="http://schemas.openxmlformats.org/spreadsheetml/2006/main">
  <c r="AB302" i="1" l="1"/>
  <c r="Z302" i="1"/>
  <c r="AB245" i="1"/>
  <c r="AB230" i="1"/>
  <c r="AB207" i="1"/>
  <c r="AB196" i="1"/>
  <c r="AB143" i="1"/>
  <c r="AB126" i="1"/>
  <c r="AB117" i="1"/>
  <c r="AB106" i="1"/>
  <c r="AB93" i="1"/>
  <c r="AA93" i="1"/>
  <c r="Z93" i="1"/>
  <c r="AB84" i="1"/>
  <c r="AB76" i="1"/>
  <c r="AB56" i="1"/>
  <c r="AB55" i="1"/>
  <c r="AB38" i="1"/>
  <c r="AB28" i="1"/>
  <c r="AA28" i="1"/>
  <c r="AB26" i="1"/>
  <c r="AA26" i="1"/>
  <c r="AA12" i="1"/>
  <c r="AB12" i="1"/>
  <c r="Z12" i="1"/>
  <c r="AA45" i="1"/>
  <c r="Z45" i="1"/>
  <c r="AB331" i="1"/>
  <c r="AA331" i="1"/>
  <c r="Z331" i="1"/>
  <c r="AB318" i="1"/>
  <c r="AA318" i="1"/>
  <c r="Z318" i="1"/>
  <c r="AB312" i="1"/>
  <c r="AA312" i="1"/>
  <c r="Z312" i="1"/>
  <c r="AB310" i="1"/>
  <c r="AA310" i="1"/>
  <c r="Z310" i="1"/>
  <c r="AB309" i="1"/>
  <c r="AA309" i="1"/>
  <c r="Z309" i="1"/>
  <c r="AB299" i="1"/>
  <c r="AA299" i="1"/>
  <c r="Z299" i="1"/>
  <c r="AB293" i="1"/>
  <c r="AA293" i="1"/>
  <c r="Z293" i="1"/>
  <c r="AB292" i="1"/>
  <c r="AA292" i="1"/>
  <c r="Z292" i="1"/>
  <c r="AB284" i="1"/>
  <c r="AA284" i="1"/>
  <c r="Z284" i="1"/>
  <c r="AB283" i="1"/>
  <c r="AA283" i="1"/>
  <c r="Z283" i="1"/>
  <c r="AB275" i="1"/>
  <c r="AA275" i="1"/>
  <c r="Z275" i="1"/>
  <c r="AB266" i="1"/>
  <c r="AA266" i="1"/>
  <c r="AA254" i="1"/>
  <c r="Z254" i="1"/>
  <c r="AB249" i="1"/>
  <c r="AA249" i="1"/>
  <c r="Z249" i="1"/>
  <c r="AB239" i="1"/>
  <c r="AA239" i="1"/>
  <c r="Z239" i="1"/>
  <c r="AB238" i="1"/>
  <c r="AA238" i="1"/>
  <c r="Z238" i="1"/>
  <c r="AA235" i="1"/>
  <c r="AB224" i="1"/>
  <c r="AA224" i="1"/>
  <c r="Z224" i="1"/>
  <c r="AB220" i="1"/>
  <c r="AA220" i="1"/>
  <c r="Z220" i="1"/>
  <c r="AA199" i="1"/>
  <c r="Z199" i="1"/>
  <c r="AA182" i="1"/>
  <c r="Z182" i="1"/>
  <c r="AA156" i="1"/>
  <c r="AB133" i="1"/>
  <c r="AA133" i="1"/>
  <c r="Z133" i="1"/>
  <c r="AB132" i="1"/>
  <c r="AA132" i="1"/>
  <c r="Z132" i="1"/>
  <c r="AB116" i="1"/>
  <c r="AA116" i="1"/>
  <c r="Z116" i="1"/>
  <c r="AB114" i="1"/>
  <c r="AA114" i="1"/>
  <c r="Z114" i="1"/>
  <c r="AB107" i="1"/>
  <c r="AA107" i="1"/>
  <c r="Z107" i="1"/>
  <c r="AB102" i="1"/>
  <c r="AA102" i="1"/>
  <c r="Z102" i="1"/>
  <c r="AB96" i="1"/>
  <c r="AA96" i="1"/>
  <c r="Z96" i="1"/>
  <c r="AB95" i="1"/>
  <c r="AA95" i="1"/>
  <c r="Z95" i="1"/>
  <c r="AB92" i="1"/>
  <c r="AA92" i="1"/>
  <c r="Z92" i="1"/>
  <c r="AB82" i="1"/>
  <c r="AA82" i="1"/>
  <c r="Z82" i="1"/>
  <c r="AB78" i="1"/>
  <c r="AA78" i="1"/>
  <c r="Z78" i="1"/>
  <c r="AB75" i="1"/>
  <c r="AA75" i="1"/>
  <c r="Z75" i="1"/>
  <c r="AB73" i="1"/>
  <c r="AA73" i="1"/>
  <c r="Z73" i="1"/>
  <c r="AB67" i="1"/>
  <c r="AA67" i="1"/>
  <c r="Z67" i="1"/>
  <c r="AB59" i="1"/>
  <c r="AA59" i="1"/>
  <c r="Z59" i="1"/>
  <c r="AB58" i="1"/>
  <c r="AA58" i="1"/>
  <c r="Z58" i="1"/>
  <c r="AA49" i="1"/>
  <c r="Z49" i="1"/>
  <c r="AB48" i="1"/>
  <c r="AA48" i="1"/>
  <c r="Z48" i="1"/>
  <c r="AB23" i="1"/>
  <c r="AA23" i="1"/>
  <c r="Z23" i="1"/>
  <c r="AB19" i="1"/>
  <c r="AA19" i="1"/>
  <c r="Z19" i="1"/>
</calcChain>
</file>

<file path=xl/sharedStrings.xml><?xml version="1.0" encoding="utf-8"?>
<sst xmlns="http://schemas.openxmlformats.org/spreadsheetml/2006/main" count="819" uniqueCount="375">
  <si>
    <t>index</t>
  </si>
  <si>
    <t>SOURCEID</t>
  </si>
  <si>
    <t>shortname</t>
  </si>
  <si>
    <t>A/S/C</t>
  </si>
  <si>
    <t>RA_deg</t>
  </si>
  <si>
    <t>DE_deg</t>
  </si>
  <si>
    <t>J_mag</t>
  </si>
  <si>
    <t>H_mag</t>
  </si>
  <si>
    <t>K_mag</t>
  </si>
  <si>
    <t>Teff</t>
  </si>
  <si>
    <t>SpT</t>
  </si>
  <si>
    <t>Stetson_JHK</t>
  </si>
  <si>
    <t>range_J</t>
  </si>
  <si>
    <t>range_H</t>
  </si>
  <si>
    <t>range_K</t>
  </si>
  <si>
    <t>period_J</t>
  </si>
  <si>
    <t>per_amp_J</t>
  </si>
  <si>
    <t>per_fap_J</t>
  </si>
  <si>
    <t>period_H</t>
  </si>
  <si>
    <t>per_amp_H</t>
  </si>
  <si>
    <t>per_fap_H</t>
  </si>
  <si>
    <t>period_K</t>
  </si>
  <si>
    <t>per_amp_K</t>
  </si>
  <si>
    <t>per_fap_K</t>
  </si>
  <si>
    <t>onc_000A_M5.3_Q0</t>
  </si>
  <si>
    <t>A</t>
  </si>
  <si>
    <t>onc_001C_M5.4_Q2</t>
  </si>
  <si>
    <t>C</t>
  </si>
  <si>
    <t>onc_002C_M5.7_Q2</t>
  </si>
  <si>
    <t>onc_003C_M7.1_Q2</t>
  </si>
  <si>
    <t>onc_004C_M6.1_Q2</t>
  </si>
  <si>
    <t>onc_005C_M5.2_Q2</t>
  </si>
  <si>
    <t>onc_006C_M5.0_Q2</t>
  </si>
  <si>
    <t>onc_007C_M8.8_Q2</t>
  </si>
  <si>
    <t>onc_008C_M5.4_Q2</t>
  </si>
  <si>
    <t>onc_009C_M7.1_Q2</t>
  </si>
  <si>
    <t>onc_010C_M6.8_Q2</t>
  </si>
  <si>
    <t>onc_011C_M4.9_Q2</t>
  </si>
  <si>
    <t>onc_012C_M4.8_Q2</t>
  </si>
  <si>
    <t>onc_013C_M5.7_Q2</t>
  </si>
  <si>
    <t>onc_014C_M7.1_Q2</t>
  </si>
  <si>
    <t>onc_015C_M7.8_Q2</t>
  </si>
  <si>
    <t>onc_016A_M8.9_Q1J</t>
  </si>
  <si>
    <t>onc_017C_M5.1_Q2</t>
  </si>
  <si>
    <t>onc_018C_M7.1_Q2</t>
  </si>
  <si>
    <t>onc_019A_M4.9_Q0</t>
  </si>
  <si>
    <t>onc_020C_M4.6_Q2</t>
  </si>
  <si>
    <t>onc_021C_M7.8_Q2</t>
  </si>
  <si>
    <t>onc_022C_M4.6_Q2</t>
  </si>
  <si>
    <t>onc_023C_M5.2_Q2</t>
  </si>
  <si>
    <t>onc_024C_M7.0_Q2</t>
  </si>
  <si>
    <t>onc_025C_M7.3_Q2</t>
  </si>
  <si>
    <t>onc_026C_M7.7_Q2</t>
  </si>
  <si>
    <t>onc_027S_M7.1_Q1HK</t>
  </si>
  <si>
    <t>S</t>
  </si>
  <si>
    <t>onc_028C_M6.0_Q2</t>
  </si>
  <si>
    <t>onc_029C_M8.0_Q2</t>
  </si>
  <si>
    <t>onc_030A_M4.5_Q0</t>
  </si>
  <si>
    <t>onc_031C_M7.7_Q2</t>
  </si>
  <si>
    <t>onc_032A_M9.1_Q0</t>
  </si>
  <si>
    <t>onc_033S_M5.5_Q1HK</t>
  </si>
  <si>
    <t>onc_034A_M4.8_Q0</t>
  </si>
  <si>
    <t>onc_035A_M7.1_Q0</t>
  </si>
  <si>
    <t>onc_036S_M5.1_Q1HK</t>
  </si>
  <si>
    <t>onc_037A_M5.7_Q0</t>
  </si>
  <si>
    <t>onc_038C_M5.0_Q2</t>
  </si>
  <si>
    <t>onc_039C_M5.5_Q2</t>
  </si>
  <si>
    <t>onc_040A_M7.7_Q0</t>
  </si>
  <si>
    <t>onc_041C_M9.0_Q2</t>
  </si>
  <si>
    <t>onc_042C_M5.7_Q2</t>
  </si>
  <si>
    <t>onc_043A_M5.1_Q1J</t>
  </si>
  <si>
    <t>onc_044A_M7.1_Q0</t>
  </si>
  <si>
    <t>onc_045C_M7.1_Q2</t>
  </si>
  <si>
    <t>onc_046C_M7.3_Q2</t>
  </si>
  <si>
    <t>onc_047A_M6.8_Q0</t>
  </si>
  <si>
    <t>onc_048A_M6.5_Q0</t>
  </si>
  <si>
    <t>onc_049A_M7.2_Q0</t>
  </si>
  <si>
    <t>onc_050A_M7.7_Q1J</t>
  </si>
  <si>
    <t>onc_051C_M7.7_Q2</t>
  </si>
  <si>
    <t>onc_052C_M7.1_Q2</t>
  </si>
  <si>
    <t>onc_053C_M7.6_Q2</t>
  </si>
  <si>
    <t>onc_054A_M4.7_Q0</t>
  </si>
  <si>
    <t>onc_055C_M5.9_Q2</t>
  </si>
  <si>
    <t>onc_056C_M5.1_Q2</t>
  </si>
  <si>
    <t>onc_057A_M6.3_Q0</t>
  </si>
  <si>
    <t>onc_058C_M6.2_Q2</t>
  </si>
  <si>
    <t>onc_059C_M5.3_Q2</t>
  </si>
  <si>
    <t>onc_060C_M7.1_Q2</t>
  </si>
  <si>
    <t>onc_061S_M9.5_Q1HK</t>
  </si>
  <si>
    <t>onc_062A_M6.4_Q0</t>
  </si>
  <si>
    <t>onc_063A_M7.1_Q1JH</t>
  </si>
  <si>
    <t>onc_064A_M7.7_Q0</t>
  </si>
  <si>
    <t>onc_065A_M5.0_Q0</t>
  </si>
  <si>
    <t>onc_066C_M4.7_Q2</t>
  </si>
  <si>
    <t>onc_067A_M5.2_Q0</t>
  </si>
  <si>
    <t>onc_068A_M5.3_Q0</t>
  </si>
  <si>
    <t>onc_069C_M4.9_Q2</t>
  </si>
  <si>
    <t>onc_070A_M5.6_Q1J</t>
  </si>
  <si>
    <t>onc_071C_M7.1_Q2</t>
  </si>
  <si>
    <t>onc_072A_M9.0_Q0</t>
  </si>
  <si>
    <t>onc_073C_M5.7_Q2</t>
  </si>
  <si>
    <t>onc_074C_M7.1_Q2</t>
  </si>
  <si>
    <t>onc_075C_M6.2_Q2</t>
  </si>
  <si>
    <t>onc_076S_M7.1_Q1K</t>
  </si>
  <si>
    <t>onc_077C_M5.6_Q2</t>
  </si>
  <si>
    <t>onc_078C_M7.3_Q2</t>
  </si>
  <si>
    <t>onc_079C_M7.2_Q2</t>
  </si>
  <si>
    <t>onc_080C_M7.5_Q2</t>
  </si>
  <si>
    <t>onc_081C_M4.7_Q2</t>
  </si>
  <si>
    <t>onc_082A_M4.5_Q1J</t>
  </si>
  <si>
    <t>onc_083C_M4.9_Q2</t>
  </si>
  <si>
    <t>onc_084C_M5.4_Q2</t>
  </si>
  <si>
    <t>onc_085A_M4.9_Q0</t>
  </si>
  <si>
    <t>onc_086C_M7.0_Q2</t>
  </si>
  <si>
    <t>onc_087A_M4.6_Q1JH</t>
  </si>
  <si>
    <t>onc_088C_M5.5_Q2</t>
  </si>
  <si>
    <t>onc_089C_M5.3_Q2</t>
  </si>
  <si>
    <t>onc_090C_M5.1_Q2</t>
  </si>
  <si>
    <t>onc_091C_M5.4_Q2</t>
  </si>
  <si>
    <t>onc_092C_M5.5_Q2</t>
  </si>
  <si>
    <t>onc_093C_M7.6_Q2</t>
  </si>
  <si>
    <t>onc_094C_M7.1_Q2</t>
  </si>
  <si>
    <t>onc_095C_M7.7_Q2</t>
  </si>
  <si>
    <t>onc_096A_M8.2_Q0</t>
  </si>
  <si>
    <t>onc_097C_M4.6_Q2</t>
  </si>
  <si>
    <t>onc_098A_M7.2_Q0</t>
  </si>
  <si>
    <t>onc_099A_M6.9_Q0</t>
  </si>
  <si>
    <t>onc_100C_M5.1_Q2</t>
  </si>
  <si>
    <t>onc_101S_M6.9_Q1K</t>
  </si>
  <si>
    <t>onc_102C_M5.9_Q2</t>
  </si>
  <si>
    <t>onc_103C_M5.2_Q2</t>
  </si>
  <si>
    <t>onc_104A_M4.6_Q1JH</t>
  </si>
  <si>
    <t>onc_105C_M7.8_Q2</t>
  </si>
  <si>
    <t>onc_106C_M7.1_Q2</t>
  </si>
  <si>
    <t>onc_107C_M7.2_Q2</t>
  </si>
  <si>
    <t>onc_108C_M8.8_Q2</t>
  </si>
  <si>
    <t>onc_109C_M4.6_Q2</t>
  </si>
  <si>
    <t>onc_110C_M4.5_Q2</t>
  </si>
  <si>
    <t>onc_111C_M7.2_Q2</t>
  </si>
  <si>
    <t>onc_112C_M7.6_Q2</t>
  </si>
  <si>
    <t>onc_113A_M7.7_Q0</t>
  </si>
  <si>
    <t>onc_114C_M9.1_Q2</t>
  </si>
  <si>
    <t>onc_115C_M7.1_Q2</t>
  </si>
  <si>
    <t>onc_116C_M7.7_Q2</t>
  </si>
  <si>
    <t>onc_117C_M6.2_Q2</t>
  </si>
  <si>
    <t>onc_118S_M10.0_Q1JHK</t>
  </si>
  <si>
    <t>onc_119C_M6.4_Q2</t>
  </si>
  <si>
    <t>onc_120S_M7.1_Q1K</t>
  </si>
  <si>
    <t>onc_121C_M4.5_Q2</t>
  </si>
  <si>
    <t>onc_122C_M4.7_Q2</t>
  </si>
  <si>
    <t>onc_123C_M7.1_Q2</t>
  </si>
  <si>
    <t>onc_124C_M7.8_Q2</t>
  </si>
  <si>
    <t>onc_125C_M9.0_Q2</t>
  </si>
  <si>
    <t>onc_126C_M5.1_Q2</t>
  </si>
  <si>
    <t>onc_127S_M5.6_Q1JK</t>
  </si>
  <si>
    <t>onc_128A_M6.8_Q0</t>
  </si>
  <si>
    <t>onc_129A_M7.2_Q0</t>
  </si>
  <si>
    <t>onc_130C_M7.3_Q2</t>
  </si>
  <si>
    <t>onc_131S_M7.6_Q1HK</t>
  </si>
  <si>
    <t>onc_132A_M8.8_Q0</t>
  </si>
  <si>
    <t>onc_133A_M9.5_Q0</t>
  </si>
  <si>
    <t>onc_134A_M4.8_Q0</t>
  </si>
  <si>
    <t>onc_135A_M4.6_Q0</t>
  </si>
  <si>
    <t>onc_136C_M7.1_Q2</t>
  </si>
  <si>
    <t>onc_137S_M5.3_Q1K</t>
  </si>
  <si>
    <t>onc_138C_M5.8_Q2</t>
  </si>
  <si>
    <t>onc_139A_M7.8_Q1H</t>
  </si>
  <si>
    <t>onc_140C_M7.7_Q2</t>
  </si>
  <si>
    <t>onc_141A_M7.1_Q0</t>
  </si>
  <si>
    <t>onc_142A_M4.7_Q0</t>
  </si>
  <si>
    <t>onc_143A_M4.9_Q0</t>
  </si>
  <si>
    <t>onc_144A_M7.1_Q0</t>
  </si>
  <si>
    <t>onc_145C_M5.7_Q2</t>
  </si>
  <si>
    <t>onc_146A_M5.6_Q0</t>
  </si>
  <si>
    <t>onc_147A_M9.3_Q0</t>
  </si>
  <si>
    <t>onc_148A_M9.0_Q1HK</t>
  </si>
  <si>
    <t>onc_149A_M9.3_Q2</t>
  </si>
  <si>
    <t>onc_150A_M5.4_Q0</t>
  </si>
  <si>
    <t>onc_151A_M5.0_Q0</t>
  </si>
  <si>
    <t>onc_152A_M5.6_Q0</t>
  </si>
  <si>
    <t>onc_153S_M6.1_Q1K</t>
  </si>
  <si>
    <t>onc_154A_M6.0_Q0</t>
  </si>
  <si>
    <t>onc_155A_M5.1_Q0</t>
  </si>
  <si>
    <t>onc_156A_M7.1_Q0</t>
  </si>
  <si>
    <t>onc_157A_M4.8_Q1JH</t>
  </si>
  <si>
    <t>onc_158A_M4.8_Q1JH</t>
  </si>
  <si>
    <t>onc_159C_M4.8_Q2</t>
  </si>
  <si>
    <t>onc_160S_M5.7_Q1HK</t>
  </si>
  <si>
    <t>onc_161C_M6.7_Q2</t>
  </si>
  <si>
    <t>onc_162A_L0.5_Q1HK</t>
  </si>
  <si>
    <t>onc_163C_M5.7_Q2</t>
  </si>
  <si>
    <t>onc_164C_M5.7_Q2</t>
  </si>
  <si>
    <t>onc_165A_M7.1_Q0</t>
  </si>
  <si>
    <t>onc_166C_M9.1_Q2</t>
  </si>
  <si>
    <t>onc_167A_M5.3_Q0</t>
  </si>
  <si>
    <t>onc_168C_M5.0_Q2</t>
  </si>
  <si>
    <t>onc_169A_M5.5_Q0</t>
  </si>
  <si>
    <t>onc_170C_M7.4_Q2</t>
  </si>
  <si>
    <t>onc_171A_M7.7_Q0</t>
  </si>
  <si>
    <t>onc_172C_M5.2_Q2</t>
  </si>
  <si>
    <t>onc_173C_M7.7_Q2</t>
  </si>
  <si>
    <t>onc_174A_M6.4_Q0</t>
  </si>
  <si>
    <t>onc_175C_M7.9_Q2</t>
  </si>
  <si>
    <t>onc_176A_M4.7_Q0</t>
  </si>
  <si>
    <t>onc_177A_M5.6_Q0</t>
  </si>
  <si>
    <t>onc_178A_M7.1_Q0</t>
  </si>
  <si>
    <t>onc_179C_M5.3_Q2</t>
  </si>
  <si>
    <t>onc_180C_M4.9_Q2</t>
  </si>
  <si>
    <t>onc_181A_M4.7_Q0</t>
  </si>
  <si>
    <t>onc_182C_M7.1_Q2</t>
  </si>
  <si>
    <t>onc_183A_M7.1_Q1H</t>
  </si>
  <si>
    <t>onc_184S_M6.8_Q1K</t>
  </si>
  <si>
    <t>onc_185C_M4.8_Q2</t>
  </si>
  <si>
    <t>onc_186C_M7.1_Q2</t>
  </si>
  <si>
    <t>onc_187C_M6.2_Q2</t>
  </si>
  <si>
    <t>onc_188C_M7.3_Q2</t>
  </si>
  <si>
    <t>onc_189A_M5.3_Q0</t>
  </si>
  <si>
    <t>onc_190C_M7.1_Q2</t>
  </si>
  <si>
    <t>onc_191C_M7.1_Q2</t>
  </si>
  <si>
    <t>onc_192C_M7.2_Q2</t>
  </si>
  <si>
    <t>onc_193C_M5.6_Q2</t>
  </si>
  <si>
    <t>onc_194A_M5.4_Q0</t>
  </si>
  <si>
    <t>onc_195C_M4.5_Q2</t>
  </si>
  <si>
    <t>onc_196C_M5.5_Q2</t>
  </si>
  <si>
    <t>onc_197A_M5.1_Q0</t>
  </si>
  <si>
    <t>onc_198C_M5.6_Q2</t>
  </si>
  <si>
    <t>onc_199C_M7.1_Q2</t>
  </si>
  <si>
    <t>onc_200C_M5.7_Q2</t>
  </si>
  <si>
    <t>onc_201C_M5.8_Q2</t>
  </si>
  <si>
    <t>onc_202C_M6.3_Q2</t>
  </si>
  <si>
    <t>onc_203C_M4.7_Q2</t>
  </si>
  <si>
    <t>onc_204C_M5.1_Q2</t>
  </si>
  <si>
    <t>onc_205C_M8.4_Q2</t>
  </si>
  <si>
    <t>onc_206C_M7.5_Q2</t>
  </si>
  <si>
    <t>onc_207A_M4.7_Q1H</t>
  </si>
  <si>
    <t>onc_208C_M5.5_Q2</t>
  </si>
  <si>
    <t>onc_209A_M7.1_Q1JH</t>
  </si>
  <si>
    <t>onc_210A_M5.6_Q0</t>
  </si>
  <si>
    <t>onc_211A_M7.7_Q1JH</t>
  </si>
  <si>
    <t>onc_212C_M5.7_Q2</t>
  </si>
  <si>
    <t>onc_213A_M6.2_Q0</t>
  </si>
  <si>
    <t>onc_214A_M6.1_Q1J</t>
  </si>
  <si>
    <t>onc_215A_M7.2_Q0</t>
  </si>
  <si>
    <t>onc_216C_M4.7_Q2</t>
  </si>
  <si>
    <t>onc_217C_M4.8_Q2</t>
  </si>
  <si>
    <t>onc_218C_M4.6_Q2</t>
  </si>
  <si>
    <t>onc_219A_M5.6_Q0</t>
  </si>
  <si>
    <t>onc_220A_M7.1_Q0</t>
  </si>
  <si>
    <t>onc_221A_M7.2_Q0</t>
  </si>
  <si>
    <t>onc_222C_M8.3_Q2</t>
  </si>
  <si>
    <t>onc_223A_M7.1_Q0</t>
  </si>
  <si>
    <t>onc_224A_M7.1_Q0</t>
  </si>
  <si>
    <t>onc_225A_M6.8_Q1H</t>
  </si>
  <si>
    <t>onc_226A_M8.8_Q0</t>
  </si>
  <si>
    <t>onc_227C_M6.1_Q2</t>
  </si>
  <si>
    <t>onc_228A_M4.5_Q1JH</t>
  </si>
  <si>
    <t>onc_229C_M7.1_Q2</t>
  </si>
  <si>
    <t>onc_230A_M5.6_Q0</t>
  </si>
  <si>
    <t>onc_231C_M6.2_Q2</t>
  </si>
  <si>
    <t>onc_232C_M7.1_Q2</t>
  </si>
  <si>
    <t>onc_233A_M7.7_Q0</t>
  </si>
  <si>
    <t>onc_234C_M4.5_Q2</t>
  </si>
  <si>
    <t>onc_235S_M4.6_Q1HK</t>
  </si>
  <si>
    <t>onc_236C_M4.9_Q2</t>
  </si>
  <si>
    <t>onc_237C_M7.2_Q2</t>
  </si>
  <si>
    <t>onc_238A_M4.6_Q0</t>
  </si>
  <si>
    <t>onc_239A_M4.8_Q1H</t>
  </si>
  <si>
    <t>onc_240A_M6.9_Q0</t>
  </si>
  <si>
    <t>onc_241A_M4.8_Q0</t>
  </si>
  <si>
    <t>onc_242A_M7.3_Q0</t>
  </si>
  <si>
    <t>onc_243A_M7.3_Q0</t>
  </si>
  <si>
    <t>onc_244A_M7.7_Q0</t>
  </si>
  <si>
    <t>onc_245A_M4.9_Q0</t>
  </si>
  <si>
    <t>onc_246A_M4.9_Q0</t>
  </si>
  <si>
    <t>onc_247C_M6.9_Q2</t>
  </si>
  <si>
    <t>onc_248S_M5.7_Q1K</t>
  </si>
  <si>
    <t>onc_249A_M5.5_Q1JH</t>
  </si>
  <si>
    <t>onc_250C_M5.2_Q2</t>
  </si>
  <si>
    <t>onc_251C_M5.4_Q2</t>
  </si>
  <si>
    <t>onc_252A_M7.1_Q0</t>
  </si>
  <si>
    <t>onc_253A_M4.5_Q1J</t>
  </si>
  <si>
    <t>onc_254A_M8.3_Q0</t>
  </si>
  <si>
    <t>onc_255C_M5.3_Q2</t>
  </si>
  <si>
    <t>onc_256A_M5.4_Q1J</t>
  </si>
  <si>
    <t>onc_257A_M5.3_Q0</t>
  </si>
  <si>
    <t>onc_258A_M5.6_Q1J</t>
  </si>
  <si>
    <t>onc_259A_M7.5_Q0</t>
  </si>
  <si>
    <t>onc_260A_M7.3_Q0</t>
  </si>
  <si>
    <t>onc_261S_M7.8_Q1HK</t>
  </si>
  <si>
    <t>onc_262A_M4.8_Q0</t>
  </si>
  <si>
    <t>onc_263A_M4.5_Q0</t>
  </si>
  <si>
    <t>onc_264S_M5.1_Q1JK</t>
  </si>
  <si>
    <t>onc_265A_M5.6_Q1J</t>
  </si>
  <si>
    <t>onc_266C_M6.5_Q2</t>
  </si>
  <si>
    <t>onc_267A_M6.9_Q0</t>
  </si>
  <si>
    <t>onc_268A_M7.3_Q0</t>
  </si>
  <si>
    <t>onc_269A_M8.8_Q1JH</t>
  </si>
  <si>
    <t>onc_270A_M8.8_Q1JH</t>
  </si>
  <si>
    <t>onc_271C_M7.2_Q2</t>
  </si>
  <si>
    <t>onc_272C_M8.1_Q2</t>
  </si>
  <si>
    <t>onc_273S_M7.1_Q1HK</t>
  </si>
  <si>
    <t>onc_274C_M7.1_Q2</t>
  </si>
  <si>
    <t>onc_275C_M5.4_Q2</t>
  </si>
  <si>
    <t>onc_276A_M7.1_Q1JH</t>
  </si>
  <si>
    <t>onc_277C_M7.1_Q2</t>
  </si>
  <si>
    <t>onc_278C_M7.1_Q2</t>
  </si>
  <si>
    <t>onc_279C_M7.3_Q2</t>
  </si>
  <si>
    <t>onc_280C_M5.7_Q2</t>
  </si>
  <si>
    <t>onc_281C_M7.7_Q2</t>
  </si>
  <si>
    <t>onc_282C_M7.3_Q2</t>
  </si>
  <si>
    <t>onc_283C_M5.7_Q2</t>
  </si>
  <si>
    <t>onc_284C_M4.7_Q2</t>
  </si>
  <si>
    <t>onc_285C_M5.3_Q2</t>
  </si>
  <si>
    <t>onc_286C_M5.7_Q2</t>
  </si>
  <si>
    <t>onc_287C_M4.6_Q2</t>
  </si>
  <si>
    <t>onc_288A_M4.6_Q0</t>
  </si>
  <si>
    <t>onc_289A_M6.5_Q0</t>
  </si>
  <si>
    <t>onc_290C_M5.7_Q2</t>
  </si>
  <si>
    <t>onc_291C_M8.7_Q2</t>
  </si>
  <si>
    <t>onc_292C_M4.7_Q2</t>
  </si>
  <si>
    <t>onc_293C_M5.3_Q2</t>
  </si>
  <si>
    <t>onc_294C_M9.7_Q2</t>
  </si>
  <si>
    <t>onc_295C_M5.7_Q2</t>
  </si>
  <si>
    <t>onc_296C_M9.2_Q2</t>
  </si>
  <si>
    <t>onc_297C_M4.9_Q2</t>
  </si>
  <si>
    <t>onc_298C_M5.0_Q2</t>
  </si>
  <si>
    <t>onc_299C_M7.1_Q2</t>
  </si>
  <si>
    <t>onc_300C_M4.6_Q2</t>
  </si>
  <si>
    <t>onc_301C_M7.3_Q2</t>
  </si>
  <si>
    <t>onc_302A_M5.6_Q0</t>
  </si>
  <si>
    <t>onc_303C_M7.7_Q2</t>
  </si>
  <si>
    <t>onc_304C_M5.0_Q2</t>
  </si>
  <si>
    <t>onc_305C_M5.4_Q2</t>
  </si>
  <si>
    <t>onc_306A_M4.6_Q0</t>
  </si>
  <si>
    <t>onc_307C_M4.6_Q2</t>
  </si>
  <si>
    <t>onc_308C_M4.8_Q2</t>
  </si>
  <si>
    <t>onc_309C_M7.1_Q2</t>
  </si>
  <si>
    <t>onc_310C_M4.8_Q2</t>
  </si>
  <si>
    <t>onc_311C_M5.6_Q2</t>
  </si>
  <si>
    <t>onc_312C_M7.2_Q2</t>
  </si>
  <si>
    <t>onc_313C_M8.9_Q2</t>
  </si>
  <si>
    <t>onc_314A_M7.1_Q0</t>
  </si>
  <si>
    <t>onc_315C_M7.1_Q2</t>
  </si>
  <si>
    <t>onc_316C_M7.7_Q2</t>
  </si>
  <si>
    <t>onc_317C_M7.8_Q2</t>
  </si>
  <si>
    <t>onc_318C_M8.2_Q2</t>
  </si>
  <si>
    <t>onc_319C_M8.9_Q2</t>
  </si>
  <si>
    <t>onc_320C_M5.4_Q2</t>
  </si>
  <si>
    <t>onc_321C_M5.1_Q2</t>
  </si>
  <si>
    <t>onc_322C_M7.0_Q2</t>
  </si>
  <si>
    <t>onc_323C_M7.2_Q2</t>
  </si>
  <si>
    <t>onc_324C_M8.8_Q2</t>
  </si>
  <si>
    <t>onc_325C_M4.6_Q2</t>
  </si>
  <si>
    <t>onc_326C_M5.6_Q2</t>
  </si>
  <si>
    <t>onc_327A_M7.1_Q1J</t>
  </si>
  <si>
    <t>onc_328C_M7.2_Q2</t>
  </si>
  <si>
    <t>onc_329A_M4.7_Q0</t>
  </si>
  <si>
    <t>onc_330C_M4.9_Q2</t>
  </si>
  <si>
    <t>onc_331C_M6.7_Q2</t>
  </si>
  <si>
    <t>onc_332C_M4.6_Q2</t>
  </si>
  <si>
    <t>onc_333C_M4.8_Q2</t>
  </si>
  <si>
    <t>onc_334C_M7.2_Q2</t>
  </si>
  <si>
    <t>onc_335A_M8.4_Q0</t>
  </si>
  <si>
    <t>Periodic?</t>
  </si>
  <si>
    <t>Period</t>
  </si>
  <si>
    <t>Amp</t>
  </si>
  <si>
    <t>Color? (dK/dJ)</t>
  </si>
  <si>
    <t>N</t>
  </si>
  <si>
    <t>Yf</t>
  </si>
  <si>
    <t>Y</t>
  </si>
  <si>
    <t>Yw</t>
  </si>
  <si>
    <t>?f</t>
  </si>
  <si>
    <t>YfY</t>
  </si>
  <si>
    <t>?fY</t>
  </si>
  <si>
    <t>?fN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</si>
</sst>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2" fontId="16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37"/>
  <sheetViews>
    <sheetView tabSelected="1" zoomScale="150" zoomScaleNormal="150" workbookViewId="0">
      <pane xSplit="1" ySplit="1" topLeftCell="Q315" activePane="bottomRight" state="frozen"/>
      <selection pane="topRight" activeCell="B1" sqref="B1"/>
      <selection pane="bottomLeft" activeCell="A2" sqref="A2"/>
      <selection pane="bottomRight" activeCell="Z336" sqref="Z336"/>
    </sheetView>
  </sheetViews>
  <sheetFormatPr baseColWidth="10" defaultRowHeight="16" x14ac:dyDescent="0.2"/>
  <cols>
    <col min="1" max="1" width="5.6640625" style="4" customWidth="1"/>
    <col min="2" max="2" width="12.1640625" bestFit="1" customWidth="1"/>
    <col min="3" max="3" width="15" customWidth="1"/>
    <col min="7" max="15" width="10.83203125" style="3"/>
    <col min="16" max="16" width="10.83203125" style="5"/>
    <col min="17" max="17" width="10.83203125" style="2"/>
    <col min="18" max="18" width="10.83203125" style="1"/>
    <col min="19" max="19" width="10.83203125" style="5"/>
    <col min="20" max="20" width="10.83203125" style="2"/>
    <col min="21" max="21" width="10.83203125" style="1"/>
    <col min="22" max="22" width="10.83203125" style="5"/>
    <col min="23" max="23" width="10.83203125" style="2"/>
    <col min="24" max="24" width="10.83203125" style="1"/>
    <col min="25" max="25" width="8" customWidth="1"/>
    <col min="26" max="26" width="6.83203125" customWidth="1"/>
    <col min="27" max="27" width="7.6640625" style="2" customWidth="1"/>
    <col min="28" max="28" width="10.83203125" style="3"/>
  </cols>
  <sheetData>
    <row r="1" spans="1:28" x14ac:dyDescent="0.2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2" t="s">
        <v>16</v>
      </c>
      <c r="R1" s="1" t="s">
        <v>17</v>
      </c>
      <c r="S1" s="5" t="s">
        <v>18</v>
      </c>
      <c r="T1" s="2" t="s">
        <v>19</v>
      </c>
      <c r="U1" s="1" t="s">
        <v>20</v>
      </c>
      <c r="V1" s="5" t="s">
        <v>21</v>
      </c>
      <c r="W1" s="2" t="s">
        <v>22</v>
      </c>
      <c r="X1" s="1" t="s">
        <v>23</v>
      </c>
      <c r="Y1" t="s">
        <v>363</v>
      </c>
      <c r="Z1" t="s">
        <v>364</v>
      </c>
      <c r="AA1" s="2" t="s">
        <v>365</v>
      </c>
      <c r="AB1" s="3" t="s">
        <v>366</v>
      </c>
    </row>
    <row r="2" spans="1:28" x14ac:dyDescent="0.2">
      <c r="A2" s="4">
        <v>0</v>
      </c>
      <c r="B2">
        <v>44199508515375</v>
      </c>
      <c r="C2" t="s">
        <v>24</v>
      </c>
      <c r="D2" t="s">
        <v>25</v>
      </c>
      <c r="E2">
        <v>83.617578770351102</v>
      </c>
      <c r="F2">
        <v>-5.4443609143539602</v>
      </c>
      <c r="G2" s="3">
        <v>13.512184143066399</v>
      </c>
      <c r="H2" s="3">
        <v>12.871636390686</v>
      </c>
      <c r="I2" s="3">
        <v>12.5026493072509</v>
      </c>
      <c r="J2" s="3">
        <v>3084</v>
      </c>
      <c r="K2" s="3">
        <v>5.3037037037037003</v>
      </c>
      <c r="L2" s="3">
        <v>1.25635002195373</v>
      </c>
      <c r="M2" s="3">
        <v>3.1386566162108602E-2</v>
      </c>
      <c r="N2" s="3">
        <v>3.5385704040528702E-2</v>
      </c>
      <c r="O2" s="3">
        <v>2.9849147796630501E-2</v>
      </c>
      <c r="P2" s="5">
        <v>6.7798166277955499E-2</v>
      </c>
      <c r="Q2" s="2">
        <v>6.5731610886916496E-3</v>
      </c>
      <c r="R2" s="1">
        <v>5.0443026859709403E-2</v>
      </c>
      <c r="S2" s="5">
        <v>0.33240122102557201</v>
      </c>
      <c r="T2" s="2">
        <v>1.06451255072821E-2</v>
      </c>
      <c r="U2" s="1">
        <v>5.1723807512952602E-5</v>
      </c>
      <c r="V2" s="5">
        <v>0.498527261245991</v>
      </c>
      <c r="W2" s="2">
        <v>1.21654501723282E-2</v>
      </c>
      <c r="X2" s="1">
        <v>1.3192904969644901E-8</v>
      </c>
      <c r="Y2" t="s">
        <v>367</v>
      </c>
    </row>
    <row r="3" spans="1:28" x14ac:dyDescent="0.2">
      <c r="A3" s="4">
        <v>1</v>
      </c>
      <c r="B3">
        <v>44199508515199</v>
      </c>
      <c r="C3" t="s">
        <v>26</v>
      </c>
      <c r="D3" t="s">
        <v>27</v>
      </c>
      <c r="E3">
        <v>83.625008231765094</v>
      </c>
      <c r="F3">
        <v>-5.4214895691184104</v>
      </c>
      <c r="G3" s="3">
        <v>13.343151092529199</v>
      </c>
      <c r="H3" s="3">
        <v>12.7434225082397</v>
      </c>
      <c r="I3" s="3">
        <v>12.4344072341918</v>
      </c>
      <c r="J3" s="3">
        <v>3069</v>
      </c>
      <c r="K3" s="3">
        <v>5.4148148148148101</v>
      </c>
      <c r="L3" s="3">
        <v>1.2516551646151199</v>
      </c>
      <c r="M3" s="3">
        <v>2.5909423828125E-2</v>
      </c>
      <c r="N3" s="3">
        <v>2.8787612915039E-2</v>
      </c>
      <c r="O3" s="3">
        <v>2.8234863281248499E-2</v>
      </c>
      <c r="P3" s="5">
        <v>4.4995402950510799E-2</v>
      </c>
      <c r="Q3" s="2">
        <v>7.8524354303698401E-3</v>
      </c>
      <c r="R3" s="1">
        <v>5.1770611510603803E-2</v>
      </c>
      <c r="S3" s="5">
        <v>2.3326238239639201</v>
      </c>
      <c r="T3" s="2">
        <v>8.77990501313612E-3</v>
      </c>
      <c r="U3" s="1">
        <v>7.4242142391735102E-3</v>
      </c>
      <c r="V3" s="5">
        <v>0.14182929827298399</v>
      </c>
      <c r="W3" s="2">
        <v>8.0063918494225599E-3</v>
      </c>
      <c r="X3" s="1">
        <v>3.5197226711966199E-3</v>
      </c>
    </row>
    <row r="4" spans="1:28" x14ac:dyDescent="0.2">
      <c r="A4" s="4">
        <v>2</v>
      </c>
      <c r="B4">
        <v>44199508515224</v>
      </c>
      <c r="C4" t="s">
        <v>28</v>
      </c>
      <c r="D4" t="s">
        <v>27</v>
      </c>
      <c r="E4">
        <v>83.622434272214306</v>
      </c>
      <c r="F4">
        <v>-5.4310786709061496</v>
      </c>
      <c r="G4" s="3">
        <v>13.8863220214843</v>
      </c>
      <c r="H4" s="3">
        <v>13.290879249572701</v>
      </c>
      <c r="I4" s="3">
        <v>12.9804735183715</v>
      </c>
      <c r="J4" s="3">
        <v>3031</v>
      </c>
      <c r="K4" s="3">
        <v>5.69629629629629</v>
      </c>
      <c r="L4" s="3">
        <v>0.77967591988023799</v>
      </c>
      <c r="M4" s="3">
        <v>2.21095085144042E-2</v>
      </c>
      <c r="N4" s="3">
        <v>2.3692131042480399E-2</v>
      </c>
      <c r="O4" s="3">
        <v>2.5221061706542199E-2</v>
      </c>
      <c r="P4" s="5">
        <v>6.6210858184578905E-2</v>
      </c>
      <c r="Q4" s="2">
        <v>6.6824179255877397E-3</v>
      </c>
      <c r="R4" s="1">
        <v>3.7104274399071303E-2</v>
      </c>
      <c r="S4" s="5">
        <v>4.4994795580292797E-2</v>
      </c>
      <c r="T4" s="2">
        <v>7.4733044944874398E-3</v>
      </c>
      <c r="U4" s="1">
        <v>6.9473290157603101E-3</v>
      </c>
      <c r="V4" s="5">
        <v>8.6732164178888696E-2</v>
      </c>
      <c r="W4" s="2">
        <v>6.9759034621969503E-3</v>
      </c>
      <c r="X4" s="1">
        <v>2.3025512159059701E-2</v>
      </c>
    </row>
    <row r="5" spans="1:28" x14ac:dyDescent="0.2">
      <c r="A5" s="4">
        <v>3</v>
      </c>
      <c r="B5">
        <v>44199508475055</v>
      </c>
      <c r="C5" t="s">
        <v>29</v>
      </c>
      <c r="D5" t="s">
        <v>27</v>
      </c>
      <c r="E5">
        <v>83.5998811566227</v>
      </c>
      <c r="F5">
        <v>-5.4763208494780899</v>
      </c>
      <c r="G5" s="3">
        <v>13.993049621581999</v>
      </c>
      <c r="H5" s="3">
        <v>13.4213848114013</v>
      </c>
      <c r="I5" s="3">
        <v>13.0307512283325</v>
      </c>
      <c r="J5" s="3">
        <v>2861</v>
      </c>
      <c r="K5" s="3">
        <v>7.1117647058823499</v>
      </c>
      <c r="L5" s="3">
        <v>0.74419065963390196</v>
      </c>
      <c r="M5" s="3">
        <v>2.3120594024655699E-2</v>
      </c>
      <c r="N5" s="3">
        <v>2.4053573608398399E-2</v>
      </c>
      <c r="O5" s="3">
        <v>2.9665374755859699E-2</v>
      </c>
      <c r="P5" s="5">
        <v>0.18712146728791201</v>
      </c>
      <c r="Q5" s="2">
        <v>6.7634388051655897E-3</v>
      </c>
      <c r="R5" s="1">
        <v>0.15582580760001999</v>
      </c>
      <c r="S5" s="5">
        <v>0.499797997467679</v>
      </c>
      <c r="T5" s="2">
        <v>7.4537462191220198E-3</v>
      </c>
      <c r="U5" s="1">
        <v>4.7587441257021497E-3</v>
      </c>
      <c r="V5" s="5">
        <v>0.499149362749991</v>
      </c>
      <c r="W5" s="2">
        <v>1.36709223150415E-2</v>
      </c>
      <c r="X5" s="1">
        <v>2.2967879580086598E-8</v>
      </c>
      <c r="Y5" t="s">
        <v>367</v>
      </c>
    </row>
    <row r="6" spans="1:28" x14ac:dyDescent="0.2">
      <c r="A6" s="4">
        <v>4</v>
      </c>
      <c r="B6">
        <v>44199508514291</v>
      </c>
      <c r="C6" t="s">
        <v>30</v>
      </c>
      <c r="D6" t="s">
        <v>27</v>
      </c>
      <c r="E6">
        <v>83.685045444851596</v>
      </c>
      <c r="F6">
        <v>-5.43503054141022</v>
      </c>
      <c r="G6" s="3">
        <v>13.006086349487299</v>
      </c>
      <c r="H6" s="3">
        <v>12.412900924682599</v>
      </c>
      <c r="I6" s="3">
        <v>12.05464553833</v>
      </c>
      <c r="J6" s="3">
        <v>2978</v>
      </c>
      <c r="K6" s="3">
        <v>6.1090909090908996</v>
      </c>
      <c r="L6" s="3">
        <v>2.5549174464026101</v>
      </c>
      <c r="M6" s="3">
        <v>3.03950309753417E-2</v>
      </c>
      <c r="N6" s="3">
        <v>3.8677215576171799E-2</v>
      </c>
      <c r="O6" s="3">
        <v>3.2522964477537997E-2</v>
      </c>
      <c r="P6" s="5">
        <v>1.49879471422861</v>
      </c>
      <c r="Q6" s="2">
        <v>1.3079990017234E-2</v>
      </c>
      <c r="R6" s="1">
        <v>3.0529137095485598E-10</v>
      </c>
      <c r="S6" s="5">
        <v>1.49969381123775</v>
      </c>
      <c r="T6" s="2">
        <v>1.8993522977035299E-2</v>
      </c>
      <c r="U6" s="1">
        <v>6.8429225387763199E-17</v>
      </c>
      <c r="V6" s="5">
        <v>1.49969381123775</v>
      </c>
      <c r="W6" s="2">
        <v>1.4510464328706301E-2</v>
      </c>
      <c r="X6" s="1">
        <v>4.7663544419007402E-8</v>
      </c>
      <c r="Y6" t="s">
        <v>367</v>
      </c>
    </row>
    <row r="7" spans="1:28" x14ac:dyDescent="0.2">
      <c r="A7" s="4">
        <v>5</v>
      </c>
      <c r="B7">
        <v>44199508514565</v>
      </c>
      <c r="C7" t="s">
        <v>31</v>
      </c>
      <c r="D7" t="s">
        <v>27</v>
      </c>
      <c r="E7">
        <v>83.6701356293445</v>
      </c>
      <c r="F7">
        <v>-5.46929652286871</v>
      </c>
      <c r="G7" s="3">
        <v>12.5636892318725</v>
      </c>
      <c r="H7" s="3">
        <v>11.949611663818301</v>
      </c>
      <c r="I7" s="3">
        <v>11.5517063140869</v>
      </c>
      <c r="J7" s="3">
        <v>3101</v>
      </c>
      <c r="K7" s="3">
        <v>5.17777777777777</v>
      </c>
      <c r="L7" s="3">
        <v>0.44016928266185101</v>
      </c>
      <c r="M7" s="3">
        <v>1.42545700073242E-2</v>
      </c>
      <c r="N7" s="3">
        <v>1.9289970397949201E-2</v>
      </c>
      <c r="O7" s="3">
        <v>1.6474151611330201E-2</v>
      </c>
      <c r="P7" s="5">
        <v>0.124901119535032</v>
      </c>
      <c r="Q7" s="2">
        <v>5.5896799660105599E-3</v>
      </c>
      <c r="R7" s="1">
        <v>4.5980595494938799E-3</v>
      </c>
      <c r="S7" s="5">
        <v>4.8241625620912498E-2</v>
      </c>
      <c r="T7" s="2">
        <v>5.1140804669224998E-3</v>
      </c>
      <c r="U7" s="1">
        <v>6.5116569490130203E-3</v>
      </c>
      <c r="V7" s="5">
        <v>4.5436388034428801E-2</v>
      </c>
      <c r="W7" s="2">
        <v>5.7869012396691696E-3</v>
      </c>
      <c r="X7" s="1">
        <v>5.21150958542182E-3</v>
      </c>
    </row>
    <row r="8" spans="1:28" x14ac:dyDescent="0.2">
      <c r="A8" s="4">
        <v>6</v>
      </c>
      <c r="B8">
        <v>44199508514565</v>
      </c>
      <c r="C8" t="s">
        <v>32</v>
      </c>
      <c r="D8" t="s">
        <v>27</v>
      </c>
      <c r="E8">
        <v>83.6701356293445</v>
      </c>
      <c r="F8">
        <v>-5.46929652286871</v>
      </c>
      <c r="G8" s="3">
        <v>12.5636892318725</v>
      </c>
      <c r="H8" s="3">
        <v>11.949611663818301</v>
      </c>
      <c r="I8" s="3">
        <v>11.5517063140869</v>
      </c>
      <c r="J8" s="3">
        <v>3127</v>
      </c>
      <c r="K8" s="3">
        <v>4.9862068965517201</v>
      </c>
      <c r="L8" s="3">
        <v>0.44016928266185101</v>
      </c>
      <c r="M8" s="3">
        <v>1.42545700073242E-2</v>
      </c>
      <c r="N8" s="3">
        <v>1.9289970397949201E-2</v>
      </c>
      <c r="O8" s="3">
        <v>1.6474151611330201E-2</v>
      </c>
      <c r="P8" s="5">
        <v>0.124901119535032</v>
      </c>
      <c r="Q8" s="2">
        <v>5.5896799660105599E-3</v>
      </c>
      <c r="R8" s="1">
        <v>4.5980595494938799E-3</v>
      </c>
      <c r="S8" s="5">
        <v>4.8241625620912498E-2</v>
      </c>
      <c r="T8" s="2">
        <v>5.1140804669224998E-3</v>
      </c>
      <c r="U8" s="1">
        <v>6.5116569490130203E-3</v>
      </c>
      <c r="V8" s="5">
        <v>4.5436388034428801E-2</v>
      </c>
      <c r="W8" s="2">
        <v>5.7869012396691696E-3</v>
      </c>
      <c r="X8" s="1">
        <v>5.21150958542182E-3</v>
      </c>
    </row>
    <row r="9" spans="1:28" x14ac:dyDescent="0.2">
      <c r="A9" s="4">
        <v>7</v>
      </c>
      <c r="B9">
        <v>44199508514290</v>
      </c>
      <c r="C9" t="s">
        <v>33</v>
      </c>
      <c r="D9" t="s">
        <v>27</v>
      </c>
      <c r="E9">
        <v>83.686840381423906</v>
      </c>
      <c r="F9">
        <v>-5.4394209352216398</v>
      </c>
      <c r="G9" s="3">
        <v>16.319400787353501</v>
      </c>
      <c r="H9" s="3">
        <v>15.814105033874499</v>
      </c>
      <c r="I9" s="3">
        <v>15.317099571228001</v>
      </c>
      <c r="J9" s="3">
        <v>2470</v>
      </c>
      <c r="K9" s="3">
        <v>8.7741935483870908</v>
      </c>
      <c r="L9" s="3">
        <v>0.60840429261673301</v>
      </c>
      <c r="M9" s="3">
        <v>5.0562858581542899E-2</v>
      </c>
      <c r="N9" s="3">
        <v>4.6914100646972601E-2</v>
      </c>
      <c r="O9" s="3">
        <v>4.7318077087403702E-2</v>
      </c>
      <c r="P9" s="5">
        <v>6.1610621304630797E-2</v>
      </c>
      <c r="Q9" s="2">
        <v>1.6118214697754901E-2</v>
      </c>
      <c r="R9" s="1">
        <v>1.06432205437939E-3</v>
      </c>
      <c r="S9" s="5">
        <v>4.2501108575201001E-2</v>
      </c>
      <c r="T9" s="2">
        <v>1.2484408262613199E-2</v>
      </c>
      <c r="U9" s="1">
        <v>1.33024329539183E-2</v>
      </c>
      <c r="V9" s="5">
        <v>0.111048954284656</v>
      </c>
      <c r="W9" s="2">
        <v>1.33808086097989E-2</v>
      </c>
      <c r="X9" s="1">
        <v>2.6983252093449399E-3</v>
      </c>
    </row>
    <row r="10" spans="1:28" x14ac:dyDescent="0.2">
      <c r="A10" s="4">
        <v>8</v>
      </c>
      <c r="B10">
        <v>44199508515004</v>
      </c>
      <c r="C10" t="s">
        <v>34</v>
      </c>
      <c r="D10" t="s">
        <v>27</v>
      </c>
      <c r="E10">
        <v>83.640974350973593</v>
      </c>
      <c r="F10">
        <v>-5.4550430586254004</v>
      </c>
      <c r="G10" s="3">
        <v>13.169628143310501</v>
      </c>
      <c r="H10" s="3">
        <v>12.566823959350501</v>
      </c>
      <c r="I10" s="3">
        <v>12.251781463623001</v>
      </c>
      <c r="J10" s="3">
        <v>3072</v>
      </c>
      <c r="K10" s="3">
        <v>5.3925925925925897</v>
      </c>
      <c r="L10" s="3">
        <v>0.89116232735770096</v>
      </c>
      <c r="M10" s="3">
        <v>2.2857284545897999E-2</v>
      </c>
      <c r="N10" s="3">
        <v>1.8964767456054601E-2</v>
      </c>
      <c r="O10" s="3">
        <v>1.8626403808594798E-2</v>
      </c>
      <c r="P10" s="5">
        <v>4.7256995639736302E-2</v>
      </c>
      <c r="Q10" s="2">
        <v>7.0393381425966099E-3</v>
      </c>
      <c r="R10" s="1">
        <v>7.09480539781422E-3</v>
      </c>
      <c r="S10" s="5">
        <v>0.60074242060154504</v>
      </c>
      <c r="T10" s="2">
        <v>8.1429939364794802E-3</v>
      </c>
      <c r="U10" s="1">
        <v>1.0732460737931899E-6</v>
      </c>
      <c r="V10" s="5">
        <v>1.5123953922161699</v>
      </c>
      <c r="W10" s="2">
        <v>8.13206059564172E-3</v>
      </c>
      <c r="X10" s="1">
        <v>5.7757136800555397E-5</v>
      </c>
      <c r="Y10" s="3" t="s">
        <v>367</v>
      </c>
      <c r="Z10" s="3"/>
    </row>
    <row r="11" spans="1:28" x14ac:dyDescent="0.2">
      <c r="A11" s="4">
        <v>9</v>
      </c>
      <c r="B11">
        <v>44199508514784</v>
      </c>
      <c r="C11" t="s">
        <v>35</v>
      </c>
      <c r="D11" t="s">
        <v>27</v>
      </c>
      <c r="E11">
        <v>83.656938697736294</v>
      </c>
      <c r="F11">
        <v>-5.4393195725080599</v>
      </c>
      <c r="G11" s="3">
        <v>13.4994440078735</v>
      </c>
      <c r="H11" s="3">
        <v>12.951584815979</v>
      </c>
      <c r="I11" s="3">
        <v>12.557507514953601</v>
      </c>
      <c r="J11" s="3">
        <v>2858</v>
      </c>
      <c r="K11" s="3">
        <v>7.1294117647058801</v>
      </c>
      <c r="L11" s="3">
        <v>0.83886931663335695</v>
      </c>
      <c r="M11" s="3">
        <v>2.10461616516113E-2</v>
      </c>
      <c r="N11" s="3">
        <v>2.3257255554199201E-2</v>
      </c>
      <c r="O11" s="3">
        <v>1.9460487365723301E-2</v>
      </c>
      <c r="P11" s="5">
        <v>0.111387880205548</v>
      </c>
      <c r="Q11" s="2">
        <v>6.0165033711615098E-3</v>
      </c>
      <c r="R11" s="1">
        <v>2.1761990304643E-2</v>
      </c>
      <c r="S11" s="5">
        <v>0.80670848123050398</v>
      </c>
      <c r="T11" s="2">
        <v>7.71893563175208E-3</v>
      </c>
      <c r="U11" s="1">
        <v>8.7319633303391503E-4</v>
      </c>
      <c r="V11" s="5">
        <v>0.49999791666666599</v>
      </c>
      <c r="W11" s="2">
        <v>7.6093560515447002E-3</v>
      </c>
      <c r="X11" s="1">
        <v>4.0392444939720802E-3</v>
      </c>
    </row>
    <row r="12" spans="1:28" x14ac:dyDescent="0.2">
      <c r="A12" s="4">
        <v>10</v>
      </c>
      <c r="B12">
        <v>44199508514777</v>
      </c>
      <c r="C12" t="s">
        <v>36</v>
      </c>
      <c r="D12" t="s">
        <v>27</v>
      </c>
      <c r="E12">
        <v>83.666667822500997</v>
      </c>
      <c r="F12">
        <v>-5.4344495460293301</v>
      </c>
      <c r="G12" s="3">
        <v>13.240739822387599</v>
      </c>
      <c r="H12" s="3">
        <v>12.691377639770501</v>
      </c>
      <c r="I12" s="3">
        <v>12.3004970550537</v>
      </c>
      <c r="J12" s="3">
        <v>2903</v>
      </c>
      <c r="K12" s="3">
        <v>6.7909090909090901</v>
      </c>
      <c r="L12" s="3">
        <v>1.0890020326126399</v>
      </c>
      <c r="M12" s="3">
        <v>2.02031135559082E-2</v>
      </c>
      <c r="N12" s="3">
        <v>1.9776821136474599E-2</v>
      </c>
      <c r="O12" s="3">
        <v>2.04160690307588E-2</v>
      </c>
      <c r="P12" s="5">
        <v>0.904155364677516</v>
      </c>
      <c r="Q12" s="2">
        <v>7.8531160172307397E-3</v>
      </c>
      <c r="R12" s="1">
        <v>6.1164458708477302E-7</v>
      </c>
      <c r="S12" s="5">
        <v>0.90440068131801798</v>
      </c>
      <c r="T12" s="2">
        <v>6.8630927714684103E-3</v>
      </c>
      <c r="U12" s="1">
        <v>7.0283555508733798E-5</v>
      </c>
      <c r="V12" s="5">
        <v>0.90333860283047196</v>
      </c>
      <c r="W12" s="2">
        <v>9.5982923689047206E-3</v>
      </c>
      <c r="X12" s="1">
        <v>5.2758323297454101E-3</v>
      </c>
      <c r="Y12" t="s">
        <v>372</v>
      </c>
      <c r="Z12" s="3">
        <f>AVERAGE(P12,S12,V12)</f>
        <v>0.90396488294200195</v>
      </c>
      <c r="AA12" s="2">
        <f>AVERAGE(Q12,T12,W12)</f>
        <v>8.1048337192012893E-3</v>
      </c>
      <c r="AB12" s="3">
        <f>W12/Q12</f>
        <v>1.2222272468463271</v>
      </c>
    </row>
    <row r="13" spans="1:28" x14ac:dyDescent="0.2">
      <c r="A13" s="4">
        <v>11</v>
      </c>
      <c r="B13">
        <v>44199508513375</v>
      </c>
      <c r="C13" t="s">
        <v>37</v>
      </c>
      <c r="D13" t="s">
        <v>27</v>
      </c>
      <c r="E13">
        <v>83.736489684369303</v>
      </c>
      <c r="F13">
        <v>-5.4436739397025304</v>
      </c>
      <c r="G13" s="3">
        <v>13.125135421752899</v>
      </c>
      <c r="H13" s="3">
        <v>12.442766189575099</v>
      </c>
      <c r="I13" s="3">
        <v>12.1223344802856</v>
      </c>
      <c r="J13" s="3">
        <v>3136</v>
      </c>
      <c r="K13" s="3">
        <v>4.9241379310344797</v>
      </c>
      <c r="L13" s="3">
        <v>0.79837178075036297</v>
      </c>
      <c r="M13" s="3">
        <v>2.0672798156738201E-2</v>
      </c>
      <c r="N13" s="3">
        <v>2.3612976074218701E-2</v>
      </c>
      <c r="O13" s="3">
        <v>2.27827072143558E-2</v>
      </c>
      <c r="P13" s="5">
        <v>8.1231790464431103E-2</v>
      </c>
      <c r="Q13" s="2">
        <v>5.62108589411739E-3</v>
      </c>
      <c r="R13" s="1">
        <v>4.5873551306508997E-2</v>
      </c>
      <c r="S13" s="5">
        <v>0.91658646501680396</v>
      </c>
      <c r="T13" s="2">
        <v>9.2014857470972197E-3</v>
      </c>
      <c r="U13" s="1">
        <v>2.3000855270153001E-8</v>
      </c>
      <c r="V13" s="5">
        <v>0.32290220327854702</v>
      </c>
      <c r="W13" s="2">
        <v>8.7298511224927593E-3</v>
      </c>
      <c r="X13" s="1">
        <v>3.6770021637178702E-4</v>
      </c>
      <c r="Y13" t="s">
        <v>367</v>
      </c>
    </row>
    <row r="14" spans="1:28" x14ac:dyDescent="0.2">
      <c r="A14" s="4">
        <v>12</v>
      </c>
      <c r="B14">
        <v>44199508513734</v>
      </c>
      <c r="C14" t="s">
        <v>38</v>
      </c>
      <c r="D14" t="s">
        <v>27</v>
      </c>
      <c r="E14">
        <v>83.727691058681401</v>
      </c>
      <c r="F14">
        <v>-5.4717349241307804</v>
      </c>
      <c r="G14" s="3">
        <v>13.507101058959901</v>
      </c>
      <c r="H14" s="3">
        <v>12.7180376052856</v>
      </c>
      <c r="I14" s="3">
        <v>12.2648305892944</v>
      </c>
      <c r="J14" s="3">
        <v>3155</v>
      </c>
      <c r="K14" s="3">
        <v>4.7931034482758603</v>
      </c>
      <c r="L14" s="3">
        <v>3.4749064127604101</v>
      </c>
      <c r="M14" s="3">
        <v>5.0649261474608999E-2</v>
      </c>
      <c r="N14" s="3">
        <v>8.2300376892090896E-2</v>
      </c>
      <c r="O14" s="3">
        <v>9.6463584899902699E-2</v>
      </c>
      <c r="P14" s="5">
        <v>4.4273658096726502E-2</v>
      </c>
      <c r="Q14" s="2">
        <v>1.6433737231788099E-2</v>
      </c>
      <c r="R14" s="1">
        <v>3.4016336586337001E-2</v>
      </c>
      <c r="S14" s="5">
        <v>0.499149362749991</v>
      </c>
      <c r="T14" s="2">
        <v>3.4898260746547102E-2</v>
      </c>
      <c r="U14" s="1">
        <v>1.64656319554016E-3</v>
      </c>
      <c r="V14" s="5">
        <v>7.6890817147748799E-2</v>
      </c>
      <c r="W14" s="2">
        <v>4.2343991294572003E-2</v>
      </c>
      <c r="X14" s="1">
        <v>4.3513272982754099E-5</v>
      </c>
    </row>
    <row r="15" spans="1:28" x14ac:dyDescent="0.2">
      <c r="A15" s="4">
        <v>13</v>
      </c>
      <c r="B15">
        <v>44199508513736</v>
      </c>
      <c r="C15" t="s">
        <v>39</v>
      </c>
      <c r="D15" t="s">
        <v>27</v>
      </c>
      <c r="E15">
        <v>83.724745294990996</v>
      </c>
      <c r="F15">
        <v>-5.4636299581075702</v>
      </c>
      <c r="G15" s="3">
        <v>13.6102447509765</v>
      </c>
      <c r="H15" s="3">
        <v>12.9914426803588</v>
      </c>
      <c r="I15" s="3">
        <v>12.618800163269</v>
      </c>
      <c r="J15" s="3">
        <v>3030</v>
      </c>
      <c r="K15" s="3">
        <v>5.7037037037036997</v>
      </c>
      <c r="L15" s="3">
        <v>1.1753938660141099</v>
      </c>
      <c r="M15" s="3">
        <v>2.3880958557128899E-2</v>
      </c>
      <c r="N15" s="3">
        <v>2.6187896728515601E-2</v>
      </c>
      <c r="O15" s="3">
        <v>2.5452613830566399E-2</v>
      </c>
      <c r="P15" s="5">
        <v>0.66365531811344103</v>
      </c>
      <c r="Q15" s="2">
        <v>8.1946935360554096E-3</v>
      </c>
      <c r="R15" s="1">
        <v>1.39666075630913E-3</v>
      </c>
      <c r="S15" s="5">
        <v>0.36417780448426101</v>
      </c>
      <c r="T15" s="2">
        <v>6.9956218691794303E-3</v>
      </c>
      <c r="U15" s="1">
        <v>1.77973371630991E-2</v>
      </c>
      <c r="V15" s="5">
        <v>5.5964799859714302E-2</v>
      </c>
      <c r="W15" s="2">
        <v>8.43669593164398E-3</v>
      </c>
      <c r="X15" s="1">
        <v>1.7642519052723502E-2</v>
      </c>
      <c r="Z15" s="3"/>
    </row>
    <row r="16" spans="1:28" x14ac:dyDescent="0.2">
      <c r="A16" s="4">
        <v>14</v>
      </c>
      <c r="B16">
        <v>44199508513807</v>
      </c>
      <c r="C16" t="s">
        <v>40</v>
      </c>
      <c r="D16" t="s">
        <v>27</v>
      </c>
      <c r="E16">
        <v>83.7292200456655</v>
      </c>
      <c r="F16">
        <v>-5.4497023423156596</v>
      </c>
      <c r="G16" s="3">
        <v>13.830579757690399</v>
      </c>
      <c r="H16" s="3">
        <v>13.006721496581999</v>
      </c>
      <c r="I16" s="3">
        <v>12.27783203125</v>
      </c>
      <c r="J16" s="3">
        <v>2862</v>
      </c>
      <c r="K16" s="3">
        <v>7.1058823529411699</v>
      </c>
      <c r="L16" s="3">
        <v>11.587538608284801</v>
      </c>
      <c r="M16" s="3">
        <v>0.20726728439330999</v>
      </c>
      <c r="N16" s="3">
        <v>0.17320156097412101</v>
      </c>
      <c r="O16" s="3">
        <v>0.19603347778320299</v>
      </c>
      <c r="P16" s="5">
        <v>2.1982761779145599</v>
      </c>
      <c r="Q16" s="2">
        <v>8.2955084202483306E-2</v>
      </c>
      <c r="R16" s="1">
        <v>1.6594828654295099E-5</v>
      </c>
      <c r="S16" s="5">
        <v>1.8308235689002801</v>
      </c>
      <c r="T16" s="2">
        <v>7.1322001934324503E-2</v>
      </c>
      <c r="U16" s="1">
        <v>2.1210474131484201E-5</v>
      </c>
      <c r="V16" s="5">
        <v>1.0921754405125901</v>
      </c>
      <c r="W16" s="2">
        <v>5.6060921987510101E-2</v>
      </c>
      <c r="X16" s="1">
        <v>2.1140385171472698E-2</v>
      </c>
      <c r="Z16" s="3"/>
    </row>
    <row r="17" spans="1:28" x14ac:dyDescent="0.2">
      <c r="A17" s="4">
        <v>15</v>
      </c>
      <c r="B17">
        <v>44199508513812</v>
      </c>
      <c r="C17" t="s">
        <v>41</v>
      </c>
      <c r="D17" t="s">
        <v>27</v>
      </c>
      <c r="E17">
        <v>83.7212709276791</v>
      </c>
      <c r="F17">
        <v>-5.4498543087826397</v>
      </c>
      <c r="G17" s="3">
        <v>15.781230926513601</v>
      </c>
      <c r="H17" s="3">
        <v>15.223329544067299</v>
      </c>
      <c r="I17" s="3">
        <v>14.7201747894287</v>
      </c>
      <c r="J17" s="3">
        <v>2749</v>
      </c>
      <c r="K17" s="3">
        <v>7.7705882352941096</v>
      </c>
      <c r="L17" s="3">
        <v>0.75005263690800605</v>
      </c>
      <c r="M17" s="3">
        <v>3.78308296203613E-2</v>
      </c>
      <c r="N17" s="3">
        <v>2.85634994506835E-2</v>
      </c>
      <c r="O17" s="3">
        <v>3.4487342834472301E-2</v>
      </c>
      <c r="P17" s="5">
        <v>0.318947415983584</v>
      </c>
      <c r="Q17" s="2">
        <v>1.08803440429043E-2</v>
      </c>
      <c r="R17" s="1">
        <v>9.9535101259703596E-3</v>
      </c>
      <c r="S17" s="5">
        <v>0.10280830626036599</v>
      </c>
      <c r="T17" s="2">
        <v>8.7613201823432893E-3</v>
      </c>
      <c r="U17" s="1">
        <v>2.83350282156978E-3</v>
      </c>
      <c r="V17" s="5">
        <v>4.2464471244355699E-2</v>
      </c>
      <c r="W17" s="2">
        <v>8.5812529665124093E-3</v>
      </c>
      <c r="X17" s="1">
        <v>8.8276296721401804E-2</v>
      </c>
    </row>
    <row r="18" spans="1:28" x14ac:dyDescent="0.2">
      <c r="A18" s="4">
        <v>16</v>
      </c>
      <c r="B18">
        <v>44199508513339</v>
      </c>
      <c r="C18" t="s">
        <v>42</v>
      </c>
      <c r="D18" t="s">
        <v>25</v>
      </c>
      <c r="E18">
        <v>83.7410913797289</v>
      </c>
      <c r="F18">
        <v>-5.4724919847662399</v>
      </c>
      <c r="G18" s="3">
        <v>16.870313644409102</v>
      </c>
      <c r="H18" s="3">
        <v>16.1983337402343</v>
      </c>
      <c r="I18" s="3">
        <v>15.5335083007812</v>
      </c>
      <c r="J18" s="3">
        <v>2430</v>
      </c>
      <c r="K18" s="3">
        <v>8.9032258064516103</v>
      </c>
      <c r="L18" s="3">
        <v>-0.31204140981038397</v>
      </c>
      <c r="M18" s="3">
        <v>0.11792907714843801</v>
      </c>
      <c r="N18" s="3">
        <v>0.128554534912108</v>
      </c>
      <c r="O18" s="3">
        <v>7.0202350616456799E-2</v>
      </c>
      <c r="P18" s="5">
        <v>4.1866054582398303E-2</v>
      </c>
      <c r="Q18" s="2">
        <v>4.6874285314230699E-2</v>
      </c>
      <c r="R18" s="1">
        <v>0.33108515217116402</v>
      </c>
      <c r="S18" s="5">
        <v>0.27595988446431302</v>
      </c>
      <c r="T18" s="2">
        <v>4.13181567138311E-2</v>
      </c>
      <c r="U18" s="1">
        <v>9.2915465473213301E-3</v>
      </c>
      <c r="V18" s="5">
        <v>5.9186760655634198E-2</v>
      </c>
      <c r="W18" s="2">
        <v>2.0821623815468201E-2</v>
      </c>
      <c r="X18" s="1">
        <v>3.1600350821436002E-2</v>
      </c>
    </row>
    <row r="19" spans="1:28" x14ac:dyDescent="0.2">
      <c r="A19" s="4">
        <v>17</v>
      </c>
      <c r="B19">
        <v>44199508513934</v>
      </c>
      <c r="C19" t="s">
        <v>43</v>
      </c>
      <c r="D19" t="s">
        <v>27</v>
      </c>
      <c r="E19">
        <v>83.704469217994202</v>
      </c>
      <c r="F19">
        <v>-5.4407106696110503</v>
      </c>
      <c r="G19" s="3">
        <v>13.181342124938899</v>
      </c>
      <c r="H19" s="3">
        <v>12.440687179565399</v>
      </c>
      <c r="I19" s="3">
        <v>11.9225664138793</v>
      </c>
      <c r="J19" s="3">
        <v>3110</v>
      </c>
      <c r="K19" s="3">
        <v>5.1111111111111098</v>
      </c>
      <c r="L19" s="3">
        <v>13.349277230196201</v>
      </c>
      <c r="M19" s="3">
        <v>0.176852226257324</v>
      </c>
      <c r="N19" s="3">
        <v>0.15020370483398399</v>
      </c>
      <c r="O19" s="3">
        <v>0.14926357269286999</v>
      </c>
      <c r="P19" s="5">
        <v>1.7699041297935101</v>
      </c>
      <c r="Q19" s="2">
        <v>8.5992377138364606E-2</v>
      </c>
      <c r="R19" s="1">
        <v>1.26127056935619E-9</v>
      </c>
      <c r="S19" s="5">
        <v>1.7705308663833801</v>
      </c>
      <c r="T19" s="2">
        <v>6.9937340091657293E-2</v>
      </c>
      <c r="U19" s="1">
        <v>2.5798326830747301E-9</v>
      </c>
      <c r="V19" s="5">
        <v>1.77021744261521</v>
      </c>
      <c r="W19" s="2">
        <v>6.3786785287684195E-2</v>
      </c>
      <c r="X19" s="1">
        <v>9.8881107493846097E-8</v>
      </c>
      <c r="Y19" t="s">
        <v>372</v>
      </c>
      <c r="Z19" s="3">
        <f>AVERAGE(P19,S19,V19)</f>
        <v>1.7702174795973669</v>
      </c>
      <c r="AA19" s="2">
        <f>AVERAGE(Q19,T19,W19)</f>
        <v>7.3238834172568698E-2</v>
      </c>
      <c r="AB19" s="3">
        <f>W19/Q19</f>
        <v>0.74177255485156701</v>
      </c>
    </row>
    <row r="20" spans="1:28" x14ac:dyDescent="0.2">
      <c r="A20" s="4">
        <v>18</v>
      </c>
      <c r="B20">
        <v>44199508513943</v>
      </c>
      <c r="C20" t="s">
        <v>44</v>
      </c>
      <c r="D20" t="s">
        <v>27</v>
      </c>
      <c r="E20">
        <v>83.704448266419206</v>
      </c>
      <c r="F20">
        <v>-5.4691478525760298</v>
      </c>
      <c r="G20" s="3">
        <v>13.4329624176025</v>
      </c>
      <c r="H20" s="3">
        <v>12.876161575317299</v>
      </c>
      <c r="I20" s="3">
        <v>12.4608135223388</v>
      </c>
      <c r="J20" s="3">
        <v>2869</v>
      </c>
      <c r="K20" s="3">
        <v>7.0647058823529401</v>
      </c>
      <c r="L20" s="3">
        <v>0.85976498625999198</v>
      </c>
      <c r="M20" s="3">
        <v>2.24599838256835E-2</v>
      </c>
      <c r="N20" s="3">
        <v>2.0348548889160101E-2</v>
      </c>
      <c r="O20" s="3">
        <v>2.3673248291014901E-2</v>
      </c>
      <c r="P20" s="5">
        <v>1.35061565820277</v>
      </c>
      <c r="Q20" s="2">
        <v>7.3355767225766998E-3</v>
      </c>
      <c r="R20" s="1">
        <v>1.22356502295685E-3</v>
      </c>
      <c r="S20" s="5">
        <v>0.36405848017086501</v>
      </c>
      <c r="T20" s="2">
        <v>6.9489296503159404E-3</v>
      </c>
      <c r="U20" s="1">
        <v>1.10712549847229E-3</v>
      </c>
      <c r="V20" s="5">
        <v>9.2196105005654699E-2</v>
      </c>
      <c r="W20" s="2">
        <v>6.5042790398164097E-3</v>
      </c>
      <c r="X20" s="1">
        <v>9.1239368540210804E-3</v>
      </c>
    </row>
    <row r="21" spans="1:28" x14ac:dyDescent="0.2">
      <c r="A21" s="4">
        <v>19</v>
      </c>
      <c r="B21">
        <v>44199508513864</v>
      </c>
      <c r="C21" t="s">
        <v>45</v>
      </c>
      <c r="D21" t="s">
        <v>25</v>
      </c>
      <c r="E21">
        <v>83.711905068663498</v>
      </c>
      <c r="F21">
        <v>-5.4902970194970404</v>
      </c>
      <c r="G21" s="3">
        <v>12.7481126785278</v>
      </c>
      <c r="H21" s="3">
        <v>12.175718307495099</v>
      </c>
      <c r="I21" s="3">
        <v>11.904385566711399</v>
      </c>
      <c r="J21" s="3">
        <v>3145</v>
      </c>
      <c r="K21" s="3">
        <v>4.8620689655172402</v>
      </c>
      <c r="L21" s="3">
        <v>1.3054092762082099</v>
      </c>
      <c r="M21" s="3">
        <v>2.5936126708984299E-2</v>
      </c>
      <c r="N21" s="3">
        <v>2.8839111328125E-2</v>
      </c>
      <c r="O21" s="3">
        <v>3.0358123779297499E-2</v>
      </c>
      <c r="P21" s="5">
        <v>2.7917248278429101</v>
      </c>
      <c r="Q21" s="2">
        <v>8.4580001830386695E-3</v>
      </c>
      <c r="R21" s="1">
        <v>7.5467940623946102E-3</v>
      </c>
      <c r="S21" s="5">
        <v>2.7964089299030501</v>
      </c>
      <c r="T21" s="2">
        <v>8.2441759891923108E-3</v>
      </c>
      <c r="U21" s="1">
        <v>1.4216610923412499E-3</v>
      </c>
      <c r="V21" s="5">
        <v>0.20647846076548701</v>
      </c>
      <c r="W21" s="2">
        <v>8.2630283738492297E-3</v>
      </c>
      <c r="X21" s="1">
        <v>7.3147292807036902E-3</v>
      </c>
    </row>
    <row r="22" spans="1:28" x14ac:dyDescent="0.2">
      <c r="A22" s="4">
        <v>20</v>
      </c>
      <c r="B22">
        <v>44199508513711</v>
      </c>
      <c r="C22" t="s">
        <v>46</v>
      </c>
      <c r="D22" t="s">
        <v>27</v>
      </c>
      <c r="E22">
        <v>83.720491728944296</v>
      </c>
      <c r="F22">
        <v>-5.4830674160663397</v>
      </c>
      <c r="G22" s="3">
        <v>13.0163097381591</v>
      </c>
      <c r="H22" s="3">
        <v>12.330984115600501</v>
      </c>
      <c r="I22" s="3">
        <v>11.967597007751399</v>
      </c>
      <c r="J22" s="3">
        <v>3183</v>
      </c>
      <c r="K22" s="3">
        <v>4.5999999999999996</v>
      </c>
      <c r="L22" s="3">
        <v>7.49975207424903</v>
      </c>
      <c r="M22" s="3">
        <v>0.109093189239501</v>
      </c>
      <c r="N22" s="3">
        <v>0.100440979003906</v>
      </c>
      <c r="O22" s="3">
        <v>0.12246742248535</v>
      </c>
      <c r="P22" s="5">
        <v>81.300474254742497</v>
      </c>
      <c r="Q22" s="2">
        <v>4.3469427738543398E-2</v>
      </c>
      <c r="R22" s="1">
        <v>4.79807468946759E-8</v>
      </c>
      <c r="S22" s="5">
        <v>0.98872437545316705</v>
      </c>
      <c r="T22" s="2">
        <v>3.5018927881782E-2</v>
      </c>
      <c r="U22" s="1">
        <v>8.1130528585531103E-5</v>
      </c>
      <c r="V22" s="5">
        <v>0.98989886491123802</v>
      </c>
      <c r="W22" s="2">
        <v>4.8769440592630303E-2</v>
      </c>
      <c r="X22" s="1">
        <v>6.8563589051721103E-9</v>
      </c>
      <c r="Y22" t="s">
        <v>367</v>
      </c>
      <c r="Z22" s="3"/>
    </row>
    <row r="23" spans="1:28" x14ac:dyDescent="0.2">
      <c r="A23" s="4">
        <v>21</v>
      </c>
      <c r="B23">
        <v>44199508513687</v>
      </c>
      <c r="C23" t="s">
        <v>47</v>
      </c>
      <c r="D23" t="s">
        <v>27</v>
      </c>
      <c r="E23">
        <v>83.721121699108807</v>
      </c>
      <c r="F23">
        <v>-5.4410070108539701</v>
      </c>
      <c r="G23" s="3">
        <v>14.748689651489199</v>
      </c>
      <c r="H23" s="3">
        <v>14.1956310272216</v>
      </c>
      <c r="I23" s="3">
        <v>13.693901062011699</v>
      </c>
      <c r="J23" s="3">
        <v>2740</v>
      </c>
      <c r="K23" s="3">
        <v>7.8235294117647003</v>
      </c>
      <c r="L23" s="3">
        <v>1.6852873573007501</v>
      </c>
      <c r="M23" s="3">
        <v>3.9255619049072203E-2</v>
      </c>
      <c r="N23" s="3">
        <v>3.3113479614257799E-2</v>
      </c>
      <c r="O23" s="3">
        <v>3.4877777099609299E-2</v>
      </c>
      <c r="P23" s="5">
        <v>2.9515815623770099</v>
      </c>
      <c r="Q23" s="2">
        <v>1.30183135654007E-2</v>
      </c>
      <c r="R23" s="1">
        <v>8.5611327774615597E-4</v>
      </c>
      <c r="S23" s="5">
        <v>2.9463636810056899</v>
      </c>
      <c r="T23" s="2">
        <v>1.4521839097908201E-2</v>
      </c>
      <c r="U23" s="1">
        <v>1.4923444999619401E-8</v>
      </c>
      <c r="V23" s="5">
        <v>2.9524530065938301</v>
      </c>
      <c r="W23" s="2">
        <v>1.10814868059211E-2</v>
      </c>
      <c r="X23" s="1">
        <v>2.6006541178360903E-4</v>
      </c>
      <c r="Y23" t="s">
        <v>369</v>
      </c>
      <c r="Z23" s="3">
        <f>AVERAGE(P23,S23,V23)</f>
        <v>2.9501327499921768</v>
      </c>
      <c r="AA23" s="2">
        <f>AVERAGE(Q23,T23,W23)</f>
        <v>1.2873879823076667E-2</v>
      </c>
      <c r="AB23" s="3">
        <f>W23/Q23</f>
        <v>0.85122291380143256</v>
      </c>
    </row>
    <row r="24" spans="1:28" x14ac:dyDescent="0.2">
      <c r="A24" s="4">
        <v>22</v>
      </c>
      <c r="B24">
        <v>44199508512695</v>
      </c>
      <c r="C24" t="s">
        <v>48</v>
      </c>
      <c r="D24" t="s">
        <v>27</v>
      </c>
      <c r="E24">
        <v>83.782694214073402</v>
      </c>
      <c r="F24">
        <v>-5.4881912535225004</v>
      </c>
      <c r="G24" s="3">
        <v>13.0168151855468</v>
      </c>
      <c r="H24" s="3">
        <v>12.2220306396484</v>
      </c>
      <c r="I24" s="3">
        <v>11.8820295333862</v>
      </c>
      <c r="J24" s="3">
        <v>3183</v>
      </c>
      <c r="K24" s="3">
        <v>4.5999999999999996</v>
      </c>
      <c r="L24" s="3">
        <v>1.98999165379723</v>
      </c>
      <c r="M24" s="3">
        <v>3.0137538909912099E-2</v>
      </c>
      <c r="N24" s="3">
        <v>3.7353515625E-2</v>
      </c>
      <c r="O24" s="3">
        <v>3.7849426269531201E-2</v>
      </c>
      <c r="P24" s="5">
        <v>6.1161824668705398</v>
      </c>
      <c r="Q24" s="2">
        <v>8.1199695420203794E-3</v>
      </c>
      <c r="R24" s="1">
        <v>2.4689764643948401E-2</v>
      </c>
      <c r="S24" s="5">
        <v>6.1087100386886499</v>
      </c>
      <c r="T24" s="2">
        <v>1.34249920732981E-2</v>
      </c>
      <c r="U24" s="1">
        <v>2.6034038713756801E-4</v>
      </c>
      <c r="V24" s="5">
        <v>1.4823537404881899</v>
      </c>
      <c r="W24" s="2">
        <v>1.1060320158019801E-2</v>
      </c>
      <c r="X24" s="1">
        <v>1.8733492384313401E-3</v>
      </c>
      <c r="Z24" s="3"/>
    </row>
    <row r="25" spans="1:28" x14ac:dyDescent="0.2">
      <c r="A25" s="4">
        <v>23</v>
      </c>
      <c r="B25">
        <v>44199508512696</v>
      </c>
      <c r="C25" t="s">
        <v>49</v>
      </c>
      <c r="D25" t="s">
        <v>27</v>
      </c>
      <c r="E25">
        <v>83.784399732238597</v>
      </c>
      <c r="F25">
        <v>-5.4867030437307598</v>
      </c>
      <c r="G25" s="3">
        <v>13.800041198730399</v>
      </c>
      <c r="H25" s="3">
        <v>13.0770273208618</v>
      </c>
      <c r="I25" s="3">
        <v>12.691057205200099</v>
      </c>
      <c r="J25" s="3">
        <v>3103</v>
      </c>
      <c r="K25" s="3">
        <v>5.1629629629629603</v>
      </c>
      <c r="L25" s="3">
        <v>0.83820676046704401</v>
      </c>
      <c r="M25" s="3">
        <v>2.2345542907714799E-2</v>
      </c>
      <c r="N25" s="3">
        <v>2.0676803588868201E-2</v>
      </c>
      <c r="O25" s="3">
        <v>2.75150299072279E-2</v>
      </c>
      <c r="P25" s="5">
        <v>5.4381588130262497E-2</v>
      </c>
      <c r="Q25" s="2">
        <v>6.9429590128111604E-3</v>
      </c>
      <c r="R25" s="1">
        <v>9.2108420933465704E-3</v>
      </c>
      <c r="S25" s="5">
        <v>3.3967249773550701</v>
      </c>
      <c r="T25" s="2">
        <v>7.5183502956038799E-3</v>
      </c>
      <c r="U25" s="1">
        <v>1.2755834645024299E-6</v>
      </c>
      <c r="V25" s="5">
        <v>0.77267488281048702</v>
      </c>
      <c r="W25" s="2">
        <v>9.0191755977083506E-3</v>
      </c>
      <c r="X25" s="1">
        <v>2.8625880636661702E-5</v>
      </c>
      <c r="Y25" t="s">
        <v>373</v>
      </c>
      <c r="Z25">
        <v>3.41</v>
      </c>
      <c r="AA25" s="2">
        <v>8.0000000000000002E-3</v>
      </c>
    </row>
    <row r="26" spans="1:28" x14ac:dyDescent="0.2">
      <c r="A26" s="4">
        <v>24</v>
      </c>
      <c r="B26">
        <v>44199508512410</v>
      </c>
      <c r="C26" t="s">
        <v>50</v>
      </c>
      <c r="D26" t="s">
        <v>27</v>
      </c>
      <c r="E26">
        <v>83.800212758555404</v>
      </c>
      <c r="F26">
        <v>-5.4689681026201802</v>
      </c>
      <c r="G26" s="3">
        <v>14.403092384338301</v>
      </c>
      <c r="H26" s="3">
        <v>13.635996818542401</v>
      </c>
      <c r="I26" s="3">
        <v>13.0380296707153</v>
      </c>
      <c r="J26" s="3">
        <v>2883</v>
      </c>
      <c r="K26" s="3">
        <v>6.97272727272727</v>
      </c>
      <c r="L26" s="3">
        <v>16.584160383357499</v>
      </c>
      <c r="M26" s="3">
        <v>0.267200946807861</v>
      </c>
      <c r="N26" s="3">
        <v>0.191726684570312</v>
      </c>
      <c r="O26" s="3">
        <v>0.15704689025879001</v>
      </c>
      <c r="P26" s="5">
        <v>3.6589675570191398</v>
      </c>
      <c r="Q26" s="2">
        <v>0.104577610183696</v>
      </c>
      <c r="R26" s="1">
        <v>2.7258091416565899E-4</v>
      </c>
      <c r="S26" s="5">
        <v>3.6616471378005602</v>
      </c>
      <c r="T26" s="2">
        <v>8.5026045209768503E-2</v>
      </c>
      <c r="U26" s="1">
        <v>2.9095852662119701E-5</v>
      </c>
      <c r="V26" s="5">
        <v>3.65095229402458</v>
      </c>
      <c r="W26" s="2">
        <v>6.4668768320072401E-2</v>
      </c>
      <c r="X26" s="1">
        <v>4.6123714272439801E-6</v>
      </c>
      <c r="Y26" t="s">
        <v>372</v>
      </c>
      <c r="Z26" s="3">
        <v>3.66</v>
      </c>
      <c r="AA26" s="2">
        <f>AVERAGE(Q26,T26,W26)</f>
        <v>8.4757474571178978E-2</v>
      </c>
      <c r="AB26" s="3">
        <f>W26/Q26</f>
        <v>0.6183806285731559</v>
      </c>
    </row>
    <row r="27" spans="1:28" x14ac:dyDescent="0.2">
      <c r="A27" s="4">
        <v>25</v>
      </c>
      <c r="B27">
        <v>44199508512516</v>
      </c>
      <c r="C27" t="s">
        <v>51</v>
      </c>
      <c r="D27" t="s">
        <v>27</v>
      </c>
      <c r="E27">
        <v>83.793100055874305</v>
      </c>
      <c r="F27">
        <v>-5.4843398491799897</v>
      </c>
      <c r="G27" s="3">
        <v>15.3204088211059</v>
      </c>
      <c r="H27" s="3">
        <v>14.256005287170399</v>
      </c>
      <c r="I27" s="3">
        <v>13.409318923950099</v>
      </c>
      <c r="J27" s="3">
        <v>2826</v>
      </c>
      <c r="K27" s="3">
        <v>7.3176470588235203</v>
      </c>
      <c r="L27" s="3">
        <v>2.5293207686076702</v>
      </c>
      <c r="M27" s="3">
        <v>6.4133644104003906E-2</v>
      </c>
      <c r="N27" s="3">
        <v>5.3961753845214802E-2</v>
      </c>
      <c r="O27" s="3">
        <v>5.3295707702638098E-2</v>
      </c>
      <c r="P27" s="5">
        <v>0.106511709236023</v>
      </c>
      <c r="Q27" s="2">
        <v>2.0219424738537502E-2</v>
      </c>
      <c r="R27" s="1">
        <v>0.103864233154495</v>
      </c>
      <c r="S27" s="5">
        <v>0.16755962354781001</v>
      </c>
      <c r="T27" s="2">
        <v>1.7224268566083101E-2</v>
      </c>
      <c r="U27" s="1">
        <v>0.165179615351916</v>
      </c>
      <c r="V27" s="5">
        <v>8.37875334802414E-2</v>
      </c>
      <c r="W27" s="2">
        <v>2.1260234964076499E-2</v>
      </c>
      <c r="X27" s="1">
        <v>0.10320035486217299</v>
      </c>
    </row>
    <row r="28" spans="1:28" x14ac:dyDescent="0.2">
      <c r="A28" s="4">
        <v>26</v>
      </c>
      <c r="B28">
        <v>44199508512929</v>
      </c>
      <c r="C28" t="s">
        <v>52</v>
      </c>
      <c r="D28" t="s">
        <v>27</v>
      </c>
      <c r="E28">
        <v>83.766308374103005</v>
      </c>
      <c r="F28">
        <v>-5.4690874245319998</v>
      </c>
      <c r="G28" s="3">
        <v>15.3628845214843</v>
      </c>
      <c r="H28" s="3">
        <v>14.574570655822701</v>
      </c>
      <c r="I28" s="3">
        <v>13.9377784729003</v>
      </c>
      <c r="J28" s="3">
        <v>2754</v>
      </c>
      <c r="K28" s="3">
        <v>7.74117647058823</v>
      </c>
      <c r="L28" s="3">
        <v>6.7777795126271796</v>
      </c>
      <c r="M28" s="3">
        <v>0.108234405517578</v>
      </c>
      <c r="N28" s="3">
        <v>8.5544586181640597E-2</v>
      </c>
      <c r="O28" s="3">
        <v>9.0871429443359006E-2</v>
      </c>
      <c r="P28" s="5">
        <v>3.6048876472001901</v>
      </c>
      <c r="Q28" s="2">
        <v>5.8433916368534101E-2</v>
      </c>
      <c r="R28" s="1">
        <v>7.6471395525384595E-4</v>
      </c>
      <c r="S28" s="5">
        <v>3.6061876427455202</v>
      </c>
      <c r="T28" s="2">
        <v>4.4717572537307501E-2</v>
      </c>
      <c r="U28" s="1">
        <v>1.17612184946211E-8</v>
      </c>
      <c r="V28" s="5">
        <v>3.6074885762385702</v>
      </c>
      <c r="W28" s="2">
        <v>3.9784029537447002E-2</v>
      </c>
      <c r="X28" s="1">
        <v>3.1228644088644801E-4</v>
      </c>
      <c r="Y28" t="s">
        <v>372</v>
      </c>
      <c r="Z28">
        <v>3.61</v>
      </c>
      <c r="AA28" s="2">
        <f>AVERAGE(Q28,T28,W28)</f>
        <v>4.7645172814429537E-2</v>
      </c>
      <c r="AB28" s="3">
        <f>W28/Q28</f>
        <v>0.68083797920603151</v>
      </c>
    </row>
    <row r="29" spans="1:28" x14ac:dyDescent="0.2">
      <c r="A29" s="4">
        <v>27</v>
      </c>
      <c r="B29">
        <v>44199508513202</v>
      </c>
      <c r="C29" t="s">
        <v>53</v>
      </c>
      <c r="D29" t="s">
        <v>54</v>
      </c>
      <c r="E29">
        <v>83.757144706319593</v>
      </c>
      <c r="F29">
        <v>-5.4527653162115701</v>
      </c>
      <c r="G29" s="3">
        <v>13.77587890625</v>
      </c>
      <c r="H29" s="3">
        <v>13.1719627380371</v>
      </c>
      <c r="I29" s="3">
        <v>12.7412118911743</v>
      </c>
      <c r="J29" s="3">
        <v>2863</v>
      </c>
      <c r="K29" s="3">
        <v>7.1</v>
      </c>
      <c r="L29" s="3">
        <v>0.34049275124719802</v>
      </c>
      <c r="M29" s="3">
        <v>1.9353866577148399E-2</v>
      </c>
      <c r="N29" s="3">
        <v>2.0902633666992101E-2</v>
      </c>
      <c r="O29" s="3">
        <v>2.0771217346190599E-2</v>
      </c>
      <c r="P29" s="5">
        <v>6.7983917204308297E-2</v>
      </c>
      <c r="Q29" s="2">
        <v>5.5057526973445996E-3</v>
      </c>
      <c r="R29" s="1">
        <v>3.12144657221641E-2</v>
      </c>
      <c r="S29" s="5">
        <v>0.49877591567326701</v>
      </c>
      <c r="T29" s="2">
        <v>7.4053919975492896E-3</v>
      </c>
      <c r="U29" s="1">
        <v>5.33178140852583E-4</v>
      </c>
      <c r="V29" s="5">
        <v>5.4958716671979303E-2</v>
      </c>
      <c r="W29" s="2">
        <v>6.12034434087683E-3</v>
      </c>
      <c r="X29" s="1">
        <v>7.8657920828106992E-3</v>
      </c>
    </row>
    <row r="30" spans="1:28" x14ac:dyDescent="0.2">
      <c r="A30" s="4">
        <v>28</v>
      </c>
      <c r="B30">
        <v>44199508513257</v>
      </c>
      <c r="C30" t="s">
        <v>55</v>
      </c>
      <c r="D30" t="s">
        <v>27</v>
      </c>
      <c r="E30">
        <v>83.741133939990704</v>
      </c>
      <c r="F30">
        <v>-5.4783522662044302</v>
      </c>
      <c r="G30" s="3">
        <v>14.335228919982899</v>
      </c>
      <c r="H30" s="3">
        <v>13.305742263793899</v>
      </c>
      <c r="I30" s="3">
        <v>12.3958482742309</v>
      </c>
      <c r="J30" s="3">
        <v>2988</v>
      </c>
      <c r="K30" s="3">
        <v>6.0181818181818096</v>
      </c>
      <c r="L30" s="3">
        <v>48.012392502422401</v>
      </c>
      <c r="M30" s="3">
        <v>0.90831851959228505</v>
      </c>
      <c r="N30" s="3">
        <v>0.64819526672363204</v>
      </c>
      <c r="O30" s="3">
        <v>0.46495532989501898</v>
      </c>
      <c r="P30" s="5">
        <v>4.50043129312931</v>
      </c>
      <c r="Q30" s="2">
        <v>0.27738782772084197</v>
      </c>
      <c r="R30" s="1">
        <v>4.25939837939696E-4</v>
      </c>
      <c r="S30" s="5">
        <v>0.81552424835535198</v>
      </c>
      <c r="T30" s="2">
        <v>0.18996106316658401</v>
      </c>
      <c r="U30" s="1">
        <v>1.9972780719821701E-2</v>
      </c>
      <c r="V30" s="5">
        <v>4.4862980409750204</v>
      </c>
      <c r="W30" s="2">
        <v>0.120721348025374</v>
      </c>
      <c r="X30" s="1">
        <v>9.2094797225078406E-2</v>
      </c>
    </row>
    <row r="31" spans="1:28" x14ac:dyDescent="0.2">
      <c r="A31" s="4">
        <v>29</v>
      </c>
      <c r="B31">
        <v>44199508513256</v>
      </c>
      <c r="C31" t="s">
        <v>56</v>
      </c>
      <c r="D31" t="s">
        <v>27</v>
      </c>
      <c r="E31">
        <v>83.742430390134004</v>
      </c>
      <c r="F31">
        <v>-5.4799644161138596</v>
      </c>
      <c r="G31" s="3">
        <v>15.326621055603001</v>
      </c>
      <c r="H31" s="3">
        <v>14.433655738830501</v>
      </c>
      <c r="I31" s="3">
        <v>13.750033378601</v>
      </c>
      <c r="J31" s="3">
        <v>2713</v>
      </c>
      <c r="K31" s="3">
        <v>7.9823529411764698</v>
      </c>
      <c r="L31" s="3">
        <v>41.500590479651102</v>
      </c>
      <c r="M31" s="3">
        <v>0.80091524124145497</v>
      </c>
      <c r="N31" s="3">
        <v>0.63359546661376898</v>
      </c>
      <c r="O31" s="3">
        <v>0.54256744384765498</v>
      </c>
      <c r="P31" s="5">
        <v>0.50029809552398097</v>
      </c>
      <c r="Q31" s="2">
        <v>0.27569295893617302</v>
      </c>
      <c r="R31" s="1">
        <v>3.2767613161397998E-6</v>
      </c>
      <c r="S31" s="5">
        <v>0.50042327645164997</v>
      </c>
      <c r="T31" s="2">
        <v>0.239149185967438</v>
      </c>
      <c r="U31" s="1">
        <v>7.2754066388941597E-6</v>
      </c>
      <c r="V31" s="5">
        <v>0.500448320154806</v>
      </c>
      <c r="W31" s="2">
        <v>0.20608947943327899</v>
      </c>
      <c r="X31" s="1">
        <v>1.2933154822640699E-7</v>
      </c>
      <c r="Y31" t="s">
        <v>367</v>
      </c>
    </row>
    <row r="32" spans="1:28" x14ac:dyDescent="0.2">
      <c r="A32" s="4">
        <v>30</v>
      </c>
      <c r="B32">
        <v>44199508512936</v>
      </c>
      <c r="C32" t="s">
        <v>57</v>
      </c>
      <c r="D32" t="s">
        <v>25</v>
      </c>
      <c r="E32">
        <v>83.769458992311797</v>
      </c>
      <c r="F32">
        <v>-5.49337788036385</v>
      </c>
      <c r="G32" s="3">
        <v>13.0735301971435</v>
      </c>
      <c r="H32" s="3">
        <v>12.426887512206999</v>
      </c>
      <c r="I32" s="3">
        <v>12.187359809875399</v>
      </c>
      <c r="J32" s="3">
        <v>3199</v>
      </c>
      <c r="K32" s="3">
        <v>4.4896551724137899</v>
      </c>
      <c r="L32" s="3">
        <v>2.0391093409338601</v>
      </c>
      <c r="M32" s="3">
        <v>3.7932872772216797E-2</v>
      </c>
      <c r="N32" s="3">
        <v>4.4751167297363198E-2</v>
      </c>
      <c r="O32" s="3">
        <v>3.9181327819825598E-2</v>
      </c>
      <c r="P32" s="5">
        <v>5.4553063076332703E-2</v>
      </c>
      <c r="Q32" s="2">
        <v>1.1403140359003401E-2</v>
      </c>
      <c r="R32" s="1">
        <v>3.41043167226453E-2</v>
      </c>
      <c r="S32" s="5">
        <v>0.148870933325393</v>
      </c>
      <c r="T32" s="2">
        <v>1.29954042410723E-2</v>
      </c>
      <c r="U32" s="1">
        <v>8.4219172587132306E-3</v>
      </c>
      <c r="V32" s="5">
        <v>5.5392838414724199E-2</v>
      </c>
      <c r="W32" s="2">
        <v>1.17175006693896E-2</v>
      </c>
      <c r="X32" s="1">
        <v>1.28472141023233E-2</v>
      </c>
    </row>
    <row r="33" spans="1:28" x14ac:dyDescent="0.2">
      <c r="A33" s="4">
        <v>31</v>
      </c>
      <c r="B33">
        <v>44199508512724</v>
      </c>
      <c r="C33" t="s">
        <v>58</v>
      </c>
      <c r="D33" t="s">
        <v>27</v>
      </c>
      <c r="E33">
        <v>83.780609036201</v>
      </c>
      <c r="F33">
        <v>-5.4947006099588798</v>
      </c>
      <c r="G33" s="3">
        <v>14.793366432189901</v>
      </c>
      <c r="H33" s="3">
        <v>14.218502044677701</v>
      </c>
      <c r="I33" s="3">
        <v>13.7247047424316</v>
      </c>
      <c r="J33" s="3">
        <v>2759</v>
      </c>
      <c r="K33" s="3">
        <v>7.7117647058823504</v>
      </c>
      <c r="L33" s="3">
        <v>0.83684238167696201</v>
      </c>
      <c r="M33" s="3">
        <v>2.6206016540527299E-2</v>
      </c>
      <c r="N33" s="3">
        <v>2.5612831115722601E-2</v>
      </c>
      <c r="O33" s="3">
        <v>2.5436210632324902E-2</v>
      </c>
      <c r="P33" s="5">
        <v>9.1124926720066002E-2</v>
      </c>
      <c r="Q33" s="2">
        <v>8.2600906620008598E-3</v>
      </c>
      <c r="R33" s="1">
        <v>1.2720298994763299E-2</v>
      </c>
      <c r="S33" s="5">
        <v>0.34076052386469402</v>
      </c>
      <c r="T33" s="2">
        <v>8.3957832085162099E-3</v>
      </c>
      <c r="U33" s="1">
        <v>9.1738513324636801E-3</v>
      </c>
      <c r="V33" s="5">
        <v>7.0647617634660806E-2</v>
      </c>
      <c r="W33" s="2">
        <v>8.0801702663447095E-3</v>
      </c>
      <c r="X33" s="1">
        <v>4.4016632526860501E-3</v>
      </c>
    </row>
    <row r="34" spans="1:28" x14ac:dyDescent="0.2">
      <c r="A34" s="4">
        <v>32</v>
      </c>
      <c r="B34">
        <v>44199508513041</v>
      </c>
      <c r="C34" t="s">
        <v>59</v>
      </c>
      <c r="D34" t="s">
        <v>25</v>
      </c>
      <c r="E34">
        <v>83.763383401003395</v>
      </c>
      <c r="F34">
        <v>-5.4995467582947697</v>
      </c>
      <c r="G34" s="3">
        <v>16.319017410278299</v>
      </c>
      <c r="H34" s="3">
        <v>15.573842048645</v>
      </c>
      <c r="I34" s="3">
        <v>14.9971466064453</v>
      </c>
      <c r="J34" s="3">
        <v>2378</v>
      </c>
      <c r="K34" s="3">
        <v>9.0969162995594708</v>
      </c>
      <c r="L34" s="3">
        <v>8.2541080509220102</v>
      </c>
      <c r="M34" s="3">
        <v>0.28767814636230299</v>
      </c>
      <c r="N34" s="3">
        <v>0.217700004577636</v>
      </c>
      <c r="O34" s="3">
        <v>0.25360164642333899</v>
      </c>
      <c r="P34" s="5">
        <v>0.21393946201132399</v>
      </c>
      <c r="Q34" s="2">
        <v>8.7932687239734603E-2</v>
      </c>
      <c r="R34" s="1">
        <v>9.0613249196364806E-3</v>
      </c>
      <c r="S34" s="5">
        <v>0.33423437726305399</v>
      </c>
      <c r="T34" s="2">
        <v>8.8318836876970896E-2</v>
      </c>
      <c r="U34" s="1">
        <v>4.8728873474881002E-3</v>
      </c>
      <c r="V34" s="5">
        <v>0.26651630642395802</v>
      </c>
      <c r="W34" s="2">
        <v>6.7252853077207103E-2</v>
      </c>
      <c r="X34" s="1">
        <v>3.2277767236729399E-2</v>
      </c>
    </row>
    <row r="35" spans="1:28" x14ac:dyDescent="0.2">
      <c r="A35" s="4">
        <v>33</v>
      </c>
      <c r="B35">
        <v>44199508512780</v>
      </c>
      <c r="C35" t="s">
        <v>60</v>
      </c>
      <c r="D35" t="s">
        <v>54</v>
      </c>
      <c r="E35">
        <v>83.780822703119497</v>
      </c>
      <c r="F35">
        <v>-5.4300310091943098</v>
      </c>
      <c r="G35" s="3">
        <v>12.9275093078613</v>
      </c>
      <c r="H35" s="3">
        <v>12.3215026855468</v>
      </c>
      <c r="I35" s="3">
        <v>11.788779258728001</v>
      </c>
      <c r="J35" s="3">
        <v>3051</v>
      </c>
      <c r="K35" s="3">
        <v>5.5481481481481403</v>
      </c>
      <c r="L35" s="3">
        <v>3.8337705153827502</v>
      </c>
      <c r="M35" s="3">
        <v>5.0474166870117097E-2</v>
      </c>
      <c r="N35" s="3">
        <v>6.2174129486082898E-2</v>
      </c>
      <c r="O35" s="3">
        <v>7.9814529418943098E-2</v>
      </c>
      <c r="P35" s="5">
        <v>3.46498902748902</v>
      </c>
      <c r="Q35" s="2">
        <v>1.9592858217476399E-2</v>
      </c>
      <c r="R35" s="1">
        <v>6.7966610667707393E-5</v>
      </c>
      <c r="S35" s="5">
        <v>0.49763415443310899</v>
      </c>
      <c r="T35" s="2">
        <v>2.2255041012391601E-2</v>
      </c>
      <c r="U35" s="1">
        <v>1.4967363449725E-3</v>
      </c>
      <c r="V35" s="5">
        <v>0.49726297032985201</v>
      </c>
      <c r="W35" s="2">
        <v>2.5958551207590101E-2</v>
      </c>
      <c r="X35" s="1">
        <v>2.3382879243042201E-3</v>
      </c>
    </row>
    <row r="36" spans="1:28" x14ac:dyDescent="0.2">
      <c r="A36" s="4">
        <v>34</v>
      </c>
      <c r="B36">
        <v>44199508512750</v>
      </c>
      <c r="C36" t="s">
        <v>61</v>
      </c>
      <c r="D36" t="s">
        <v>25</v>
      </c>
      <c r="E36">
        <v>83.781029299192497</v>
      </c>
      <c r="F36">
        <v>-5.4444854478391802</v>
      </c>
      <c r="G36" s="3">
        <v>13.012248992919901</v>
      </c>
      <c r="H36" s="3">
        <v>12.3137550354003</v>
      </c>
      <c r="I36" s="3">
        <v>11.9597511291503</v>
      </c>
      <c r="J36" s="3">
        <v>3147</v>
      </c>
      <c r="K36" s="3">
        <v>4.8482758620689603</v>
      </c>
      <c r="L36" s="3">
        <v>0.81499191402464799</v>
      </c>
      <c r="M36" s="3">
        <v>2.38242149353027E-2</v>
      </c>
      <c r="N36" s="3">
        <v>3.5370826721191399E-2</v>
      </c>
      <c r="O36" s="3">
        <v>2.8673934936522299E-2</v>
      </c>
      <c r="P36" s="5">
        <v>6.5374159666154494E-2</v>
      </c>
      <c r="Q36" s="2">
        <v>7.37442127714142E-3</v>
      </c>
      <c r="R36" s="1">
        <v>0.105695830936671</v>
      </c>
      <c r="S36" s="5">
        <v>0.20411827342437</v>
      </c>
      <c r="T36" s="2">
        <v>9.1662315253974308E-3</v>
      </c>
      <c r="U36" s="1">
        <v>4.1574549642108299E-2</v>
      </c>
      <c r="V36" s="5">
        <v>0.116039759255176</v>
      </c>
      <c r="W36" s="2">
        <v>8.0476319416474904E-3</v>
      </c>
      <c r="X36" s="1">
        <v>2.69766387419581E-2</v>
      </c>
    </row>
    <row r="37" spans="1:28" x14ac:dyDescent="0.2">
      <c r="A37" s="4">
        <v>35</v>
      </c>
      <c r="B37">
        <v>44199508513197</v>
      </c>
      <c r="C37" t="s">
        <v>62</v>
      </c>
      <c r="D37" t="s">
        <v>25</v>
      </c>
      <c r="E37">
        <v>83.776770598246998</v>
      </c>
      <c r="F37">
        <v>-5.4513301219267696</v>
      </c>
      <c r="G37" s="3">
        <v>12.8344917297363</v>
      </c>
      <c r="H37" s="3">
        <v>12.2162561416625</v>
      </c>
      <c r="I37" s="3">
        <v>11.6738586425781</v>
      </c>
      <c r="J37" s="3">
        <v>2865</v>
      </c>
      <c r="K37" s="3">
        <v>7.0882352941176396</v>
      </c>
      <c r="L37" s="3">
        <v>3.2167540557624701</v>
      </c>
      <c r="M37" s="3">
        <v>3.4371376037597601E-2</v>
      </c>
      <c r="N37" s="3">
        <v>4.8260688781738198E-2</v>
      </c>
      <c r="O37" s="3">
        <v>6.4522552490235002E-2</v>
      </c>
      <c r="P37" s="5">
        <v>9.3346759764889597E-2</v>
      </c>
      <c r="Q37" s="2">
        <v>1.10926359898084E-2</v>
      </c>
      <c r="R37" s="1">
        <v>8.7346162636283194E-3</v>
      </c>
      <c r="S37" s="5">
        <v>1.3726778769160299</v>
      </c>
      <c r="T37" s="2">
        <v>1.6005081193921598E-2</v>
      </c>
      <c r="U37" s="1">
        <v>2.5679621583457E-4</v>
      </c>
      <c r="V37" s="5">
        <v>0.50157788701075001</v>
      </c>
      <c r="W37" s="2">
        <v>2.1819942948658799E-2</v>
      </c>
      <c r="X37" s="1">
        <v>1.0763313300720701E-5</v>
      </c>
      <c r="Z37" s="3"/>
    </row>
    <row r="38" spans="1:28" x14ac:dyDescent="0.2">
      <c r="A38" s="4">
        <v>36</v>
      </c>
      <c r="B38">
        <v>44199508512752</v>
      </c>
      <c r="C38" t="s">
        <v>63</v>
      </c>
      <c r="D38" t="s">
        <v>54</v>
      </c>
      <c r="E38">
        <v>83.785822854871398</v>
      </c>
      <c r="F38">
        <v>-5.4387290024673796</v>
      </c>
      <c r="G38" s="3">
        <v>13.214341163635201</v>
      </c>
      <c r="H38" s="3">
        <v>12.3539733886718</v>
      </c>
      <c r="I38" s="3">
        <v>11.7794332504272</v>
      </c>
      <c r="J38" s="3">
        <v>3116</v>
      </c>
      <c r="K38" s="3">
        <v>5.0666666666666602</v>
      </c>
      <c r="L38" s="3">
        <v>10.287262672601701</v>
      </c>
      <c r="M38" s="3">
        <v>0.15945768356323201</v>
      </c>
      <c r="N38" s="3">
        <v>0.14695167541503901</v>
      </c>
      <c r="O38" s="3">
        <v>0.12800617218017599</v>
      </c>
      <c r="P38" s="5">
        <v>1.2936556705476401</v>
      </c>
      <c r="Q38" s="2">
        <v>4.8764323751727998E-2</v>
      </c>
      <c r="R38" s="1">
        <v>1.8268151962640799E-3</v>
      </c>
      <c r="S38" s="5">
        <v>1.29315379973274</v>
      </c>
      <c r="T38" s="2">
        <v>5.5489220687287101E-2</v>
      </c>
      <c r="U38" s="1">
        <v>3.9627127412154603E-5</v>
      </c>
      <c r="V38" s="5">
        <v>4.3725222270805997</v>
      </c>
      <c r="W38" s="2">
        <v>4.3477257513760102E-2</v>
      </c>
      <c r="X38" s="1">
        <v>8.7998878479396398E-6</v>
      </c>
      <c r="Y38" t="s">
        <v>372</v>
      </c>
      <c r="Z38">
        <v>4.3535000000000004</v>
      </c>
      <c r="AA38" s="2">
        <v>4.3999999999999997E-2</v>
      </c>
      <c r="AB38" s="3">
        <f>0.044/0.051</f>
        <v>0.86274509803921573</v>
      </c>
    </row>
    <row r="39" spans="1:28" x14ac:dyDescent="0.2">
      <c r="A39" s="4">
        <v>37</v>
      </c>
      <c r="B39">
        <v>44199508513208</v>
      </c>
      <c r="C39" t="s">
        <v>64</v>
      </c>
      <c r="D39" t="s">
        <v>25</v>
      </c>
      <c r="E39">
        <v>83.758797891605099</v>
      </c>
      <c r="F39">
        <v>-5.4439404885696003</v>
      </c>
      <c r="G39" s="3">
        <v>13.2021017074584</v>
      </c>
      <c r="H39" s="3">
        <v>12.5144052505493</v>
      </c>
      <c r="I39" s="3">
        <v>12.1329889297485</v>
      </c>
      <c r="J39" s="3">
        <v>3029</v>
      </c>
      <c r="K39" s="3">
        <v>5.7111111111111104</v>
      </c>
      <c r="L39" s="3">
        <v>8.2365544637044206</v>
      </c>
      <c r="M39" s="3">
        <v>0.145236396789551</v>
      </c>
      <c r="N39" s="3">
        <v>0.18304786682128801</v>
      </c>
      <c r="O39" s="3">
        <v>0.18127632141113201</v>
      </c>
      <c r="P39" s="5">
        <v>9.8040729556788594E-2</v>
      </c>
      <c r="Q39" s="2">
        <v>4.5422802037259298E-2</v>
      </c>
      <c r="R39" s="1">
        <v>8.7944448456898403E-2</v>
      </c>
      <c r="S39" s="5">
        <v>7.7247194627692695E-2</v>
      </c>
      <c r="T39" s="2">
        <v>5.29715307208019E-2</v>
      </c>
      <c r="U39" s="1">
        <v>1.2962562814528801E-2</v>
      </c>
      <c r="V39" s="5">
        <v>7.7229297313438902E-2</v>
      </c>
      <c r="W39" s="2">
        <v>4.9689014363615502E-2</v>
      </c>
      <c r="X39" s="1">
        <v>6.0432452613167202E-2</v>
      </c>
    </row>
    <row r="40" spans="1:28" x14ac:dyDescent="0.2">
      <c r="A40" s="4">
        <v>38</v>
      </c>
      <c r="B40">
        <v>44199508512791</v>
      </c>
      <c r="C40" t="s">
        <v>65</v>
      </c>
      <c r="D40" t="s">
        <v>27</v>
      </c>
      <c r="E40">
        <v>83.778793225422703</v>
      </c>
      <c r="F40">
        <v>-5.4334993503509201</v>
      </c>
      <c r="G40" s="3">
        <v>13.426683425903301</v>
      </c>
      <c r="H40" s="3">
        <v>12.7144765853881</v>
      </c>
      <c r="I40" s="3">
        <v>12.225856781005801</v>
      </c>
      <c r="J40" s="3">
        <v>3124</v>
      </c>
      <c r="K40" s="3">
        <v>5.0074074074074</v>
      </c>
      <c r="L40" s="3">
        <v>5.4437747925750903</v>
      </c>
      <c r="M40" s="3">
        <v>9.4066619873046806E-2</v>
      </c>
      <c r="N40" s="3">
        <v>0.107795715332031</v>
      </c>
      <c r="O40" s="3">
        <v>7.2144508361816406E-2</v>
      </c>
      <c r="P40" s="5">
        <v>2.7762238571164102</v>
      </c>
      <c r="Q40" s="2">
        <v>3.5971300318331199E-2</v>
      </c>
      <c r="R40" s="1">
        <v>4.7680902771655596E-3</v>
      </c>
      <c r="S40" s="5">
        <v>2.7693044401366098</v>
      </c>
      <c r="T40" s="2">
        <v>3.5488580260391103E-2</v>
      </c>
      <c r="U40" s="1">
        <v>7.1034017033674698E-3</v>
      </c>
      <c r="V40" s="5">
        <v>2.7700715604801398</v>
      </c>
      <c r="W40" s="2">
        <v>2.5407453979645899E-2</v>
      </c>
      <c r="X40" s="1">
        <v>8.1333496093302605E-4</v>
      </c>
    </row>
    <row r="41" spans="1:28" x14ac:dyDescent="0.2">
      <c r="A41" s="4">
        <v>39</v>
      </c>
      <c r="B41">
        <v>44199508512875</v>
      </c>
      <c r="C41" t="s">
        <v>66</v>
      </c>
      <c r="D41" t="s">
        <v>27</v>
      </c>
      <c r="E41">
        <v>83.771626252013505</v>
      </c>
      <c r="F41">
        <v>-5.4343625335950199</v>
      </c>
      <c r="G41" s="3">
        <v>13.58616065979</v>
      </c>
      <c r="H41" s="3">
        <v>12.9159889221191</v>
      </c>
      <c r="I41" s="3">
        <v>12.4793043136596</v>
      </c>
      <c r="J41" s="3">
        <v>3063</v>
      </c>
      <c r="K41" s="3">
        <v>5.4592592592592499</v>
      </c>
      <c r="L41" s="3">
        <v>1.18980041030765</v>
      </c>
      <c r="M41" s="3">
        <v>2.43830680847167E-2</v>
      </c>
      <c r="N41" s="3">
        <v>2.86808013916015E-2</v>
      </c>
      <c r="O41" s="3">
        <v>3.5133743286131301E-2</v>
      </c>
      <c r="P41" s="5">
        <v>4.4402422310237999E-2</v>
      </c>
      <c r="Q41" s="2">
        <v>6.7455498484783804E-3</v>
      </c>
      <c r="R41" s="1">
        <v>1.6233119369601499E-2</v>
      </c>
      <c r="S41" s="5">
        <v>1.9692710384665799</v>
      </c>
      <c r="T41" s="2">
        <v>1.1044385808538899E-2</v>
      </c>
      <c r="U41" s="1">
        <v>4.5874538816048099E-6</v>
      </c>
      <c r="V41" s="5">
        <v>4.3836586752235999E-2</v>
      </c>
      <c r="W41" s="2">
        <v>9.1750966946651906E-3</v>
      </c>
      <c r="X41" s="1">
        <v>1.18833228477712E-2</v>
      </c>
    </row>
    <row r="42" spans="1:28" x14ac:dyDescent="0.2">
      <c r="A42" s="4">
        <v>40</v>
      </c>
      <c r="B42">
        <v>44199508512751</v>
      </c>
      <c r="C42" t="s">
        <v>67</v>
      </c>
      <c r="D42" t="s">
        <v>25</v>
      </c>
      <c r="E42">
        <v>83.780092531328606</v>
      </c>
      <c r="F42">
        <v>-5.4440235933489802</v>
      </c>
      <c r="G42" s="3">
        <v>15.497243881225501</v>
      </c>
      <c r="H42" s="3">
        <v>14.8791847229003</v>
      </c>
      <c r="I42" s="3">
        <v>14.400655746459901</v>
      </c>
      <c r="J42" s="3">
        <v>2762</v>
      </c>
      <c r="K42" s="3">
        <v>7.6941176470588202</v>
      </c>
      <c r="L42" s="3">
        <v>1.0731376233951</v>
      </c>
      <c r="M42" s="3">
        <v>4.8612594604492097E-2</v>
      </c>
      <c r="N42" s="3">
        <v>4.7704696655273403E-2</v>
      </c>
      <c r="O42" s="3">
        <v>4.8689079284667203E-2</v>
      </c>
      <c r="P42" s="5">
        <v>4.6298461187066597E-2</v>
      </c>
      <c r="Q42" s="2">
        <v>1.51662089564755E-2</v>
      </c>
      <c r="R42" s="1">
        <v>9.9023770990920596E-3</v>
      </c>
      <c r="S42" s="5">
        <v>0.49885056037779701</v>
      </c>
      <c r="T42" s="2">
        <v>2.43409991376888E-2</v>
      </c>
      <c r="U42" s="1">
        <v>3.7109222810544601E-6</v>
      </c>
      <c r="V42" s="5">
        <v>0.49691703107400698</v>
      </c>
      <c r="W42" s="2">
        <v>1.57911341015789E-2</v>
      </c>
      <c r="X42" s="1">
        <v>9.7482098291957906E-5</v>
      </c>
    </row>
    <row r="43" spans="1:28" x14ac:dyDescent="0.2">
      <c r="A43" s="4">
        <v>41</v>
      </c>
      <c r="B43">
        <v>44199508512729</v>
      </c>
      <c r="C43" t="s">
        <v>68</v>
      </c>
      <c r="D43" t="s">
        <v>27</v>
      </c>
      <c r="E43">
        <v>83.782378538556102</v>
      </c>
      <c r="F43">
        <v>-5.4544947669920898</v>
      </c>
      <c r="G43" s="3">
        <v>16.9963684082031</v>
      </c>
      <c r="H43" s="3">
        <v>16.417366027831999</v>
      </c>
      <c r="I43" s="3">
        <v>16.019678115844702</v>
      </c>
      <c r="J43" s="3">
        <v>2402</v>
      </c>
      <c r="K43" s="3">
        <v>8.9935483870967694</v>
      </c>
      <c r="L43" s="3">
        <v>-2.5080828703651099E-2</v>
      </c>
      <c r="M43" s="3">
        <v>9.2810630798339802E-2</v>
      </c>
      <c r="N43" s="3">
        <v>7.5746536254882799E-2</v>
      </c>
      <c r="O43" s="3">
        <v>9.0184783935546506E-2</v>
      </c>
      <c r="P43" s="5">
        <v>0.29799029540894301</v>
      </c>
      <c r="Q43" s="2">
        <v>2.9360887077618001E-2</v>
      </c>
      <c r="R43" s="1">
        <v>2.3530673854133301E-2</v>
      </c>
      <c r="S43" s="5">
        <v>0.124759317480516</v>
      </c>
      <c r="T43" s="2">
        <v>2.4464331420275699E-2</v>
      </c>
      <c r="U43" s="1">
        <v>7.38866177345162E-3</v>
      </c>
      <c r="V43" s="5">
        <v>0.223402849142874</v>
      </c>
      <c r="W43" s="2">
        <v>2.50948398006955E-2</v>
      </c>
      <c r="X43" s="1">
        <v>1.9079092927620101E-2</v>
      </c>
      <c r="Z43" s="3"/>
    </row>
    <row r="44" spans="1:28" x14ac:dyDescent="0.2">
      <c r="A44" s="4">
        <v>42</v>
      </c>
      <c r="B44">
        <v>44199508469663</v>
      </c>
      <c r="C44" t="s">
        <v>69</v>
      </c>
      <c r="D44" t="s">
        <v>27</v>
      </c>
      <c r="E44">
        <v>83.851296515318197</v>
      </c>
      <c r="F44">
        <v>-5.47893396530384</v>
      </c>
      <c r="G44" s="3">
        <v>12.877656936645501</v>
      </c>
      <c r="H44" s="3">
        <v>12.304180145263601</v>
      </c>
      <c r="I44" s="3">
        <v>11.934594154357899</v>
      </c>
      <c r="J44" s="3">
        <v>3024</v>
      </c>
      <c r="K44" s="3">
        <v>5.7481481481481396</v>
      </c>
      <c r="L44" s="3">
        <v>0.38640896109647499</v>
      </c>
      <c r="M44" s="3">
        <v>2.8240299224851301E-2</v>
      </c>
      <c r="N44" s="3">
        <v>2.0041465759277299E-2</v>
      </c>
      <c r="O44" s="3">
        <v>1.5970993041991101E-2</v>
      </c>
      <c r="P44" s="5">
        <v>0.49994792187447901</v>
      </c>
      <c r="Q44" s="2">
        <v>1.0302469305854999E-2</v>
      </c>
      <c r="R44" s="1">
        <v>1.06746432456384E-5</v>
      </c>
      <c r="S44" s="5">
        <v>1.06156670205237</v>
      </c>
      <c r="T44" s="2">
        <v>5.0266875154562699E-3</v>
      </c>
      <c r="U44" s="1">
        <v>1.10989739426345E-2</v>
      </c>
      <c r="V44" s="5">
        <v>9.3588753704570204E-2</v>
      </c>
      <c r="W44" s="2">
        <v>4.9608900721585204E-3</v>
      </c>
      <c r="X44" s="1">
        <v>5.16322879903586E-2</v>
      </c>
    </row>
    <row r="45" spans="1:28" x14ac:dyDescent="0.2">
      <c r="A45" s="4">
        <v>43</v>
      </c>
      <c r="B45">
        <v>44199508469615</v>
      </c>
      <c r="C45" t="s">
        <v>70</v>
      </c>
      <c r="D45" t="s">
        <v>25</v>
      </c>
      <c r="E45">
        <v>83.841367670562093</v>
      </c>
      <c r="F45">
        <v>-5.4742618138959003</v>
      </c>
      <c r="G45" s="3">
        <v>13.027915000915501</v>
      </c>
      <c r="H45" s="3">
        <v>12.349987983703601</v>
      </c>
      <c r="I45" s="3">
        <v>12.0386600494384</v>
      </c>
      <c r="J45" s="3">
        <v>3108</v>
      </c>
      <c r="K45" s="3">
        <v>5.1259259259259196</v>
      </c>
      <c r="L45" s="3">
        <v>1.10944857338602</v>
      </c>
      <c r="M45" s="3">
        <v>3.5901069641115002E-2</v>
      </c>
      <c r="N45" s="3">
        <v>2.5557518005371E-2</v>
      </c>
      <c r="O45" s="3">
        <v>2.4406814575193801E-2</v>
      </c>
      <c r="P45" s="5">
        <v>0.49987294842955898</v>
      </c>
      <c r="Q45" s="2">
        <v>8.1773362081619099E-3</v>
      </c>
      <c r="R45" s="1">
        <v>0.107658440949938</v>
      </c>
      <c r="S45" s="5">
        <v>3.1525719840269</v>
      </c>
      <c r="T45" s="2">
        <v>9.0909032637896594E-3</v>
      </c>
      <c r="U45" s="1">
        <v>9.1871135748512002E-5</v>
      </c>
      <c r="V45" s="5">
        <v>3.1585465361128602</v>
      </c>
      <c r="W45" s="2">
        <v>8.9513958956175897E-3</v>
      </c>
      <c r="X45" s="1">
        <v>5.9221936938367499E-7</v>
      </c>
      <c r="Y45" t="s">
        <v>370</v>
      </c>
      <c r="Z45" s="3">
        <f>AVERAGE(S45,V45)</f>
        <v>3.1555592600698801</v>
      </c>
      <c r="AA45" s="2">
        <f>AVERAGE(T45,W45)</f>
        <v>9.0211495797036245E-3</v>
      </c>
    </row>
    <row r="46" spans="1:28" x14ac:dyDescent="0.2">
      <c r="A46" s="4">
        <v>44</v>
      </c>
      <c r="B46">
        <v>44199508469642</v>
      </c>
      <c r="C46" t="s">
        <v>71</v>
      </c>
      <c r="D46" t="s">
        <v>25</v>
      </c>
      <c r="E46">
        <v>83.846714659796703</v>
      </c>
      <c r="F46">
        <v>-5.4760933425234004</v>
      </c>
      <c r="G46" s="3">
        <v>13.7629842758178</v>
      </c>
      <c r="H46" s="3">
        <v>13.2065982818603</v>
      </c>
      <c r="I46" s="3">
        <v>12.821565628051699</v>
      </c>
      <c r="J46" s="3">
        <v>2857</v>
      </c>
      <c r="K46" s="3">
        <v>7.1352941176470503</v>
      </c>
      <c r="L46" s="3">
        <v>0.75497223610101705</v>
      </c>
      <c r="M46" s="3">
        <v>2.3699378967284801E-2</v>
      </c>
      <c r="N46" s="3">
        <v>2.0256042480468701E-2</v>
      </c>
      <c r="O46" s="3">
        <v>2.3968315124513102E-2</v>
      </c>
      <c r="P46" s="5">
        <v>5.0638084724620502E-2</v>
      </c>
      <c r="Q46" s="2">
        <v>7.4500358862343704E-3</v>
      </c>
      <c r="R46" s="1">
        <v>2.92554844378668E-2</v>
      </c>
      <c r="S46" s="5">
        <v>0.74349132589838896</v>
      </c>
      <c r="T46" s="2">
        <v>6.4062068196420897E-3</v>
      </c>
      <c r="U46" s="1">
        <v>2.65058129501285E-3</v>
      </c>
      <c r="V46" s="5">
        <v>5.3604420953698002E-2</v>
      </c>
      <c r="W46" s="2">
        <v>7.2706266596467102E-3</v>
      </c>
      <c r="X46" s="1">
        <v>3.30295270533709E-3</v>
      </c>
    </row>
    <row r="47" spans="1:28" x14ac:dyDescent="0.2">
      <c r="A47" s="4">
        <v>45</v>
      </c>
      <c r="B47">
        <v>44199508469834</v>
      </c>
      <c r="C47" t="s">
        <v>72</v>
      </c>
      <c r="D47" t="s">
        <v>27</v>
      </c>
      <c r="E47">
        <v>83.865415213279704</v>
      </c>
      <c r="F47">
        <v>-5.4809639858605896</v>
      </c>
      <c r="G47" s="3">
        <v>14.0336894989013</v>
      </c>
      <c r="H47" s="3">
        <v>13.309001922607401</v>
      </c>
      <c r="I47" s="3">
        <v>12.816780090331999</v>
      </c>
      <c r="J47" s="3">
        <v>2865</v>
      </c>
      <c r="K47" s="3">
        <v>7.0882352941176396</v>
      </c>
      <c r="L47" s="3">
        <v>0.65119679768880201</v>
      </c>
      <c r="M47" s="3">
        <v>2.5616455078123899E-2</v>
      </c>
      <c r="N47" s="3">
        <v>2.5338935852051402E-2</v>
      </c>
      <c r="O47" s="3">
        <v>2.02535629272464E-2</v>
      </c>
      <c r="P47" s="5">
        <v>6.1368638858374902E-2</v>
      </c>
      <c r="Q47" s="2">
        <v>7.69214051634269E-3</v>
      </c>
      <c r="R47" s="1">
        <v>1.36915601013577E-2</v>
      </c>
      <c r="S47" s="5">
        <v>5.1981589776911398E-2</v>
      </c>
      <c r="T47" s="2">
        <v>7.8507725484491097E-3</v>
      </c>
      <c r="U47" s="1">
        <v>3.2354438918510901E-3</v>
      </c>
      <c r="V47" s="5">
        <v>5.0418517454123103E-2</v>
      </c>
      <c r="W47" s="2">
        <v>5.8674333247866898E-3</v>
      </c>
      <c r="X47" s="1">
        <v>2.2521624791999598E-2</v>
      </c>
    </row>
    <row r="48" spans="1:28" x14ac:dyDescent="0.2">
      <c r="A48" s="4">
        <v>46</v>
      </c>
      <c r="B48">
        <v>44199508469644</v>
      </c>
      <c r="C48" t="s">
        <v>73</v>
      </c>
      <c r="D48" t="s">
        <v>27</v>
      </c>
      <c r="E48">
        <v>83.842628542255397</v>
      </c>
      <c r="F48">
        <v>-5.4768103337299596</v>
      </c>
      <c r="G48" s="3">
        <v>13.910925865173301</v>
      </c>
      <c r="H48" s="3">
        <v>13.3568677902221</v>
      </c>
      <c r="I48" s="3">
        <v>12.9372444152832</v>
      </c>
      <c r="J48" s="3">
        <v>2837</v>
      </c>
      <c r="K48" s="3">
        <v>7.2529411764705802</v>
      </c>
      <c r="L48" s="3">
        <v>3.1814116248788702</v>
      </c>
      <c r="M48" s="3">
        <v>5.6112384796142202E-2</v>
      </c>
      <c r="N48" s="3">
        <v>4.6123981475830002E-2</v>
      </c>
      <c r="O48" s="3">
        <v>3.8177490234375E-2</v>
      </c>
      <c r="P48" s="5">
        <v>0.61804439637412401</v>
      </c>
      <c r="Q48" s="2">
        <v>2.42778350879123E-2</v>
      </c>
      <c r="R48" s="1">
        <v>1.2449955556506701E-13</v>
      </c>
      <c r="S48" s="5">
        <v>0.61781529305160798</v>
      </c>
      <c r="T48" s="2">
        <v>1.7575862704430598E-2</v>
      </c>
      <c r="U48" s="1">
        <v>6.6114794863228504E-11</v>
      </c>
      <c r="V48" s="5">
        <v>0.61835013191524402</v>
      </c>
      <c r="W48" s="2">
        <v>1.4576073933017301E-2</v>
      </c>
      <c r="X48" s="1">
        <v>6.7154656878375798E-11</v>
      </c>
      <c r="Y48" t="s">
        <v>369</v>
      </c>
      <c r="Z48" s="3">
        <f>AVERAGE(P48,S48,V48)</f>
        <v>0.61806994044699204</v>
      </c>
      <c r="AA48" s="2">
        <f>AVERAGE(Q48,T48,W48)</f>
        <v>1.8809923908453399E-2</v>
      </c>
      <c r="AB48" s="3">
        <f>W48/Q48</f>
        <v>0.60038606738351996</v>
      </c>
    </row>
    <row r="49" spans="1:28" x14ac:dyDescent="0.2">
      <c r="A49" s="4">
        <v>47</v>
      </c>
      <c r="B49">
        <v>44199508512216</v>
      </c>
      <c r="C49" t="s">
        <v>74</v>
      </c>
      <c r="D49" t="s">
        <v>25</v>
      </c>
      <c r="E49">
        <v>83.834057315296505</v>
      </c>
      <c r="F49">
        <v>-5.4782661689775498</v>
      </c>
      <c r="G49" s="3">
        <v>14.084724426269499</v>
      </c>
      <c r="H49" s="3">
        <v>13.538463592529199</v>
      </c>
      <c r="I49" s="3">
        <v>13.227798461914</v>
      </c>
      <c r="J49" s="3">
        <v>2907</v>
      </c>
      <c r="K49" s="3">
        <v>6.7545454545454504</v>
      </c>
      <c r="L49" s="3">
        <v>1.70504536000333</v>
      </c>
      <c r="M49" s="3">
        <v>2.8361320495605399E-2</v>
      </c>
      <c r="N49" s="3">
        <v>3.7631034851074198E-2</v>
      </c>
      <c r="O49" s="3">
        <v>2.9030609130859999E-2</v>
      </c>
      <c r="P49" s="5">
        <v>1.94438233197226</v>
      </c>
      <c r="Q49" s="2">
        <v>1.1957433924880599E-2</v>
      </c>
      <c r="R49" s="1">
        <v>1.7328904927713201E-8</v>
      </c>
      <c r="S49" s="5">
        <v>1.94665336447991</v>
      </c>
      <c r="T49" s="2">
        <v>1.6598835547532199E-2</v>
      </c>
      <c r="U49" s="1">
        <v>1.13771030043433E-8</v>
      </c>
      <c r="V49" s="5">
        <v>0.65884558791232894</v>
      </c>
      <c r="W49" s="2">
        <v>1.28790284143634E-2</v>
      </c>
      <c r="X49" s="1">
        <v>3.2184185231748997E-8</v>
      </c>
      <c r="Y49" t="s">
        <v>369</v>
      </c>
      <c r="Z49" s="3">
        <f>AVERAGE(P49,S49)</f>
        <v>1.9455178482260851</v>
      </c>
      <c r="AA49" s="3">
        <f>AVERAGE(Q49,T49)</f>
        <v>1.4278134736206399E-2</v>
      </c>
    </row>
    <row r="50" spans="1:28" x14ac:dyDescent="0.2">
      <c r="A50" s="4">
        <v>48</v>
      </c>
      <c r="B50">
        <v>44199508470579</v>
      </c>
      <c r="C50" t="s">
        <v>75</v>
      </c>
      <c r="D50" t="s">
        <v>25</v>
      </c>
      <c r="E50">
        <v>83.841911453818099</v>
      </c>
      <c r="F50">
        <v>-5.4695616602940298</v>
      </c>
      <c r="G50" s="3">
        <v>14.2961473464965</v>
      </c>
      <c r="H50" s="3">
        <v>13.5874738693237</v>
      </c>
      <c r="I50" s="3">
        <v>13.1788234710693</v>
      </c>
      <c r="J50" s="3">
        <v>2940</v>
      </c>
      <c r="K50" s="3">
        <v>6.4545454545454497</v>
      </c>
      <c r="L50" s="3">
        <v>1.04218286033568</v>
      </c>
      <c r="M50" s="3">
        <v>2.77917861938465E-2</v>
      </c>
      <c r="N50" s="3">
        <v>3.3159637451170398E-2</v>
      </c>
      <c r="O50" s="3">
        <v>2.7733802795411901E-2</v>
      </c>
      <c r="P50" s="5">
        <v>0.155242697094362</v>
      </c>
      <c r="Q50" s="2">
        <v>8.8876038766975297E-3</v>
      </c>
      <c r="R50" s="1">
        <v>1.3410598975850899E-2</v>
      </c>
      <c r="S50" s="5">
        <v>5.2069556539095702E-2</v>
      </c>
      <c r="T50" s="2">
        <v>8.5764840996928795E-3</v>
      </c>
      <c r="U50" s="1">
        <v>1.4402716861559701E-3</v>
      </c>
      <c r="V50" s="5">
        <v>0.49922411928177901</v>
      </c>
      <c r="W50" s="2">
        <v>1.1821019770297699E-2</v>
      </c>
      <c r="X50" s="1">
        <v>1.4288546327542E-2</v>
      </c>
    </row>
    <row r="51" spans="1:28" x14ac:dyDescent="0.2">
      <c r="A51" s="4">
        <v>49</v>
      </c>
      <c r="B51">
        <v>44199508512217</v>
      </c>
      <c r="C51" t="s">
        <v>76</v>
      </c>
      <c r="D51" t="s">
        <v>25</v>
      </c>
      <c r="E51">
        <v>83.833917909704098</v>
      </c>
      <c r="F51">
        <v>-5.4693969278891403</v>
      </c>
      <c r="G51" s="3">
        <v>14.739400863647401</v>
      </c>
      <c r="H51" s="3">
        <v>13.8768644332885</v>
      </c>
      <c r="I51" s="3">
        <v>13.2537384033203</v>
      </c>
      <c r="J51" s="3">
        <v>2852</v>
      </c>
      <c r="K51" s="3">
        <v>7.1647058823529397</v>
      </c>
      <c r="L51" s="3">
        <v>3.04488191150483</v>
      </c>
      <c r="M51" s="3">
        <v>4.9197578430174298E-2</v>
      </c>
      <c r="N51" s="3">
        <v>4.6066665649414397E-2</v>
      </c>
      <c r="O51" s="3">
        <v>4.5045852661131001E-2</v>
      </c>
      <c r="P51" s="5">
        <v>0.86385265491822105</v>
      </c>
      <c r="Q51" s="2">
        <v>3.2167064139753301E-2</v>
      </c>
      <c r="R51" s="1">
        <v>0.56256764968288298</v>
      </c>
      <c r="S51" s="5">
        <v>6.3815943416294401</v>
      </c>
      <c r="T51" s="2">
        <v>1.6841958782839499E-2</v>
      </c>
      <c r="U51" s="1">
        <v>6.2474152443777796E-7</v>
      </c>
      <c r="V51" s="5">
        <v>0.86280917457578299</v>
      </c>
      <c r="W51" s="2">
        <v>1.8018737127407002E-2</v>
      </c>
      <c r="X51" s="1">
        <v>5.1216496530765597E-6</v>
      </c>
      <c r="Y51" t="s">
        <v>372</v>
      </c>
      <c r="Z51" s="3">
        <v>6.4101999999999997</v>
      </c>
      <c r="AA51" s="2">
        <v>1.7999999999999999E-2</v>
      </c>
    </row>
    <row r="52" spans="1:28" x14ac:dyDescent="0.2">
      <c r="A52" s="4">
        <v>50</v>
      </c>
      <c r="B52">
        <v>44199508469566</v>
      </c>
      <c r="C52" t="s">
        <v>77</v>
      </c>
      <c r="D52" t="s">
        <v>25</v>
      </c>
      <c r="E52">
        <v>83.848986144570702</v>
      </c>
      <c r="F52">
        <v>-5.4678582469287198</v>
      </c>
      <c r="G52" s="3">
        <v>14.907686233520501</v>
      </c>
      <c r="H52" s="3">
        <v>14.327318191528301</v>
      </c>
      <c r="I52" s="3">
        <v>13.9069108963012</v>
      </c>
      <c r="J52" s="3">
        <v>2765</v>
      </c>
      <c r="K52" s="3">
        <v>7.6764705882352899</v>
      </c>
      <c r="L52" s="3">
        <v>0.55192110520000603</v>
      </c>
      <c r="M52" s="3">
        <v>3.1522178649900902E-2</v>
      </c>
      <c r="N52" s="3">
        <v>2.30259895324707E-2</v>
      </c>
      <c r="O52" s="3">
        <v>2.4854850769042199E-2</v>
      </c>
      <c r="P52" s="5">
        <v>0.46897520674076498</v>
      </c>
      <c r="Q52" s="2">
        <v>8.7264787082576203E-3</v>
      </c>
      <c r="R52" s="1">
        <v>8.4024068041102101E-3</v>
      </c>
      <c r="S52" s="5">
        <v>9.0400006629361401E-2</v>
      </c>
      <c r="T52" s="2">
        <v>7.7517179853316296E-3</v>
      </c>
      <c r="U52" s="1">
        <v>4.5761591937689201E-2</v>
      </c>
      <c r="V52" s="5">
        <v>7.8185757101902498</v>
      </c>
      <c r="W52" s="2">
        <v>6.2885242884287602E-3</v>
      </c>
      <c r="X52" s="1">
        <v>2.6478210704277201E-2</v>
      </c>
    </row>
    <row r="53" spans="1:28" x14ac:dyDescent="0.2">
      <c r="A53" s="4">
        <v>51</v>
      </c>
      <c r="B53">
        <v>44199508469849</v>
      </c>
      <c r="C53" t="s">
        <v>78</v>
      </c>
      <c r="D53" t="s">
        <v>27</v>
      </c>
      <c r="E53">
        <v>83.852203352762501</v>
      </c>
      <c r="F53">
        <v>-5.4939727656526696</v>
      </c>
      <c r="G53" s="3">
        <v>15.4848270416259</v>
      </c>
      <c r="H53" s="3">
        <v>14.9322299957275</v>
      </c>
      <c r="I53" s="3">
        <v>14.5251359939575</v>
      </c>
      <c r="J53" s="3">
        <v>2759</v>
      </c>
      <c r="K53" s="3">
        <v>7.7117647058823504</v>
      </c>
      <c r="L53" s="3">
        <v>0.59740181574745699</v>
      </c>
      <c r="M53" s="3">
        <v>3.0994319915771801E-2</v>
      </c>
      <c r="N53" s="3">
        <v>2.9237747192384499E-2</v>
      </c>
      <c r="O53" s="3">
        <v>2.9515075683594402E-2</v>
      </c>
      <c r="P53" s="5">
        <v>4.7160271707177501E-2</v>
      </c>
      <c r="Q53" s="2">
        <v>8.5841072304391596E-3</v>
      </c>
      <c r="R53" s="1">
        <v>0.12466821862922201</v>
      </c>
      <c r="S53" s="5">
        <v>4.7568788719173298E-2</v>
      </c>
      <c r="T53" s="2">
        <v>8.7284793678046001E-3</v>
      </c>
      <c r="U53" s="1">
        <v>3.27090645432808E-3</v>
      </c>
      <c r="V53" s="5">
        <v>0.13649770455403701</v>
      </c>
      <c r="W53" s="2">
        <v>8.0375209937382005E-3</v>
      </c>
      <c r="X53" s="1">
        <v>3.3702452216995499E-2</v>
      </c>
    </row>
    <row r="54" spans="1:28" x14ac:dyDescent="0.2">
      <c r="A54" s="4">
        <v>52</v>
      </c>
      <c r="B54">
        <v>44199508512242</v>
      </c>
      <c r="C54" t="s">
        <v>79</v>
      </c>
      <c r="D54" t="s">
        <v>27</v>
      </c>
      <c r="E54">
        <v>83.810440515001801</v>
      </c>
      <c r="F54">
        <v>-5.4842497944839801</v>
      </c>
      <c r="G54" s="3">
        <v>14.255010604858301</v>
      </c>
      <c r="H54" s="3">
        <v>13.738284111022899</v>
      </c>
      <c r="I54" s="3">
        <v>13.406301498413001</v>
      </c>
      <c r="J54" s="3">
        <v>2858</v>
      </c>
      <c r="K54" s="3">
        <v>7.1294117647058801</v>
      </c>
      <c r="L54" s="3">
        <v>0.57184571258781403</v>
      </c>
      <c r="M54" s="3">
        <v>2.39715576171875E-2</v>
      </c>
      <c r="N54" s="3">
        <v>2.6286125183105399E-2</v>
      </c>
      <c r="O54" s="3">
        <v>1.8565368652343001E-2</v>
      </c>
      <c r="P54" s="5">
        <v>4.5444027872453198E-2</v>
      </c>
      <c r="Q54" s="2">
        <v>7.9422505236985304E-3</v>
      </c>
      <c r="R54" s="1">
        <v>1.1716433754667499E-3</v>
      </c>
      <c r="S54" s="5">
        <v>7.1783087355595701E-2</v>
      </c>
      <c r="T54" s="2">
        <v>6.7532052761449697E-3</v>
      </c>
      <c r="U54" s="1">
        <v>1.88902591250035E-2</v>
      </c>
      <c r="V54" s="5">
        <v>0.43536759690597399</v>
      </c>
      <c r="W54" s="2">
        <v>6.0013684064027396E-3</v>
      </c>
      <c r="X54" s="1">
        <v>5.4371624037164003E-3</v>
      </c>
      <c r="Z54" s="3"/>
    </row>
    <row r="55" spans="1:28" ht="17" x14ac:dyDescent="0.25">
      <c r="A55" s="4">
        <v>53</v>
      </c>
      <c r="B55">
        <v>44199508512427</v>
      </c>
      <c r="C55" t="s">
        <v>80</v>
      </c>
      <c r="D55" t="s">
        <v>27</v>
      </c>
      <c r="E55">
        <v>83.799751990876501</v>
      </c>
      <c r="F55">
        <v>-5.4924466428475904</v>
      </c>
      <c r="G55" s="3">
        <v>14.949403762817299</v>
      </c>
      <c r="H55" s="3">
        <v>14.2013893127441</v>
      </c>
      <c r="I55" s="3">
        <v>13.6304149627685</v>
      </c>
      <c r="J55" s="3">
        <v>2773</v>
      </c>
      <c r="K55" s="3">
        <v>7.6294117647058801</v>
      </c>
      <c r="L55" s="3">
        <v>3.6844392525133198</v>
      </c>
      <c r="M55" s="3">
        <v>6.0166835784912102E-2</v>
      </c>
      <c r="N55" s="3">
        <v>6.00738525390625E-2</v>
      </c>
      <c r="O55" s="3">
        <v>5.0718116760254603E-2</v>
      </c>
      <c r="P55" s="5">
        <v>4.2771421442828599</v>
      </c>
      <c r="Q55" s="2">
        <v>2.8054779298945402E-2</v>
      </c>
      <c r="R55" s="1">
        <v>3.0190056449584602E-12</v>
      </c>
      <c r="S55" s="5">
        <v>1.3003846987429499</v>
      </c>
      <c r="T55" s="2">
        <v>2.9623428128029702E-2</v>
      </c>
      <c r="U55" s="1">
        <v>1.8027763367865198E-15</v>
      </c>
      <c r="V55" s="5">
        <v>4.2789723291969697</v>
      </c>
      <c r="W55" s="2">
        <v>2.1790499583478999E-2</v>
      </c>
      <c r="X55" s="1">
        <v>1.4342145524009201E-13</v>
      </c>
      <c r="Y55" t="s">
        <v>372</v>
      </c>
      <c r="Z55">
        <v>4.2881</v>
      </c>
      <c r="AA55" s="6">
        <v>2.1999999999999999E-2</v>
      </c>
      <c r="AB55" s="3">
        <f>0.022/0.028</f>
        <v>0.7857142857142857</v>
      </c>
    </row>
    <row r="56" spans="1:28" x14ac:dyDescent="0.2">
      <c r="A56" s="4">
        <v>54</v>
      </c>
      <c r="B56">
        <v>44199508511913</v>
      </c>
      <c r="C56" t="s">
        <v>81</v>
      </c>
      <c r="D56" t="s">
        <v>25</v>
      </c>
      <c r="E56">
        <v>83.832484604615502</v>
      </c>
      <c r="F56">
        <v>-5.5104489734249098</v>
      </c>
      <c r="G56" s="3">
        <v>12.244276046752899</v>
      </c>
      <c r="H56" s="3">
        <v>11.604711532592701</v>
      </c>
      <c r="I56" s="3">
        <v>11.316224098205501</v>
      </c>
      <c r="J56" s="3">
        <v>3164</v>
      </c>
      <c r="K56" s="3">
        <v>4.7310344827586199</v>
      </c>
      <c r="L56" s="3">
        <v>2.0217017831728401</v>
      </c>
      <c r="M56" s="3">
        <v>3.2969474792480399E-2</v>
      </c>
      <c r="N56" s="3">
        <v>3.4640312194824198E-2</v>
      </c>
      <c r="O56" s="3">
        <v>2.9117393493652999E-2</v>
      </c>
      <c r="P56" s="5">
        <v>2.2619222649475899</v>
      </c>
      <c r="Q56" s="2">
        <v>1.2069341239500301E-2</v>
      </c>
      <c r="R56" s="1">
        <v>2.15243451737558E-7</v>
      </c>
      <c r="S56" s="5">
        <v>2.2634582012977198</v>
      </c>
      <c r="T56" s="2">
        <v>1.33711979219867E-2</v>
      </c>
      <c r="U56" s="1">
        <v>8.5785640478132904E-7</v>
      </c>
      <c r="V56" s="5">
        <v>0.69160787975194205</v>
      </c>
      <c r="W56" s="2">
        <v>1.07942729615509E-2</v>
      </c>
      <c r="X56" s="1">
        <v>2.6717889231651302E-4</v>
      </c>
      <c r="Y56" t="s">
        <v>372</v>
      </c>
      <c r="Z56">
        <v>0.6915</v>
      </c>
      <c r="AA56" s="2">
        <v>1.0999999999999999E-2</v>
      </c>
      <c r="AB56" s="3">
        <f>0.01/0.011</f>
        <v>0.90909090909090917</v>
      </c>
    </row>
    <row r="57" spans="1:28" x14ac:dyDescent="0.2">
      <c r="A57" s="4">
        <v>55</v>
      </c>
      <c r="B57">
        <v>44199508511958</v>
      </c>
      <c r="C57" t="s">
        <v>82</v>
      </c>
      <c r="D57" t="s">
        <v>27</v>
      </c>
      <c r="E57">
        <v>83.826093540716997</v>
      </c>
      <c r="F57">
        <v>-5.49829098638837</v>
      </c>
      <c r="G57" s="3">
        <v>12.8813886642456</v>
      </c>
      <c r="H57" s="3">
        <v>12.3217344284057</v>
      </c>
      <c r="I57" s="3">
        <v>11.9383020401</v>
      </c>
      <c r="J57" s="3">
        <v>3002</v>
      </c>
      <c r="K57" s="3">
        <v>5.9111111111111097</v>
      </c>
      <c r="L57" s="3">
        <v>1.8767321682715601</v>
      </c>
      <c r="M57" s="3">
        <v>3.6859035491943297E-2</v>
      </c>
      <c r="N57" s="3">
        <v>4.0200233459472601E-2</v>
      </c>
      <c r="O57" s="3">
        <v>2.44550704956072E-2</v>
      </c>
      <c r="P57" s="5">
        <v>1.3827376014011701</v>
      </c>
      <c r="Q57" s="2">
        <v>1.44129490131672E-2</v>
      </c>
      <c r="R57" s="1">
        <v>1.4165381614820401E-2</v>
      </c>
      <c r="S57" s="5">
        <v>7.2209164343928794E-2</v>
      </c>
      <c r="T57" s="2">
        <v>1.3863704364721801E-2</v>
      </c>
      <c r="U57" s="1">
        <v>1.9828858156602002E-3</v>
      </c>
      <c r="V57" s="5">
        <v>3.59322972811115</v>
      </c>
      <c r="W57" s="2">
        <v>7.9285904659588506E-3</v>
      </c>
      <c r="X57" s="1">
        <v>4.5605183025348604E-3</v>
      </c>
    </row>
    <row r="58" spans="1:28" x14ac:dyDescent="0.2">
      <c r="A58" s="4">
        <v>56</v>
      </c>
      <c r="B58">
        <v>44199508511973</v>
      </c>
      <c r="C58" t="s">
        <v>83</v>
      </c>
      <c r="D58" t="s">
        <v>27</v>
      </c>
      <c r="E58">
        <v>83.824430088795793</v>
      </c>
      <c r="F58">
        <v>-5.5113451365882504</v>
      </c>
      <c r="G58" s="3">
        <v>13.3263435363769</v>
      </c>
      <c r="H58" s="3">
        <v>12.4863843917846</v>
      </c>
      <c r="I58" s="3">
        <v>11.815243721008301</v>
      </c>
      <c r="J58" s="3">
        <v>3115</v>
      </c>
      <c r="K58" s="3">
        <v>5.07407407407407</v>
      </c>
      <c r="L58" s="3">
        <v>45.708034308381698</v>
      </c>
      <c r="M58" s="3">
        <v>0.78966045379638605</v>
      </c>
      <c r="N58" s="3">
        <v>0.748354911804199</v>
      </c>
      <c r="O58" s="3">
        <v>0.51113834381103296</v>
      </c>
      <c r="P58" s="5">
        <v>4.1253953520352002</v>
      </c>
      <c r="Q58" s="2">
        <v>0.34709214409823103</v>
      </c>
      <c r="R58" s="1">
        <v>9.3925832606329002E-11</v>
      </c>
      <c r="S58" s="5">
        <v>4.1135163855751999</v>
      </c>
      <c r="T58" s="2">
        <v>0.30407524096667599</v>
      </c>
      <c r="U58" s="1">
        <v>1.20832263980221E-11</v>
      </c>
      <c r="V58" s="5">
        <v>4.1152091906721502</v>
      </c>
      <c r="W58" s="2">
        <v>0.21385407107698301</v>
      </c>
      <c r="X58" s="1">
        <v>1.47371844307782E-12</v>
      </c>
      <c r="Y58" t="s">
        <v>369</v>
      </c>
      <c r="Z58" s="3">
        <f>AVERAGE(P58,S58,V58)</f>
        <v>4.1180403094275171</v>
      </c>
      <c r="AA58" s="2">
        <f>AVERAGE(Q58,T58,W58)</f>
        <v>0.28834048538063001</v>
      </c>
      <c r="AB58" s="3">
        <f>W58/Q58</f>
        <v>0.61613054260444422</v>
      </c>
    </row>
    <row r="59" spans="1:28" x14ac:dyDescent="0.2">
      <c r="A59" s="4">
        <v>57</v>
      </c>
      <c r="B59">
        <v>44199508511914</v>
      </c>
      <c r="C59" t="s">
        <v>84</v>
      </c>
      <c r="D59" t="s">
        <v>25</v>
      </c>
      <c r="E59">
        <v>83.832796683303002</v>
      </c>
      <c r="F59">
        <v>-5.5089463089667099</v>
      </c>
      <c r="G59" s="3">
        <v>13.040746688842701</v>
      </c>
      <c r="H59" s="3">
        <v>12.3753671646118</v>
      </c>
      <c r="I59" s="3">
        <v>11.901293754577599</v>
      </c>
      <c r="J59" s="3">
        <v>2957</v>
      </c>
      <c r="K59" s="3">
        <v>6.3</v>
      </c>
      <c r="L59" s="3">
        <v>14.3651775981104</v>
      </c>
      <c r="M59" s="3">
        <v>0.189668178558349</v>
      </c>
      <c r="N59" s="3">
        <v>0.19466209411620999</v>
      </c>
      <c r="O59" s="3">
        <v>0.142254066467286</v>
      </c>
      <c r="P59" s="5">
        <v>3.7707233534439402</v>
      </c>
      <c r="Q59" s="2">
        <v>7.0278644467601806E-2</v>
      </c>
      <c r="R59" s="1">
        <v>4.3860584177069901E-5</v>
      </c>
      <c r="S59" s="5">
        <v>3.7721457311706201</v>
      </c>
      <c r="T59" s="2">
        <v>6.72702343555375E-2</v>
      </c>
      <c r="U59" s="1">
        <v>2.6012434392570099E-4</v>
      </c>
      <c r="V59" s="5">
        <v>3.77356918238993</v>
      </c>
      <c r="W59" s="2">
        <v>6.3743989474695006E-2</v>
      </c>
      <c r="X59" s="1">
        <v>1.02078040649671E-7</v>
      </c>
      <c r="Y59" t="s">
        <v>369</v>
      </c>
      <c r="Z59" s="3">
        <f>AVERAGE(P59,S59,V59)</f>
        <v>3.7721460890014966</v>
      </c>
      <c r="AA59" s="2">
        <f>AVERAGE(Q59,T59,W59)</f>
        <v>6.7097622765944775E-2</v>
      </c>
      <c r="AB59" s="3">
        <f>W59/Q59</f>
        <v>0.90701791358654826</v>
      </c>
    </row>
    <row r="60" spans="1:28" x14ac:dyDescent="0.2">
      <c r="A60" s="4">
        <v>58</v>
      </c>
      <c r="B60">
        <v>44199508511968</v>
      </c>
      <c r="C60" t="s">
        <v>85</v>
      </c>
      <c r="D60" t="s">
        <v>27</v>
      </c>
      <c r="E60">
        <v>83.824922198320806</v>
      </c>
      <c r="F60">
        <v>-5.5087702185008203</v>
      </c>
      <c r="G60" s="3">
        <v>13.159639358520501</v>
      </c>
      <c r="H60" s="3">
        <v>12.578095436096101</v>
      </c>
      <c r="I60" s="3">
        <v>12.218329429626399</v>
      </c>
      <c r="J60" s="3">
        <v>2968</v>
      </c>
      <c r="K60" s="3">
        <v>6.2</v>
      </c>
      <c r="L60" s="3">
        <v>1.19215262952701</v>
      </c>
      <c r="M60" s="3">
        <v>2.3603439331054601E-2</v>
      </c>
      <c r="N60" s="3">
        <v>3.1808853149414E-2</v>
      </c>
      <c r="O60" s="3">
        <v>2.2829055786132799E-2</v>
      </c>
      <c r="P60" s="5">
        <v>0.49753511783339099</v>
      </c>
      <c r="Q60" s="2">
        <v>8.2496059653925195E-3</v>
      </c>
      <c r="R60" s="1">
        <v>2.5126983688257198E-3</v>
      </c>
      <c r="S60" s="5">
        <v>0.81739074164895598</v>
      </c>
      <c r="T60" s="2">
        <v>1.0008974647672701E-2</v>
      </c>
      <c r="U60" s="1">
        <v>1.7605387713148101E-3</v>
      </c>
      <c r="V60" s="5">
        <v>0.817323934068927</v>
      </c>
      <c r="W60" s="2">
        <v>9.6434570284857704E-3</v>
      </c>
      <c r="X60" s="1">
        <v>1.2893332137936201E-3</v>
      </c>
    </row>
    <row r="61" spans="1:28" x14ac:dyDescent="0.2">
      <c r="A61" s="4">
        <v>59</v>
      </c>
      <c r="B61">
        <v>44199508512083</v>
      </c>
      <c r="C61" t="s">
        <v>86</v>
      </c>
      <c r="D61" t="s">
        <v>27</v>
      </c>
      <c r="E61">
        <v>83.817757385648306</v>
      </c>
      <c r="F61">
        <v>-5.5168722799864502</v>
      </c>
      <c r="G61" s="3">
        <v>13.283235549926699</v>
      </c>
      <c r="H61" s="3">
        <v>12.7307329177856</v>
      </c>
      <c r="I61" s="3">
        <v>12.435674667358301</v>
      </c>
      <c r="J61" s="3">
        <v>3078</v>
      </c>
      <c r="K61" s="3">
        <v>5.3481481481481401</v>
      </c>
      <c r="L61" s="3">
        <v>0.57333362194918802</v>
      </c>
      <c r="M61" s="3">
        <v>1.91292762756347E-2</v>
      </c>
      <c r="N61" s="3">
        <v>2.1952915191651101E-2</v>
      </c>
      <c r="O61" s="3">
        <v>1.8323326110840199E-2</v>
      </c>
      <c r="P61" s="5">
        <v>1.0366948303268999</v>
      </c>
      <c r="Q61" s="2">
        <v>5.8532085021850396E-3</v>
      </c>
      <c r="R61" s="1">
        <v>3.2309144066201501E-2</v>
      </c>
      <c r="S61" s="5">
        <v>4.8429466224342299E-2</v>
      </c>
      <c r="T61" s="2">
        <v>6.30667375761392E-3</v>
      </c>
      <c r="U61" s="1">
        <v>1.1952561868029499E-2</v>
      </c>
      <c r="V61" s="5">
        <v>0.122301208748649</v>
      </c>
      <c r="W61" s="2">
        <v>5.4120368884468199E-3</v>
      </c>
      <c r="X61" s="1">
        <v>0.13324301753998299</v>
      </c>
    </row>
    <row r="62" spans="1:28" x14ac:dyDescent="0.2">
      <c r="A62" s="4">
        <v>60</v>
      </c>
      <c r="B62">
        <v>44199508511980</v>
      </c>
      <c r="C62" t="s">
        <v>87</v>
      </c>
      <c r="D62" t="s">
        <v>27</v>
      </c>
      <c r="E62">
        <v>83.822570367154398</v>
      </c>
      <c r="F62">
        <v>-5.5129856308866803</v>
      </c>
      <c r="G62" s="3">
        <v>14.1571350097656</v>
      </c>
      <c r="H62" s="3">
        <v>13.596339225769</v>
      </c>
      <c r="I62" s="3">
        <v>13.1392288208007</v>
      </c>
      <c r="J62" s="3">
        <v>2855</v>
      </c>
      <c r="K62" s="3">
        <v>7.1470588235294104</v>
      </c>
      <c r="L62" s="3">
        <v>0.67381960846656896</v>
      </c>
      <c r="M62" s="3">
        <v>2.2647380828857401E-2</v>
      </c>
      <c r="N62" s="3">
        <v>2.5128364562988201E-2</v>
      </c>
      <c r="O62" s="3">
        <v>3.01164627075198E-2</v>
      </c>
      <c r="P62" s="5">
        <v>1.4816948189855199</v>
      </c>
      <c r="Q62" s="2">
        <v>7.3942287975091604E-3</v>
      </c>
      <c r="R62" s="1">
        <v>5.2979776334278398E-4</v>
      </c>
      <c r="S62" s="5">
        <v>0.116484464790482</v>
      </c>
      <c r="T62" s="2">
        <v>7.0936756442365198E-3</v>
      </c>
      <c r="U62" s="1">
        <v>1.6724595225168001E-2</v>
      </c>
      <c r="V62" s="5">
        <v>0.33279946529996401</v>
      </c>
      <c r="W62" s="2">
        <v>7.9121386979976206E-3</v>
      </c>
      <c r="X62" s="1">
        <v>4.2803561771483402E-2</v>
      </c>
      <c r="Z62" s="3"/>
    </row>
    <row r="63" spans="1:28" x14ac:dyDescent="0.2">
      <c r="A63" s="4">
        <v>61</v>
      </c>
      <c r="B63">
        <v>44199508469968</v>
      </c>
      <c r="C63" t="s">
        <v>88</v>
      </c>
      <c r="D63" t="s">
        <v>54</v>
      </c>
      <c r="E63">
        <v>83.846640470761102</v>
      </c>
      <c r="F63">
        <v>-5.5001807131636102</v>
      </c>
      <c r="G63" s="3">
        <v>17.748252868652301</v>
      </c>
      <c r="H63" s="3">
        <v>16.97216796875</v>
      </c>
      <c r="I63" s="3">
        <v>16.304409027099599</v>
      </c>
      <c r="J63" s="3">
        <v>2276</v>
      </c>
      <c r="K63" s="3">
        <v>9.5462555066079293</v>
      </c>
      <c r="L63" s="3">
        <v>-6.0255469345464899E-2</v>
      </c>
      <c r="M63" s="3">
        <v>0.144127273559568</v>
      </c>
      <c r="N63" s="3">
        <v>0.116809082031249</v>
      </c>
      <c r="O63" s="3">
        <v>0.10917472839355399</v>
      </c>
      <c r="P63" s="5">
        <v>4.7944644480989E-2</v>
      </c>
      <c r="Q63" s="2">
        <v>3.4557223642207403E-2</v>
      </c>
      <c r="R63" s="1">
        <v>4.1286361642595498E-2</v>
      </c>
      <c r="S63" s="5">
        <v>0.102506902160171</v>
      </c>
      <c r="T63" s="2">
        <v>3.1832549292857802E-2</v>
      </c>
      <c r="U63" s="1">
        <v>4.1340422728520197E-2</v>
      </c>
      <c r="V63" s="5">
        <v>0.248304281611335</v>
      </c>
      <c r="W63" s="2">
        <v>2.8884780189468402E-2</v>
      </c>
      <c r="X63" s="1">
        <v>3.3241334287168801E-3</v>
      </c>
      <c r="Z63" s="3"/>
    </row>
    <row r="64" spans="1:28" x14ac:dyDescent="0.2">
      <c r="A64" s="4">
        <v>62</v>
      </c>
      <c r="B64">
        <v>44199508512054</v>
      </c>
      <c r="C64" t="s">
        <v>89</v>
      </c>
      <c r="D64" t="s">
        <v>25</v>
      </c>
      <c r="E64">
        <v>83.830128241783399</v>
      </c>
      <c r="F64">
        <v>-5.4588613295025903</v>
      </c>
      <c r="G64" s="3">
        <v>13.611320495605399</v>
      </c>
      <c r="H64" s="3">
        <v>12.817882537841699</v>
      </c>
      <c r="I64" s="3">
        <v>12.291582107543899</v>
      </c>
      <c r="J64" s="3">
        <v>2951</v>
      </c>
      <c r="K64" s="3">
        <v>6.3545454545454501</v>
      </c>
      <c r="L64" s="3">
        <v>1.4672631552052999</v>
      </c>
      <c r="M64" s="3">
        <v>2.3653507232665998E-2</v>
      </c>
      <c r="N64" s="3">
        <v>3.0805587768554601E-2</v>
      </c>
      <c r="O64" s="3">
        <v>2.41872787475578E-2</v>
      </c>
      <c r="P64" s="5">
        <v>0.33267767834370099</v>
      </c>
      <c r="Q64" s="2">
        <v>1.0390420554621501E-2</v>
      </c>
      <c r="R64" s="1">
        <v>3.4753061189509701E-4</v>
      </c>
      <c r="S64" s="5">
        <v>0.249506183620682</v>
      </c>
      <c r="T64" s="2">
        <v>1.17756737254221E-2</v>
      </c>
      <c r="U64" s="1">
        <v>2.3671233599302398E-5</v>
      </c>
      <c r="V64" s="5">
        <v>0.33273302499944502</v>
      </c>
      <c r="W64" s="2">
        <v>9.4807518582763102E-3</v>
      </c>
      <c r="X64" s="1">
        <v>3.0585078418495502E-4</v>
      </c>
      <c r="Z64" s="3"/>
    </row>
    <row r="65" spans="1:28" x14ac:dyDescent="0.2">
      <c r="A65" s="4">
        <v>63</v>
      </c>
      <c r="B65">
        <v>44199508469280</v>
      </c>
      <c r="C65" t="s">
        <v>90</v>
      </c>
      <c r="D65" t="s">
        <v>25</v>
      </c>
      <c r="E65">
        <v>83.840105850296496</v>
      </c>
      <c r="F65">
        <v>-5.4540585992375696</v>
      </c>
      <c r="G65" s="3">
        <v>14.109508514404199</v>
      </c>
      <c r="H65" s="3">
        <v>13.360867500305099</v>
      </c>
      <c r="I65" s="3">
        <v>12.771389961242599</v>
      </c>
      <c r="J65" s="3">
        <v>2868</v>
      </c>
      <c r="K65" s="3">
        <v>7.0705882352941103</v>
      </c>
      <c r="L65" s="3">
        <v>3.6791403127271001</v>
      </c>
      <c r="M65" s="3">
        <v>7.5739955902099199E-2</v>
      </c>
      <c r="N65" s="3">
        <v>6.36631011962904E-2</v>
      </c>
      <c r="O65" s="3">
        <v>6.7796230316162095E-2</v>
      </c>
      <c r="P65" s="5">
        <v>4.7465377818070698E-2</v>
      </c>
      <c r="Q65" s="2">
        <v>2.7957192782629502E-2</v>
      </c>
      <c r="R65" s="1">
        <v>0.14760723904919901</v>
      </c>
      <c r="S65" s="5">
        <v>5.5626711687406197E-2</v>
      </c>
      <c r="T65" s="2">
        <v>3.0253970750166399E-2</v>
      </c>
      <c r="U65" s="1">
        <v>0.20236506595478199</v>
      </c>
      <c r="V65" s="5">
        <v>0.98901773645864199</v>
      </c>
      <c r="W65" s="2">
        <v>2.9390345853988999E-2</v>
      </c>
      <c r="X65" s="1">
        <v>1.6215353341694601E-2</v>
      </c>
      <c r="Z65" s="3"/>
    </row>
    <row r="66" spans="1:28" x14ac:dyDescent="0.2">
      <c r="A66" s="4">
        <v>64</v>
      </c>
      <c r="B66">
        <v>44199508515441</v>
      </c>
      <c r="C66" t="s">
        <v>91</v>
      </c>
      <c r="D66" t="s">
        <v>25</v>
      </c>
      <c r="E66">
        <v>83.840371465261697</v>
      </c>
      <c r="F66">
        <v>-5.4479269219735702</v>
      </c>
      <c r="G66" s="3">
        <v>15.152574539184499</v>
      </c>
      <c r="H66" s="3">
        <v>14.2357845306396</v>
      </c>
      <c r="I66" s="3">
        <v>13.662395477294901</v>
      </c>
      <c r="J66" s="3">
        <v>2757</v>
      </c>
      <c r="K66" s="3">
        <v>7.7235294117646998</v>
      </c>
      <c r="L66" s="3">
        <v>7.5586883544921797</v>
      </c>
      <c r="M66" s="3">
        <v>0.50922346115112405</v>
      </c>
      <c r="N66" s="3">
        <v>0.17165184020995999</v>
      </c>
      <c r="O66" s="3">
        <v>0.174223327636717</v>
      </c>
      <c r="P66" s="5">
        <v>0.49870129330407598</v>
      </c>
      <c r="Q66" s="2">
        <v>0.34658218905789301</v>
      </c>
      <c r="R66" s="1">
        <v>2.07179707100766E-9</v>
      </c>
      <c r="S66" s="5">
        <v>0.49885056037779701</v>
      </c>
      <c r="T66" s="2">
        <v>8.5797339653221394E-2</v>
      </c>
      <c r="U66" s="1">
        <v>1.4015312748132601E-16</v>
      </c>
      <c r="V66" s="5">
        <v>0.49882567632729702</v>
      </c>
      <c r="W66" s="2">
        <v>7.3169511911812701E-2</v>
      </c>
      <c r="X66" s="1">
        <v>1.0532311273070899E-12</v>
      </c>
      <c r="Y66" t="s">
        <v>367</v>
      </c>
    </row>
    <row r="67" spans="1:28" x14ac:dyDescent="0.2">
      <c r="A67" s="4">
        <v>65</v>
      </c>
      <c r="B67">
        <v>44199508469694</v>
      </c>
      <c r="C67" t="s">
        <v>92</v>
      </c>
      <c r="D67" t="s">
        <v>25</v>
      </c>
      <c r="E67">
        <v>83.909783887323897</v>
      </c>
      <c r="F67">
        <v>-5.4762912838153301</v>
      </c>
      <c r="G67" s="3">
        <v>12.8083686828613</v>
      </c>
      <c r="H67" s="3">
        <v>11.9687995910644</v>
      </c>
      <c r="I67" s="3">
        <v>11.627208709716699</v>
      </c>
      <c r="J67" s="3">
        <v>3129</v>
      </c>
      <c r="K67" s="3">
        <v>4.9724137931034402</v>
      </c>
      <c r="L67" s="3">
        <v>4.7326636499212604</v>
      </c>
      <c r="M67" s="3">
        <v>5.53296089172352E-2</v>
      </c>
      <c r="N67" s="3">
        <v>7.1728229522704995E-2</v>
      </c>
      <c r="O67" s="3">
        <v>5.9005355834960499E-2</v>
      </c>
      <c r="P67" s="5">
        <v>9.3109481688392197</v>
      </c>
      <c r="Q67" s="2">
        <v>2.6810052758594299E-2</v>
      </c>
      <c r="R67" s="1">
        <v>4.0794898810423998E-21</v>
      </c>
      <c r="S67" s="5">
        <v>9.3196256601429006</v>
      </c>
      <c r="T67" s="2">
        <v>3.5287924741639699E-2</v>
      </c>
      <c r="U67" s="1">
        <v>2.8315535198861798E-28</v>
      </c>
      <c r="V67" s="5">
        <v>9.3196256601429006</v>
      </c>
      <c r="W67" s="2">
        <v>2.7075663652448099E-2</v>
      </c>
      <c r="X67" s="1">
        <v>1.7437212219041999E-16</v>
      </c>
      <c r="Y67" t="s">
        <v>369</v>
      </c>
      <c r="Z67" s="3">
        <f>AVERAGE(P67,S67,V67)</f>
        <v>9.3167331630416736</v>
      </c>
      <c r="AA67" s="2">
        <f>AVERAGE(Q67,T67,W67)</f>
        <v>2.9724547050894033E-2</v>
      </c>
      <c r="AB67" s="3">
        <f>W67/Q67</f>
        <v>1.009907138051739</v>
      </c>
    </row>
    <row r="68" spans="1:28" x14ac:dyDescent="0.2">
      <c r="A68" s="4">
        <v>66</v>
      </c>
      <c r="B68">
        <v>44199508469855</v>
      </c>
      <c r="C68" t="s">
        <v>93</v>
      </c>
      <c r="D68" t="s">
        <v>27</v>
      </c>
      <c r="E68">
        <v>83.898409460120902</v>
      </c>
      <c r="F68">
        <v>-5.4934694826008998</v>
      </c>
      <c r="G68" s="3">
        <v>12.8731079101562</v>
      </c>
      <c r="H68" s="3">
        <v>12.2690086364746</v>
      </c>
      <c r="I68" s="3">
        <v>12.013441085815399</v>
      </c>
      <c r="J68" s="3">
        <v>3170</v>
      </c>
      <c r="K68" s="3">
        <v>4.68965517241379</v>
      </c>
      <c r="L68" s="3">
        <v>1.2863126059835199</v>
      </c>
      <c r="M68" s="3">
        <v>2.4922466278077499E-2</v>
      </c>
      <c r="N68" s="3">
        <v>3.07106971740722E-2</v>
      </c>
      <c r="O68" s="3">
        <v>2.5264358520509199E-2</v>
      </c>
      <c r="P68" s="5">
        <v>0.78112469405821905</v>
      </c>
      <c r="Q68" s="2">
        <v>7.4722327065348901E-3</v>
      </c>
      <c r="R68" s="1">
        <v>5.40936441440987E-3</v>
      </c>
      <c r="S68" s="5">
        <v>0.780880706960279</v>
      </c>
      <c r="T68" s="2">
        <v>8.4877099347509099E-3</v>
      </c>
      <c r="U68" s="1">
        <v>3.7727896698845102E-3</v>
      </c>
      <c r="V68" s="5">
        <v>0.780880706960279</v>
      </c>
      <c r="W68" s="2">
        <v>8.0541294865440899E-3</v>
      </c>
      <c r="X68" s="1">
        <v>2.9287795614469801E-4</v>
      </c>
    </row>
    <row r="69" spans="1:28" x14ac:dyDescent="0.2">
      <c r="A69" s="4">
        <v>67</v>
      </c>
      <c r="B69">
        <v>44199508469696</v>
      </c>
      <c r="C69" t="s">
        <v>94</v>
      </c>
      <c r="D69" t="s">
        <v>25</v>
      </c>
      <c r="E69">
        <v>83.908838673176007</v>
      </c>
      <c r="F69">
        <v>-5.4759975091517399</v>
      </c>
      <c r="G69" s="3">
        <v>13.689125061035099</v>
      </c>
      <c r="H69" s="3">
        <v>12.7230625152587</v>
      </c>
      <c r="I69" s="3">
        <v>11.9528245925903</v>
      </c>
      <c r="J69" s="3">
        <v>3100</v>
      </c>
      <c r="K69" s="3">
        <v>5.1851851851851798</v>
      </c>
      <c r="L69" s="3">
        <v>17.518914274467001</v>
      </c>
      <c r="M69" s="3">
        <v>0.25844907760620101</v>
      </c>
      <c r="N69" s="3">
        <v>0.21730709075927701</v>
      </c>
      <c r="O69" s="3">
        <v>0.26874904632568197</v>
      </c>
      <c r="P69" s="5">
        <v>1.6422989543986399</v>
      </c>
      <c r="Q69" s="2">
        <v>9.6744814590941502E-2</v>
      </c>
      <c r="R69" s="1">
        <v>2.30965903744527E-7</v>
      </c>
      <c r="S69" s="5">
        <v>0.71658605040009504</v>
      </c>
      <c r="T69" s="2">
        <v>6.0763498955736697E-2</v>
      </c>
      <c r="U69" s="1">
        <v>1.4714338660830601E-2</v>
      </c>
      <c r="V69" s="5">
        <v>44.247603244837698</v>
      </c>
      <c r="W69" s="2">
        <v>8.4082422206935306E-2</v>
      </c>
      <c r="X69" s="1">
        <v>3.11610910507021E-4</v>
      </c>
      <c r="Y69" t="s">
        <v>373</v>
      </c>
      <c r="Z69" s="3">
        <v>1.64</v>
      </c>
      <c r="AA69" s="2">
        <v>9.4E-2</v>
      </c>
    </row>
    <row r="70" spans="1:28" x14ac:dyDescent="0.2">
      <c r="A70" s="4">
        <v>68</v>
      </c>
      <c r="B70">
        <v>44199508470074</v>
      </c>
      <c r="C70" t="s">
        <v>95</v>
      </c>
      <c r="D70" t="s">
        <v>25</v>
      </c>
      <c r="E70">
        <v>83.860228842507397</v>
      </c>
      <c r="F70">
        <v>-5.50458038927649</v>
      </c>
      <c r="G70" s="3">
        <v>12.9077644348144</v>
      </c>
      <c r="H70" s="3">
        <v>12.2702293395996</v>
      </c>
      <c r="I70" s="3">
        <v>11.8617715835571</v>
      </c>
      <c r="J70" s="3">
        <v>3090</v>
      </c>
      <c r="K70" s="3">
        <v>5.2592592592592498</v>
      </c>
      <c r="L70" s="3">
        <v>5.8187785777010603</v>
      </c>
      <c r="M70" s="3">
        <v>0.10598840713501</v>
      </c>
      <c r="N70" s="3">
        <v>9.6454143524169894E-2</v>
      </c>
      <c r="O70" s="3">
        <v>8.8619422912596904E-2</v>
      </c>
      <c r="P70" s="5">
        <v>0.15717520917487901</v>
      </c>
      <c r="Q70" s="2">
        <v>2.9291768667062599E-2</v>
      </c>
      <c r="R70" s="1">
        <v>5.9364559789550297E-2</v>
      </c>
      <c r="S70" s="5">
        <v>1.0118342945799099</v>
      </c>
      <c r="T70" s="2">
        <v>2.4052845015926302E-2</v>
      </c>
      <c r="U70" s="1">
        <v>2.4342068272656101E-2</v>
      </c>
      <c r="V70" s="5">
        <v>0.116761925334329</v>
      </c>
      <c r="W70" s="2">
        <v>2.6412833082507799E-2</v>
      </c>
      <c r="X70" s="1">
        <v>1.93000929594862E-2</v>
      </c>
    </row>
    <row r="71" spans="1:28" x14ac:dyDescent="0.2">
      <c r="A71" s="4">
        <v>69</v>
      </c>
      <c r="B71">
        <v>44199508469940</v>
      </c>
      <c r="C71" t="s">
        <v>96</v>
      </c>
      <c r="D71" t="s">
        <v>27</v>
      </c>
      <c r="E71">
        <v>83.855100001637595</v>
      </c>
      <c r="F71">
        <v>-5.4976793492038798</v>
      </c>
      <c r="G71" s="3">
        <v>13.089723587036101</v>
      </c>
      <c r="H71" s="3">
        <v>12.419730186462401</v>
      </c>
      <c r="I71" s="3">
        <v>12.091316223144499</v>
      </c>
      <c r="J71" s="3">
        <v>3145</v>
      </c>
      <c r="K71" s="3">
        <v>4.8620689655172402</v>
      </c>
      <c r="L71" s="3">
        <v>0.71415758889818903</v>
      </c>
      <c r="M71" s="3">
        <v>2.1825504302979502E-2</v>
      </c>
      <c r="N71" s="3">
        <v>2.7555274963379599E-2</v>
      </c>
      <c r="O71" s="3">
        <v>2.6949691772459799E-2</v>
      </c>
      <c r="P71" s="5">
        <v>5.0679145613617201E-2</v>
      </c>
      <c r="Q71" s="2">
        <v>7.3815800088502101E-3</v>
      </c>
      <c r="R71" s="1">
        <v>3.8568654454449902E-2</v>
      </c>
      <c r="S71" s="5">
        <v>0.11631780871844299</v>
      </c>
      <c r="T71" s="2">
        <v>8.5240647018374402E-3</v>
      </c>
      <c r="U71" s="1">
        <v>9.1384472254164902E-3</v>
      </c>
      <c r="V71" s="5">
        <v>0.49899991683299999</v>
      </c>
      <c r="W71" s="2">
        <v>2.9683287968068899E-2</v>
      </c>
      <c r="X71" s="1">
        <v>1.3839657761074999E-3</v>
      </c>
    </row>
    <row r="72" spans="1:28" x14ac:dyDescent="0.2">
      <c r="A72" s="4">
        <v>70</v>
      </c>
      <c r="B72">
        <v>44199508469829</v>
      </c>
      <c r="C72" t="s">
        <v>97</v>
      </c>
      <c r="D72" t="s">
        <v>25</v>
      </c>
      <c r="E72">
        <v>83.876885656210007</v>
      </c>
      <c r="F72">
        <v>-5.4698022278252001</v>
      </c>
      <c r="G72" s="3">
        <v>13.8416786193847</v>
      </c>
      <c r="H72" s="3">
        <v>13.037157058715801</v>
      </c>
      <c r="I72" s="3">
        <v>12.4845066070556</v>
      </c>
      <c r="J72" s="3">
        <v>3042</v>
      </c>
      <c r="K72" s="3">
        <v>5.6148148148148103</v>
      </c>
      <c r="L72" s="3">
        <v>6.5993519864341001</v>
      </c>
      <c r="M72" s="3">
        <v>0.10959939956664901</v>
      </c>
      <c r="N72" s="3">
        <v>0.164948940277099</v>
      </c>
      <c r="O72" s="3">
        <v>0.14287986755371099</v>
      </c>
      <c r="P72" s="5">
        <v>0.50039823525487004</v>
      </c>
      <c r="Q72" s="2">
        <v>3.9710942353867101E-2</v>
      </c>
      <c r="R72" s="1">
        <v>5.9677690014252301E-3</v>
      </c>
      <c r="S72" s="5">
        <v>0.49882567632729702</v>
      </c>
      <c r="T72" s="2">
        <v>6.9633849778275497E-2</v>
      </c>
      <c r="U72" s="1">
        <v>6.8436717864497596E-11</v>
      </c>
      <c r="V72" s="5">
        <v>0.498502409438351</v>
      </c>
      <c r="W72" s="2">
        <v>5.6877236201683799E-2</v>
      </c>
      <c r="X72" s="1">
        <v>3.1616700054107198E-9</v>
      </c>
      <c r="Y72" t="s">
        <v>367</v>
      </c>
    </row>
    <row r="73" spans="1:28" x14ac:dyDescent="0.2">
      <c r="A73" s="4">
        <v>71</v>
      </c>
      <c r="B73">
        <v>44199508469840</v>
      </c>
      <c r="C73" t="s">
        <v>98</v>
      </c>
      <c r="D73" t="s">
        <v>27</v>
      </c>
      <c r="E73">
        <v>83.857160665274606</v>
      </c>
      <c r="F73">
        <v>-5.4931668526472102</v>
      </c>
      <c r="G73" s="3">
        <v>13.8142080307006</v>
      </c>
      <c r="H73" s="3">
        <v>13.1475811004638</v>
      </c>
      <c r="I73" s="3">
        <v>12.6715335845947</v>
      </c>
      <c r="J73" s="3">
        <v>2860</v>
      </c>
      <c r="K73" s="3">
        <v>7.1176470588235201</v>
      </c>
      <c r="L73" s="3">
        <v>23.01842788578</v>
      </c>
      <c r="M73" s="3">
        <v>0.37349834442138702</v>
      </c>
      <c r="N73" s="3">
        <v>0.302796840667724</v>
      </c>
      <c r="O73" s="3">
        <v>0.22053985595703099</v>
      </c>
      <c r="P73" s="5">
        <v>3.2679602396514098</v>
      </c>
      <c r="Q73" s="2">
        <v>0.17818665767869299</v>
      </c>
      <c r="R73" s="1">
        <v>1.0314162622966E-16</v>
      </c>
      <c r="S73" s="5">
        <v>3.27009755831698</v>
      </c>
      <c r="T73" s="2">
        <v>0.13521143667948901</v>
      </c>
      <c r="U73" s="1">
        <v>1.12212714582931E-21</v>
      </c>
      <c r="V73" s="5">
        <v>3.27009755831698</v>
      </c>
      <c r="W73" s="2">
        <v>0.10503131961749999</v>
      </c>
      <c r="X73" s="1">
        <v>4.5999274474790997E-22</v>
      </c>
      <c r="Y73" t="s">
        <v>369</v>
      </c>
      <c r="Z73" s="3">
        <f>AVERAGE(P73,S73,V73)</f>
        <v>3.2693851187617899</v>
      </c>
      <c r="AA73" s="2">
        <f>AVERAGE(Q73,T73,W73)</f>
        <v>0.13947647132522734</v>
      </c>
      <c r="AB73" s="3">
        <f>W73/Q73</f>
        <v>0.58944547804972558</v>
      </c>
    </row>
    <row r="74" spans="1:28" x14ac:dyDescent="0.2">
      <c r="A74" s="4">
        <v>72</v>
      </c>
      <c r="B74">
        <v>44199508469816</v>
      </c>
      <c r="C74" t="s">
        <v>99</v>
      </c>
      <c r="D74" t="s">
        <v>25</v>
      </c>
      <c r="E74">
        <v>83.867648970012695</v>
      </c>
      <c r="F74">
        <v>-5.4932175194064401</v>
      </c>
      <c r="G74" s="3">
        <v>16.935256958007798</v>
      </c>
      <c r="H74" s="3">
        <v>16.249221801757798</v>
      </c>
      <c r="I74" s="3">
        <v>15.687770843505801</v>
      </c>
      <c r="J74" s="3">
        <v>2410</v>
      </c>
      <c r="K74" s="3">
        <v>8.9677419354838701</v>
      </c>
      <c r="L74" s="3">
        <v>2.0331979204517898</v>
      </c>
      <c r="M74" s="3">
        <v>8.8524818420410101E-2</v>
      </c>
      <c r="N74" s="3">
        <v>0.102672576904296</v>
      </c>
      <c r="O74" s="3">
        <v>0.129208183288572</v>
      </c>
      <c r="P74" s="5">
        <v>6.8732487461996505E-2</v>
      </c>
      <c r="Q74" s="2">
        <v>2.6938472894962501E-2</v>
      </c>
      <c r="R74" s="1">
        <v>0.16001118173298801</v>
      </c>
      <c r="S74" s="5">
        <v>0.108001407624211</v>
      </c>
      <c r="T74" s="2">
        <v>2.7718554423125399E-2</v>
      </c>
      <c r="U74" s="1">
        <v>4.3073587699382999E-2</v>
      </c>
      <c r="V74" s="5">
        <v>0.27513986334663099</v>
      </c>
      <c r="W74" s="2">
        <v>3.4782189290973202E-2</v>
      </c>
      <c r="X74" s="1">
        <v>4.4863571762586603E-2</v>
      </c>
    </row>
    <row r="75" spans="1:28" x14ac:dyDescent="0.2">
      <c r="A75" s="4">
        <v>73</v>
      </c>
      <c r="B75">
        <v>44199508469998</v>
      </c>
      <c r="C75" t="s">
        <v>100</v>
      </c>
      <c r="D75" t="s">
        <v>27</v>
      </c>
      <c r="E75">
        <v>83.882017247888399</v>
      </c>
      <c r="F75">
        <v>-5.5011463804728304</v>
      </c>
      <c r="G75" s="3">
        <v>12.3114700317382</v>
      </c>
      <c r="H75" s="3">
        <v>11.751856803894</v>
      </c>
      <c r="I75" s="3">
        <v>11.3919773101806</v>
      </c>
      <c r="J75" s="3">
        <v>3032</v>
      </c>
      <c r="K75" s="3">
        <v>5.6888888888888802</v>
      </c>
      <c r="L75" s="3">
        <v>9.9032540727955407</v>
      </c>
      <c r="M75" s="3">
        <v>0.10788898468017601</v>
      </c>
      <c r="N75" s="3">
        <v>0.118437767028808</v>
      </c>
      <c r="O75" s="3">
        <v>9.7751426696776195E-2</v>
      </c>
      <c r="P75" s="5">
        <v>5.5493664446910804</v>
      </c>
      <c r="Q75" s="2">
        <v>5.6883768667943597E-2</v>
      </c>
      <c r="R75" s="1">
        <v>1.17391793491884E-33</v>
      </c>
      <c r="S75" s="5">
        <v>5.5524477142328301</v>
      </c>
      <c r="T75" s="2">
        <v>5.9624322196446498E-2</v>
      </c>
      <c r="U75" s="1">
        <v>2.2548521229236101E-39</v>
      </c>
      <c r="V75" s="5">
        <v>5.5524477142328301</v>
      </c>
      <c r="W75" s="2">
        <v>4.74338579622181E-2</v>
      </c>
      <c r="X75" s="1">
        <v>3.3271896570570699E-33</v>
      </c>
      <c r="Y75" t="s">
        <v>369</v>
      </c>
      <c r="Z75" s="3">
        <f>AVERAGE(P75,S75,V75)</f>
        <v>5.5514206243855808</v>
      </c>
      <c r="AA75" s="2">
        <f>AVERAGE(Q75,T75,W75)</f>
        <v>5.4647316275536068E-2</v>
      </c>
      <c r="AB75" s="3">
        <f>W75/Q75</f>
        <v>0.83387333633098537</v>
      </c>
    </row>
    <row r="76" spans="1:28" x14ac:dyDescent="0.2">
      <c r="A76" s="4">
        <v>74</v>
      </c>
      <c r="B76">
        <v>44199508469253</v>
      </c>
      <c r="C76" t="s">
        <v>101</v>
      </c>
      <c r="D76" t="s">
        <v>27</v>
      </c>
      <c r="E76">
        <v>83.893240787510095</v>
      </c>
      <c r="F76">
        <v>-5.4499172053667397</v>
      </c>
      <c r="G76" s="3">
        <v>12.980201721191399</v>
      </c>
      <c r="H76" s="3">
        <v>12.375059127807599</v>
      </c>
      <c r="I76" s="3">
        <v>11.886173248291</v>
      </c>
      <c r="J76" s="3">
        <v>2860</v>
      </c>
      <c r="K76" s="3">
        <v>7.1176470588235201</v>
      </c>
      <c r="L76" s="3">
        <v>5.7164581062257698</v>
      </c>
      <c r="M76" s="3">
        <v>5.3105831146241997E-2</v>
      </c>
      <c r="N76" s="3">
        <v>0.113571643829345</v>
      </c>
      <c r="O76" s="3">
        <v>0.15929031372070299</v>
      </c>
      <c r="P76" s="5">
        <v>3.1705638342845002</v>
      </c>
      <c r="Q76" s="2">
        <v>2.2855286676267302E-2</v>
      </c>
      <c r="R76" s="1">
        <v>1.38152310404088E-10</v>
      </c>
      <c r="S76" s="5">
        <v>0.49808030748285698</v>
      </c>
      <c r="T76" s="2">
        <v>3.7588075745770798E-2</v>
      </c>
      <c r="U76" s="1">
        <v>3.59466525102896E-5</v>
      </c>
      <c r="V76" s="5">
        <v>0.50012294740351704</v>
      </c>
      <c r="W76" s="2">
        <v>6.4745503266396401E-2</v>
      </c>
      <c r="X76" s="1">
        <v>1.45376943089919E-10</v>
      </c>
      <c r="Y76" t="s">
        <v>372</v>
      </c>
      <c r="Z76">
        <v>3.17</v>
      </c>
      <c r="AA76" s="2">
        <v>2.3E-2</v>
      </c>
      <c r="AB76" s="3">
        <f>0.021/0.023</f>
        <v>0.91304347826086962</v>
      </c>
    </row>
    <row r="77" spans="1:28" x14ac:dyDescent="0.2">
      <c r="A77" s="4">
        <v>75</v>
      </c>
      <c r="B77">
        <v>44199508469586</v>
      </c>
      <c r="C77" t="s">
        <v>102</v>
      </c>
      <c r="D77" t="s">
        <v>27</v>
      </c>
      <c r="E77">
        <v>83.880879612645401</v>
      </c>
      <c r="F77">
        <v>-5.47122767653984</v>
      </c>
      <c r="G77" s="3">
        <v>13.0646247863769</v>
      </c>
      <c r="H77" s="3">
        <v>12.375111579895</v>
      </c>
      <c r="I77" s="3">
        <v>11.899477005004799</v>
      </c>
      <c r="J77" s="3">
        <v>2968</v>
      </c>
      <c r="K77" s="3">
        <v>6.2</v>
      </c>
      <c r="L77" s="3">
        <v>4.29318071705426</v>
      </c>
      <c r="M77" s="3">
        <v>6.5922927856446295E-2</v>
      </c>
      <c r="N77" s="3">
        <v>6.6378116607666002E-2</v>
      </c>
      <c r="O77" s="3">
        <v>7.0563888549804304E-2</v>
      </c>
      <c r="P77" s="5">
        <v>0.50014796105498305</v>
      </c>
      <c r="Q77" s="2">
        <v>2.5546501371830899E-2</v>
      </c>
      <c r="R77" s="1">
        <v>5.0687966375625796E-9</v>
      </c>
      <c r="S77" s="5">
        <v>0.50062369628702497</v>
      </c>
      <c r="T77" s="2">
        <v>2.4902011647370499E-2</v>
      </c>
      <c r="U77" s="1">
        <v>2.1435189428782499E-5</v>
      </c>
      <c r="V77" s="5">
        <v>0.50029809552398097</v>
      </c>
      <c r="W77" s="2">
        <v>2.83185822490255E-2</v>
      </c>
      <c r="X77" s="1">
        <v>3.5095059392280299E-10</v>
      </c>
      <c r="Y77" t="s">
        <v>367</v>
      </c>
    </row>
    <row r="78" spans="1:28" x14ac:dyDescent="0.2">
      <c r="A78" s="4">
        <v>76</v>
      </c>
      <c r="B78">
        <v>44199508469301</v>
      </c>
      <c r="C78" t="s">
        <v>103</v>
      </c>
      <c r="D78" t="s">
        <v>54</v>
      </c>
      <c r="E78">
        <v>83.894378629764603</v>
      </c>
      <c r="F78">
        <v>-5.4542090647357098</v>
      </c>
      <c r="G78" s="3">
        <v>14.4272441864013</v>
      </c>
      <c r="H78" s="3">
        <v>13.8830108642578</v>
      </c>
      <c r="I78" s="3">
        <v>13.564596176147401</v>
      </c>
      <c r="J78" s="3">
        <v>2867</v>
      </c>
      <c r="K78" s="3">
        <v>7.0764705882352903</v>
      </c>
      <c r="L78" s="3">
        <v>2.1141239136688399</v>
      </c>
      <c r="M78" s="3">
        <v>3.9157390594480597E-2</v>
      </c>
      <c r="N78" s="3">
        <v>3.7259101867675698E-2</v>
      </c>
      <c r="O78" s="3">
        <v>2.9878616333007799E-2</v>
      </c>
      <c r="P78" s="5">
        <v>0.42607406618378002</v>
      </c>
      <c r="Q78" s="2">
        <v>1.6077205588734399E-2</v>
      </c>
      <c r="R78" s="1">
        <v>1.82861474300464E-6</v>
      </c>
      <c r="S78" s="5">
        <v>0.42605591297061601</v>
      </c>
      <c r="T78" s="2">
        <v>1.9551969309996999E-2</v>
      </c>
      <c r="U78" s="1">
        <v>0.23173748447728701</v>
      </c>
      <c r="V78" s="5">
        <v>0.425947026167454</v>
      </c>
      <c r="W78" s="2">
        <v>9.2450482192619598E-3</v>
      </c>
      <c r="X78" s="1">
        <v>2.3470331213178399E-4</v>
      </c>
      <c r="Y78" t="s">
        <v>370</v>
      </c>
      <c r="Z78" s="3">
        <f>AVERAGE(P78,S78,V78)</f>
        <v>0.42602566844061668</v>
      </c>
      <c r="AA78" s="2">
        <f>AVERAGE(Q78,T78,W78)</f>
        <v>1.4958074372664451E-2</v>
      </c>
      <c r="AB78" s="3">
        <f>W78/Q78</f>
        <v>0.57504074126788174</v>
      </c>
    </row>
    <row r="79" spans="1:28" x14ac:dyDescent="0.2">
      <c r="A79" s="4">
        <v>77</v>
      </c>
      <c r="B79">
        <v>44199508470399</v>
      </c>
      <c r="C79" t="s">
        <v>104</v>
      </c>
      <c r="D79" t="s">
        <v>27</v>
      </c>
      <c r="E79">
        <v>83.931647642226693</v>
      </c>
      <c r="F79">
        <v>-5.5366108603083104</v>
      </c>
      <c r="G79" s="3">
        <v>13.701103210449199</v>
      </c>
      <c r="H79" s="3">
        <v>12.9948215484619</v>
      </c>
      <c r="I79" s="3">
        <v>12.558897018432599</v>
      </c>
      <c r="J79" s="3">
        <v>3039</v>
      </c>
      <c r="K79" s="3">
        <v>5.6370370370370297</v>
      </c>
      <c r="L79" s="3">
        <v>1.5151403855907799</v>
      </c>
      <c r="M79" s="3">
        <v>2.3778057098388299E-2</v>
      </c>
      <c r="N79" s="3">
        <v>2.9482364654540998E-2</v>
      </c>
      <c r="O79" s="3">
        <v>3.0908393859863902E-2</v>
      </c>
      <c r="P79" s="5">
        <v>0.65363476915702501</v>
      </c>
      <c r="Q79" s="2">
        <v>6.4983671661840202E-3</v>
      </c>
      <c r="R79" s="1">
        <v>0.138656251216144</v>
      </c>
      <c r="S79" s="5">
        <v>6.4133130244241304E-2</v>
      </c>
      <c r="T79" s="2">
        <v>8.5712197180219107E-3</v>
      </c>
      <c r="U79" s="1">
        <v>6.2024003482039998E-3</v>
      </c>
      <c r="V79" s="5">
        <v>4.1751213225726003E-2</v>
      </c>
      <c r="W79" s="2">
        <v>7.8676103449728998E-3</v>
      </c>
      <c r="X79" s="1">
        <v>4.8397020219466099E-3</v>
      </c>
    </row>
    <row r="80" spans="1:28" x14ac:dyDescent="0.2">
      <c r="A80" s="4">
        <v>78</v>
      </c>
      <c r="B80">
        <v>44199508470674</v>
      </c>
      <c r="C80" t="s">
        <v>105</v>
      </c>
      <c r="D80" t="s">
        <v>27</v>
      </c>
      <c r="E80">
        <v>83.924948591097703</v>
      </c>
      <c r="F80">
        <v>-5.5320783536343701</v>
      </c>
      <c r="G80" s="3">
        <v>15.313946723937899</v>
      </c>
      <c r="H80" s="3">
        <v>14.4830522537231</v>
      </c>
      <c r="I80" s="3">
        <v>13.917238235473601</v>
      </c>
      <c r="J80" s="3">
        <v>2828</v>
      </c>
      <c r="K80" s="3">
        <v>7.3058823529411701</v>
      </c>
      <c r="L80" s="3">
        <v>1.2538534948068001</v>
      </c>
      <c r="M80" s="3">
        <v>3.6837196350095497E-2</v>
      </c>
      <c r="N80" s="3">
        <v>3.2402515411376898E-2</v>
      </c>
      <c r="O80" s="3">
        <v>2.7654838562011001E-2</v>
      </c>
      <c r="P80" s="5">
        <v>1.69634577325417</v>
      </c>
      <c r="Q80" s="2">
        <v>1.21944355161275E-2</v>
      </c>
      <c r="R80" s="1">
        <v>4.99072333182991E-4</v>
      </c>
      <c r="S80" s="5">
        <v>1.69605806196291</v>
      </c>
      <c r="T80" s="2">
        <v>9.1574742781786091E-3</v>
      </c>
      <c r="U80" s="1">
        <v>3.0319683188127201E-2</v>
      </c>
      <c r="V80" s="5">
        <v>0.100594094431423</v>
      </c>
      <c r="W80" s="2">
        <v>7.4411844764016499E-3</v>
      </c>
      <c r="X80" s="1">
        <v>3.6655888215448101E-2</v>
      </c>
    </row>
    <row r="81" spans="1:28" x14ac:dyDescent="0.2">
      <c r="A81" s="4">
        <v>79</v>
      </c>
      <c r="B81">
        <v>44199508515254</v>
      </c>
      <c r="C81" t="s">
        <v>106</v>
      </c>
      <c r="D81" t="s">
        <v>27</v>
      </c>
      <c r="E81">
        <v>83.619068494937096</v>
      </c>
      <c r="F81">
        <v>-5.5090456313426301</v>
      </c>
      <c r="G81" s="3">
        <v>14.635738372802701</v>
      </c>
      <c r="H81" s="3">
        <v>14.053697586059499</v>
      </c>
      <c r="I81" s="3">
        <v>13.571714401245099</v>
      </c>
      <c r="J81" s="3">
        <v>2841</v>
      </c>
      <c r="K81" s="3">
        <v>7.2294117647058798</v>
      </c>
      <c r="L81" s="3">
        <v>5.5280799570009602</v>
      </c>
      <c r="M81" s="3">
        <v>0.1443772315979</v>
      </c>
      <c r="N81" s="3">
        <v>0.104191780090332</v>
      </c>
      <c r="O81" s="3">
        <v>0.12682132720947101</v>
      </c>
      <c r="P81" s="5">
        <v>0.41579868329868303</v>
      </c>
      <c r="Q81" s="2">
        <v>3.9890715748856699E-2</v>
      </c>
      <c r="R81" s="1">
        <v>5.00624496813293E-2</v>
      </c>
      <c r="S81" s="5">
        <v>0.110128061113986</v>
      </c>
      <c r="T81" s="2">
        <v>3.5402205093646902E-2</v>
      </c>
      <c r="U81" s="1">
        <v>6.2726738400534698E-4</v>
      </c>
      <c r="V81" s="5">
        <v>8.6892689977176002E-2</v>
      </c>
      <c r="W81" s="2">
        <v>3.9014672811910199E-2</v>
      </c>
      <c r="X81" s="1">
        <v>5.4359008599711199E-3</v>
      </c>
    </row>
    <row r="82" spans="1:28" x14ac:dyDescent="0.2">
      <c r="A82" s="4">
        <v>80</v>
      </c>
      <c r="B82">
        <v>44199508514002</v>
      </c>
      <c r="C82" t="s">
        <v>107</v>
      </c>
      <c r="D82" t="s">
        <v>27</v>
      </c>
      <c r="E82">
        <v>83.700990875592595</v>
      </c>
      <c r="F82">
        <v>-5.5028368873921103</v>
      </c>
      <c r="G82" s="3">
        <v>14.357627868652299</v>
      </c>
      <c r="H82" s="3">
        <v>13.8135995864868</v>
      </c>
      <c r="I82" s="3">
        <v>13.3540391921997</v>
      </c>
      <c r="J82" s="3">
        <v>2790</v>
      </c>
      <c r="K82" s="3">
        <v>7.5294117647058796</v>
      </c>
      <c r="L82" s="3">
        <v>2.2877218556958501</v>
      </c>
      <c r="M82" s="3">
        <v>4.2562484741210903E-2</v>
      </c>
      <c r="N82" s="3">
        <v>4.0499687194824198E-2</v>
      </c>
      <c r="O82" s="3">
        <v>3.3598709106446002E-2</v>
      </c>
      <c r="P82" s="5">
        <v>3.4613909080419898</v>
      </c>
      <c r="Q82" s="2">
        <v>1.66253252321482E-2</v>
      </c>
      <c r="R82" s="1">
        <v>3.1921819126676502E-6</v>
      </c>
      <c r="S82" s="5">
        <v>3.4566050236202299</v>
      </c>
      <c r="T82" s="2">
        <v>1.50432416840065E-2</v>
      </c>
      <c r="U82" s="1">
        <v>2.78596242870379E-2</v>
      </c>
      <c r="V82" s="5">
        <v>3.4589963103885601</v>
      </c>
      <c r="W82" s="2">
        <v>1.01501679760337E-2</v>
      </c>
      <c r="X82" s="1">
        <v>1.4757709378455501E-3</v>
      </c>
      <c r="Y82" t="s">
        <v>369</v>
      </c>
      <c r="Z82" s="3">
        <f>AVERAGE(P82,S82,V82)</f>
        <v>3.4589974140169262</v>
      </c>
      <c r="AA82" s="2">
        <f>AVERAGE(Q82,T82,W82)</f>
        <v>1.3939578297396135E-2</v>
      </c>
      <c r="AB82" s="3">
        <f>W82/Q82</f>
        <v>0.61052447602086224</v>
      </c>
    </row>
    <row r="83" spans="1:28" x14ac:dyDescent="0.2">
      <c r="A83" s="4">
        <v>81</v>
      </c>
      <c r="B83">
        <v>44199508515187</v>
      </c>
      <c r="C83" t="s">
        <v>108</v>
      </c>
      <c r="D83" t="s">
        <v>27</v>
      </c>
      <c r="E83">
        <v>83.648735755101498</v>
      </c>
      <c r="F83">
        <v>-5.4977813179072204</v>
      </c>
      <c r="G83" s="3">
        <v>13.1465721130371</v>
      </c>
      <c r="H83" s="3">
        <v>12.5517168045043</v>
      </c>
      <c r="I83" s="3">
        <v>12.29345703125</v>
      </c>
      <c r="J83" s="3">
        <v>3173</v>
      </c>
      <c r="K83" s="3">
        <v>4.6689655172413698</v>
      </c>
      <c r="L83" s="3">
        <v>0.46714599372804599</v>
      </c>
      <c r="M83" s="3">
        <v>1.96623802185058E-2</v>
      </c>
      <c r="N83" s="3">
        <v>1.82085037231445E-2</v>
      </c>
      <c r="O83" s="3">
        <v>1.6547584533691699E-2</v>
      </c>
      <c r="P83" s="5">
        <v>5.2667672623405201E-2</v>
      </c>
      <c r="Q83" s="2">
        <v>6.9896573916845501E-3</v>
      </c>
      <c r="R83" s="1">
        <v>3.66116490158959E-3</v>
      </c>
      <c r="S83" s="5">
        <v>0.249961464113716</v>
      </c>
      <c r="T83" s="2">
        <v>5.39662297535795E-3</v>
      </c>
      <c r="U83" s="1">
        <v>7.84407855843193E-3</v>
      </c>
      <c r="V83" s="5">
        <v>7.2526532733778099E-2</v>
      </c>
      <c r="W83" s="2">
        <v>5.57542609119602E-3</v>
      </c>
      <c r="X83" s="1">
        <v>3.5759008519387998E-3</v>
      </c>
    </row>
    <row r="84" spans="1:28" x14ac:dyDescent="0.2">
      <c r="A84" s="4">
        <v>82</v>
      </c>
      <c r="B84">
        <v>44199508513449</v>
      </c>
      <c r="C84" t="s">
        <v>109</v>
      </c>
      <c r="D84" t="s">
        <v>25</v>
      </c>
      <c r="E84">
        <v>83.7332271802657</v>
      </c>
      <c r="F84">
        <v>-5.49066180522785</v>
      </c>
      <c r="G84" s="3">
        <v>11.5824785232543</v>
      </c>
      <c r="H84" s="3">
        <v>10.819348335266101</v>
      </c>
      <c r="I84" s="3">
        <v>10.5225105285644</v>
      </c>
      <c r="J84" s="3">
        <v>3191</v>
      </c>
      <c r="K84" s="3">
        <v>4.5448275862068899</v>
      </c>
      <c r="L84" s="3">
        <v>4.1738998170882899</v>
      </c>
      <c r="M84" s="3">
        <v>6.0880661010742097E-2</v>
      </c>
      <c r="N84" s="3">
        <v>6.05472564697251E-2</v>
      </c>
      <c r="O84" s="3">
        <v>5.2059364318846897E-2</v>
      </c>
      <c r="P84" s="5">
        <v>1.93947989397465</v>
      </c>
      <c r="Q84" s="2">
        <v>2.7732017413001301E-2</v>
      </c>
      <c r="R84" s="1">
        <v>2.36012986617358E-17</v>
      </c>
      <c r="S84" s="5">
        <v>1.9398561267377901</v>
      </c>
      <c r="T84" s="2">
        <v>2.9700315980239599E-2</v>
      </c>
      <c r="U84" s="1">
        <v>2.9959435046261499E-18</v>
      </c>
      <c r="V84" s="5">
        <v>2.0588755061423298</v>
      </c>
      <c r="W84" s="2">
        <v>2.4834963565659399E-2</v>
      </c>
      <c r="X84" s="1">
        <v>3.7008445877807101E-19</v>
      </c>
      <c r="Y84" t="s">
        <v>372</v>
      </c>
      <c r="Z84">
        <v>1.9391</v>
      </c>
      <c r="AA84" s="2">
        <v>0.03</v>
      </c>
      <c r="AB84" s="3">
        <f>0.025/0.028</f>
        <v>0.8928571428571429</v>
      </c>
    </row>
    <row r="85" spans="1:28" x14ac:dyDescent="0.2">
      <c r="A85" s="4">
        <v>83</v>
      </c>
      <c r="B85">
        <v>44199508513750</v>
      </c>
      <c r="C85" t="s">
        <v>110</v>
      </c>
      <c r="D85" t="s">
        <v>27</v>
      </c>
      <c r="E85">
        <v>83.718080470028099</v>
      </c>
      <c r="F85">
        <v>-5.5022083394978196</v>
      </c>
      <c r="G85" s="3">
        <v>12.949191093444799</v>
      </c>
      <c r="H85" s="3">
        <v>12.376079559326101</v>
      </c>
      <c r="I85" s="3">
        <v>12.114148139953601</v>
      </c>
      <c r="J85" s="3">
        <v>3143</v>
      </c>
      <c r="K85" s="3">
        <v>4.8758620689655103</v>
      </c>
      <c r="L85" s="3">
        <v>1.1750833673994601</v>
      </c>
      <c r="M85" s="3">
        <v>2.21805572509765E-2</v>
      </c>
      <c r="N85" s="3">
        <v>2.6097297668457E-2</v>
      </c>
      <c r="O85" s="3">
        <v>2.6684379577638102E-2</v>
      </c>
      <c r="P85" s="5">
        <v>4.1781915597393297E-2</v>
      </c>
      <c r="Q85" s="2">
        <v>7.0967971622343598E-3</v>
      </c>
      <c r="R85" s="1">
        <v>1.7658416714318E-2</v>
      </c>
      <c r="S85" s="5">
        <v>6.8483953001549996E-2</v>
      </c>
      <c r="T85" s="2">
        <v>7.4031425040231398E-3</v>
      </c>
      <c r="U85" s="1">
        <v>2.7109978958314001E-2</v>
      </c>
      <c r="V85" s="5">
        <v>5.2329501053571599E-2</v>
      </c>
      <c r="W85" s="2">
        <v>7.2875580568933897E-3</v>
      </c>
      <c r="X85" s="1">
        <v>1.01333853038196E-2</v>
      </c>
    </row>
    <row r="86" spans="1:28" x14ac:dyDescent="0.2">
      <c r="A86" s="4">
        <v>84</v>
      </c>
      <c r="B86">
        <v>44199508513463</v>
      </c>
      <c r="C86" t="s">
        <v>111</v>
      </c>
      <c r="D86" t="s">
        <v>27</v>
      </c>
      <c r="E86">
        <v>83.731676086954494</v>
      </c>
      <c r="F86">
        <v>-5.4937650636605397</v>
      </c>
      <c r="G86" s="3">
        <v>12.9796638488769</v>
      </c>
      <c r="H86" s="3">
        <v>12.357198715209901</v>
      </c>
      <c r="I86" s="3">
        <v>12.016973495483301</v>
      </c>
      <c r="J86" s="3">
        <v>3077</v>
      </c>
      <c r="K86" s="3">
        <v>5.3555555555555499</v>
      </c>
      <c r="L86" s="3">
        <v>1.85815169460089</v>
      </c>
      <c r="M86" s="3">
        <v>3.1154155731201099E-2</v>
      </c>
      <c r="N86" s="3">
        <v>3.2461166381835903E-2</v>
      </c>
      <c r="O86" s="3">
        <v>2.74000167846697E-2</v>
      </c>
      <c r="P86" s="5">
        <v>5.5173705941313302E-2</v>
      </c>
      <c r="Q86" s="2">
        <v>1.03418457420605E-2</v>
      </c>
      <c r="R86" s="1">
        <v>2.0124163863172802E-3</v>
      </c>
      <c r="S86" s="5">
        <v>0.79107335917516997</v>
      </c>
      <c r="T86" s="2">
        <v>9.5762407322574402E-3</v>
      </c>
      <c r="U86" s="1">
        <v>5.3967852214417203E-3</v>
      </c>
      <c r="V86" s="5">
        <v>3.8446591054722501</v>
      </c>
      <c r="W86" s="2">
        <v>1.1134914240061701E-2</v>
      </c>
      <c r="X86" s="1">
        <v>6.1263459297187804E-8</v>
      </c>
      <c r="Y86" t="s">
        <v>373</v>
      </c>
      <c r="Z86">
        <v>3.8475999999999999</v>
      </c>
      <c r="AA86" s="2">
        <v>1.0999999999999999E-2</v>
      </c>
    </row>
    <row r="87" spans="1:28" x14ac:dyDescent="0.2">
      <c r="A87" s="4">
        <v>85</v>
      </c>
      <c r="B87">
        <v>44199508513038</v>
      </c>
      <c r="C87" t="s">
        <v>112</v>
      </c>
      <c r="D87" t="s">
        <v>25</v>
      </c>
      <c r="E87">
        <v>83.757614820150295</v>
      </c>
      <c r="F87">
        <v>-5.5053608730606403</v>
      </c>
      <c r="G87" s="3">
        <v>13.2621536254882</v>
      </c>
      <c r="H87" s="3">
        <v>12.5981378555297</v>
      </c>
      <c r="I87" s="3">
        <v>12.3109483718872</v>
      </c>
      <c r="J87" s="3">
        <v>3138</v>
      </c>
      <c r="K87" s="3">
        <v>4.9103448275861998</v>
      </c>
      <c r="L87" s="3">
        <v>1.0742305785186499</v>
      </c>
      <c r="M87" s="3">
        <v>2.4439811706542899E-2</v>
      </c>
      <c r="N87" s="3">
        <v>2.4151802062988201E-2</v>
      </c>
      <c r="O87" s="3">
        <v>2.2853469848634199E-2</v>
      </c>
      <c r="P87" s="5">
        <v>6.0579373445122903E-2</v>
      </c>
      <c r="Q87" s="2">
        <v>8.5910375762180396E-3</v>
      </c>
      <c r="R87" s="1">
        <v>4.7216475804163199E-3</v>
      </c>
      <c r="S87" s="5">
        <v>0.19997117070276799</v>
      </c>
      <c r="T87" s="2">
        <v>8.9522705109340694E-3</v>
      </c>
      <c r="U87" s="1">
        <v>2.7059016497190599E-2</v>
      </c>
      <c r="V87" s="5">
        <v>0.45332781782190101</v>
      </c>
      <c r="W87" s="2">
        <v>7.6027960101786897E-3</v>
      </c>
      <c r="X87" s="1">
        <v>6.8307534081523498E-3</v>
      </c>
    </row>
    <row r="88" spans="1:28" x14ac:dyDescent="0.2">
      <c r="A88" s="4">
        <v>86</v>
      </c>
      <c r="B88">
        <v>44199508513251</v>
      </c>
      <c r="C88" t="s">
        <v>113</v>
      </c>
      <c r="D88" t="s">
        <v>27</v>
      </c>
      <c r="E88">
        <v>83.740338955133296</v>
      </c>
      <c r="F88">
        <v>-5.5081893959257799</v>
      </c>
      <c r="G88" s="3">
        <v>14.4136505126953</v>
      </c>
      <c r="H88" s="3">
        <v>13.6850461959838</v>
      </c>
      <c r="I88" s="3">
        <v>13.153154373168899</v>
      </c>
      <c r="J88" s="3">
        <v>2881</v>
      </c>
      <c r="K88" s="3">
        <v>6.9909090909090903</v>
      </c>
      <c r="L88" s="3">
        <v>7.7939150314922401</v>
      </c>
      <c r="M88" s="3">
        <v>0.135159492492675</v>
      </c>
      <c r="N88" s="3">
        <v>0.11844444274902299</v>
      </c>
      <c r="O88" s="3">
        <v>9.4177818298339405E-2</v>
      </c>
      <c r="P88" s="5">
        <v>0.434686300079692</v>
      </c>
      <c r="Q88" s="2">
        <v>3.7675162401109401E-2</v>
      </c>
      <c r="R88" s="1">
        <v>2.6130887033573899E-2</v>
      </c>
      <c r="S88" s="5">
        <v>5.4917970516249297E-2</v>
      </c>
      <c r="T88" s="2">
        <v>3.6056554243638003E-2</v>
      </c>
      <c r="U88" s="1">
        <v>1.7836244672703599E-2</v>
      </c>
      <c r="V88" s="5">
        <v>7.7050185563303397E-2</v>
      </c>
      <c r="W88" s="2">
        <v>3.01966383173604E-2</v>
      </c>
      <c r="X88" s="1">
        <v>3.98374342333412E-4</v>
      </c>
      <c r="Z88" s="3"/>
    </row>
    <row r="89" spans="1:28" ht="17" x14ac:dyDescent="0.25">
      <c r="A89" s="4">
        <v>87</v>
      </c>
      <c r="B89">
        <v>44199508513747</v>
      </c>
      <c r="C89" t="s">
        <v>114</v>
      </c>
      <c r="D89" t="s">
        <v>25</v>
      </c>
      <c r="E89">
        <v>83.719396957324193</v>
      </c>
      <c r="F89">
        <v>-5.4958949007891702</v>
      </c>
      <c r="G89" s="3">
        <v>11.887224197387599</v>
      </c>
      <c r="H89" s="3">
        <v>11.077750205993601</v>
      </c>
      <c r="I89" s="3">
        <v>10.598075866699199</v>
      </c>
      <c r="J89" s="3">
        <v>3189</v>
      </c>
      <c r="K89" s="3">
        <v>4.5586206896551698</v>
      </c>
      <c r="L89" s="3">
        <v>7.4006754557291599</v>
      </c>
      <c r="M89" s="3">
        <v>0.12598180770874001</v>
      </c>
      <c r="N89" s="3">
        <v>9.2541503906248906E-2</v>
      </c>
      <c r="O89" s="3">
        <v>8.6134338378906605E-2</v>
      </c>
      <c r="P89" s="5">
        <v>3.6818697839960701</v>
      </c>
      <c r="Q89" s="2">
        <v>4.9402358042175298E-2</v>
      </c>
      <c r="R89" s="1">
        <v>1.2819324789847999E-6</v>
      </c>
      <c r="S89" s="5">
        <v>3.6900215252152502</v>
      </c>
      <c r="T89" s="2">
        <v>3.2980825483804398E-2</v>
      </c>
      <c r="U89" s="1">
        <v>4.0948305452366898E-4</v>
      </c>
      <c r="V89" s="5">
        <v>1.36667463896861</v>
      </c>
      <c r="W89" s="2">
        <v>2.8941943932584799E-2</v>
      </c>
      <c r="X89" s="1">
        <v>3.3813408722648503E-5</v>
      </c>
      <c r="Y89" t="s">
        <v>372</v>
      </c>
      <c r="Z89" s="6">
        <v>3.6831999999999998</v>
      </c>
      <c r="AA89" s="6">
        <v>3.3000000000000002E-2</v>
      </c>
    </row>
    <row r="90" spans="1:28" x14ac:dyDescent="0.2">
      <c r="A90" s="4">
        <v>88</v>
      </c>
      <c r="B90">
        <v>44199508515016</v>
      </c>
      <c r="C90" t="s">
        <v>115</v>
      </c>
      <c r="D90" t="s">
        <v>27</v>
      </c>
      <c r="E90">
        <v>83.703865363345599</v>
      </c>
      <c r="F90">
        <v>-5.5254081048647699</v>
      </c>
      <c r="G90" s="3">
        <v>13.7398614883422</v>
      </c>
      <c r="H90" s="3">
        <v>12.9288530349731</v>
      </c>
      <c r="I90" s="3">
        <v>12.411436080932599</v>
      </c>
      <c r="J90" s="3">
        <v>3062</v>
      </c>
      <c r="K90" s="3">
        <v>5.4666666666666597</v>
      </c>
      <c r="L90" s="3">
        <v>1.1228855678013301</v>
      </c>
      <c r="M90" s="3">
        <v>2.3199462890623499E-2</v>
      </c>
      <c r="N90" s="3">
        <v>2.6529312133789E-2</v>
      </c>
      <c r="O90" s="3">
        <v>2.0893478393555001E-2</v>
      </c>
      <c r="P90" s="5">
        <v>0.15216004767701299</v>
      </c>
      <c r="Q90" s="2">
        <v>8.2461652855169605E-3</v>
      </c>
      <c r="R90" s="1">
        <v>1.1588304082499499E-2</v>
      </c>
      <c r="S90" s="5">
        <v>9.8647131165060298E-2</v>
      </c>
      <c r="T90" s="2">
        <v>8.5197294970030899E-3</v>
      </c>
      <c r="U90" s="1">
        <v>2.48208270112656E-2</v>
      </c>
      <c r="V90" s="5">
        <v>0.517864232694631</v>
      </c>
      <c r="W90" s="2">
        <v>7.2768129362354404E-3</v>
      </c>
      <c r="X90" s="1">
        <v>6.7094005502497398E-3</v>
      </c>
      <c r="Z90" s="3"/>
    </row>
    <row r="91" spans="1:28" x14ac:dyDescent="0.2">
      <c r="A91" s="4">
        <v>89</v>
      </c>
      <c r="B91">
        <v>44199508513990</v>
      </c>
      <c r="C91" t="s">
        <v>116</v>
      </c>
      <c r="D91" t="s">
        <v>27</v>
      </c>
      <c r="E91">
        <v>83.701896716225505</v>
      </c>
      <c r="F91">
        <v>-5.5186679014370199</v>
      </c>
      <c r="G91" s="3">
        <v>13.750371932983301</v>
      </c>
      <c r="H91" s="3">
        <v>12.9948253631591</v>
      </c>
      <c r="I91" s="3">
        <v>12.448874473571699</v>
      </c>
      <c r="J91" s="3">
        <v>3082</v>
      </c>
      <c r="K91" s="3">
        <v>5.31851851851851</v>
      </c>
      <c r="L91" s="3">
        <v>5.03196728137112</v>
      </c>
      <c r="M91" s="3">
        <v>5.8781623840331997E-2</v>
      </c>
      <c r="N91" s="3">
        <v>6.6500663757324205E-2</v>
      </c>
      <c r="O91" s="3">
        <v>0.104289245605468</v>
      </c>
      <c r="P91" s="5">
        <v>1.3304894003902701</v>
      </c>
      <c r="Q91" s="2">
        <v>1.9523340508850399E-2</v>
      </c>
      <c r="R91" s="1">
        <v>8.1380206685380502E-4</v>
      </c>
      <c r="S91" s="5">
        <v>0.50097481756091</v>
      </c>
      <c r="T91" s="2">
        <v>2.8227407739002699E-2</v>
      </c>
      <c r="U91" s="1">
        <v>3.32071109563113E-5</v>
      </c>
      <c r="V91" s="5">
        <v>0.50014796105498305</v>
      </c>
      <c r="W91" s="2">
        <v>3.9098371496520401E-2</v>
      </c>
      <c r="X91" s="1">
        <v>1.98893832114504E-8</v>
      </c>
      <c r="Y91" t="s">
        <v>367</v>
      </c>
    </row>
    <row r="92" spans="1:28" x14ac:dyDescent="0.2">
      <c r="A92" s="4">
        <v>90</v>
      </c>
      <c r="B92">
        <v>44199508512975</v>
      </c>
      <c r="C92" t="s">
        <v>117</v>
      </c>
      <c r="D92" t="s">
        <v>27</v>
      </c>
      <c r="E92">
        <v>83.761231770860107</v>
      </c>
      <c r="F92">
        <v>-5.5402646098778696</v>
      </c>
      <c r="G92" s="3">
        <v>13.3612041473388</v>
      </c>
      <c r="H92" s="3">
        <v>12.410061836242599</v>
      </c>
      <c r="I92" s="3">
        <v>11.844463348388601</v>
      </c>
      <c r="J92" s="3">
        <v>3115</v>
      </c>
      <c r="K92" s="3">
        <v>5.07407407407407</v>
      </c>
      <c r="L92" s="3">
        <v>1.3561519652373999</v>
      </c>
      <c r="M92" s="3">
        <v>2.70638465881347E-2</v>
      </c>
      <c r="N92" s="3">
        <v>2.5132179260253899E-2</v>
      </c>
      <c r="O92" s="3">
        <v>2.7667427062990399E-2</v>
      </c>
      <c r="P92" s="5">
        <v>2.7586091954022902</v>
      </c>
      <c r="Q92" s="2">
        <v>1.0454942326926399E-2</v>
      </c>
      <c r="R92" s="1">
        <v>2.4440213208403701E-5</v>
      </c>
      <c r="S92" s="5">
        <v>2.7548094582185398</v>
      </c>
      <c r="T92" s="2">
        <v>1.0790314608913601E-2</v>
      </c>
      <c r="U92" s="1">
        <v>3.6661249688433297E-8</v>
      </c>
      <c r="V92" s="5">
        <v>2.7647106257487701</v>
      </c>
      <c r="W92" s="2">
        <v>8.22094614152305E-3</v>
      </c>
      <c r="X92" s="1">
        <v>2.7816738921197798E-4</v>
      </c>
      <c r="Y92" t="s">
        <v>370</v>
      </c>
      <c r="Z92" s="3">
        <f>AVERAGE(P92,S92,V92)</f>
        <v>2.7593764264565337</v>
      </c>
      <c r="AA92" s="2">
        <f>AVERAGE(Q92,T92,W92)</f>
        <v>9.8220676924543494E-3</v>
      </c>
      <c r="AB92" s="3">
        <f>W92/Q92</f>
        <v>0.78632151995236199</v>
      </c>
    </row>
    <row r="93" spans="1:28" x14ac:dyDescent="0.2">
      <c r="A93" s="4">
        <v>91</v>
      </c>
      <c r="B93">
        <v>44199508513072</v>
      </c>
      <c r="C93" t="s">
        <v>118</v>
      </c>
      <c r="D93" t="s">
        <v>27</v>
      </c>
      <c r="E93">
        <v>83.753546699500006</v>
      </c>
      <c r="F93">
        <v>-5.5183015116209404</v>
      </c>
      <c r="G93" s="3">
        <v>13.3572731018066</v>
      </c>
      <c r="H93" s="3">
        <v>12.591702461242599</v>
      </c>
      <c r="I93" s="3">
        <v>12.019115447998001</v>
      </c>
      <c r="J93" s="3">
        <v>3077</v>
      </c>
      <c r="K93" s="3">
        <v>5.3555555555555499</v>
      </c>
      <c r="L93" s="3">
        <v>6.2478992550871997</v>
      </c>
      <c r="M93" s="3">
        <v>0.121898651123046</v>
      </c>
      <c r="N93" s="3">
        <v>8.1169128417968694E-2</v>
      </c>
      <c r="O93" s="3">
        <v>8.4665298461913993E-2</v>
      </c>
      <c r="P93" s="5">
        <v>3.1181659910612201</v>
      </c>
      <c r="Q93" s="2">
        <v>4.3844944288539002E-2</v>
      </c>
      <c r="R93" s="1">
        <v>9.902203842993551E-7</v>
      </c>
      <c r="S93" s="5">
        <v>3.11331205894562</v>
      </c>
      <c r="T93" s="2">
        <v>3.1118103739178799E-2</v>
      </c>
      <c r="U93" s="1">
        <v>2.1271808694740002E-5</v>
      </c>
      <c r="V93" s="5">
        <v>3.11331205894562</v>
      </c>
      <c r="W93" s="2">
        <v>2.9302757453408001E-2</v>
      </c>
      <c r="X93" s="1">
        <v>1.71524113008681E-3</v>
      </c>
      <c r="Y93" t="s">
        <v>372</v>
      </c>
      <c r="Z93" s="3">
        <f>AVERAGE(P93,S93,V93)</f>
        <v>3.114930036317487</v>
      </c>
      <c r="AA93" s="2">
        <f>AVERAGE(Q93,T93,W93)</f>
        <v>3.4755268493708601E-2</v>
      </c>
      <c r="AB93" s="3">
        <f>W93/Q93</f>
        <v>0.66832694005880389</v>
      </c>
    </row>
    <row r="94" spans="1:28" x14ac:dyDescent="0.2">
      <c r="A94" s="4">
        <v>92</v>
      </c>
      <c r="B94">
        <v>44199508512819</v>
      </c>
      <c r="C94" t="s">
        <v>119</v>
      </c>
      <c r="D94" t="s">
        <v>27</v>
      </c>
      <c r="E94">
        <v>83.776911660890406</v>
      </c>
      <c r="F94">
        <v>-5.51923286377958</v>
      </c>
      <c r="G94" s="3">
        <v>13.479158401489199</v>
      </c>
      <c r="H94" s="3">
        <v>12.8633117675781</v>
      </c>
      <c r="I94" s="3">
        <v>12.4909868240356</v>
      </c>
      <c r="J94" s="3">
        <v>3056</v>
      </c>
      <c r="K94" s="3">
        <v>5.5111111111111102</v>
      </c>
      <c r="L94" s="3">
        <v>3.0832760833030499</v>
      </c>
      <c r="M94" s="3">
        <v>4.2031288146972601E-2</v>
      </c>
      <c r="N94" s="3">
        <v>4.5563697814941399E-2</v>
      </c>
      <c r="O94" s="3">
        <v>4.1587066650389901E-2</v>
      </c>
      <c r="P94" s="5">
        <v>6.1875569773245702E-2</v>
      </c>
      <c r="Q94" s="2">
        <v>1.18390307520563E-2</v>
      </c>
      <c r="R94" s="1">
        <v>8.57841897344786E-2</v>
      </c>
      <c r="S94" s="5">
        <v>0.156562473906145</v>
      </c>
      <c r="T94" s="2">
        <v>1.4063802953939599E-2</v>
      </c>
      <c r="U94" s="1">
        <v>2.58514114127774E-2</v>
      </c>
      <c r="V94" s="5">
        <v>6.5964091197934796E-2</v>
      </c>
      <c r="W94" s="2">
        <v>1.1221669999219801E-2</v>
      </c>
      <c r="X94" s="1">
        <v>2.1946695531962799E-2</v>
      </c>
    </row>
    <row r="95" spans="1:28" x14ac:dyDescent="0.2">
      <c r="A95" s="4">
        <v>93</v>
      </c>
      <c r="B95">
        <v>44199508512982</v>
      </c>
      <c r="C95" t="s">
        <v>120</v>
      </c>
      <c r="D95" t="s">
        <v>27</v>
      </c>
      <c r="E95">
        <v>83.759610373528503</v>
      </c>
      <c r="F95">
        <v>-5.5196040601532603</v>
      </c>
      <c r="G95" s="3">
        <v>13.974017143249499</v>
      </c>
      <c r="H95" s="3">
        <v>13.441504478454499</v>
      </c>
      <c r="I95" s="3">
        <v>12.9977140426635</v>
      </c>
      <c r="J95" s="3">
        <v>2784</v>
      </c>
      <c r="K95" s="3">
        <v>7.5647058823529401</v>
      </c>
      <c r="L95" s="3">
        <v>2.22528549312621</v>
      </c>
      <c r="M95" s="3">
        <v>3.8387298583984299E-2</v>
      </c>
      <c r="N95" s="3">
        <v>4.6442985534667899E-2</v>
      </c>
      <c r="O95" s="3">
        <v>3.3543395996094398E-2</v>
      </c>
      <c r="P95" s="5">
        <v>4.0782864328439299</v>
      </c>
      <c r="Q95" s="2">
        <v>1.71146621395569E-2</v>
      </c>
      <c r="R95" s="1">
        <v>5.7221132772069599E-12</v>
      </c>
      <c r="S95" s="5">
        <v>4.0899625085207898</v>
      </c>
      <c r="T95" s="2">
        <v>1.6203345489204199E-2</v>
      </c>
      <c r="U95" s="1">
        <v>6.0237501677682794E-8</v>
      </c>
      <c r="V95" s="5">
        <v>4.0882904061051999</v>
      </c>
      <c r="W95" s="2">
        <v>1.3159653481284001E-2</v>
      </c>
      <c r="X95" s="1">
        <v>1.7905370545058101E-8</v>
      </c>
      <c r="Y95" t="s">
        <v>370</v>
      </c>
      <c r="Z95" s="3">
        <f>AVERAGE(P95,S95,V95)</f>
        <v>4.0855131158233062</v>
      </c>
      <c r="AA95" s="2">
        <f>AVERAGE(Q95,T95,W95)</f>
        <v>1.5492553703348365E-2</v>
      </c>
      <c r="AB95" s="3">
        <f>W95/Q95</f>
        <v>0.76891108769645311</v>
      </c>
    </row>
    <row r="96" spans="1:28" x14ac:dyDescent="0.2">
      <c r="A96" s="4">
        <v>94</v>
      </c>
      <c r="B96">
        <v>44199508512965</v>
      </c>
      <c r="C96" t="s">
        <v>121</v>
      </c>
      <c r="D96" t="s">
        <v>27</v>
      </c>
      <c r="E96">
        <v>83.761503425913602</v>
      </c>
      <c r="F96">
        <v>-5.5341241758702298</v>
      </c>
      <c r="G96" s="3">
        <v>14.234711647033601</v>
      </c>
      <c r="H96" s="3">
        <v>13.576035499572701</v>
      </c>
      <c r="I96" s="3">
        <v>13.086122512817299</v>
      </c>
      <c r="J96" s="3">
        <v>2860</v>
      </c>
      <c r="K96" s="3">
        <v>7.1176470588235201</v>
      </c>
      <c r="L96" s="3">
        <v>58.013881138392797</v>
      </c>
      <c r="M96" s="3">
        <v>0.95600662231445099</v>
      </c>
      <c r="N96" s="3">
        <v>0.68519496917724598</v>
      </c>
      <c r="O96" s="3">
        <v>0.58872680664062305</v>
      </c>
      <c r="P96" s="5">
        <v>3.2467397186147098</v>
      </c>
      <c r="Q96" s="2">
        <v>0.46058684997527799</v>
      </c>
      <c r="R96" s="1">
        <v>2.0376249800888999E-21</v>
      </c>
      <c r="S96" s="5">
        <v>3.2488493610569602</v>
      </c>
      <c r="T96" s="2">
        <v>0.35330947533970802</v>
      </c>
      <c r="U96" s="1">
        <v>1.7139308778650798E-21</v>
      </c>
      <c r="V96" s="5">
        <v>3.24779419725018</v>
      </c>
      <c r="W96" s="2">
        <v>0.26532647345625598</v>
      </c>
      <c r="X96" s="1">
        <v>2.7788351788424799E-23</v>
      </c>
      <c r="Y96" t="s">
        <v>369</v>
      </c>
      <c r="Z96" s="3">
        <f>AVERAGE(P96,S96,V96)</f>
        <v>3.2477944256406168</v>
      </c>
      <c r="AA96" s="2">
        <f>AVERAGE(Q96,T96,W96)</f>
        <v>0.35974093292374731</v>
      </c>
      <c r="AB96" s="3">
        <f>W96/Q96</f>
        <v>0.57606176440012868</v>
      </c>
    </row>
    <row r="97" spans="1:28" x14ac:dyDescent="0.2">
      <c r="A97" s="4">
        <v>95</v>
      </c>
      <c r="B97">
        <v>44199508512927</v>
      </c>
      <c r="C97" t="s">
        <v>122</v>
      </c>
      <c r="D97" t="s">
        <v>27</v>
      </c>
      <c r="E97">
        <v>83.766854422705293</v>
      </c>
      <c r="F97">
        <v>-5.5385709604046802</v>
      </c>
      <c r="G97" s="3">
        <v>15.4198398590087</v>
      </c>
      <c r="H97" s="3">
        <v>14.5966634750366</v>
      </c>
      <c r="I97" s="3">
        <v>13.942884445190399</v>
      </c>
      <c r="J97" s="3">
        <v>2759</v>
      </c>
      <c r="K97" s="3">
        <v>7.7117647058823504</v>
      </c>
      <c r="L97" s="3">
        <v>1.04884799691133</v>
      </c>
      <c r="M97" s="3">
        <v>3.4210681915283203E-2</v>
      </c>
      <c r="N97" s="3">
        <v>2.6623725891113201E-2</v>
      </c>
      <c r="O97" s="3">
        <v>3.1088829040525501E-2</v>
      </c>
      <c r="P97" s="5">
        <v>7.2419384818902505E-2</v>
      </c>
      <c r="Q97" s="2">
        <v>9.5875264854793103E-3</v>
      </c>
      <c r="R97" s="1">
        <v>5.51336676722156E-2</v>
      </c>
      <c r="S97" s="5">
        <v>4.57722652483308E-2</v>
      </c>
      <c r="T97" s="2">
        <v>8.2297413570517793E-3</v>
      </c>
      <c r="U97" s="1">
        <v>2.4987136610992101E-2</v>
      </c>
      <c r="V97" s="5">
        <v>4.52012291772136E-2</v>
      </c>
      <c r="W97" s="2">
        <v>8.9800837892293397E-3</v>
      </c>
      <c r="X97" s="1">
        <v>2.00877778873906E-2</v>
      </c>
      <c r="Z97" s="3"/>
    </row>
    <row r="98" spans="1:28" x14ac:dyDescent="0.2">
      <c r="A98" s="4">
        <v>96</v>
      </c>
      <c r="B98">
        <v>44199508512634</v>
      </c>
      <c r="C98" t="s">
        <v>123</v>
      </c>
      <c r="D98" t="s">
        <v>25</v>
      </c>
      <c r="E98">
        <v>83.786714465976502</v>
      </c>
      <c r="F98">
        <v>-5.5160301783069698</v>
      </c>
      <c r="G98" s="3">
        <v>15.879537582397401</v>
      </c>
      <c r="H98" s="3">
        <v>15.286968231201101</v>
      </c>
      <c r="I98" s="3">
        <v>14.764670372009199</v>
      </c>
      <c r="J98" s="3">
        <v>2649</v>
      </c>
      <c r="K98" s="3">
        <v>8.1967741935483804</v>
      </c>
      <c r="L98" s="3">
        <v>2.19118432831345</v>
      </c>
      <c r="M98" s="3">
        <v>5.3676605224609299E-2</v>
      </c>
      <c r="N98" s="3">
        <v>6.9975566864012906E-2</v>
      </c>
      <c r="O98" s="3">
        <v>8.8824081420899106E-2</v>
      </c>
      <c r="P98" s="5">
        <v>0.11661487001274901</v>
      </c>
      <c r="Q98" s="2">
        <v>1.53759478440487E-2</v>
      </c>
      <c r="R98" s="1">
        <v>6.53509415787206E-3</v>
      </c>
      <c r="S98" s="5">
        <v>0.13203531079041</v>
      </c>
      <c r="T98" s="2">
        <v>2.1136228052503401E-2</v>
      </c>
      <c r="U98" s="1">
        <v>8.6682078584173605E-3</v>
      </c>
      <c r="V98" s="5">
        <v>0.78302077623782995</v>
      </c>
      <c r="W98" s="2">
        <v>2.4238372135209501E-2</v>
      </c>
      <c r="X98" s="1">
        <v>2.7678859700781201E-2</v>
      </c>
    </row>
    <row r="99" spans="1:28" x14ac:dyDescent="0.2">
      <c r="A99" s="4">
        <v>97</v>
      </c>
      <c r="B99">
        <v>44199508512440</v>
      </c>
      <c r="C99" t="s">
        <v>124</v>
      </c>
      <c r="D99" t="s">
        <v>27</v>
      </c>
      <c r="E99">
        <v>83.798573806520196</v>
      </c>
      <c r="F99">
        <v>-5.5169871212665997</v>
      </c>
      <c r="G99" s="3">
        <v>12.9016160964965</v>
      </c>
      <c r="H99" s="3">
        <v>12.2412719726562</v>
      </c>
      <c r="I99" s="3">
        <v>11.8248329162597</v>
      </c>
      <c r="J99" s="3">
        <v>3181</v>
      </c>
      <c r="K99" s="3">
        <v>4.6137931034482698</v>
      </c>
      <c r="L99" s="3">
        <v>1.9278430030459399</v>
      </c>
      <c r="M99" s="3">
        <v>2.8601169586181599E-2</v>
      </c>
      <c r="N99" s="3">
        <v>3.8334560394286399E-2</v>
      </c>
      <c r="O99" s="3">
        <v>6.5885353088379603E-2</v>
      </c>
      <c r="P99" s="5">
        <v>65.359204793028297</v>
      </c>
      <c r="Q99" s="2">
        <v>9.2770523775432007E-3</v>
      </c>
      <c r="R99" s="1">
        <v>1.5604490618810901E-3</v>
      </c>
      <c r="S99" s="5">
        <v>0.150572302611436</v>
      </c>
      <c r="T99" s="2">
        <v>1.3165314681717199E-2</v>
      </c>
      <c r="U99" s="1">
        <v>3.6029023395065399E-3</v>
      </c>
      <c r="V99" s="5">
        <v>82.644283746556397</v>
      </c>
      <c r="W99" s="2">
        <v>3.28931603395776E-2</v>
      </c>
      <c r="X99" s="1">
        <v>3.0999956684787901E-15</v>
      </c>
      <c r="Y99" t="s">
        <v>374</v>
      </c>
    </row>
    <row r="100" spans="1:28" x14ac:dyDescent="0.2">
      <c r="A100" s="4">
        <v>98</v>
      </c>
      <c r="B100">
        <v>44199508512494</v>
      </c>
      <c r="C100" t="s">
        <v>125</v>
      </c>
      <c r="D100" t="s">
        <v>25</v>
      </c>
      <c r="E100">
        <v>83.799709430615394</v>
      </c>
      <c r="F100">
        <v>-5.5315013712820003</v>
      </c>
      <c r="G100" s="3">
        <v>13.171968460083001</v>
      </c>
      <c r="H100" s="3">
        <v>12.441646575927701</v>
      </c>
      <c r="I100" s="3">
        <v>11.736176490783601</v>
      </c>
      <c r="J100" s="3">
        <v>2843</v>
      </c>
      <c r="K100" s="3">
        <v>7.2176470588235198</v>
      </c>
      <c r="L100" s="3">
        <v>34.326882102272698</v>
      </c>
      <c r="M100" s="3">
        <v>0.57911777496338002</v>
      </c>
      <c r="N100" s="3">
        <v>0.43237400054931602</v>
      </c>
      <c r="O100" s="3">
        <v>0.38264656066894498</v>
      </c>
      <c r="P100" s="5">
        <v>0.12650648770140899</v>
      </c>
      <c r="Q100" s="2">
        <v>0.22185060662082501</v>
      </c>
      <c r="R100" s="1">
        <v>8.6056155660551494E-3</v>
      </c>
      <c r="S100" s="5">
        <v>0.53960491761997198</v>
      </c>
      <c r="T100" s="2">
        <v>0.17023304991962199</v>
      </c>
      <c r="U100" s="1">
        <v>2.2754553403265199E-2</v>
      </c>
      <c r="V100" s="5">
        <v>4.9924904310201299</v>
      </c>
      <c r="W100" s="2">
        <v>0.14593172180893199</v>
      </c>
      <c r="X100" s="1">
        <v>1.2075952217655299E-2</v>
      </c>
    </row>
    <row r="101" spans="1:28" x14ac:dyDescent="0.2">
      <c r="A101" s="4">
        <v>99</v>
      </c>
      <c r="B101">
        <v>44199508512701</v>
      </c>
      <c r="C101" t="s">
        <v>126</v>
      </c>
      <c r="D101" t="s">
        <v>25</v>
      </c>
      <c r="E101">
        <v>83.7827106940628</v>
      </c>
      <c r="F101">
        <v>-5.5451976434683301</v>
      </c>
      <c r="G101" s="3">
        <v>13.8801956176757</v>
      </c>
      <c r="H101" s="3">
        <v>13.306450843811</v>
      </c>
      <c r="I101" s="3">
        <v>12.901302337646401</v>
      </c>
      <c r="J101" s="3">
        <v>2890</v>
      </c>
      <c r="K101" s="3">
        <v>6.9090909090909003</v>
      </c>
      <c r="L101" s="3">
        <v>3.7227378667786999</v>
      </c>
      <c r="M101" s="3">
        <v>6.4983367919921806E-2</v>
      </c>
      <c r="N101" s="3">
        <v>6.9448471069335896E-2</v>
      </c>
      <c r="O101" s="3">
        <v>5.7739830017089398E-2</v>
      </c>
      <c r="P101" s="5">
        <v>1.0101988416338299</v>
      </c>
      <c r="Q101" s="2">
        <v>1.9689022548868899E-2</v>
      </c>
      <c r="R101" s="1">
        <v>2.4870536639803899E-2</v>
      </c>
      <c r="S101" s="5">
        <v>8.3539746984898702E-2</v>
      </c>
      <c r="T101" s="2">
        <v>2.3406473683164699E-2</v>
      </c>
      <c r="U101" s="1">
        <v>1.9299242993318401E-2</v>
      </c>
      <c r="V101" s="5">
        <v>8.3550914747076294E-2</v>
      </c>
      <c r="W101" s="2">
        <v>2.1101331421581E-2</v>
      </c>
      <c r="X101" s="1">
        <v>2.1075100887217898E-3</v>
      </c>
      <c r="Z101" s="3"/>
    </row>
    <row r="102" spans="1:28" x14ac:dyDescent="0.2">
      <c r="A102" s="4">
        <v>100</v>
      </c>
      <c r="B102">
        <v>44199508512424</v>
      </c>
      <c r="C102" t="s">
        <v>127</v>
      </c>
      <c r="D102" t="s">
        <v>27</v>
      </c>
      <c r="E102">
        <v>83.800663067460107</v>
      </c>
      <c r="F102">
        <v>-5.5056050269205601</v>
      </c>
      <c r="G102" s="3">
        <v>13.0467052459716</v>
      </c>
      <c r="H102" s="3">
        <v>12.391293525695801</v>
      </c>
      <c r="I102" s="3">
        <v>11.9227237701416</v>
      </c>
      <c r="J102" s="3">
        <v>3108</v>
      </c>
      <c r="K102" s="3">
        <v>5.1259259259259196</v>
      </c>
      <c r="L102" s="3">
        <v>15.5918472532242</v>
      </c>
      <c r="M102" s="3">
        <v>0.24119081497192199</v>
      </c>
      <c r="N102" s="3">
        <v>0.197718620300292</v>
      </c>
      <c r="O102" s="3">
        <v>0.18653297424316401</v>
      </c>
      <c r="P102" s="5">
        <v>5.5959475844058897</v>
      </c>
      <c r="Q102" s="2">
        <v>0.10556745241787099</v>
      </c>
      <c r="R102" s="1">
        <v>1.93798756732327E-9</v>
      </c>
      <c r="S102" s="5">
        <v>5.5865689013035302</v>
      </c>
      <c r="T102" s="2">
        <v>8.6983416475029898E-2</v>
      </c>
      <c r="U102" s="1">
        <v>2.1365959854366402E-9</v>
      </c>
      <c r="V102" s="5">
        <v>5.54321415373244</v>
      </c>
      <c r="W102" s="2">
        <v>7.6486546957628701E-2</v>
      </c>
      <c r="X102" s="1">
        <v>2.48055560113869E-10</v>
      </c>
      <c r="Y102" t="s">
        <v>369</v>
      </c>
      <c r="Z102" s="3">
        <f>AVERAGE(P102,S102,V102)</f>
        <v>5.5752435464806203</v>
      </c>
      <c r="AA102" s="2">
        <f>AVERAGE(Q102,T102,W102)</f>
        <v>8.9679138616843193E-2</v>
      </c>
      <c r="AB102" s="3">
        <f>W102/Q102</f>
        <v>0.72452773279845362</v>
      </c>
    </row>
    <row r="103" spans="1:28" x14ac:dyDescent="0.2">
      <c r="A103" s="4">
        <v>101</v>
      </c>
      <c r="B103">
        <v>44199508512518</v>
      </c>
      <c r="C103" t="s">
        <v>128</v>
      </c>
      <c r="D103" t="s">
        <v>54</v>
      </c>
      <c r="E103">
        <v>83.793332442863601</v>
      </c>
      <c r="F103">
        <v>-5.5022033129726404</v>
      </c>
      <c r="G103" s="3">
        <v>14.3400611877441</v>
      </c>
      <c r="H103" s="3">
        <v>13.513441085815399</v>
      </c>
      <c r="I103" s="3">
        <v>12.9371795654296</v>
      </c>
      <c r="J103" s="3">
        <v>2896</v>
      </c>
      <c r="K103" s="3">
        <v>6.8545454545454501</v>
      </c>
      <c r="L103" s="3">
        <v>1.96962282639141</v>
      </c>
      <c r="M103" s="3">
        <v>4.3041706085205002E-2</v>
      </c>
      <c r="N103" s="3">
        <v>4.2934417724609299E-2</v>
      </c>
      <c r="O103" s="3">
        <v>3.4730148315428901E-2</v>
      </c>
      <c r="P103" s="5">
        <v>7.1914208389066994E-2</v>
      </c>
      <c r="Q103" s="2">
        <v>1.5579517739197701E-2</v>
      </c>
      <c r="R103" s="1">
        <v>2.70798422711967E-2</v>
      </c>
      <c r="S103" s="5">
        <v>4.7618849206349199E-2</v>
      </c>
      <c r="T103" s="2">
        <v>1.48636215039965E-2</v>
      </c>
      <c r="U103" s="1">
        <v>1.66329903780439E-4</v>
      </c>
      <c r="V103" s="5">
        <v>8.5617547674903094E-2</v>
      </c>
      <c r="W103" s="2">
        <v>1.02139761167512E-2</v>
      </c>
      <c r="X103" s="1">
        <v>5.6861872186146002E-2</v>
      </c>
    </row>
    <row r="104" spans="1:28" x14ac:dyDescent="0.2">
      <c r="A104" s="4">
        <v>102</v>
      </c>
      <c r="B104">
        <v>44199508470571</v>
      </c>
      <c r="C104" t="s">
        <v>129</v>
      </c>
      <c r="D104" t="s">
        <v>27</v>
      </c>
      <c r="E104">
        <v>83.842841303754696</v>
      </c>
      <c r="F104">
        <v>-5.52135961746131</v>
      </c>
      <c r="G104" s="3">
        <v>13.086951255798301</v>
      </c>
      <c r="H104" s="3">
        <v>12.4716262817382</v>
      </c>
      <c r="I104" s="3">
        <v>12.068952560424799</v>
      </c>
      <c r="J104" s="3">
        <v>3002</v>
      </c>
      <c r="K104" s="3">
        <v>5.9111111111111097</v>
      </c>
      <c r="L104" s="3">
        <v>1.87873946788699</v>
      </c>
      <c r="M104" s="3">
        <v>3.3003044128417203E-2</v>
      </c>
      <c r="N104" s="3">
        <v>3.7443161010742097E-2</v>
      </c>
      <c r="O104" s="3">
        <v>5.3092765808106103E-2</v>
      </c>
      <c r="P104" s="5">
        <v>0.50012294740351704</v>
      </c>
      <c r="Q104" s="2">
        <v>1.1617477867313101E-2</v>
      </c>
      <c r="R104" s="1">
        <v>7.6085442058544304E-4</v>
      </c>
      <c r="S104" s="5">
        <v>7.6900869239780401E-2</v>
      </c>
      <c r="T104" s="2">
        <v>1.2682084112776101E-2</v>
      </c>
      <c r="U104" s="1">
        <v>5.6416603689960999E-3</v>
      </c>
      <c r="V104" s="5">
        <v>0.98960498103249195</v>
      </c>
      <c r="W104" s="2">
        <v>1.5404373215445201E-2</v>
      </c>
      <c r="X104" s="1">
        <v>1.1725548996955901E-3</v>
      </c>
    </row>
    <row r="105" spans="1:28" x14ac:dyDescent="0.2">
      <c r="A105" s="4">
        <v>103</v>
      </c>
      <c r="B105">
        <v>44199508512088</v>
      </c>
      <c r="C105" t="s">
        <v>130</v>
      </c>
      <c r="D105" t="s">
        <v>27</v>
      </c>
      <c r="E105">
        <v>83.817818607937895</v>
      </c>
      <c r="F105">
        <v>-5.5339496206114998</v>
      </c>
      <c r="G105" s="3">
        <v>12.9212036132812</v>
      </c>
      <c r="H105" s="3">
        <v>12.3034362792968</v>
      </c>
      <c r="I105" s="3">
        <v>11.8624668121337</v>
      </c>
      <c r="J105" s="3">
        <v>3097</v>
      </c>
      <c r="K105" s="3">
        <v>5.2074074074074002</v>
      </c>
      <c r="L105" s="3">
        <v>2.4236383955608001</v>
      </c>
      <c r="M105" s="3">
        <v>3.4334659576416002E-2</v>
      </c>
      <c r="N105" s="3">
        <v>3.3524513244628899E-2</v>
      </c>
      <c r="O105" s="3">
        <v>5.7280826568604198E-2</v>
      </c>
      <c r="P105" s="5">
        <v>0.100174889389765</v>
      </c>
      <c r="Q105" s="2">
        <v>1.11230856239292E-2</v>
      </c>
      <c r="R105" s="1">
        <v>9.3027677169993193E-3</v>
      </c>
      <c r="S105" s="5">
        <v>0.13070303275867301</v>
      </c>
      <c r="T105" s="2">
        <v>1.1453624983308699E-2</v>
      </c>
      <c r="U105" s="1">
        <v>1.57612400568781E-3</v>
      </c>
      <c r="V105" s="5">
        <v>0.12879075707815399</v>
      </c>
      <c r="W105" s="2">
        <v>1.76729754625864E-2</v>
      </c>
      <c r="X105" s="1">
        <v>9.2320764367343298E-3</v>
      </c>
    </row>
    <row r="106" spans="1:28" x14ac:dyDescent="0.2">
      <c r="A106" s="4">
        <v>104</v>
      </c>
      <c r="B106">
        <v>44199508511996</v>
      </c>
      <c r="C106" t="s">
        <v>131</v>
      </c>
      <c r="D106" t="s">
        <v>25</v>
      </c>
      <c r="E106">
        <v>83.823671748623198</v>
      </c>
      <c r="F106">
        <v>-5.5340000608036997</v>
      </c>
      <c r="G106" s="3">
        <v>12.720939636230399</v>
      </c>
      <c r="H106" s="3">
        <v>12.044823646545399</v>
      </c>
      <c r="I106" s="3">
        <v>11.7768650054931</v>
      </c>
      <c r="J106" s="3">
        <v>3187</v>
      </c>
      <c r="K106" s="3">
        <v>4.5724137931034399</v>
      </c>
      <c r="L106" s="3">
        <v>7.5636875832727704</v>
      </c>
      <c r="M106" s="3">
        <v>9.7863674163818304E-2</v>
      </c>
      <c r="N106" s="3">
        <v>0.123805999755859</v>
      </c>
      <c r="O106" s="3">
        <v>9.4943237304688496E-2</v>
      </c>
      <c r="P106" s="5">
        <v>9.8231417812704596</v>
      </c>
      <c r="Q106" s="2">
        <v>4.7550199210045399E-2</v>
      </c>
      <c r="R106" s="1">
        <v>1.6020201138431599E-11</v>
      </c>
      <c r="S106" s="5">
        <v>0.90571128822872304</v>
      </c>
      <c r="T106" s="2">
        <v>5.8272457517606402E-2</v>
      </c>
      <c r="U106" s="1">
        <v>6.3520071394551801E-16</v>
      </c>
      <c r="V106" s="5">
        <v>9.7370577734501698</v>
      </c>
      <c r="W106" s="2">
        <v>4.6954237431839498E-2</v>
      </c>
      <c r="X106" s="1">
        <v>5.2232770002509797E-16</v>
      </c>
      <c r="Y106" t="s">
        <v>372</v>
      </c>
      <c r="Z106">
        <v>9.81</v>
      </c>
      <c r="AA106" s="2">
        <v>0.05</v>
      </c>
      <c r="AB106" s="3">
        <f>0.047/0.044</f>
        <v>1.0681818181818183</v>
      </c>
    </row>
    <row r="107" spans="1:28" x14ac:dyDescent="0.2">
      <c r="A107" s="4">
        <v>105</v>
      </c>
      <c r="B107">
        <v>44199508511895</v>
      </c>
      <c r="C107" t="s">
        <v>132</v>
      </c>
      <c r="D107" t="s">
        <v>27</v>
      </c>
      <c r="E107">
        <v>83.831464127896098</v>
      </c>
      <c r="F107">
        <v>-5.53299479526307</v>
      </c>
      <c r="G107" s="3">
        <v>15.264142990112299</v>
      </c>
      <c r="H107" s="3">
        <v>14.755587577819799</v>
      </c>
      <c r="I107" s="3">
        <v>14.3022031784057</v>
      </c>
      <c r="J107" s="3">
        <v>2749</v>
      </c>
      <c r="K107" s="3">
        <v>7.7705882352941096</v>
      </c>
      <c r="L107" s="3">
        <v>3.3546071607012999</v>
      </c>
      <c r="M107" s="3">
        <v>5.7705402374267502E-2</v>
      </c>
      <c r="N107" s="3">
        <v>5.6720733642578097E-2</v>
      </c>
      <c r="O107" s="3">
        <v>4.8690032958983602E-2</v>
      </c>
      <c r="P107" s="5">
        <v>3.2797501913195499</v>
      </c>
      <c r="Q107" s="2">
        <v>3.0944557210888401E-2</v>
      </c>
      <c r="R107" s="1">
        <v>9.7691334228341105E-19</v>
      </c>
      <c r="S107" s="5">
        <v>3.2776002403583502</v>
      </c>
      <c r="T107" s="2">
        <v>2.68445569780476E-2</v>
      </c>
      <c r="U107" s="1">
        <v>4.8250378416314899E-20</v>
      </c>
      <c r="V107" s="5">
        <v>3.2786748633879701</v>
      </c>
      <c r="W107" s="2">
        <v>2.3972847320538001E-2</v>
      </c>
      <c r="X107" s="1">
        <v>4.41019177999111E-19</v>
      </c>
      <c r="Y107" t="s">
        <v>369</v>
      </c>
      <c r="Z107" s="3">
        <f>AVERAGE(P107,S107,V107)</f>
        <v>3.2786750983552899</v>
      </c>
      <c r="AA107" s="2">
        <f>AVERAGE(Q107,T107,W107)</f>
        <v>2.7253987169824665E-2</v>
      </c>
      <c r="AB107" s="3">
        <f>W107/Q107</f>
        <v>0.7747031943990047</v>
      </c>
    </row>
    <row r="108" spans="1:28" x14ac:dyDescent="0.2">
      <c r="A108" s="4">
        <v>106</v>
      </c>
      <c r="B108">
        <v>44199508511867</v>
      </c>
      <c r="C108" t="s">
        <v>133</v>
      </c>
      <c r="D108" t="s">
        <v>27</v>
      </c>
      <c r="E108">
        <v>83.834489580275701</v>
      </c>
      <c r="F108">
        <v>-5.5380105500207799</v>
      </c>
      <c r="G108" s="3">
        <v>13.187044143676699</v>
      </c>
      <c r="H108" s="3">
        <v>12.633734703063899</v>
      </c>
      <c r="I108" s="3">
        <v>12.1118965148925</v>
      </c>
      <c r="J108" s="3">
        <v>2855</v>
      </c>
      <c r="K108" s="3">
        <v>7.1470588235294104</v>
      </c>
      <c r="L108" s="3">
        <v>1.7068386986142099</v>
      </c>
      <c r="M108" s="3">
        <v>6.0747909545899099E-2</v>
      </c>
      <c r="N108" s="3">
        <v>4.2479419708252301E-2</v>
      </c>
      <c r="O108" s="3">
        <v>5.7945060729981103E-2</v>
      </c>
      <c r="P108" s="5">
        <v>0.49830368414058801</v>
      </c>
      <c r="Q108" s="2">
        <v>3.0244400357640099E-2</v>
      </c>
      <c r="R108" s="1">
        <v>2.41935813944848E-3</v>
      </c>
      <c r="S108" s="5">
        <v>1.79693770589997</v>
      </c>
      <c r="T108" s="2">
        <v>1.5668293279586701E-2</v>
      </c>
      <c r="U108" s="1">
        <v>2.88372436271792E-5</v>
      </c>
      <c r="V108" s="5">
        <v>4.1684730124985199E-2</v>
      </c>
      <c r="W108" s="2">
        <v>1.76102423953131E-2</v>
      </c>
      <c r="X108" s="1">
        <v>6.0957353285722902E-4</v>
      </c>
    </row>
    <row r="109" spans="1:28" x14ac:dyDescent="0.2">
      <c r="A109" s="4">
        <v>107</v>
      </c>
      <c r="B109">
        <v>44199508511969</v>
      </c>
      <c r="C109" t="s">
        <v>134</v>
      </c>
      <c r="D109" t="s">
        <v>27</v>
      </c>
      <c r="E109">
        <v>83.824559547540005</v>
      </c>
      <c r="F109">
        <v>-5.5470946792683602</v>
      </c>
      <c r="G109" s="3">
        <v>14.6014709472656</v>
      </c>
      <c r="H109" s="3">
        <v>13.549928665161101</v>
      </c>
      <c r="I109" s="3">
        <v>12.7569313049316</v>
      </c>
      <c r="J109" s="3">
        <v>2847</v>
      </c>
      <c r="K109" s="3">
        <v>7.1941176470588202</v>
      </c>
      <c r="L109" s="3">
        <v>0.566718877748001</v>
      </c>
      <c r="M109" s="3">
        <v>2.07104682922363E-2</v>
      </c>
      <c r="N109" s="3">
        <v>2.1238327026367101E-2</v>
      </c>
      <c r="O109" s="3">
        <v>1.9835281372070999E-2</v>
      </c>
      <c r="P109" s="5">
        <v>8.3513932965870494E-2</v>
      </c>
      <c r="Q109" s="2">
        <v>7.0818423261344602E-3</v>
      </c>
      <c r="R109" s="1">
        <v>4.8486845958765901E-2</v>
      </c>
      <c r="S109" s="5">
        <v>0.84853273935794005</v>
      </c>
      <c r="T109" s="2">
        <v>5.8412746594313798E-3</v>
      </c>
      <c r="U109" s="1">
        <v>3.8437188211402198E-2</v>
      </c>
      <c r="V109" s="5">
        <v>5.8507002342240003E-2</v>
      </c>
      <c r="W109" s="2">
        <v>6.9955326566551301E-3</v>
      </c>
      <c r="X109" s="1">
        <v>7.4382967187552797E-3</v>
      </c>
    </row>
    <row r="110" spans="1:28" x14ac:dyDescent="0.2">
      <c r="A110" s="4">
        <v>108</v>
      </c>
      <c r="B110">
        <v>44199508511932</v>
      </c>
      <c r="C110" t="s">
        <v>135</v>
      </c>
      <c r="D110" t="s">
        <v>27</v>
      </c>
      <c r="E110">
        <v>83.828337557882307</v>
      </c>
      <c r="F110">
        <v>-5.5623311760640002</v>
      </c>
      <c r="G110" s="3">
        <v>16.510484695434499</v>
      </c>
      <c r="H110" s="3">
        <v>15.944668769836399</v>
      </c>
      <c r="I110" s="3">
        <v>15.413553237915</v>
      </c>
      <c r="J110" s="3">
        <v>2462</v>
      </c>
      <c r="K110" s="3">
        <v>8.8000000000000007</v>
      </c>
      <c r="L110" s="3">
        <v>0.23401553131813199</v>
      </c>
      <c r="M110" s="3">
        <v>5.3797721862792899E-2</v>
      </c>
      <c r="N110" s="3">
        <v>5.2556037902831997E-2</v>
      </c>
      <c r="O110" s="3">
        <v>4.4155693054200598E-2</v>
      </c>
      <c r="P110" s="5">
        <v>6.30160775689136E-2</v>
      </c>
      <c r="Q110" s="2">
        <v>1.3132903409870099E-2</v>
      </c>
      <c r="R110" s="1">
        <v>6.5962017786077604E-2</v>
      </c>
      <c r="S110" s="5">
        <v>0.110072299456607</v>
      </c>
      <c r="T110" s="2">
        <v>1.38763359614196E-2</v>
      </c>
      <c r="U110" s="1">
        <v>2.8546955562359699E-2</v>
      </c>
      <c r="V110" s="5">
        <v>6.5511637098957895E-2</v>
      </c>
      <c r="W110" s="2">
        <v>1.1327599382855401E-2</v>
      </c>
      <c r="X110" s="1">
        <v>3.1772802421911002E-2</v>
      </c>
    </row>
    <row r="111" spans="1:28" x14ac:dyDescent="0.2">
      <c r="A111" s="4">
        <v>109</v>
      </c>
      <c r="B111">
        <v>44199508470328</v>
      </c>
      <c r="C111" t="s">
        <v>136</v>
      </c>
      <c r="D111" t="s">
        <v>27</v>
      </c>
      <c r="E111">
        <v>83.901489834084501</v>
      </c>
      <c r="F111">
        <v>-5.5271732429054703</v>
      </c>
      <c r="G111" s="3">
        <v>12.431978225708001</v>
      </c>
      <c r="H111" s="3">
        <v>11.660996437072701</v>
      </c>
      <c r="I111" s="3">
        <v>11.026288986206</v>
      </c>
      <c r="J111" s="3">
        <v>3185</v>
      </c>
      <c r="K111" s="3">
        <v>4.5862068965517198</v>
      </c>
      <c r="L111" s="3">
        <v>11.5433207667151</v>
      </c>
      <c r="M111" s="3">
        <v>0.10153760910034</v>
      </c>
      <c r="N111" s="3">
        <v>0.17464494705200101</v>
      </c>
      <c r="O111" s="3">
        <v>0.27227516174316302</v>
      </c>
      <c r="P111" s="5">
        <v>6.4400769807075903E-2</v>
      </c>
      <c r="Q111" s="2">
        <v>3.1770574912955603E-2</v>
      </c>
      <c r="R111" s="1">
        <v>4.4958451067218699E-2</v>
      </c>
      <c r="S111" s="5">
        <v>0.50112544892675104</v>
      </c>
      <c r="T111" s="2">
        <v>5.9848268996791097E-2</v>
      </c>
      <c r="U111" s="1">
        <v>2.1876450440685001E-4</v>
      </c>
      <c r="V111" s="5">
        <v>0.50110033740896598</v>
      </c>
      <c r="W111" s="2">
        <v>8.3549816716484496E-2</v>
      </c>
      <c r="X111" s="1">
        <v>2.5183689388955501E-4</v>
      </c>
    </row>
    <row r="112" spans="1:28" x14ac:dyDescent="0.2">
      <c r="A112" s="4">
        <v>110</v>
      </c>
      <c r="B112">
        <v>44199508470431</v>
      </c>
      <c r="C112" t="s">
        <v>137</v>
      </c>
      <c r="D112" t="s">
        <v>27</v>
      </c>
      <c r="E112">
        <v>83.890835398302798</v>
      </c>
      <c r="F112">
        <v>-5.5403346039268797</v>
      </c>
      <c r="G112" s="3">
        <v>13.4011974334716</v>
      </c>
      <c r="H112" s="3">
        <v>12.830370903015099</v>
      </c>
      <c r="I112" s="3">
        <v>12.615104675292899</v>
      </c>
      <c r="J112" s="3">
        <v>3191</v>
      </c>
      <c r="K112" s="3">
        <v>4.5448275862068899</v>
      </c>
      <c r="L112" s="3">
        <v>0.71814236899678996</v>
      </c>
      <c r="M112" s="3">
        <v>2.3268032073975299E-2</v>
      </c>
      <c r="N112" s="3">
        <v>2.3258209228515601E-2</v>
      </c>
      <c r="O112" s="3">
        <v>2.30957031249996E-2</v>
      </c>
      <c r="P112" s="5">
        <v>0.18693257936878799</v>
      </c>
      <c r="Q112" s="2">
        <v>6.3837128394868296E-3</v>
      </c>
      <c r="R112" s="1">
        <v>2.51808797259809E-2</v>
      </c>
      <c r="S112" s="5">
        <v>6.6878617033608798E-2</v>
      </c>
      <c r="T112" s="2">
        <v>5.8194867233492603E-3</v>
      </c>
      <c r="U112" s="1">
        <v>3.1430896184672402E-2</v>
      </c>
      <c r="V112" s="5">
        <v>0.51615352190220498</v>
      </c>
      <c r="W112" s="2">
        <v>5.3036100279833598E-3</v>
      </c>
      <c r="X112" s="1">
        <v>9.3292459729067606E-2</v>
      </c>
    </row>
    <row r="113" spans="1:28" x14ac:dyDescent="0.2">
      <c r="A113" s="4">
        <v>111</v>
      </c>
      <c r="B113">
        <v>44199508470518</v>
      </c>
      <c r="C113" t="s">
        <v>138</v>
      </c>
      <c r="D113" t="s">
        <v>27</v>
      </c>
      <c r="E113">
        <v>83.901436376775607</v>
      </c>
      <c r="F113">
        <v>-5.5485230099763196</v>
      </c>
      <c r="G113" s="3">
        <v>14.610975265502899</v>
      </c>
      <c r="H113" s="3">
        <v>14.037389755249</v>
      </c>
      <c r="I113" s="3">
        <v>13.6729574203491</v>
      </c>
      <c r="J113" s="3">
        <v>2849</v>
      </c>
      <c r="K113" s="3">
        <v>7.1823529411764699</v>
      </c>
      <c r="L113" s="3">
        <v>1.0516998527585899</v>
      </c>
      <c r="M113" s="3">
        <v>2.4724197387696299E-2</v>
      </c>
      <c r="N113" s="3">
        <v>2.88443565368652E-2</v>
      </c>
      <c r="O113" s="3">
        <v>2.5459289550781201E-2</v>
      </c>
      <c r="P113" s="5">
        <v>8.90579264853439E-2</v>
      </c>
      <c r="Q113" s="2">
        <v>7.2933155525284404E-3</v>
      </c>
      <c r="R113" s="1">
        <v>1.46988578051252E-2</v>
      </c>
      <c r="S113" s="5">
        <v>0.24611647100325601</v>
      </c>
      <c r="T113" s="2">
        <v>8.8079645538991398E-3</v>
      </c>
      <c r="U113" s="1">
        <v>4.7853385834084701E-3</v>
      </c>
      <c r="V113" s="5">
        <v>0.49919919794994599</v>
      </c>
      <c r="W113" s="2">
        <v>9.1246766172999004E-3</v>
      </c>
      <c r="X113" s="1">
        <v>5.4136355222088803E-3</v>
      </c>
    </row>
    <row r="114" spans="1:28" x14ac:dyDescent="0.2">
      <c r="A114" s="4">
        <v>112</v>
      </c>
      <c r="B114">
        <v>44199508470345</v>
      </c>
      <c r="C114" t="s">
        <v>139</v>
      </c>
      <c r="D114" t="s">
        <v>27</v>
      </c>
      <c r="E114">
        <v>83.883081161858797</v>
      </c>
      <c r="F114">
        <v>-5.52994518217701</v>
      </c>
      <c r="G114" s="3">
        <v>14.626046180725</v>
      </c>
      <c r="H114" s="3">
        <v>14.0054664611816</v>
      </c>
      <c r="I114" s="3">
        <v>13.497484207153301</v>
      </c>
      <c r="J114" s="3">
        <v>2782</v>
      </c>
      <c r="K114" s="3">
        <v>7.5764705882352903</v>
      </c>
      <c r="L114" s="3">
        <v>29.106280614459301</v>
      </c>
      <c r="M114" s="3">
        <v>0.44760093688964903</v>
      </c>
      <c r="N114" s="3">
        <v>0.36670398712158198</v>
      </c>
      <c r="O114" s="3">
        <v>0.31288280487060399</v>
      </c>
      <c r="P114" s="5">
        <v>4.41109763270107</v>
      </c>
      <c r="Q114" s="2">
        <v>0.17439085992848799</v>
      </c>
      <c r="R114" s="1">
        <v>1.02667796200431E-5</v>
      </c>
      <c r="S114" s="5">
        <v>4.4228033318590496</v>
      </c>
      <c r="T114" s="2">
        <v>0.141831181571586</v>
      </c>
      <c r="U114" s="1">
        <v>8.4783630029754806E-8</v>
      </c>
      <c r="V114" s="5">
        <v>4.3994537322187997</v>
      </c>
      <c r="W114" s="2">
        <v>0.13716853586823899</v>
      </c>
      <c r="X114" s="1">
        <v>2.0325915214001101E-11</v>
      </c>
      <c r="Y114" t="s">
        <v>369</v>
      </c>
      <c r="Z114" s="3">
        <f>AVERAGE(P114,S114,V114)</f>
        <v>4.4111182322596392</v>
      </c>
      <c r="AA114" s="2">
        <f>AVERAGE(Q114,T114,W114)</f>
        <v>0.15113019245610435</v>
      </c>
      <c r="AB114" s="3">
        <f>W114/Q114</f>
        <v>0.78655805656608002</v>
      </c>
    </row>
    <row r="115" spans="1:28" x14ac:dyDescent="0.2">
      <c r="A115" s="4">
        <v>113</v>
      </c>
      <c r="B115">
        <v>44199508470714</v>
      </c>
      <c r="C115" t="s">
        <v>140</v>
      </c>
      <c r="D115" t="s">
        <v>25</v>
      </c>
      <c r="E115">
        <v>83.875078580920103</v>
      </c>
      <c r="F115">
        <v>-5.5459145269148999</v>
      </c>
      <c r="G115" s="3">
        <v>14.8483371734619</v>
      </c>
      <c r="H115" s="3">
        <v>14.3070983886718</v>
      </c>
      <c r="I115" s="3">
        <v>13.851355552673301</v>
      </c>
      <c r="J115" s="3">
        <v>2760</v>
      </c>
      <c r="K115" s="3">
        <v>7.7058823529411704</v>
      </c>
      <c r="L115" s="3">
        <v>3.1034524607103902</v>
      </c>
      <c r="M115" s="3">
        <v>5.4179573059082303E-2</v>
      </c>
      <c r="N115" s="3">
        <v>5.6040287017822203E-2</v>
      </c>
      <c r="O115" s="3">
        <v>4.1084861755372501E-2</v>
      </c>
      <c r="P115" s="5">
        <v>5.2623050746373301E-2</v>
      </c>
      <c r="Q115" s="2">
        <v>2.9958778841221299E-2</v>
      </c>
      <c r="R115" s="1">
        <v>0.99998766389188998</v>
      </c>
      <c r="S115" s="5">
        <v>5.26369003754781E-2</v>
      </c>
      <c r="T115" s="2">
        <v>1.8346425089325501E-2</v>
      </c>
      <c r="U115" s="1">
        <v>7.4953153516330398E-5</v>
      </c>
      <c r="V115" s="5">
        <v>4.3494910349366998E-2</v>
      </c>
      <c r="W115" s="2">
        <v>1.05036913573465E-2</v>
      </c>
      <c r="X115" s="1">
        <v>4.9928780870829498E-2</v>
      </c>
    </row>
    <row r="116" spans="1:28" x14ac:dyDescent="0.2">
      <c r="A116" s="4">
        <v>114</v>
      </c>
      <c r="B116">
        <v>44199508470557</v>
      </c>
      <c r="C116" t="s">
        <v>141</v>
      </c>
      <c r="D116" t="s">
        <v>27</v>
      </c>
      <c r="E116">
        <v>83.869042732257597</v>
      </c>
      <c r="F116">
        <v>-5.5512164652465898</v>
      </c>
      <c r="G116" s="3">
        <v>15.437476158141999</v>
      </c>
      <c r="H116" s="3">
        <v>14.8362312316894</v>
      </c>
      <c r="I116" s="3">
        <v>14.2765254974365</v>
      </c>
      <c r="J116" s="3">
        <v>2366</v>
      </c>
      <c r="K116" s="3">
        <v>9.1497797356828201</v>
      </c>
      <c r="L116" s="3">
        <v>5.9003082985101702</v>
      </c>
      <c r="M116" s="3">
        <v>0.108923053741456</v>
      </c>
      <c r="N116" s="3">
        <v>9.0642929077148396E-2</v>
      </c>
      <c r="O116" s="3">
        <v>7.1808433532714405E-2</v>
      </c>
      <c r="P116" s="5">
        <v>1.85907386750945</v>
      </c>
      <c r="Q116" s="2">
        <v>5.7213600284487402E-2</v>
      </c>
      <c r="R116" s="1">
        <v>2.96051287549657E-31</v>
      </c>
      <c r="S116" s="5">
        <v>1.8587283147459699</v>
      </c>
      <c r="T116" s="2">
        <v>4.5968756802650002E-2</v>
      </c>
      <c r="U116" s="1">
        <v>1.23624208203334E-37</v>
      </c>
      <c r="V116" s="5">
        <v>1.8587283147459699</v>
      </c>
      <c r="W116" s="2">
        <v>3.45356475802076E-2</v>
      </c>
      <c r="X116" s="1">
        <v>1.80555254067203E-26</v>
      </c>
      <c r="Y116" t="s">
        <v>369</v>
      </c>
      <c r="Z116" s="3">
        <f>AVERAGE(P116,S116,V116)</f>
        <v>1.8588434990004632</v>
      </c>
      <c r="AA116" s="2">
        <f>AVERAGE(Q116,T116,W116)</f>
        <v>4.5906001555781673E-2</v>
      </c>
      <c r="AB116" s="3">
        <f>W116/Q116</f>
        <v>0.60362653999195037</v>
      </c>
    </row>
    <row r="117" spans="1:28" x14ac:dyDescent="0.2">
      <c r="A117" s="4">
        <v>115</v>
      </c>
      <c r="B117">
        <v>44199508470698</v>
      </c>
      <c r="C117" t="s">
        <v>142</v>
      </c>
      <c r="D117" t="s">
        <v>27</v>
      </c>
      <c r="E117">
        <v>83.892863751032493</v>
      </c>
      <c r="F117">
        <v>-5.5559968802813797</v>
      </c>
      <c r="G117" s="3">
        <v>14.0324954986572</v>
      </c>
      <c r="H117" s="3">
        <v>13.272279739379799</v>
      </c>
      <c r="I117" s="3">
        <v>12.6281309127807</v>
      </c>
      <c r="J117" s="3">
        <v>2865</v>
      </c>
      <c r="K117" s="3">
        <v>7.0882352941176396</v>
      </c>
      <c r="L117" s="3">
        <v>7.1376271802325499</v>
      </c>
      <c r="M117" s="3">
        <v>0.10046558380127001</v>
      </c>
      <c r="N117" s="3">
        <v>0.107831001281738</v>
      </c>
      <c r="O117" s="3">
        <v>0.111291503906251</v>
      </c>
      <c r="P117" s="5">
        <v>3.08640689300411</v>
      </c>
      <c r="Q117" s="2">
        <v>4.4039709297022701E-2</v>
      </c>
      <c r="R117" s="1">
        <v>4.6787237393010298E-9</v>
      </c>
      <c r="S117" s="5">
        <v>1.4731818405028401</v>
      </c>
      <c r="T117" s="2">
        <v>3.67970581343878E-2</v>
      </c>
      <c r="U117" s="1">
        <v>6.2466301764039301E-8</v>
      </c>
      <c r="V117" s="5">
        <v>3.0854545922040502</v>
      </c>
      <c r="W117" s="2">
        <v>3.7548167798030302E-2</v>
      </c>
      <c r="X117" s="1">
        <v>1.7034265769647798E-5</v>
      </c>
      <c r="Y117" t="s">
        <v>372</v>
      </c>
      <c r="Z117">
        <v>3.09</v>
      </c>
      <c r="AA117" s="2">
        <v>0.04</v>
      </c>
      <c r="AB117" s="3">
        <f>0.04/0.042</f>
        <v>0.95238095238095233</v>
      </c>
    </row>
    <row r="118" spans="1:28" x14ac:dyDescent="0.2">
      <c r="A118" s="4">
        <v>116</v>
      </c>
      <c r="B118">
        <v>44199508470532</v>
      </c>
      <c r="C118" t="s">
        <v>143</v>
      </c>
      <c r="D118" t="s">
        <v>27</v>
      </c>
      <c r="E118">
        <v>83.885690116633299</v>
      </c>
      <c r="F118">
        <v>-5.5494487461333701</v>
      </c>
      <c r="G118" s="3">
        <v>15.0895490646362</v>
      </c>
      <c r="H118" s="3">
        <v>14.556051254272401</v>
      </c>
      <c r="I118" s="3">
        <v>14.1203517913818</v>
      </c>
      <c r="J118" s="3">
        <v>2755</v>
      </c>
      <c r="K118" s="3">
        <v>7.73529411764705</v>
      </c>
      <c r="L118" s="3">
        <v>4.4860589079154503</v>
      </c>
      <c r="M118" s="3">
        <v>7.5534915924071896E-2</v>
      </c>
      <c r="N118" s="3">
        <v>7.0511341094970703E-2</v>
      </c>
      <c r="O118" s="3">
        <v>6.7722129821777999E-2</v>
      </c>
      <c r="P118" s="5">
        <v>2.4819951187225899</v>
      </c>
      <c r="Q118" s="2">
        <v>2.92368021794184E-2</v>
      </c>
      <c r="R118" s="1">
        <v>1.5930054054232701E-2</v>
      </c>
      <c r="S118" s="5">
        <v>0.185776145005077</v>
      </c>
      <c r="T118" s="2">
        <v>1.9047800414299699E-2</v>
      </c>
      <c r="U118" s="1">
        <v>8.2413590930397407E-2</v>
      </c>
      <c r="V118" s="5">
        <v>4.6388450773917199E-2</v>
      </c>
      <c r="W118" s="2">
        <v>2.0307681617779599E-2</v>
      </c>
      <c r="X118" s="1">
        <v>2.63929810422023E-2</v>
      </c>
    </row>
    <row r="119" spans="1:28" x14ac:dyDescent="0.2">
      <c r="A119" s="4">
        <v>117</v>
      </c>
      <c r="B119">
        <v>44199508470439</v>
      </c>
      <c r="C119" t="s">
        <v>144</v>
      </c>
      <c r="D119" t="s">
        <v>27</v>
      </c>
      <c r="E119">
        <v>83.957326737109895</v>
      </c>
      <c r="F119">
        <v>-5.5414304178537304</v>
      </c>
      <c r="G119" s="3">
        <v>14.3340244293212</v>
      </c>
      <c r="H119" s="3">
        <v>13.783479690551699</v>
      </c>
      <c r="I119" s="3">
        <v>13.475826263427701</v>
      </c>
      <c r="J119" s="3">
        <v>2964</v>
      </c>
      <c r="K119" s="3">
        <v>6.2363636363636301</v>
      </c>
      <c r="L119" s="3">
        <v>1.3107633368913501</v>
      </c>
      <c r="M119" s="3">
        <v>2.22821235656738E-2</v>
      </c>
      <c r="N119" s="3">
        <v>3.5843372344970703E-2</v>
      </c>
      <c r="O119" s="3">
        <v>2.8198814392091199E-2</v>
      </c>
      <c r="P119" s="5">
        <v>5.9169600504916001E-2</v>
      </c>
      <c r="Q119" s="2">
        <v>6.9818561341168997E-3</v>
      </c>
      <c r="R119" s="1">
        <v>6.7076372701228099E-2</v>
      </c>
      <c r="S119" s="5">
        <v>4.5211038471739899E-2</v>
      </c>
      <c r="T119" s="2">
        <v>9.9687004851769304E-3</v>
      </c>
      <c r="U119" s="1">
        <v>7.4119252607146302E-3</v>
      </c>
      <c r="V119" s="5">
        <v>0.144243344343954</v>
      </c>
      <c r="W119" s="2">
        <v>7.5043600921128502E-3</v>
      </c>
      <c r="X119" s="1">
        <v>2.91943593996839E-2</v>
      </c>
    </row>
    <row r="120" spans="1:28" x14ac:dyDescent="0.2">
      <c r="A120" s="4">
        <v>118</v>
      </c>
      <c r="B120">
        <v>44199508471016</v>
      </c>
      <c r="C120" t="s">
        <v>145</v>
      </c>
      <c r="D120" t="s">
        <v>54</v>
      </c>
      <c r="E120">
        <v>83.949649191059805</v>
      </c>
      <c r="F120">
        <v>-5.5382563354281196</v>
      </c>
      <c r="G120" s="3">
        <v>17.4535102844238</v>
      </c>
      <c r="H120" s="3">
        <v>16.7428894042968</v>
      </c>
      <c r="I120" s="3">
        <v>16.062614440917901</v>
      </c>
      <c r="J120" s="3">
        <v>2181</v>
      </c>
      <c r="K120" s="3">
        <v>9.9647577092510993</v>
      </c>
      <c r="L120" s="3">
        <v>0.37611237783280599</v>
      </c>
      <c r="M120" s="3">
        <v>0.110527610778806</v>
      </c>
      <c r="N120" s="3">
        <v>0.104522705078125</v>
      </c>
      <c r="O120" s="3">
        <v>9.9764060974123894E-2</v>
      </c>
      <c r="P120" s="5">
        <v>7.9578853688362594E-2</v>
      </c>
      <c r="Q120" s="2">
        <v>3.0795627594720001E-2</v>
      </c>
      <c r="R120" s="1">
        <v>6.7389789588048102E-2</v>
      </c>
      <c r="S120" s="5">
        <v>5.4838162767657003E-2</v>
      </c>
      <c r="T120" s="2">
        <v>2.86127247197893E-2</v>
      </c>
      <c r="U120" s="1">
        <v>8.6269629796077892E-3</v>
      </c>
      <c r="V120" s="5">
        <v>0.59076967763533605</v>
      </c>
      <c r="W120" s="2">
        <v>2.2714987089830899E-2</v>
      </c>
      <c r="X120" s="1">
        <v>4.7153798046718001E-2</v>
      </c>
    </row>
    <row r="121" spans="1:28" x14ac:dyDescent="0.2">
      <c r="A121" s="4">
        <v>119</v>
      </c>
      <c r="B121">
        <v>44199508470786</v>
      </c>
      <c r="C121" t="s">
        <v>146</v>
      </c>
      <c r="D121" t="s">
        <v>27</v>
      </c>
      <c r="E121">
        <v>83.927402272530102</v>
      </c>
      <c r="F121">
        <v>-5.56357699502977</v>
      </c>
      <c r="G121" s="3">
        <v>14.330084800720201</v>
      </c>
      <c r="H121" s="3">
        <v>13.776502609252899</v>
      </c>
      <c r="I121" s="3">
        <v>13.4826126098632</v>
      </c>
      <c r="J121" s="3">
        <v>2945</v>
      </c>
      <c r="K121" s="3">
        <v>6.4090909090909003</v>
      </c>
      <c r="L121" s="3">
        <v>1.0840415067450899</v>
      </c>
      <c r="M121" s="3">
        <v>2.3211765289305498E-2</v>
      </c>
      <c r="N121" s="3">
        <v>3.3890724182128899E-2</v>
      </c>
      <c r="O121" s="3">
        <v>2.2544097900389901E-2</v>
      </c>
      <c r="P121" s="5">
        <v>0.24614676151561299</v>
      </c>
      <c r="Q121" s="2">
        <v>6.98614418888013E-3</v>
      </c>
      <c r="R121" s="1">
        <v>0.13042926766413299</v>
      </c>
      <c r="S121" s="5">
        <v>5.0172636399061402E-2</v>
      </c>
      <c r="T121" s="2">
        <v>8.9629997608411897E-3</v>
      </c>
      <c r="U121" s="1">
        <v>2.0494660857106901E-3</v>
      </c>
      <c r="V121" s="5">
        <v>0.34030826385343899</v>
      </c>
      <c r="W121" s="2">
        <v>6.9868598595922001E-3</v>
      </c>
      <c r="X121" s="1">
        <v>2.71061585930773E-3</v>
      </c>
    </row>
    <row r="122" spans="1:28" x14ac:dyDescent="0.2">
      <c r="A122" s="4">
        <v>120</v>
      </c>
      <c r="B122">
        <v>44199508469255</v>
      </c>
      <c r="C122" t="s">
        <v>147</v>
      </c>
      <c r="D122" t="s">
        <v>54</v>
      </c>
      <c r="E122">
        <v>83.8815619275953</v>
      </c>
      <c r="F122">
        <v>-5.4505978582529604</v>
      </c>
      <c r="G122" s="3">
        <v>14.356178283691399</v>
      </c>
      <c r="H122" s="3">
        <v>13.6189880371093</v>
      </c>
      <c r="I122" s="3">
        <v>13.046582221984799</v>
      </c>
      <c r="J122" s="3">
        <v>2858</v>
      </c>
      <c r="K122" s="3">
        <v>7.1294117647058801</v>
      </c>
      <c r="L122" s="3">
        <v>0.39445696690285798</v>
      </c>
      <c r="M122" s="3">
        <v>2.01760292053236E-2</v>
      </c>
      <c r="N122" s="3">
        <v>2.00653076171875E-2</v>
      </c>
      <c r="O122" s="3">
        <v>2.1027565002441399E-2</v>
      </c>
      <c r="P122" s="5">
        <v>0.38198396933929202</v>
      </c>
      <c r="Q122" s="2">
        <v>1.93747683838064E-2</v>
      </c>
      <c r="R122" s="1">
        <v>1</v>
      </c>
      <c r="S122" s="5">
        <v>4.4764574660160802E-2</v>
      </c>
      <c r="T122" s="2">
        <v>6.2255918476622997E-3</v>
      </c>
      <c r="U122" s="1">
        <v>2.0006824073846002E-2</v>
      </c>
      <c r="V122" s="5">
        <v>7.5806649281602606E-2</v>
      </c>
      <c r="W122" s="2">
        <v>6.6548727379797997E-3</v>
      </c>
      <c r="X122" s="1">
        <v>7.6664577711022096E-3</v>
      </c>
    </row>
    <row r="123" spans="1:28" x14ac:dyDescent="0.2">
      <c r="A123" s="4">
        <v>121</v>
      </c>
      <c r="B123">
        <v>44199508469509</v>
      </c>
      <c r="C123" t="s">
        <v>148</v>
      </c>
      <c r="D123" t="s">
        <v>27</v>
      </c>
      <c r="E123">
        <v>83.915192584854196</v>
      </c>
      <c r="F123">
        <v>-5.4639516453491499</v>
      </c>
      <c r="G123" s="3">
        <v>12.5594825744628</v>
      </c>
      <c r="H123" s="3">
        <v>11.935829162597599</v>
      </c>
      <c r="I123" s="3">
        <v>11.6968517303466</v>
      </c>
      <c r="J123" s="3">
        <v>3195</v>
      </c>
      <c r="K123" s="3">
        <v>4.5172413793103399</v>
      </c>
      <c r="L123" s="3">
        <v>0.85207538456879806</v>
      </c>
      <c r="M123" s="3">
        <v>2.3383331298827401E-2</v>
      </c>
      <c r="N123" s="3">
        <v>2.3206233978271401E-2</v>
      </c>
      <c r="O123" s="3">
        <v>2.52702713012684E-2</v>
      </c>
      <c r="P123" s="5">
        <v>0.49992292822743201</v>
      </c>
      <c r="Q123" s="2">
        <v>7.1307930142777897E-3</v>
      </c>
      <c r="R123" s="1">
        <v>7.7490280696746003E-5</v>
      </c>
      <c r="S123" s="5">
        <v>0.63158961241289202</v>
      </c>
      <c r="T123" s="2">
        <v>6.9402039991892399E-3</v>
      </c>
      <c r="U123" s="1">
        <v>4.3472707237308499E-3</v>
      </c>
      <c r="V123" s="5">
        <v>0.49880079475924399</v>
      </c>
      <c r="W123" s="2">
        <v>9.94978005691983E-3</v>
      </c>
      <c r="X123" s="1">
        <v>4.8363679188172998E-10</v>
      </c>
      <c r="Y123" t="s">
        <v>367</v>
      </c>
    </row>
    <row r="124" spans="1:28" x14ac:dyDescent="0.2">
      <c r="A124" s="4">
        <v>122</v>
      </c>
      <c r="B124">
        <v>44199508469688</v>
      </c>
      <c r="C124" t="s">
        <v>149</v>
      </c>
      <c r="D124" t="s">
        <v>27</v>
      </c>
      <c r="E124">
        <v>83.916997206327295</v>
      </c>
      <c r="F124">
        <v>-5.4663546996661196</v>
      </c>
      <c r="G124" s="3">
        <v>12.949951171875</v>
      </c>
      <c r="H124" s="3">
        <v>12.4042139053344</v>
      </c>
      <c r="I124" s="3">
        <v>12.1509609222412</v>
      </c>
      <c r="J124" s="3">
        <v>3167</v>
      </c>
      <c r="K124" s="3">
        <v>4.7103448275861997</v>
      </c>
      <c r="L124" s="3">
        <v>0.58996765373289095</v>
      </c>
      <c r="M124" s="3">
        <v>1.7585659027101699E-2</v>
      </c>
      <c r="N124" s="3">
        <v>1.98760032653808E-2</v>
      </c>
      <c r="O124" s="3">
        <v>1.98425292968771E-2</v>
      </c>
      <c r="P124" s="5">
        <v>4.5395960347976598E-2</v>
      </c>
      <c r="Q124" s="2">
        <v>6.3719689894656296E-3</v>
      </c>
      <c r="R124" s="1">
        <v>3.3096903842411797E-2</v>
      </c>
      <c r="S124" s="5">
        <v>0.334167362851573</v>
      </c>
      <c r="T124" s="2">
        <v>5.4986603358902599E-3</v>
      </c>
      <c r="U124" s="1">
        <v>4.3437946987134601E-2</v>
      </c>
      <c r="V124" s="5">
        <v>0.49877591567326701</v>
      </c>
      <c r="W124" s="2">
        <v>5.7037539478684103E-3</v>
      </c>
      <c r="X124" s="1">
        <v>4.1409425378195397E-3</v>
      </c>
    </row>
    <row r="125" spans="1:28" x14ac:dyDescent="0.2">
      <c r="A125" s="4">
        <v>123</v>
      </c>
      <c r="B125">
        <v>44199508469185</v>
      </c>
      <c r="C125" t="s">
        <v>150</v>
      </c>
      <c r="D125" t="s">
        <v>27</v>
      </c>
      <c r="E125">
        <v>83.927581921504</v>
      </c>
      <c r="F125">
        <v>-5.4426838585269302</v>
      </c>
      <c r="G125" s="3">
        <v>14.574956893920801</v>
      </c>
      <c r="H125" s="3">
        <v>13.9692935943603</v>
      </c>
      <c r="I125" s="3">
        <v>13.5071620941162</v>
      </c>
      <c r="J125" s="3">
        <v>2855</v>
      </c>
      <c r="K125" s="3">
        <v>7.1470588235294104</v>
      </c>
      <c r="L125" s="3">
        <v>4.2758230756419504</v>
      </c>
      <c r="M125" s="3">
        <v>4.4216823577881897E-2</v>
      </c>
      <c r="N125" s="3">
        <v>6.7267417907714802E-2</v>
      </c>
      <c r="O125" s="3">
        <v>0.10668010711669799</v>
      </c>
      <c r="P125" s="5">
        <v>1.9054798653455201</v>
      </c>
      <c r="Q125" s="2">
        <v>1.1396647941456801E-2</v>
      </c>
      <c r="R125" s="1">
        <v>5.8662868475901998E-2</v>
      </c>
      <c r="S125" s="5">
        <v>0.50461514524566398</v>
      </c>
      <c r="T125" s="2">
        <v>2.1196223209201E-2</v>
      </c>
      <c r="U125" s="1">
        <v>1.23278280378497E-4</v>
      </c>
      <c r="V125" s="5">
        <v>0.50428433350142798</v>
      </c>
      <c r="W125" s="2">
        <v>3.5439796156183902E-2</v>
      </c>
      <c r="X125" s="1">
        <v>1.01292166694593E-5</v>
      </c>
    </row>
    <row r="126" spans="1:28" x14ac:dyDescent="0.2">
      <c r="A126" s="4">
        <v>124</v>
      </c>
      <c r="B126">
        <v>44199508469125</v>
      </c>
      <c r="C126" t="s">
        <v>151</v>
      </c>
      <c r="D126" t="s">
        <v>27</v>
      </c>
      <c r="E126">
        <v>83.895930776271001</v>
      </c>
      <c r="F126">
        <v>-5.4394763869573204</v>
      </c>
      <c r="G126" s="3">
        <v>15.8290653228759</v>
      </c>
      <c r="H126" s="3">
        <v>14.9554080963134</v>
      </c>
      <c r="I126" s="3">
        <v>14.289466857910099</v>
      </c>
      <c r="J126" s="3">
        <v>2747</v>
      </c>
      <c r="K126" s="3">
        <v>7.7823529411764696</v>
      </c>
      <c r="L126" s="3">
        <v>6.3630039895227704</v>
      </c>
      <c r="M126" s="3">
        <v>0.106337928771971</v>
      </c>
      <c r="N126" s="3">
        <v>0.10308265686035099</v>
      </c>
      <c r="O126" s="3">
        <v>7.6885223388673596E-2</v>
      </c>
      <c r="P126" s="5">
        <v>3.8008203471430302</v>
      </c>
      <c r="Q126" s="2">
        <v>5.4455034404342698E-2</v>
      </c>
      <c r="R126" s="1">
        <v>7.4956728806496604E-8</v>
      </c>
      <c r="S126" s="5">
        <v>3.7950506008855101</v>
      </c>
      <c r="T126" s="2">
        <v>4.43312245704355E-2</v>
      </c>
      <c r="U126" s="1">
        <v>4.0062278565286699E-10</v>
      </c>
      <c r="V126" s="5">
        <v>1.3528082160894599</v>
      </c>
      <c r="W126" s="2">
        <v>3.5932207669909802E-2</v>
      </c>
      <c r="X126" s="1">
        <v>1.0970696722482701E-7</v>
      </c>
      <c r="Y126" t="s">
        <v>372</v>
      </c>
      <c r="Z126">
        <v>3.8</v>
      </c>
      <c r="AA126" s="2">
        <v>4.7E-2</v>
      </c>
      <c r="AB126" s="3">
        <f>0.039/0.055</f>
        <v>0.70909090909090911</v>
      </c>
    </row>
    <row r="127" spans="1:28" x14ac:dyDescent="0.2">
      <c r="A127" s="4">
        <v>125</v>
      </c>
      <c r="B127">
        <v>44199508469025</v>
      </c>
      <c r="C127" t="s">
        <v>152</v>
      </c>
      <c r="D127" t="s">
        <v>27</v>
      </c>
      <c r="E127">
        <v>83.899197342892606</v>
      </c>
      <c r="F127">
        <v>-5.4300497160627303</v>
      </c>
      <c r="G127" s="3">
        <v>16.934835433959901</v>
      </c>
      <c r="H127" s="3">
        <v>16.383388519287099</v>
      </c>
      <c r="I127" s="3">
        <v>15.9635972976684</v>
      </c>
      <c r="J127" s="3">
        <v>2414</v>
      </c>
      <c r="K127" s="3">
        <v>8.9548387096774196</v>
      </c>
      <c r="L127" s="3">
        <v>0.27867731972346199</v>
      </c>
      <c r="M127" s="3">
        <v>7.8108024597170797E-2</v>
      </c>
      <c r="N127" s="3">
        <v>9.1862106323244305E-2</v>
      </c>
      <c r="O127" s="3">
        <v>8.3463668823242104E-2</v>
      </c>
      <c r="P127" s="5">
        <v>6.8881147381013003E-2</v>
      </c>
      <c r="Q127" s="2">
        <v>2.15833817270603E-2</v>
      </c>
      <c r="R127" s="1">
        <v>7.2018180291796496E-3</v>
      </c>
      <c r="S127" s="5">
        <v>0.49877591567326701</v>
      </c>
      <c r="T127" s="2">
        <v>3.0759267682529099E-2</v>
      </c>
      <c r="U127" s="1">
        <v>3.7195254101617998E-4</v>
      </c>
      <c r="V127" s="5">
        <v>0.49880079475924399</v>
      </c>
      <c r="W127" s="2">
        <v>2.3879798895592001E-2</v>
      </c>
      <c r="X127" s="1">
        <v>1.5024395866476799E-2</v>
      </c>
    </row>
    <row r="128" spans="1:28" x14ac:dyDescent="0.2">
      <c r="A128" s="4">
        <v>126</v>
      </c>
      <c r="B128">
        <v>44199508468985</v>
      </c>
      <c r="C128" t="s">
        <v>153</v>
      </c>
      <c r="D128" t="s">
        <v>27</v>
      </c>
      <c r="E128">
        <v>83.855591669026694</v>
      </c>
      <c r="F128">
        <v>-5.4248621732734499</v>
      </c>
      <c r="G128" s="3">
        <v>13.023546218871999</v>
      </c>
      <c r="H128" s="3">
        <v>12.2969160079956</v>
      </c>
      <c r="I128" s="3">
        <v>11.7749624252319</v>
      </c>
      <c r="J128" s="3">
        <v>3107</v>
      </c>
      <c r="K128" s="3">
        <v>5.1333333333333302</v>
      </c>
      <c r="L128" s="3">
        <v>16.096995745518399</v>
      </c>
      <c r="M128" s="3">
        <v>0.23186063766479401</v>
      </c>
      <c r="N128" s="3">
        <v>0.19010591506957999</v>
      </c>
      <c r="O128" s="3">
        <v>0.166884994506835</v>
      </c>
      <c r="P128" s="5">
        <v>4.6282818511970303E-2</v>
      </c>
      <c r="Q128" s="2">
        <v>7.1717355807276006E-2</v>
      </c>
      <c r="R128" s="1">
        <v>1.2197552492818901E-2</v>
      </c>
      <c r="S128" s="5">
        <v>4.6286246138939502E-2</v>
      </c>
      <c r="T128" s="2">
        <v>5.2479805234505301E-2</v>
      </c>
      <c r="U128" s="1">
        <v>8.1869855511758904E-3</v>
      </c>
      <c r="V128" s="5">
        <v>8.4646416337954999E-2</v>
      </c>
      <c r="W128" s="2">
        <v>4.1459156376565102E-2</v>
      </c>
      <c r="X128" s="1">
        <v>1.99224204681165E-2</v>
      </c>
    </row>
    <row r="129" spans="1:28" x14ac:dyDescent="0.2">
      <c r="A129" s="4">
        <v>127</v>
      </c>
      <c r="B129">
        <v>44199508469061</v>
      </c>
      <c r="C129" t="s">
        <v>154</v>
      </c>
      <c r="D129" t="s">
        <v>54</v>
      </c>
      <c r="E129">
        <v>83.851412106200897</v>
      </c>
      <c r="F129">
        <v>-5.4334152118570902</v>
      </c>
      <c r="G129" s="3">
        <v>13.0669231414794</v>
      </c>
      <c r="H129" s="3">
        <v>12.429994583129799</v>
      </c>
      <c r="I129" s="3">
        <v>12.0652256011962</v>
      </c>
      <c r="J129" s="3">
        <v>3050</v>
      </c>
      <c r="K129" s="3">
        <v>5.55555555555555</v>
      </c>
      <c r="L129" s="3">
        <v>0.85843900650266602</v>
      </c>
      <c r="M129" s="3">
        <v>2.8156471252442399E-2</v>
      </c>
      <c r="N129" s="3">
        <v>3.1547069549560498E-2</v>
      </c>
      <c r="O129" s="3">
        <v>1.87479019165053E-2</v>
      </c>
      <c r="P129" s="5">
        <v>0.499473469523666</v>
      </c>
      <c r="Q129" s="2">
        <v>1.0415813493673201E-2</v>
      </c>
      <c r="R129" s="1">
        <v>5.6163414328314801E-2</v>
      </c>
      <c r="S129" s="5">
        <v>0.49932382949684501</v>
      </c>
      <c r="T129" s="2">
        <v>3.04054910455725E-2</v>
      </c>
      <c r="U129" s="1">
        <v>0.999999977476831</v>
      </c>
      <c r="V129" s="5">
        <v>7.5765295814202493E-2</v>
      </c>
      <c r="W129" s="2">
        <v>5.2282480909815699E-3</v>
      </c>
      <c r="X129" s="1">
        <v>4.9461274805149301E-2</v>
      </c>
    </row>
    <row r="130" spans="1:28" x14ac:dyDescent="0.2">
      <c r="A130" s="4">
        <v>128</v>
      </c>
      <c r="B130">
        <v>44199508473451</v>
      </c>
      <c r="C130" t="s">
        <v>155</v>
      </c>
      <c r="D130" t="s">
        <v>25</v>
      </c>
      <c r="E130">
        <v>83.858955418665204</v>
      </c>
      <c r="F130">
        <v>-5.4276068251802903</v>
      </c>
      <c r="G130" s="3">
        <v>13.2044982910156</v>
      </c>
      <c r="H130" s="3">
        <v>12.530946731567299</v>
      </c>
      <c r="I130" s="3">
        <v>12.1371154785156</v>
      </c>
      <c r="J130" s="3">
        <v>2904</v>
      </c>
      <c r="K130" s="3">
        <v>6.7818181818181804</v>
      </c>
      <c r="L130" s="3">
        <v>10.0767236725101</v>
      </c>
      <c r="M130" s="3">
        <v>0.16308784484863201</v>
      </c>
      <c r="N130" s="3">
        <v>0.178560829162597</v>
      </c>
      <c r="O130" s="3">
        <v>0.146231937408447</v>
      </c>
      <c r="P130" s="5">
        <v>1.06111612195812</v>
      </c>
      <c r="Q130" s="2">
        <v>5.8721958126707698E-2</v>
      </c>
      <c r="R130" s="1">
        <v>7.2766791453808793E-2</v>
      </c>
      <c r="S130" s="5">
        <v>0.51418954819690099</v>
      </c>
      <c r="T130" s="2">
        <v>5.2961413494182902E-2</v>
      </c>
      <c r="U130" s="1">
        <v>3.8095019963722602E-3</v>
      </c>
      <c r="V130" s="5">
        <v>0.104421848622496</v>
      </c>
      <c r="W130" s="2">
        <v>3.7692238142487899E-2</v>
      </c>
      <c r="X130" s="1">
        <v>2.8482757705091299E-2</v>
      </c>
    </row>
    <row r="131" spans="1:28" x14ac:dyDescent="0.2">
      <c r="A131" s="4">
        <v>129</v>
      </c>
      <c r="B131">
        <v>44199508471912</v>
      </c>
      <c r="C131" t="s">
        <v>156</v>
      </c>
      <c r="D131" t="s">
        <v>25</v>
      </c>
      <c r="E131">
        <v>83.860089820505905</v>
      </c>
      <c r="F131">
        <v>-5.4254238210463601</v>
      </c>
      <c r="G131" s="3">
        <v>13.632696151733301</v>
      </c>
      <c r="H131" s="3">
        <v>12.941656112670801</v>
      </c>
      <c r="I131" s="3">
        <v>12.3840417861938</v>
      </c>
      <c r="J131" s="3">
        <v>2839</v>
      </c>
      <c r="K131" s="3">
        <v>7.24117647058823</v>
      </c>
      <c r="L131" s="3">
        <v>5.68901446582825</v>
      </c>
      <c r="M131" s="3">
        <v>8.6198043823241394E-2</v>
      </c>
      <c r="N131" s="3">
        <v>9.2177772521972998E-2</v>
      </c>
      <c r="O131" s="3">
        <v>7.4423217773439604E-2</v>
      </c>
      <c r="P131" s="5">
        <v>0.49994792187447901</v>
      </c>
      <c r="Q131" s="2">
        <v>2.0586013744392399E-2</v>
      </c>
      <c r="R131" s="1">
        <v>0.10023093923132401</v>
      </c>
      <c r="S131" s="5">
        <v>3.5360531588873099</v>
      </c>
      <c r="T131" s="2">
        <v>3.4585285960396998E-2</v>
      </c>
      <c r="U131" s="1">
        <v>4.9802444880708105E-7</v>
      </c>
      <c r="V131" s="5">
        <v>0.77705791695806403</v>
      </c>
      <c r="W131" s="2">
        <v>2.6266806964055998E-2</v>
      </c>
      <c r="X131" s="1">
        <v>2.7993845277191599E-6</v>
      </c>
      <c r="Y131" t="s">
        <v>373</v>
      </c>
      <c r="Z131">
        <v>3.5247999999999999</v>
      </c>
      <c r="AA131" s="2">
        <v>3.4000000000000002E-2</v>
      </c>
    </row>
    <row r="132" spans="1:28" x14ac:dyDescent="0.2">
      <c r="A132" s="4">
        <v>130</v>
      </c>
      <c r="B132">
        <v>44199508469098</v>
      </c>
      <c r="C132" t="s">
        <v>157</v>
      </c>
      <c r="D132" t="s">
        <v>27</v>
      </c>
      <c r="E132">
        <v>83.846248166959896</v>
      </c>
      <c r="F132">
        <v>-5.4375480671833802</v>
      </c>
      <c r="G132" s="3">
        <v>14.1480369567871</v>
      </c>
      <c r="H132" s="3">
        <v>13.4409675598144</v>
      </c>
      <c r="I132" s="3">
        <v>12.9627532958984</v>
      </c>
      <c r="J132" s="3">
        <v>2836</v>
      </c>
      <c r="K132" s="3">
        <v>7.2588235294117602</v>
      </c>
      <c r="L132" s="3">
        <v>2.46947863674903</v>
      </c>
      <c r="M132" s="3">
        <v>4.3129348754883098E-2</v>
      </c>
      <c r="N132" s="3">
        <v>5.6572914123535101E-2</v>
      </c>
      <c r="O132" s="3">
        <v>3.9981269836427899E-2</v>
      </c>
      <c r="P132" s="5">
        <v>4.2034293120358699</v>
      </c>
      <c r="Q132" s="2">
        <v>1.84136422079639E-2</v>
      </c>
      <c r="R132" s="1">
        <v>8.8279007329658595E-5</v>
      </c>
      <c r="S132" s="5">
        <v>4.1928546470999297</v>
      </c>
      <c r="T132" s="2">
        <v>2.3685114424740101E-2</v>
      </c>
      <c r="U132" s="1">
        <v>8.1688082376917203E-13</v>
      </c>
      <c r="V132" s="5">
        <v>4.1910973735680299</v>
      </c>
      <c r="W132" s="2">
        <v>1.6191119450430599E-2</v>
      </c>
      <c r="X132" s="1">
        <v>5.1506543874015798E-11</v>
      </c>
      <c r="Y132" t="s">
        <v>369</v>
      </c>
      <c r="Z132" s="3">
        <f>AVERAGE(P132,S132,V132)</f>
        <v>4.1957937775679435</v>
      </c>
      <c r="AA132" s="2">
        <f>AVERAGE(Q132,T132,W132)</f>
        <v>1.9429958694378201E-2</v>
      </c>
      <c r="AB132" s="3">
        <f>W132/Q132</f>
        <v>0.8793002094625223</v>
      </c>
    </row>
    <row r="133" spans="1:28" x14ac:dyDescent="0.2">
      <c r="A133" s="4">
        <v>131</v>
      </c>
      <c r="B133">
        <v>44199508469091</v>
      </c>
      <c r="C133" t="s">
        <v>158</v>
      </c>
      <c r="D133" t="s">
        <v>54</v>
      </c>
      <c r="E133">
        <v>83.843581531617303</v>
      </c>
      <c r="F133">
        <v>-5.4363452679455699</v>
      </c>
      <c r="G133" s="3">
        <v>14.411840438842701</v>
      </c>
      <c r="H133" s="3">
        <v>13.763221740722599</v>
      </c>
      <c r="I133" s="3">
        <v>13.235511779785099</v>
      </c>
      <c r="J133" s="3">
        <v>2779</v>
      </c>
      <c r="K133" s="3">
        <v>7.5941176470588196</v>
      </c>
      <c r="L133" s="3">
        <v>2.6502141435016902</v>
      </c>
      <c r="M133" s="3">
        <v>6.2654972076416002E-2</v>
      </c>
      <c r="N133" s="3">
        <v>5.4848670959472601E-2</v>
      </c>
      <c r="O133" s="3">
        <v>6.4584541320799702E-2</v>
      </c>
      <c r="P133" s="5">
        <v>2.8457479605387901</v>
      </c>
      <c r="Q133" s="2">
        <v>3.0430254601539902E-2</v>
      </c>
      <c r="R133" s="1">
        <v>0.99998935298325997</v>
      </c>
      <c r="S133" s="5">
        <v>2.8498028878122899</v>
      </c>
      <c r="T133" s="2">
        <v>2.2093036173851999E-2</v>
      </c>
      <c r="U133" s="1">
        <v>1.8774564400427699E-9</v>
      </c>
      <c r="V133" s="5">
        <v>2.8506152603572699</v>
      </c>
      <c r="W133" s="2">
        <v>2.7223045897041699E-2</v>
      </c>
      <c r="X133" s="1">
        <v>6.4795777760634904E-10</v>
      </c>
      <c r="Y133" t="s">
        <v>370</v>
      </c>
      <c r="Z133" s="3">
        <f>AVERAGE(P133,S133,V133)</f>
        <v>2.8487220362361168</v>
      </c>
      <c r="AA133" s="2">
        <f>AVERAGE(Q133,T133,W133)</f>
        <v>2.6582112224144538E-2</v>
      </c>
      <c r="AB133" s="3">
        <f>W133/Q133</f>
        <v>0.89460460497310779</v>
      </c>
    </row>
    <row r="134" spans="1:28" x14ac:dyDescent="0.2">
      <c r="A134" s="4">
        <v>132</v>
      </c>
      <c r="B134">
        <v>44199508473503</v>
      </c>
      <c r="C134" t="s">
        <v>159</v>
      </c>
      <c r="D134" t="s">
        <v>25</v>
      </c>
      <c r="E134">
        <v>83.860709341709693</v>
      </c>
      <c r="F134">
        <v>-5.43596293370683</v>
      </c>
      <c r="G134" s="3">
        <v>15.9882049560546</v>
      </c>
      <c r="H134" s="3">
        <v>15.468608856201101</v>
      </c>
      <c r="I134" s="3">
        <v>14.861497879028301</v>
      </c>
      <c r="J134" s="3">
        <v>2475</v>
      </c>
      <c r="K134" s="3">
        <v>8.7580645161290303</v>
      </c>
      <c r="L134" s="3">
        <v>1.8113244529662</v>
      </c>
      <c r="M134" s="3">
        <v>9.8080635070800698E-2</v>
      </c>
      <c r="N134" s="3">
        <v>0.10044507980346699</v>
      </c>
      <c r="O134" s="3">
        <v>8.9702796936036194E-2</v>
      </c>
      <c r="P134" s="5">
        <v>2.3148051697530798</v>
      </c>
      <c r="Q134" s="2">
        <v>3.4295833891049197E-2</v>
      </c>
      <c r="R134" s="1">
        <v>0.123000898830989</v>
      </c>
      <c r="S134" s="5">
        <v>9.0918630517268506E-2</v>
      </c>
      <c r="T134" s="2">
        <v>3.1990427130330797E-2</v>
      </c>
      <c r="U134" s="1">
        <v>8.9579910557276293E-3</v>
      </c>
      <c r="V134" s="5">
        <v>0.49969809780798102</v>
      </c>
      <c r="W134" s="2">
        <v>2.73001936657849E-2</v>
      </c>
      <c r="X134" s="1">
        <v>7.3176671060431497E-6</v>
      </c>
      <c r="Y134" t="s">
        <v>367</v>
      </c>
    </row>
    <row r="135" spans="1:28" x14ac:dyDescent="0.2">
      <c r="A135" s="4">
        <v>133</v>
      </c>
      <c r="B135">
        <v>44199508469038</v>
      </c>
      <c r="C135" t="s">
        <v>160</v>
      </c>
      <c r="D135" t="s">
        <v>25</v>
      </c>
      <c r="E135">
        <v>83.851322271249501</v>
      </c>
      <c r="F135">
        <v>-5.4324228611934</v>
      </c>
      <c r="H135" s="3">
        <v>17.2412796020507</v>
      </c>
      <c r="I135" s="3">
        <v>16.9095458984375</v>
      </c>
      <c r="J135" s="3">
        <v>2290</v>
      </c>
      <c r="K135" s="3">
        <v>9.4845814977973504</v>
      </c>
      <c r="N135" s="3">
        <v>0.337576675415039</v>
      </c>
      <c r="O135" s="3">
        <v>0.347596740722657</v>
      </c>
      <c r="P135" s="5">
        <v>1</v>
      </c>
      <c r="Q135" s="2">
        <v>0</v>
      </c>
      <c r="R135" s="1">
        <v>1</v>
      </c>
      <c r="S135" s="5">
        <v>0.49880079475924399</v>
      </c>
      <c r="T135" s="2">
        <v>0.108772611421888</v>
      </c>
      <c r="U135" s="1">
        <v>1.8670195423911698E-5</v>
      </c>
      <c r="V135" s="5">
        <v>4.9995042137663502E-2</v>
      </c>
      <c r="W135" s="2">
        <v>8.8130056808322199E-2</v>
      </c>
      <c r="X135" s="1">
        <v>6.6217898086767396E-3</v>
      </c>
    </row>
    <row r="136" spans="1:28" x14ac:dyDescent="0.2">
      <c r="A136" s="4">
        <v>134</v>
      </c>
      <c r="B136">
        <v>44199508472007</v>
      </c>
      <c r="C136" t="s">
        <v>161</v>
      </c>
      <c r="D136" t="s">
        <v>25</v>
      </c>
      <c r="E136">
        <v>83.879016508115399</v>
      </c>
      <c r="F136">
        <v>-5.4288669148958197</v>
      </c>
      <c r="G136" s="3">
        <v>12.3062725067138</v>
      </c>
      <c r="H136" s="3">
        <v>11.6289958953857</v>
      </c>
      <c r="I136" s="3">
        <v>11.3041868209838</v>
      </c>
      <c r="J136" s="3">
        <v>3152</v>
      </c>
      <c r="K136" s="3">
        <v>4.8137931034482699</v>
      </c>
      <c r="L136" s="3">
        <v>1.25408526164729</v>
      </c>
      <c r="M136" s="3">
        <v>3.2135581970214398E-2</v>
      </c>
      <c r="N136" s="3">
        <v>3.2535552978515597E-2</v>
      </c>
      <c r="O136" s="3">
        <v>2.35477447509762E-2</v>
      </c>
      <c r="P136" s="5">
        <v>0.49989793707925001</v>
      </c>
      <c r="Q136" s="2">
        <v>1.1223700371132701E-2</v>
      </c>
      <c r="R136" s="1">
        <v>2.5827132897202298E-4</v>
      </c>
      <c r="S136" s="5">
        <v>4.7481830210598597E-2</v>
      </c>
      <c r="T136" s="2">
        <v>8.1964857691202292E-3</v>
      </c>
      <c r="U136" s="1">
        <v>4.0567199625347501E-2</v>
      </c>
      <c r="V136" s="5">
        <v>1.58956578180469</v>
      </c>
      <c r="W136" s="2">
        <v>9.73650365094407E-3</v>
      </c>
      <c r="X136" s="1">
        <v>3.75331303369036E-10</v>
      </c>
      <c r="Y136" t="s">
        <v>373</v>
      </c>
      <c r="Z136">
        <v>2.6758999999999999</v>
      </c>
      <c r="AA136" s="2">
        <v>8.9999999999999993E-3</v>
      </c>
    </row>
    <row r="137" spans="1:28" x14ac:dyDescent="0.2">
      <c r="A137" s="4">
        <v>135</v>
      </c>
      <c r="B137">
        <v>44199508472011</v>
      </c>
      <c r="C137" t="s">
        <v>162</v>
      </c>
      <c r="D137" t="s">
        <v>25</v>
      </c>
      <c r="E137">
        <v>83.878840296265196</v>
      </c>
      <c r="F137">
        <v>-5.4232266717789299</v>
      </c>
      <c r="G137" s="3">
        <v>12.811709403991699</v>
      </c>
      <c r="H137" s="3">
        <v>12.211814880371</v>
      </c>
      <c r="I137" s="3">
        <v>11.9696588516235</v>
      </c>
      <c r="J137" s="3">
        <v>3187</v>
      </c>
      <c r="K137" s="3">
        <v>4.5724137931034399</v>
      </c>
      <c r="L137" s="3">
        <v>1.35863737357679</v>
      </c>
      <c r="M137" s="3">
        <v>3.4562969207763999E-2</v>
      </c>
      <c r="N137" s="3">
        <v>3.10978889465332E-2</v>
      </c>
      <c r="O137" s="3">
        <v>2.0666694641112902E-2</v>
      </c>
      <c r="P137" s="5">
        <v>0.50014796105498305</v>
      </c>
      <c r="Q137" s="2">
        <v>1.2606965325552499E-2</v>
      </c>
      <c r="R137" s="1">
        <v>8.1666134068556902E-5</v>
      </c>
      <c r="S137" s="5">
        <v>5.7320147733742902E-2</v>
      </c>
      <c r="T137" s="2">
        <v>8.6272965966142506E-3</v>
      </c>
      <c r="U137" s="1">
        <v>9.8825891662146104E-3</v>
      </c>
      <c r="V137" s="5">
        <v>5.5562114999240603E-2</v>
      </c>
      <c r="W137" s="2">
        <v>6.2671799674371403E-3</v>
      </c>
      <c r="X137" s="1">
        <v>1.4841067107212801E-2</v>
      </c>
    </row>
    <row r="138" spans="1:28" x14ac:dyDescent="0.2">
      <c r="A138" s="4">
        <v>136</v>
      </c>
      <c r="B138">
        <v>44199508471926</v>
      </c>
      <c r="C138" t="s">
        <v>163</v>
      </c>
      <c r="D138" t="s">
        <v>27</v>
      </c>
      <c r="E138">
        <v>83.872856558197597</v>
      </c>
      <c r="F138">
        <v>-5.4269958473099598</v>
      </c>
      <c r="G138" s="3">
        <v>13.9364862442016</v>
      </c>
      <c r="H138" s="3">
        <v>13.2818050384521</v>
      </c>
      <c r="I138" s="3">
        <v>12.9079780578613</v>
      </c>
      <c r="J138" s="3">
        <v>2863</v>
      </c>
      <c r="K138" s="3">
        <v>7.1</v>
      </c>
      <c r="L138" s="3">
        <v>2.88919729779857</v>
      </c>
      <c r="M138" s="3">
        <v>4.7608566284178901E-2</v>
      </c>
      <c r="N138" s="3">
        <v>4.8411369323730399E-2</v>
      </c>
      <c r="O138" s="3">
        <v>4.2325592041016998E-2</v>
      </c>
      <c r="P138" s="5">
        <v>0.49982297862414798</v>
      </c>
      <c r="Q138" s="2">
        <v>1.5232641931402601E-2</v>
      </c>
      <c r="R138" s="1">
        <v>2.82743036422824E-5</v>
      </c>
      <c r="S138" s="5">
        <v>0.49959823807620501</v>
      </c>
      <c r="T138" s="2">
        <v>1.3754940201373401E-2</v>
      </c>
      <c r="U138" s="1">
        <v>5.9424917768691101E-5</v>
      </c>
      <c r="V138" s="5">
        <v>0.50007292760580702</v>
      </c>
      <c r="W138" s="2">
        <v>1.72971288423296E-2</v>
      </c>
      <c r="X138" s="1">
        <v>4.6885851667097999E-8</v>
      </c>
      <c r="Y138" t="s">
        <v>367</v>
      </c>
      <c r="Z138" s="3"/>
    </row>
    <row r="139" spans="1:28" x14ac:dyDescent="0.2">
      <c r="A139" s="4">
        <v>137</v>
      </c>
      <c r="B139">
        <v>44199508561234</v>
      </c>
      <c r="C139" t="s">
        <v>164</v>
      </c>
      <c r="D139" t="s">
        <v>54</v>
      </c>
      <c r="E139">
        <v>83.877986866542201</v>
      </c>
      <c r="F139">
        <v>-5.4086800270302202</v>
      </c>
      <c r="G139" s="3">
        <v>12.8476953506469</v>
      </c>
      <c r="H139" s="3">
        <v>12.176280975341699</v>
      </c>
      <c r="I139" s="3">
        <v>11.8126983642578</v>
      </c>
      <c r="J139" s="3">
        <v>3084</v>
      </c>
      <c r="K139" s="3">
        <v>5.3037037037037003</v>
      </c>
      <c r="L139" s="3">
        <v>2.98863236622143</v>
      </c>
      <c r="M139" s="3">
        <v>5.3237152099606798E-2</v>
      </c>
      <c r="N139" s="3">
        <v>4.5798110961912997E-2</v>
      </c>
      <c r="O139" s="3">
        <v>3.85990142822265E-2</v>
      </c>
      <c r="P139" s="5">
        <v>7.5092802575193199E-2</v>
      </c>
      <c r="Q139" s="2">
        <v>1.66108756559778E-2</v>
      </c>
      <c r="R139" s="1">
        <v>1.41645394929398E-3</v>
      </c>
      <c r="S139" s="5">
        <v>5.1961061949968197E-2</v>
      </c>
      <c r="T139" s="2">
        <v>5.1128642146598798E-2</v>
      </c>
      <c r="U139" s="1">
        <v>0.99999843793577203</v>
      </c>
      <c r="V139" s="5">
        <v>0.78118571465770903</v>
      </c>
      <c r="W139" s="2">
        <v>1.4331195557205899E-2</v>
      </c>
      <c r="X139" s="1">
        <v>7.0373326007216501E-6</v>
      </c>
      <c r="Y139" t="s">
        <v>367</v>
      </c>
    </row>
    <row r="140" spans="1:28" x14ac:dyDescent="0.2">
      <c r="A140" s="4">
        <v>138</v>
      </c>
      <c r="B140">
        <v>44199508560925</v>
      </c>
      <c r="C140" t="s">
        <v>165</v>
      </c>
      <c r="D140" t="s">
        <v>27</v>
      </c>
      <c r="E140">
        <v>83.8622284630096</v>
      </c>
      <c r="F140">
        <v>-5.4133983250788598</v>
      </c>
      <c r="G140" s="3">
        <v>13.352983474731399</v>
      </c>
      <c r="H140" s="3">
        <v>12.6714935302734</v>
      </c>
      <c r="I140" s="3">
        <v>12.2778921127319</v>
      </c>
      <c r="J140" s="3">
        <v>3014</v>
      </c>
      <c r="K140" s="3">
        <v>5.8222222222222202</v>
      </c>
      <c r="L140" s="3">
        <v>1.4796887566061501</v>
      </c>
      <c r="M140" s="3">
        <v>3.8774490356445299E-2</v>
      </c>
      <c r="N140" s="3">
        <v>4.1635036468505797E-2</v>
      </c>
      <c r="O140" s="3">
        <v>2.9212951660156201E-2</v>
      </c>
      <c r="P140" s="5">
        <v>5.2589841353317499E-2</v>
      </c>
      <c r="Q140" s="2">
        <v>1.4293024112534299E-2</v>
      </c>
      <c r="R140" s="1">
        <v>5.9689553100193901E-3</v>
      </c>
      <c r="S140" s="5">
        <v>0.49989793707925001</v>
      </c>
      <c r="T140" s="2">
        <v>1.2626107927607801E-2</v>
      </c>
      <c r="U140" s="1">
        <v>9.5459897093722705E-3</v>
      </c>
      <c r="V140" s="5">
        <v>0.49822920299603002</v>
      </c>
      <c r="W140" s="2">
        <v>1.05115676733595E-2</v>
      </c>
      <c r="X140" s="1">
        <v>4.3747496015140797E-3</v>
      </c>
    </row>
    <row r="141" spans="1:28" x14ac:dyDescent="0.2">
      <c r="A141" s="4">
        <v>139</v>
      </c>
      <c r="B141">
        <v>44199508560882</v>
      </c>
      <c r="C141" t="s">
        <v>166</v>
      </c>
      <c r="D141" t="s">
        <v>25</v>
      </c>
      <c r="E141">
        <v>83.854285450293702</v>
      </c>
      <c r="F141">
        <v>-5.4107025793866503</v>
      </c>
      <c r="G141" s="3">
        <v>15.993308067321699</v>
      </c>
      <c r="H141" s="3">
        <v>14.8811597824096</v>
      </c>
      <c r="I141" s="3">
        <v>14.6067199707031</v>
      </c>
      <c r="J141" s="3">
        <v>2749</v>
      </c>
      <c r="K141" s="3">
        <v>7.7705882352941096</v>
      </c>
      <c r="L141" s="3">
        <v>2.31902582958491</v>
      </c>
      <c r="M141" s="3">
        <v>0.48371791839599598</v>
      </c>
      <c r="N141" s="3">
        <v>0.20207452774047799</v>
      </c>
      <c r="O141" s="3">
        <v>0.31258487701415999</v>
      </c>
      <c r="P141" s="5">
        <v>6.91856697431356E-2</v>
      </c>
      <c r="Q141" s="2">
        <v>0.14034995351785101</v>
      </c>
      <c r="R141" s="1">
        <v>4.8077002008412702E-2</v>
      </c>
      <c r="S141" s="5">
        <v>7.1470645692327098E-2</v>
      </c>
      <c r="T141" s="2">
        <v>5.6579989987639703E-2</v>
      </c>
      <c r="U141" s="1">
        <v>3.0622509071606199E-2</v>
      </c>
      <c r="V141" s="5">
        <v>6.6691731746952698E-2</v>
      </c>
      <c r="W141" s="2">
        <v>8.4492563006853705E-2</v>
      </c>
      <c r="X141" s="1">
        <v>8.4934918783234406E-3</v>
      </c>
    </row>
    <row r="142" spans="1:28" x14ac:dyDescent="0.2">
      <c r="A142" s="4">
        <v>140</v>
      </c>
      <c r="B142">
        <v>44199508560972</v>
      </c>
      <c r="C142" t="s">
        <v>167</v>
      </c>
      <c r="D142" t="s">
        <v>27</v>
      </c>
      <c r="E142">
        <v>83.8683615062982</v>
      </c>
      <c r="F142">
        <v>-5.41074887700458</v>
      </c>
      <c r="G142" s="3">
        <v>15.3949518203735</v>
      </c>
      <c r="H142" s="3">
        <v>14.808356285095201</v>
      </c>
      <c r="I142" s="3">
        <v>14.3431844711303</v>
      </c>
      <c r="J142" s="3">
        <v>2760</v>
      </c>
      <c r="K142" s="3">
        <v>7.7058823529411704</v>
      </c>
      <c r="L142" s="3">
        <v>1.21537421731387</v>
      </c>
      <c r="M142" s="3">
        <v>4.4107437133789E-2</v>
      </c>
      <c r="N142" s="3">
        <v>6.91876411437988E-2</v>
      </c>
      <c r="O142" s="3">
        <v>7.1138381958007799E-2</v>
      </c>
      <c r="P142" s="5">
        <v>5.6920466597982299E-2</v>
      </c>
      <c r="Q142" s="2">
        <v>1.6172484036899699E-2</v>
      </c>
      <c r="R142" s="1">
        <v>4.2947398710772397E-2</v>
      </c>
      <c r="S142" s="5">
        <v>4.7610687374227897E-2</v>
      </c>
      <c r="T142" s="2">
        <v>2.2914325987543602E-2</v>
      </c>
      <c r="U142" s="1">
        <v>1.74407081924308E-3</v>
      </c>
      <c r="V142" s="5">
        <v>0.48409538332445801</v>
      </c>
      <c r="W142" s="2">
        <v>1.7929593238331602E-2</v>
      </c>
      <c r="X142" s="1">
        <v>0.16247383929197101</v>
      </c>
    </row>
    <row r="143" spans="1:28" ht="17" x14ac:dyDescent="0.25">
      <c r="A143" s="4">
        <v>141</v>
      </c>
      <c r="B143">
        <v>44199508515842</v>
      </c>
      <c r="C143" t="s">
        <v>168</v>
      </c>
      <c r="D143" t="s">
        <v>25</v>
      </c>
      <c r="E143">
        <v>83.793650120802695</v>
      </c>
      <c r="F143">
        <v>-5.4334201025985198</v>
      </c>
      <c r="G143" s="3">
        <v>13.0121555328369</v>
      </c>
      <c r="H143" s="3">
        <v>12.3068933486938</v>
      </c>
      <c r="I143" s="3">
        <v>11.790470123291</v>
      </c>
      <c r="J143" s="3">
        <v>2860</v>
      </c>
      <c r="K143" s="3">
        <v>7.1176470588235201</v>
      </c>
      <c r="L143" s="3">
        <v>4.86155352676123</v>
      </c>
      <c r="M143" s="3">
        <v>8.3057594299315696E-2</v>
      </c>
      <c r="N143" s="3">
        <v>0.107258796691894</v>
      </c>
      <c r="O143" s="3">
        <v>0.106265258789061</v>
      </c>
      <c r="P143" s="5">
        <v>0.49798109323904799</v>
      </c>
      <c r="Q143" s="2">
        <v>8.0350801854793999E-2</v>
      </c>
      <c r="R143" s="1">
        <v>0.84484026951895597</v>
      </c>
      <c r="S143" s="5">
        <v>3.1065418867143002</v>
      </c>
      <c r="T143" s="2">
        <v>5.1878271698340597E-2</v>
      </c>
      <c r="U143" s="1">
        <v>3.1261285034690402E-23</v>
      </c>
      <c r="V143" s="5">
        <v>0.50009793625391696</v>
      </c>
      <c r="W143" s="2">
        <v>4.1078087585912297E-2</v>
      </c>
      <c r="X143" s="1">
        <v>9.8618866656078506E-11</v>
      </c>
      <c r="Y143" t="s">
        <v>372</v>
      </c>
      <c r="Z143">
        <v>3.11</v>
      </c>
      <c r="AA143" s="6">
        <v>4.2000000000000003E-2</v>
      </c>
      <c r="AB143" s="3">
        <f>0.035/0.042</f>
        <v>0.83333333333333337</v>
      </c>
    </row>
    <row r="144" spans="1:28" x14ac:dyDescent="0.2">
      <c r="A144" s="4">
        <v>142</v>
      </c>
      <c r="B144">
        <v>44199508516249</v>
      </c>
      <c r="C144" t="s">
        <v>169</v>
      </c>
      <c r="D144" t="s">
        <v>25</v>
      </c>
      <c r="E144">
        <v>83.777252730525902</v>
      </c>
      <c r="F144">
        <v>-5.41708022478422</v>
      </c>
      <c r="G144" s="3">
        <v>13.5597076416015</v>
      </c>
      <c r="H144" s="3">
        <v>12.598315238952599</v>
      </c>
      <c r="I144" s="3">
        <v>12.012990951538001</v>
      </c>
      <c r="J144" s="3">
        <v>3170</v>
      </c>
      <c r="K144" s="3">
        <v>4.68965517241379</v>
      </c>
      <c r="L144" s="3">
        <v>22.788998558407702</v>
      </c>
      <c r="M144" s="3">
        <v>0.51850662231445399</v>
      </c>
      <c r="N144" s="3">
        <v>0.49464607238769498</v>
      </c>
      <c r="O144" s="3">
        <v>0.39305019378662098</v>
      </c>
      <c r="P144" s="5">
        <v>5.1607360960589002E-2</v>
      </c>
      <c r="Q144" s="2">
        <v>0.15612309145327899</v>
      </c>
      <c r="R144" s="1">
        <v>1.6926051344817099E-2</v>
      </c>
      <c r="S144" s="5">
        <v>0.49885056037779701</v>
      </c>
      <c r="T144" s="2">
        <v>0.26591075873081799</v>
      </c>
      <c r="U144" s="1">
        <v>2.16663107403001E-6</v>
      </c>
      <c r="V144" s="5">
        <v>0.31248893263752098</v>
      </c>
      <c r="W144" s="2">
        <v>0.128202861337782</v>
      </c>
      <c r="X144" s="1">
        <v>0.157253604758407</v>
      </c>
      <c r="Y144" t="s">
        <v>367</v>
      </c>
    </row>
    <row r="145" spans="1:27" x14ac:dyDescent="0.2">
      <c r="A145" s="4">
        <v>143</v>
      </c>
      <c r="B145">
        <v>44199508515838</v>
      </c>
      <c r="C145" t="s">
        <v>170</v>
      </c>
      <c r="D145" t="s">
        <v>25</v>
      </c>
      <c r="E145">
        <v>83.795173295724098</v>
      </c>
      <c r="F145">
        <v>-5.4324782214468597</v>
      </c>
      <c r="G145" s="3">
        <v>13.432459831237701</v>
      </c>
      <c r="H145" s="3">
        <v>12.432252883911101</v>
      </c>
      <c r="I145" s="3">
        <v>11.6978845596313</v>
      </c>
      <c r="J145" s="3">
        <v>3141</v>
      </c>
      <c r="K145" s="3">
        <v>4.8896551724137902</v>
      </c>
      <c r="L145" s="3">
        <v>6.2007884490184297</v>
      </c>
      <c r="M145" s="3">
        <v>9.6836280822753196E-2</v>
      </c>
      <c r="N145" s="3">
        <v>0.10059909820556499</v>
      </c>
      <c r="O145" s="3">
        <v>7.80740737915053E-2</v>
      </c>
      <c r="P145" s="5">
        <v>6.60272451557809E-2</v>
      </c>
      <c r="Q145" s="2">
        <v>2.93786384365687E-2</v>
      </c>
      <c r="R145" s="1">
        <v>3.8528931797853799E-2</v>
      </c>
      <c r="S145" s="5">
        <v>2.8176833849910699</v>
      </c>
      <c r="T145" s="2">
        <v>3.1379863078838201E-2</v>
      </c>
      <c r="U145" s="1">
        <v>1.8022654209233002E-2</v>
      </c>
      <c r="V145" s="5">
        <v>0.497411377503647</v>
      </c>
      <c r="W145" s="2">
        <v>2.7666012865760502E-2</v>
      </c>
      <c r="X145" s="1">
        <v>5.8494967199838096E-4</v>
      </c>
    </row>
    <row r="146" spans="1:27" x14ac:dyDescent="0.2">
      <c r="A146" s="4">
        <v>144</v>
      </c>
      <c r="B146">
        <v>44199508516246</v>
      </c>
      <c r="C146" t="s">
        <v>171</v>
      </c>
      <c r="D146" t="s">
        <v>25</v>
      </c>
      <c r="E146">
        <v>83.782107298912806</v>
      </c>
      <c r="F146">
        <v>-5.4146592738061603</v>
      </c>
      <c r="G146" s="3">
        <v>13.611314773559499</v>
      </c>
      <c r="H146" s="3">
        <v>13.1199951171875</v>
      </c>
      <c r="I146" s="3">
        <v>12.7224931716918</v>
      </c>
      <c r="J146" s="3">
        <v>2867</v>
      </c>
      <c r="K146" s="3">
        <v>7.0764705882352903</v>
      </c>
      <c r="L146" s="3">
        <v>0.73264772929842503</v>
      </c>
      <c r="M146" s="3">
        <v>3.6089897155761698E-2</v>
      </c>
      <c r="N146" s="3">
        <v>2.8730392456054601E-2</v>
      </c>
      <c r="O146" s="3">
        <v>2.2731971740721901E-2</v>
      </c>
      <c r="P146" s="5">
        <v>6.2320956339833401E-2</v>
      </c>
      <c r="Q146" s="2">
        <v>3.0747849597649E-2</v>
      </c>
      <c r="R146" s="1">
        <v>0.99999999628098502</v>
      </c>
      <c r="S146" s="5">
        <v>5.6085015890820697E-2</v>
      </c>
      <c r="T146" s="2">
        <v>3.23297285496085E-2</v>
      </c>
      <c r="U146" s="1">
        <v>0.99999999998754696</v>
      </c>
      <c r="V146" s="5">
        <v>9.1721699915921398E-2</v>
      </c>
      <c r="W146" s="2">
        <v>6.3503296922005599E-3</v>
      </c>
      <c r="X146" s="1">
        <v>3.1803891872816598E-2</v>
      </c>
    </row>
    <row r="147" spans="1:27" x14ac:dyDescent="0.2">
      <c r="A147" s="4">
        <v>145</v>
      </c>
      <c r="B147">
        <v>44199508512860</v>
      </c>
      <c r="C147" t="s">
        <v>172</v>
      </c>
      <c r="D147" t="s">
        <v>27</v>
      </c>
      <c r="E147">
        <v>83.772747325630505</v>
      </c>
      <c r="F147">
        <v>-5.4321833097784697</v>
      </c>
      <c r="G147" s="3">
        <v>13.9166812896728</v>
      </c>
      <c r="H147" s="3">
        <v>13.265209197998001</v>
      </c>
      <c r="I147" s="3">
        <v>12.9086360931396</v>
      </c>
      <c r="J147" s="3">
        <v>3031</v>
      </c>
      <c r="K147" s="3">
        <v>5.69629629629629</v>
      </c>
      <c r="L147" s="3">
        <v>0.78231391611025303</v>
      </c>
      <c r="M147" s="3">
        <v>2.2416114807128899E-2</v>
      </c>
      <c r="N147" s="3">
        <v>2.8422355651855399E-2</v>
      </c>
      <c r="O147" s="3">
        <v>2.6332664489746801E-2</v>
      </c>
      <c r="P147" s="5">
        <v>0.18550045138631199</v>
      </c>
      <c r="Q147" s="2">
        <v>6.5057337347170499E-3</v>
      </c>
      <c r="R147" s="1">
        <v>0.118478049087204</v>
      </c>
      <c r="S147" s="5">
        <v>6.5700590212761298E-2</v>
      </c>
      <c r="T147" s="2">
        <v>7.7333123921277704E-3</v>
      </c>
      <c r="U147" s="1">
        <v>2.79373861867625E-3</v>
      </c>
      <c r="V147" s="5">
        <v>0.498204380895443</v>
      </c>
      <c r="W147" s="2">
        <v>8.2847003615297201E-3</v>
      </c>
      <c r="X147" s="1">
        <v>3.0671855906352699E-3</v>
      </c>
    </row>
    <row r="148" spans="1:27" x14ac:dyDescent="0.2">
      <c r="A148" s="4">
        <v>146</v>
      </c>
      <c r="B148">
        <v>44199508516258</v>
      </c>
      <c r="C148" t="s">
        <v>173</v>
      </c>
      <c r="D148" t="s">
        <v>25</v>
      </c>
      <c r="E148">
        <v>83.772649372451795</v>
      </c>
      <c r="F148">
        <v>-5.4228376401460299</v>
      </c>
      <c r="G148" s="3">
        <v>13.7305459976196</v>
      </c>
      <c r="H148" s="3">
        <v>12.815234184265099</v>
      </c>
      <c r="I148" s="3">
        <v>11.961565971374499</v>
      </c>
      <c r="J148" s="3">
        <v>3043</v>
      </c>
      <c r="K148" s="3">
        <v>5.6074074074073996</v>
      </c>
      <c r="L148" s="3">
        <v>13.8161156063988</v>
      </c>
      <c r="M148" s="3">
        <v>0.21544666290283099</v>
      </c>
      <c r="N148" s="3">
        <v>0.20631313323974601</v>
      </c>
      <c r="O148" s="3">
        <v>0.27861852645874302</v>
      </c>
      <c r="P148" s="5">
        <v>1.16278585271317</v>
      </c>
      <c r="Q148" s="2">
        <v>7.1120210787096405E-2</v>
      </c>
      <c r="R148" s="1">
        <v>1.4896770410711401E-2</v>
      </c>
      <c r="S148" s="5">
        <v>6.4832493749041001E-2</v>
      </c>
      <c r="T148" s="2">
        <v>6.0032186205396298E-2</v>
      </c>
      <c r="U148" s="1">
        <v>2.0066773549699001E-2</v>
      </c>
      <c r="V148" s="5">
        <v>4.2021222206347401E-2</v>
      </c>
      <c r="W148" s="2">
        <v>8.2966713671234094E-2</v>
      </c>
      <c r="X148" s="1">
        <v>2.1587656203529999E-3</v>
      </c>
    </row>
    <row r="149" spans="1:27" x14ac:dyDescent="0.2">
      <c r="A149" s="4">
        <v>147</v>
      </c>
      <c r="B149">
        <v>44199508516239</v>
      </c>
      <c r="C149" t="s">
        <v>174</v>
      </c>
      <c r="D149" t="s">
        <v>25</v>
      </c>
      <c r="E149">
        <v>83.7917538394004</v>
      </c>
      <c r="F149">
        <v>-5.4170067649807301</v>
      </c>
      <c r="G149" s="3">
        <v>16.535198211669901</v>
      </c>
      <c r="H149" s="3">
        <v>16.144109725952099</v>
      </c>
      <c r="I149" s="3">
        <v>15.467033386230399</v>
      </c>
      <c r="J149" s="3">
        <v>2340</v>
      </c>
      <c r="K149" s="3">
        <v>9.2643171806167395</v>
      </c>
      <c r="L149" s="3">
        <v>0.85613587082073195</v>
      </c>
      <c r="M149" s="3">
        <v>0.162129402160644</v>
      </c>
      <c r="N149" s="3">
        <v>0.31924057006835899</v>
      </c>
      <c r="O149" s="3">
        <v>0.35184688568115102</v>
      </c>
      <c r="P149" s="5">
        <v>8.1382518419653396E-2</v>
      </c>
      <c r="Q149" s="2">
        <v>5.95634538265837E-2</v>
      </c>
      <c r="R149" s="1">
        <v>5.8396650797582002E-2</v>
      </c>
      <c r="S149" s="5">
        <v>7.1421131696354098E-2</v>
      </c>
      <c r="T149" s="2">
        <v>0.110136767752466</v>
      </c>
      <c r="U149" s="1">
        <v>1.1720341647187301E-2</v>
      </c>
      <c r="V149" s="5">
        <v>4.5475026527209299E-2</v>
      </c>
      <c r="W149" s="2">
        <v>0.108015698066664</v>
      </c>
      <c r="X149" s="1">
        <v>1.25241275702611E-2</v>
      </c>
    </row>
    <row r="150" spans="1:27" x14ac:dyDescent="0.2">
      <c r="A150" s="4">
        <v>148</v>
      </c>
      <c r="B150">
        <v>44199508517393</v>
      </c>
      <c r="C150" t="s">
        <v>175</v>
      </c>
      <c r="D150" t="s">
        <v>25</v>
      </c>
      <c r="E150">
        <v>83.788362520364899</v>
      </c>
      <c r="F150">
        <v>-5.4349282826660197</v>
      </c>
      <c r="G150" s="3">
        <v>16.861026763916001</v>
      </c>
      <c r="H150" s="3">
        <v>16.457260131835898</v>
      </c>
      <c r="I150" s="3">
        <v>16.0179939270019</v>
      </c>
      <c r="J150" s="3">
        <v>2409</v>
      </c>
      <c r="K150" s="3">
        <v>8.9709677419354801</v>
      </c>
      <c r="L150" s="3">
        <v>0.17363191262269601</v>
      </c>
      <c r="M150" s="3">
        <v>0.109183311462402</v>
      </c>
      <c r="N150" s="3">
        <v>9.1688156127929604E-2</v>
      </c>
      <c r="O150" s="3">
        <v>0.13154468536377001</v>
      </c>
      <c r="P150" s="5">
        <v>0.166385889308552</v>
      </c>
      <c r="Q150" s="2">
        <v>3.7253207171158501E-2</v>
      </c>
      <c r="R150" s="1">
        <v>0.19445289154022599</v>
      </c>
      <c r="S150" s="5">
        <v>0.498452713255574</v>
      </c>
      <c r="T150" s="2">
        <v>3.3779495846940302E-2</v>
      </c>
      <c r="U150" s="1">
        <v>3.1270364980965401E-2</v>
      </c>
      <c r="V150" s="5">
        <v>8.6424834567773196E-2</v>
      </c>
      <c r="W150" s="2">
        <v>3.2442423019912299E-2</v>
      </c>
      <c r="X150" s="1">
        <v>1.9276180602909702E-2</v>
      </c>
    </row>
    <row r="151" spans="1:27" x14ac:dyDescent="0.2">
      <c r="A151" s="4">
        <v>149</v>
      </c>
      <c r="B151">
        <v>44199508512915</v>
      </c>
      <c r="C151" t="s">
        <v>176</v>
      </c>
      <c r="D151" t="s">
        <v>25</v>
      </c>
      <c r="E151">
        <v>83.769426911869303</v>
      </c>
      <c r="F151">
        <v>-5.4305952091871799</v>
      </c>
      <c r="G151" s="3">
        <v>17.190101623535099</v>
      </c>
      <c r="H151" s="3">
        <v>16.5641975402832</v>
      </c>
      <c r="I151" s="3">
        <v>15.9364976882934</v>
      </c>
      <c r="J151" s="3">
        <v>2328</v>
      </c>
      <c r="K151" s="3">
        <v>9.3171806167400799</v>
      </c>
      <c r="L151" s="3">
        <v>5.8273285154312304E-3</v>
      </c>
      <c r="M151" s="3">
        <v>0.106550979614254</v>
      </c>
      <c r="N151" s="3">
        <v>8.0518722534179604E-2</v>
      </c>
      <c r="O151" s="3">
        <v>7.1608352661133495E-2</v>
      </c>
      <c r="P151" s="5">
        <v>4.9824906245744101E-2</v>
      </c>
      <c r="Q151" s="2">
        <v>3.0414860966115499E-2</v>
      </c>
      <c r="R151" s="1">
        <v>7.1516993634622604E-3</v>
      </c>
      <c r="S151" s="5">
        <v>0.51655345489608595</v>
      </c>
      <c r="T151" s="2">
        <v>2.5158205187922202E-2</v>
      </c>
      <c r="U151" s="1">
        <v>2.2326189987420701E-2</v>
      </c>
      <c r="V151" s="5">
        <v>8.0578542918996701E-2</v>
      </c>
      <c r="W151" s="2">
        <v>2.03674995361483E-2</v>
      </c>
      <c r="X151" s="1">
        <v>4.7884364722793104E-3</v>
      </c>
    </row>
    <row r="152" spans="1:27" x14ac:dyDescent="0.2">
      <c r="A152" s="4">
        <v>150</v>
      </c>
      <c r="B152">
        <v>44199508515642</v>
      </c>
      <c r="C152" t="s">
        <v>177</v>
      </c>
      <c r="D152" t="s">
        <v>25</v>
      </c>
      <c r="E152">
        <v>83.825883908167398</v>
      </c>
      <c r="F152">
        <v>-5.4083910187055997</v>
      </c>
      <c r="G152" s="3">
        <v>13.1195917129516</v>
      </c>
      <c r="H152" s="3">
        <v>12.5003566741943</v>
      </c>
      <c r="I152" s="3">
        <v>12.100735664367599</v>
      </c>
      <c r="J152" s="3">
        <v>3066</v>
      </c>
      <c r="K152" s="3">
        <v>5.4370370370370296</v>
      </c>
      <c r="M152" s="3">
        <v>0</v>
      </c>
      <c r="N152" s="3">
        <v>4.1533279418946002E-2</v>
      </c>
      <c r="O152" s="3">
        <v>3.4575653076171102E-2</v>
      </c>
      <c r="P152" s="5">
        <v>1</v>
      </c>
      <c r="Q152" s="2">
        <v>0</v>
      </c>
      <c r="R152" s="1">
        <v>1</v>
      </c>
      <c r="S152" s="5">
        <v>0.253683714283298</v>
      </c>
      <c r="T152" s="2">
        <v>1.63669720602856E-2</v>
      </c>
      <c r="U152" s="1">
        <v>2.27226766827729E-4</v>
      </c>
      <c r="V152" s="5">
        <v>90.089714714714702</v>
      </c>
      <c r="W152" s="2">
        <v>9.9461381122818698E-3</v>
      </c>
      <c r="X152" s="1">
        <v>1.16590749527962E-2</v>
      </c>
    </row>
    <row r="153" spans="1:27" x14ac:dyDescent="0.2">
      <c r="A153" s="4">
        <v>151</v>
      </c>
      <c r="B153">
        <v>44199508512256</v>
      </c>
      <c r="C153" t="s">
        <v>178</v>
      </c>
      <c r="D153" t="s">
        <v>25</v>
      </c>
      <c r="E153">
        <v>83.808632757711905</v>
      </c>
      <c r="F153">
        <v>-5.4432914604552503</v>
      </c>
      <c r="G153" s="3">
        <v>13.497987747192299</v>
      </c>
      <c r="H153" s="3">
        <v>12.7224426269531</v>
      </c>
      <c r="I153" s="3">
        <v>12.3225107192993</v>
      </c>
      <c r="J153" s="3">
        <v>3131</v>
      </c>
      <c r="K153" s="3">
        <v>4.9586206896551701</v>
      </c>
      <c r="L153" s="3">
        <v>1.8891511665758201</v>
      </c>
      <c r="M153" s="3">
        <v>3.1368255615234299E-2</v>
      </c>
      <c r="N153" s="3">
        <v>4.6538352966308497E-2</v>
      </c>
      <c r="O153" s="3">
        <v>3.8868141174315599E-2</v>
      </c>
      <c r="P153" s="5">
        <v>1.4461255724270901</v>
      </c>
      <c r="Q153" s="2">
        <v>1.2025009305739401E-2</v>
      </c>
      <c r="R153" s="1">
        <v>1.55683718479439E-5</v>
      </c>
      <c r="S153" s="5">
        <v>0.49880079475924399</v>
      </c>
      <c r="T153" s="2">
        <v>2.0317347618414999E-2</v>
      </c>
      <c r="U153" s="1">
        <v>2.9875698346880798E-4</v>
      </c>
      <c r="V153" s="5">
        <v>3.2195616012019701</v>
      </c>
      <c r="W153" s="2">
        <v>1.46052674974396E-2</v>
      </c>
      <c r="X153" s="1">
        <v>5.7659104020945901E-8</v>
      </c>
      <c r="Y153" t="s">
        <v>373</v>
      </c>
      <c r="Z153">
        <v>3.2164999999999999</v>
      </c>
      <c r="AA153" s="2">
        <v>1.4E-2</v>
      </c>
    </row>
    <row r="154" spans="1:27" x14ac:dyDescent="0.2">
      <c r="A154" s="4">
        <v>152</v>
      </c>
      <c r="B154">
        <v>44199508515641</v>
      </c>
      <c r="C154" t="s">
        <v>179</v>
      </c>
      <c r="D154" t="s">
        <v>25</v>
      </c>
      <c r="E154">
        <v>83.826549901489599</v>
      </c>
      <c r="F154">
        <v>-5.40741736713011</v>
      </c>
      <c r="G154" s="3">
        <v>12.5933780670166</v>
      </c>
      <c r="H154" s="3">
        <v>11.772756576538001</v>
      </c>
      <c r="I154" s="3">
        <v>11.221076965331999</v>
      </c>
      <c r="J154" s="3">
        <v>3039</v>
      </c>
      <c r="K154" s="3">
        <v>5.6370370370370297</v>
      </c>
      <c r="M154" s="3">
        <v>0</v>
      </c>
      <c r="N154" s="3">
        <v>0.107155799865722</v>
      </c>
      <c r="O154" s="3">
        <v>8.7710189819336606E-2</v>
      </c>
      <c r="P154" s="5">
        <v>1</v>
      </c>
      <c r="Q154" s="2">
        <v>0</v>
      </c>
      <c r="R154" s="1">
        <v>1</v>
      </c>
      <c r="S154" s="5">
        <v>3.34111538033188</v>
      </c>
      <c r="T154" s="2">
        <v>4.69675891856682E-2</v>
      </c>
      <c r="U154" s="1">
        <v>0.32009116293846401</v>
      </c>
      <c r="V154" s="5">
        <v>3.3112444812362001</v>
      </c>
      <c r="W154" s="2">
        <v>3.11355649927108E-2</v>
      </c>
      <c r="X154" s="1">
        <v>8.8196165944935697E-5</v>
      </c>
    </row>
    <row r="155" spans="1:27" x14ac:dyDescent="0.2">
      <c r="A155" s="4">
        <v>153</v>
      </c>
      <c r="B155">
        <v>44199508511953</v>
      </c>
      <c r="C155" t="s">
        <v>180</v>
      </c>
      <c r="D155" t="s">
        <v>54</v>
      </c>
      <c r="E155">
        <v>83.826246383274693</v>
      </c>
      <c r="F155">
        <v>-5.4107741203676998</v>
      </c>
      <c r="G155" s="3">
        <v>13.2224941253662</v>
      </c>
      <c r="H155" s="3">
        <v>12.265475273132299</v>
      </c>
      <c r="I155" s="3">
        <v>11.618662834167401</v>
      </c>
      <c r="J155" s="3">
        <v>2977</v>
      </c>
      <c r="K155" s="3">
        <v>6.1181818181818102</v>
      </c>
      <c r="L155" s="3">
        <v>6.1019892729530003</v>
      </c>
      <c r="M155" s="3">
        <v>0.13915729522705</v>
      </c>
      <c r="N155" s="3">
        <v>0.13711643218994099</v>
      </c>
      <c r="O155" s="3">
        <v>0.141550636291503</v>
      </c>
      <c r="P155" s="5">
        <v>0.202908880005952</v>
      </c>
      <c r="Q155" s="2">
        <v>4.2342763623254502E-2</v>
      </c>
      <c r="R155" s="1">
        <v>3.2146327681452502E-5</v>
      </c>
      <c r="S155" s="5">
        <v>0.48988185633338199</v>
      </c>
      <c r="T155" s="2">
        <v>4.78798957207636E-2</v>
      </c>
      <c r="U155" s="1">
        <v>2.3095388367229301E-5</v>
      </c>
      <c r="V155" s="5">
        <v>49.999791666666603</v>
      </c>
      <c r="W155" s="2">
        <v>3.8601264441488502E-2</v>
      </c>
      <c r="X155" s="1">
        <v>3.30744906441546E-3</v>
      </c>
    </row>
    <row r="156" spans="1:27" x14ac:dyDescent="0.2">
      <c r="A156" s="4">
        <v>154</v>
      </c>
      <c r="B156">
        <v>44199508515643</v>
      </c>
      <c r="C156" t="s">
        <v>181</v>
      </c>
      <c r="D156" t="s">
        <v>25</v>
      </c>
      <c r="E156">
        <v>83.824229815158603</v>
      </c>
      <c r="F156">
        <v>-5.4084721752622604</v>
      </c>
      <c r="G156" s="3">
        <v>12.655156135559</v>
      </c>
      <c r="H156" s="3">
        <v>12.136017799377401</v>
      </c>
      <c r="I156" s="3">
        <v>11.679129600524901</v>
      </c>
      <c r="J156" s="3">
        <v>2987</v>
      </c>
      <c r="K156" s="3">
        <v>6.0272727272727202</v>
      </c>
      <c r="M156" s="3">
        <v>0</v>
      </c>
      <c r="N156" s="3">
        <v>8.7535572052001201E-2</v>
      </c>
      <c r="O156" s="3">
        <v>7.4839973449709093E-2</v>
      </c>
      <c r="P156" s="5">
        <v>1</v>
      </c>
      <c r="Q156" s="2">
        <v>0</v>
      </c>
      <c r="R156" s="1">
        <v>1</v>
      </c>
      <c r="S156" s="5">
        <v>2.0846275449933902</v>
      </c>
      <c r="T156" s="2">
        <v>3.9852501569637197E-2</v>
      </c>
      <c r="U156" s="1">
        <v>3.7953941195322202E-19</v>
      </c>
      <c r="V156" s="5">
        <v>1.9179053190129101</v>
      </c>
      <c r="W156" s="2">
        <v>4.2458579485758499E-2</v>
      </c>
      <c r="X156" s="1">
        <v>0.91348643978700605</v>
      </c>
      <c r="Y156" t="s">
        <v>369</v>
      </c>
      <c r="Z156" s="3">
        <v>2.08</v>
      </c>
      <c r="AA156" s="2">
        <f>T156</f>
        <v>3.9852501569637197E-2</v>
      </c>
    </row>
    <row r="157" spans="1:27" x14ac:dyDescent="0.2">
      <c r="A157" s="4">
        <v>155</v>
      </c>
      <c r="B157">
        <v>44199508515649</v>
      </c>
      <c r="C157" t="s">
        <v>182</v>
      </c>
      <c r="D157" t="s">
        <v>25</v>
      </c>
      <c r="E157">
        <v>83.821956577408599</v>
      </c>
      <c r="F157">
        <v>-5.4066969751138299</v>
      </c>
      <c r="G157" s="3">
        <v>13.186450004577599</v>
      </c>
      <c r="H157" s="3">
        <v>12.743393898010201</v>
      </c>
      <c r="I157" s="3">
        <v>12.503119468688899</v>
      </c>
      <c r="J157" s="3">
        <v>3106</v>
      </c>
      <c r="K157" s="3">
        <v>5.1407407407407399</v>
      </c>
      <c r="M157" s="3">
        <v>0</v>
      </c>
      <c r="N157" s="3">
        <v>4.1419029235839802E-2</v>
      </c>
      <c r="O157" s="3">
        <v>3.6132049560546102E-2</v>
      </c>
      <c r="P157" s="5">
        <v>1</v>
      </c>
      <c r="Q157" s="2">
        <v>0</v>
      </c>
      <c r="R157" s="1">
        <v>1</v>
      </c>
      <c r="S157" s="5">
        <v>0.20211735656345101</v>
      </c>
      <c r="T157" s="2">
        <v>1.1629875611544299E-2</v>
      </c>
      <c r="U157" s="1">
        <v>1.9570076710863499E-2</v>
      </c>
      <c r="V157" s="5">
        <v>79.364748677248599</v>
      </c>
      <c r="W157" s="2">
        <v>1.02223702986177E-2</v>
      </c>
      <c r="X157" s="1">
        <v>4.6294842607886603E-3</v>
      </c>
    </row>
    <row r="158" spans="1:27" x14ac:dyDescent="0.2">
      <c r="A158" s="4">
        <v>156</v>
      </c>
      <c r="B158">
        <v>44199508515646</v>
      </c>
      <c r="C158" t="s">
        <v>183</v>
      </c>
      <c r="D158" t="s">
        <v>25</v>
      </c>
      <c r="E158">
        <v>83.815766429668201</v>
      </c>
      <c r="F158">
        <v>-5.4068270637882696</v>
      </c>
      <c r="G158" s="3">
        <v>12.7390823364257</v>
      </c>
      <c r="H158" s="3">
        <v>11.960013389587401</v>
      </c>
      <c r="I158" s="3">
        <v>11.4568939208984</v>
      </c>
      <c r="J158" s="3">
        <v>2868</v>
      </c>
      <c r="K158" s="3">
        <v>7.0705882352941103</v>
      </c>
      <c r="M158" s="3">
        <v>0</v>
      </c>
      <c r="N158" s="3">
        <v>0.203520202636717</v>
      </c>
      <c r="O158" s="3">
        <v>0.13792266845703299</v>
      </c>
      <c r="P158" s="5">
        <v>1</v>
      </c>
      <c r="Q158" s="2">
        <v>0</v>
      </c>
      <c r="R158" s="1">
        <v>1</v>
      </c>
      <c r="S158" s="5">
        <v>0.18340807243426299</v>
      </c>
      <c r="T158" s="2">
        <v>6.9139159254007598E-2</v>
      </c>
      <c r="U158" s="1">
        <v>3.2525252712458597E-2</v>
      </c>
      <c r="V158" s="5">
        <v>4.6047744034873599E-2</v>
      </c>
      <c r="W158" s="2">
        <v>3.6482602936369901E-2</v>
      </c>
      <c r="X158" s="1">
        <v>9.7469393976966495E-2</v>
      </c>
    </row>
    <row r="159" spans="1:27" x14ac:dyDescent="0.2">
      <c r="A159" s="4">
        <v>157</v>
      </c>
      <c r="B159">
        <v>44199508512354</v>
      </c>
      <c r="C159" t="s">
        <v>184</v>
      </c>
      <c r="D159" t="s">
        <v>25</v>
      </c>
      <c r="E159">
        <v>83.802955477401696</v>
      </c>
      <c r="F159">
        <v>-5.4529537594882296</v>
      </c>
      <c r="G159" s="3">
        <v>12.706309318542401</v>
      </c>
      <c r="H159" s="3">
        <v>11.8988752365112</v>
      </c>
      <c r="I159" s="3">
        <v>11.414111137390099</v>
      </c>
      <c r="J159" s="3">
        <v>3154</v>
      </c>
      <c r="K159" s="3">
        <v>4.8</v>
      </c>
      <c r="L159" s="3">
        <v>0.62884401392053602</v>
      </c>
      <c r="M159" s="3">
        <v>2.2533416748046799E-2</v>
      </c>
      <c r="N159" s="3">
        <v>2.2183227539061399E-2</v>
      </c>
      <c r="O159" s="3">
        <v>2.7851104736328101E-2</v>
      </c>
      <c r="P159" s="5">
        <v>4.1673438628660298E-2</v>
      </c>
      <c r="Q159" s="2">
        <v>6.6067942054696301E-3</v>
      </c>
      <c r="R159" s="1">
        <v>3.2227061731010601E-2</v>
      </c>
      <c r="S159" s="5">
        <v>0.189321437586772</v>
      </c>
      <c r="T159" s="2">
        <v>8.8842470476535092E-3</v>
      </c>
      <c r="U159" s="1">
        <v>8.3564753434729896E-4</v>
      </c>
      <c r="V159" s="5">
        <v>8.3772091490674702E-2</v>
      </c>
      <c r="W159" s="2">
        <v>9.9289167004206098E-3</v>
      </c>
      <c r="X159" s="1">
        <v>2.7956748464905601E-3</v>
      </c>
    </row>
    <row r="160" spans="1:27" x14ac:dyDescent="0.2">
      <c r="A160" s="4">
        <v>158</v>
      </c>
      <c r="B160">
        <v>44199508512354</v>
      </c>
      <c r="C160" t="s">
        <v>185</v>
      </c>
      <c r="D160" t="s">
        <v>25</v>
      </c>
      <c r="E160">
        <v>83.802955477401696</v>
      </c>
      <c r="F160">
        <v>-5.4529537594882296</v>
      </c>
      <c r="G160" s="3">
        <v>12.706309318542401</v>
      </c>
      <c r="H160" s="3">
        <v>11.8988752365112</v>
      </c>
      <c r="I160" s="3">
        <v>11.414111137390099</v>
      </c>
      <c r="J160" s="3">
        <v>3152</v>
      </c>
      <c r="K160" s="3">
        <v>4.8137931034482699</v>
      </c>
      <c r="L160" s="3">
        <v>0.62884401392053602</v>
      </c>
      <c r="M160" s="3">
        <v>2.2533416748046799E-2</v>
      </c>
      <c r="N160" s="3">
        <v>2.2183227539061399E-2</v>
      </c>
      <c r="O160" s="3">
        <v>2.7851104736328101E-2</v>
      </c>
      <c r="P160" s="5">
        <v>4.1673438628660298E-2</v>
      </c>
      <c r="Q160" s="2">
        <v>6.6067942054696301E-3</v>
      </c>
      <c r="R160" s="1">
        <v>3.2227061731010601E-2</v>
      </c>
      <c r="S160" s="5">
        <v>0.189321437586772</v>
      </c>
      <c r="T160" s="2">
        <v>8.8842470476535092E-3</v>
      </c>
      <c r="U160" s="1">
        <v>8.3564753434729896E-4</v>
      </c>
      <c r="V160" s="5">
        <v>8.3772091490674702E-2</v>
      </c>
      <c r="W160" s="2">
        <v>9.9289167004206098E-3</v>
      </c>
      <c r="X160" s="1">
        <v>2.7956748464905601E-3</v>
      </c>
    </row>
    <row r="161" spans="1:27" x14ac:dyDescent="0.2">
      <c r="A161" s="4">
        <v>159</v>
      </c>
      <c r="B161">
        <v>44199508513667</v>
      </c>
      <c r="C161" t="s">
        <v>186</v>
      </c>
      <c r="D161" t="s">
        <v>27</v>
      </c>
      <c r="E161">
        <v>83.742806505454496</v>
      </c>
      <c r="F161">
        <v>-5.4259037929865004</v>
      </c>
      <c r="G161" s="3">
        <v>12.3363227844238</v>
      </c>
      <c r="H161" s="3">
        <v>11.6927433013916</v>
      </c>
      <c r="I161" s="3">
        <v>11.345059394836399</v>
      </c>
      <c r="J161" s="3">
        <v>3152</v>
      </c>
      <c r="K161" s="3">
        <v>4.8137931034482699</v>
      </c>
      <c r="L161" s="3">
        <v>1.01952068622295</v>
      </c>
      <c r="M161" s="3">
        <v>2.3366928100585899E-2</v>
      </c>
      <c r="N161" s="3">
        <v>2.80146598815917E-2</v>
      </c>
      <c r="O161" s="3">
        <v>2.2077751159667199E-2</v>
      </c>
      <c r="P161" s="5">
        <v>0.20795987050978099</v>
      </c>
      <c r="Q161" s="2">
        <v>7.1129867471417599E-3</v>
      </c>
      <c r="R161" s="1">
        <v>2.0477339976667602E-2</v>
      </c>
      <c r="S161" s="5">
        <v>9.9945612702473999E-2</v>
      </c>
      <c r="T161" s="2">
        <v>1.17306175935473E-2</v>
      </c>
      <c r="U161" s="1">
        <v>1.25585326704645E-3</v>
      </c>
      <c r="V161" s="5">
        <v>0.14304454902633901</v>
      </c>
      <c r="W161" s="2">
        <v>6.9671493424938299E-3</v>
      </c>
      <c r="X161" s="1">
        <v>6.59088049813779E-3</v>
      </c>
    </row>
    <row r="162" spans="1:27" x14ac:dyDescent="0.2">
      <c r="A162" s="4">
        <v>160</v>
      </c>
      <c r="B162">
        <v>44199508513675</v>
      </c>
      <c r="C162" t="s">
        <v>187</v>
      </c>
      <c r="D162" t="s">
        <v>54</v>
      </c>
      <c r="E162">
        <v>83.728470058157498</v>
      </c>
      <c r="F162">
        <v>-5.4201509505780097</v>
      </c>
      <c r="G162" s="3">
        <v>12.990439414978001</v>
      </c>
      <c r="H162" s="3">
        <v>12.2955818176269</v>
      </c>
      <c r="I162" s="3">
        <v>11.7521438598632</v>
      </c>
      <c r="J162" s="3">
        <v>3031</v>
      </c>
      <c r="K162" s="3">
        <v>5.69629629629629</v>
      </c>
      <c r="L162" s="3">
        <v>3.21246822296626</v>
      </c>
      <c r="M162" s="3">
        <v>4.5104026794433497E-2</v>
      </c>
      <c r="N162" s="3">
        <v>4.8637962341308197E-2</v>
      </c>
      <c r="O162" s="3">
        <v>6.78924560546878E-2</v>
      </c>
      <c r="P162" s="5">
        <v>0.12940072119635701</v>
      </c>
      <c r="Q162" s="2">
        <v>1.3481623705816599E-2</v>
      </c>
      <c r="R162" s="1">
        <v>7.3470346057628597E-3</v>
      </c>
      <c r="S162" s="5">
        <v>88.495206489675496</v>
      </c>
      <c r="T162" s="2">
        <v>1.9944758013323901E-2</v>
      </c>
      <c r="U162" s="1">
        <v>1.2143197936499301E-5</v>
      </c>
      <c r="V162" s="5">
        <v>1.0101988416338299</v>
      </c>
      <c r="W162" s="2">
        <v>2.6991439074567299E-2</v>
      </c>
      <c r="X162" s="1">
        <v>3.87912662498081E-7</v>
      </c>
      <c r="Y162" t="s">
        <v>367</v>
      </c>
    </row>
    <row r="163" spans="1:27" x14ac:dyDescent="0.2">
      <c r="A163" s="4">
        <v>161</v>
      </c>
      <c r="B163">
        <v>44199508513753</v>
      </c>
      <c r="C163" t="s">
        <v>188</v>
      </c>
      <c r="D163" t="s">
        <v>27</v>
      </c>
      <c r="E163">
        <v>83.7181658487455</v>
      </c>
      <c r="F163">
        <v>-5.4168349781074596</v>
      </c>
      <c r="G163" s="3">
        <v>13.3726949691772</v>
      </c>
      <c r="H163" s="3">
        <v>12.7532958984375</v>
      </c>
      <c r="I163" s="3">
        <v>12.314229965209901</v>
      </c>
      <c r="J163" s="3">
        <v>2912</v>
      </c>
      <c r="K163" s="3">
        <v>6.7090909090909001</v>
      </c>
      <c r="L163" s="3">
        <v>0.723963833594506</v>
      </c>
      <c r="M163" s="3">
        <v>2.0739555358886701E-2</v>
      </c>
      <c r="N163" s="3">
        <v>2.72674560546875E-2</v>
      </c>
      <c r="O163" s="3">
        <v>2.1099472045898699E-2</v>
      </c>
      <c r="P163" s="5">
        <v>0.545819460364245</v>
      </c>
      <c r="Q163" s="2">
        <v>5.9447498863591901E-3</v>
      </c>
      <c r="R163" s="1">
        <v>2.6678013479706102E-2</v>
      </c>
      <c r="S163" s="5">
        <v>1.2056858371513499</v>
      </c>
      <c r="T163" s="2">
        <v>9.3034049311537907E-3</v>
      </c>
      <c r="U163" s="1">
        <v>1.8917205618505199E-5</v>
      </c>
      <c r="V163" s="5">
        <v>6.6581164997691802E-2</v>
      </c>
      <c r="W163" s="2">
        <v>5.9687153917449597E-3</v>
      </c>
      <c r="X163" s="1">
        <v>3.4315613326535502E-2</v>
      </c>
    </row>
    <row r="164" spans="1:27" x14ac:dyDescent="0.2">
      <c r="A164" s="4">
        <v>162</v>
      </c>
      <c r="B164">
        <v>44199508513658</v>
      </c>
      <c r="C164" t="s">
        <v>189</v>
      </c>
      <c r="D164" t="s">
        <v>25</v>
      </c>
      <c r="E164">
        <v>83.755080692853696</v>
      </c>
      <c r="F164">
        <v>-5.4233850853057799</v>
      </c>
      <c r="G164" s="3">
        <v>17.893497467041001</v>
      </c>
      <c r="H164" s="3">
        <v>17.1281719207763</v>
      </c>
      <c r="I164" s="3">
        <v>16.389463424682599</v>
      </c>
      <c r="J164" s="3">
        <v>2081</v>
      </c>
      <c r="K164" s="3">
        <v>10.484210526315699</v>
      </c>
      <c r="L164" s="3">
        <v>0.29662506340085998</v>
      </c>
      <c r="M164" s="3">
        <v>0.19550418853759699</v>
      </c>
      <c r="N164" s="3">
        <v>0.141157913208008</v>
      </c>
      <c r="O164" s="3">
        <v>0.13344764709472601</v>
      </c>
      <c r="P164" s="5">
        <v>9.7267343650199206E-2</v>
      </c>
      <c r="Q164" s="2">
        <v>6.2846962102951903E-2</v>
      </c>
      <c r="R164" s="1">
        <v>6.1059291123213401E-3</v>
      </c>
      <c r="S164" s="5">
        <v>0.15061992910792399</v>
      </c>
      <c r="T164" s="2">
        <v>4.4661001804605298E-2</v>
      </c>
      <c r="U164" s="1">
        <v>1.3334859959788501E-3</v>
      </c>
      <c r="V164" s="5">
        <v>0.32649726829480602</v>
      </c>
      <c r="W164" s="2">
        <v>3.7201774801188497E-2</v>
      </c>
      <c r="X164" s="1">
        <v>1.9217995302618401E-2</v>
      </c>
    </row>
    <row r="165" spans="1:27" x14ac:dyDescent="0.2">
      <c r="A165" s="4">
        <v>163</v>
      </c>
      <c r="B165">
        <v>44199508513656</v>
      </c>
      <c r="C165" t="s">
        <v>190</v>
      </c>
      <c r="D165" t="s">
        <v>27</v>
      </c>
      <c r="E165">
        <v>83.756583805840506</v>
      </c>
      <c r="F165">
        <v>-5.42610078112632</v>
      </c>
      <c r="G165" s="3">
        <v>13.518383026123001</v>
      </c>
      <c r="H165" s="3">
        <v>12.9061975479125</v>
      </c>
      <c r="I165" s="3">
        <v>12.579082489013601</v>
      </c>
      <c r="J165" s="3">
        <v>3034</v>
      </c>
      <c r="K165" s="3">
        <v>5.6740740740740696</v>
      </c>
      <c r="L165" s="3">
        <v>0.85958661219870303</v>
      </c>
      <c r="M165" s="3">
        <v>2.5968551635742101E-2</v>
      </c>
      <c r="N165" s="3">
        <v>2.35137939453125E-2</v>
      </c>
      <c r="O165" s="3">
        <v>2.6552963256834799E-2</v>
      </c>
      <c r="P165" s="5">
        <v>0.16617851524417199</v>
      </c>
      <c r="Q165" s="2">
        <v>7.7850044593985998E-3</v>
      </c>
      <c r="R165" s="1">
        <v>6.1537028602048703E-2</v>
      </c>
      <c r="S165" s="5">
        <v>0.12496667541437</v>
      </c>
      <c r="T165" s="2">
        <v>8.0034538592178208E-3</v>
      </c>
      <c r="U165" s="1">
        <v>5.3960779853784897E-3</v>
      </c>
      <c r="V165" s="5">
        <v>0.93379011423413305</v>
      </c>
      <c r="W165" s="2">
        <v>8.4267067036174498E-3</v>
      </c>
      <c r="X165" s="1">
        <v>5.7821253738054201E-4</v>
      </c>
    </row>
    <row r="166" spans="1:27" x14ac:dyDescent="0.2">
      <c r="A166" s="4">
        <v>164</v>
      </c>
      <c r="B166">
        <v>44199508512940</v>
      </c>
      <c r="C166" t="s">
        <v>191</v>
      </c>
      <c r="D166" t="s">
        <v>27</v>
      </c>
      <c r="E166">
        <v>83.764292835082699</v>
      </c>
      <c r="F166">
        <v>-5.4361210277250196</v>
      </c>
      <c r="G166" s="3">
        <v>13.931921958923301</v>
      </c>
      <c r="H166" s="3">
        <v>13.2824449539184</v>
      </c>
      <c r="I166" s="3">
        <v>12.9052371978759</v>
      </c>
      <c r="J166" s="3">
        <v>3026</v>
      </c>
      <c r="K166" s="3">
        <v>5.7333333333333298</v>
      </c>
      <c r="L166" s="3">
        <v>1.3049361354620801</v>
      </c>
      <c r="M166" s="3">
        <v>2.7808189392089799E-2</v>
      </c>
      <c r="N166" s="3">
        <v>3.4881591796875E-2</v>
      </c>
      <c r="O166" s="3">
        <v>2.82949447631839E-2</v>
      </c>
      <c r="P166" s="5">
        <v>0.49788191851298602</v>
      </c>
      <c r="Q166" s="2">
        <v>1.26975918637271E-2</v>
      </c>
      <c r="R166" s="1">
        <v>9.5800334219851999E-2</v>
      </c>
      <c r="S166" s="5">
        <v>0.15719991720769799</v>
      </c>
      <c r="T166" s="2">
        <v>1.2762761058471401E-2</v>
      </c>
      <c r="U166" s="1">
        <v>9.9196673957768506E-4</v>
      </c>
      <c r="V166" s="5">
        <v>0.73351121054304502</v>
      </c>
      <c r="W166" s="2">
        <v>8.6167174104321998E-3</v>
      </c>
      <c r="X166" s="1">
        <v>4.0455703668194499E-3</v>
      </c>
    </row>
    <row r="167" spans="1:27" x14ac:dyDescent="0.2">
      <c r="A167" s="4">
        <v>165</v>
      </c>
      <c r="B167">
        <v>44199508516252</v>
      </c>
      <c r="C167" t="s">
        <v>192</v>
      </c>
      <c r="D167" t="s">
        <v>25</v>
      </c>
      <c r="E167">
        <v>83.772038294776294</v>
      </c>
      <c r="F167">
        <v>-5.4174821386871104</v>
      </c>
      <c r="G167" s="3">
        <v>14.2235355377197</v>
      </c>
      <c r="H167" s="3">
        <v>13.433218955993601</v>
      </c>
      <c r="I167" s="3">
        <v>12.8315162658691</v>
      </c>
      <c r="J167" s="3">
        <v>2867</v>
      </c>
      <c r="K167" s="3">
        <v>7.0764705882352903</v>
      </c>
      <c r="L167" s="3">
        <v>0.81627985636393197</v>
      </c>
      <c r="M167" s="3">
        <v>3.9586067199706997E-2</v>
      </c>
      <c r="N167" s="3">
        <v>3.9686203002929597E-2</v>
      </c>
      <c r="O167" s="3">
        <v>2.9596996307372302E-2</v>
      </c>
      <c r="P167" s="5">
        <v>4.9822672067466801E-2</v>
      </c>
      <c r="Q167" s="2">
        <v>1.2448801070902699E-2</v>
      </c>
      <c r="R167" s="1">
        <v>9.9425462025779007E-3</v>
      </c>
      <c r="S167" s="5">
        <v>4.25139375439312E-2</v>
      </c>
      <c r="T167" s="2">
        <v>3.4349296114450999E-2</v>
      </c>
      <c r="U167" s="1">
        <v>6.7700542525460802E-2</v>
      </c>
      <c r="V167" s="5">
        <v>0.12663946017594499</v>
      </c>
      <c r="W167" s="2">
        <v>8.6022658669281295E-3</v>
      </c>
      <c r="X167" s="1">
        <v>4.47838788765356E-2</v>
      </c>
    </row>
    <row r="168" spans="1:27" x14ac:dyDescent="0.2">
      <c r="A168" s="4">
        <v>166</v>
      </c>
      <c r="B168">
        <v>44199508516255</v>
      </c>
      <c r="C168" t="s">
        <v>193</v>
      </c>
      <c r="D168" t="s">
        <v>27</v>
      </c>
      <c r="E168">
        <v>83.762928445446605</v>
      </c>
      <c r="F168">
        <v>-5.4267776380084003</v>
      </c>
      <c r="G168" s="3">
        <v>16.697025299072202</v>
      </c>
      <c r="H168" s="3">
        <v>16.1162109375</v>
      </c>
      <c r="I168" s="3">
        <v>15.475607872009199</v>
      </c>
      <c r="J168" s="3">
        <v>2386</v>
      </c>
      <c r="K168" s="3">
        <v>9.0616740088105701</v>
      </c>
      <c r="L168" s="3">
        <v>-1.5751413596692899E-2</v>
      </c>
      <c r="M168" s="3">
        <v>7.0386886596679604E-2</v>
      </c>
      <c r="N168" s="3">
        <v>5.8454513549804597E-2</v>
      </c>
      <c r="O168" s="3">
        <v>5.9066200256349698E-2</v>
      </c>
      <c r="P168" s="5">
        <v>5.5562114999240603E-2</v>
      </c>
      <c r="Q168" s="2">
        <v>1.82459301579505E-2</v>
      </c>
      <c r="R168" s="1">
        <v>8.5468265008126598E-2</v>
      </c>
      <c r="S168" s="5">
        <v>9.4217457939581195E-2</v>
      </c>
      <c r="T168" s="2">
        <v>1.8698939492453701E-2</v>
      </c>
      <c r="U168" s="1">
        <v>1.3274770336737401E-3</v>
      </c>
      <c r="V168" s="5">
        <v>0.261477835303141</v>
      </c>
      <c r="W168" s="2">
        <v>1.6385391935659101E-2</v>
      </c>
      <c r="X168" s="1">
        <v>6.0221269712441199E-3</v>
      </c>
    </row>
    <row r="169" spans="1:27" x14ac:dyDescent="0.2">
      <c r="A169" s="4">
        <v>167</v>
      </c>
      <c r="B169">
        <v>44199508518578</v>
      </c>
      <c r="C169" t="s">
        <v>194</v>
      </c>
      <c r="D169" t="s">
        <v>25</v>
      </c>
      <c r="E169">
        <v>83.756701032003093</v>
      </c>
      <c r="F169">
        <v>-5.40283042893308</v>
      </c>
      <c r="G169" s="3">
        <v>12.9665403366088</v>
      </c>
      <c r="H169" s="3">
        <v>12.3739576339721</v>
      </c>
      <c r="I169" s="3">
        <v>12.0158939361572</v>
      </c>
      <c r="J169" s="3">
        <v>3082</v>
      </c>
      <c r="K169" s="3">
        <v>5.31851851851851</v>
      </c>
      <c r="L169" s="3">
        <v>1.2276190916697101</v>
      </c>
      <c r="M169" s="3">
        <v>2.5487899780271599E-2</v>
      </c>
      <c r="N169" s="3">
        <v>2.7251815795897999E-2</v>
      </c>
      <c r="O169" s="3">
        <v>3.1852340698241798E-2</v>
      </c>
      <c r="P169" s="5">
        <v>0.34007680099756199</v>
      </c>
      <c r="Q169" s="2">
        <v>1.2826233731236401E-2</v>
      </c>
      <c r="R169" s="1">
        <v>2.5432118911224298E-3</v>
      </c>
      <c r="S169" s="5">
        <v>0.26460516335026801</v>
      </c>
      <c r="T169" s="2">
        <v>7.9139456879838196E-3</v>
      </c>
      <c r="U169" s="1">
        <v>1.98254907232218E-2</v>
      </c>
      <c r="V169" s="5">
        <v>0.49997291802076499</v>
      </c>
      <c r="W169" s="2">
        <v>1.17310485821572E-2</v>
      </c>
      <c r="X169" s="1">
        <v>1.4054170405220501E-3</v>
      </c>
    </row>
    <row r="170" spans="1:27" x14ac:dyDescent="0.2">
      <c r="A170" s="4">
        <v>168</v>
      </c>
      <c r="B170">
        <v>44199508518740</v>
      </c>
      <c r="C170" t="s">
        <v>195</v>
      </c>
      <c r="D170" t="s">
        <v>27</v>
      </c>
      <c r="E170">
        <v>83.747121291585401</v>
      </c>
      <c r="F170">
        <v>-5.3924118396102099</v>
      </c>
      <c r="G170" s="3">
        <v>12.965274810791</v>
      </c>
      <c r="H170" s="3">
        <v>12.2202959060668</v>
      </c>
      <c r="I170" s="3">
        <v>11.8078079223632</v>
      </c>
      <c r="J170" s="3">
        <v>3122</v>
      </c>
      <c r="K170" s="3">
        <v>5.0222222222222204</v>
      </c>
      <c r="L170" s="3">
        <v>1.5017755980132701</v>
      </c>
      <c r="M170" s="3">
        <v>2.96831130981445E-2</v>
      </c>
      <c r="N170" s="3">
        <v>3.4967803955078397E-2</v>
      </c>
      <c r="O170" s="3">
        <v>2.5669860839844402E-2</v>
      </c>
      <c r="P170" s="5">
        <v>5.8594078067168598E-2</v>
      </c>
      <c r="Q170" s="2">
        <v>1.05106608248771E-2</v>
      </c>
      <c r="R170" s="1">
        <v>4.6418170845738398E-2</v>
      </c>
      <c r="S170" s="5">
        <v>4.1875170990993998E-2</v>
      </c>
      <c r="T170" s="2">
        <v>1.08569236143694E-2</v>
      </c>
      <c r="U170" s="1">
        <v>8.7388116413914495E-3</v>
      </c>
      <c r="V170" s="5">
        <v>16.420292829775502</v>
      </c>
      <c r="W170" s="2">
        <v>8.4665130045507297E-3</v>
      </c>
      <c r="X170" s="1">
        <v>1.3609420846292001E-3</v>
      </c>
    </row>
    <row r="171" spans="1:27" x14ac:dyDescent="0.2">
      <c r="A171" s="4">
        <v>169</v>
      </c>
      <c r="B171">
        <v>44199508518864</v>
      </c>
      <c r="C171" t="s">
        <v>196</v>
      </c>
      <c r="D171" t="s">
        <v>25</v>
      </c>
      <c r="E171">
        <v>83.754477489964998</v>
      </c>
      <c r="F171">
        <v>-5.38447952948348</v>
      </c>
      <c r="G171" s="3">
        <v>13.7919158935546</v>
      </c>
      <c r="H171" s="3">
        <v>12.9418621063232</v>
      </c>
      <c r="I171" s="3">
        <v>12.367072105407701</v>
      </c>
      <c r="J171" s="3">
        <v>3061</v>
      </c>
      <c r="K171" s="3">
        <v>5.4740740740740703</v>
      </c>
      <c r="L171" s="3">
        <v>25.592127482096299</v>
      </c>
      <c r="M171" s="3">
        <v>0.41614799499511701</v>
      </c>
      <c r="N171" s="3">
        <v>0.30427799224853402</v>
      </c>
      <c r="O171" s="3">
        <v>0.23176794052124</v>
      </c>
      <c r="P171" s="5">
        <v>0.98405415600603496</v>
      </c>
      <c r="Q171" s="2">
        <v>0.17466479386244799</v>
      </c>
      <c r="R171" s="1">
        <v>3.7498197334346203E-5</v>
      </c>
      <c r="S171" s="5">
        <v>0.49539078239043499</v>
      </c>
      <c r="T171" s="2">
        <v>9.8439311257310605E-2</v>
      </c>
      <c r="U171" s="1">
        <v>1.9101651945796799E-2</v>
      </c>
      <c r="V171" s="5">
        <v>0.49539078239043499</v>
      </c>
      <c r="W171" s="2">
        <v>7.6812466012375305E-2</v>
      </c>
      <c r="X171" s="1">
        <v>1.8574031271171E-2</v>
      </c>
    </row>
    <row r="172" spans="1:27" x14ac:dyDescent="0.2">
      <c r="A172" s="4">
        <v>170</v>
      </c>
      <c r="B172">
        <v>44199508518735</v>
      </c>
      <c r="C172" t="s">
        <v>197</v>
      </c>
      <c r="D172" t="s">
        <v>27</v>
      </c>
      <c r="E172">
        <v>83.7643401830275</v>
      </c>
      <c r="F172">
        <v>-5.3924543409824404</v>
      </c>
      <c r="G172" s="3">
        <v>13.9214534759521</v>
      </c>
      <c r="H172" s="3">
        <v>13.3305807113647</v>
      </c>
      <c r="I172" s="3">
        <v>12.772764205932599</v>
      </c>
      <c r="J172" s="3">
        <v>2806</v>
      </c>
      <c r="K172" s="3">
        <v>7.4352941176470502</v>
      </c>
      <c r="L172" s="3">
        <v>3.9015261332194</v>
      </c>
      <c r="M172" s="3">
        <v>6.0012626647949902E-2</v>
      </c>
      <c r="N172" s="3">
        <v>6.8350601196289704E-2</v>
      </c>
      <c r="O172" s="3">
        <v>0.12668991088867099</v>
      </c>
      <c r="P172" s="5">
        <v>0.48557630054061002</v>
      </c>
      <c r="Q172" s="2">
        <v>2.1661799833807501E-2</v>
      </c>
      <c r="R172" s="1">
        <v>2.86802240321428E-2</v>
      </c>
      <c r="S172" s="5">
        <v>5.8166685086193597E-2</v>
      </c>
      <c r="T172" s="2">
        <v>2.2859459149076101E-2</v>
      </c>
      <c r="U172" s="1">
        <v>1.8128932615727199E-2</v>
      </c>
      <c r="V172" s="5">
        <v>0.499797997467679</v>
      </c>
      <c r="W172" s="2">
        <v>3.9358447792078699E-2</v>
      </c>
      <c r="X172" s="1">
        <v>3.0699136059740602E-7</v>
      </c>
      <c r="Y172" t="s">
        <v>367</v>
      </c>
    </row>
    <row r="173" spans="1:27" x14ac:dyDescent="0.2">
      <c r="A173" s="4">
        <v>171</v>
      </c>
      <c r="B173">
        <v>44199508518579</v>
      </c>
      <c r="C173" t="s">
        <v>198</v>
      </c>
      <c r="D173" t="s">
        <v>25</v>
      </c>
      <c r="E173">
        <v>83.755676428041298</v>
      </c>
      <c r="F173">
        <v>-5.40371306718189</v>
      </c>
      <c r="G173" s="3">
        <v>15.399777412414499</v>
      </c>
      <c r="H173" s="3">
        <v>14.6268405914306</v>
      </c>
      <c r="I173" s="3">
        <v>13.924375534057599</v>
      </c>
      <c r="J173" s="3">
        <v>2763</v>
      </c>
      <c r="K173" s="3">
        <v>7.6882352941176402</v>
      </c>
      <c r="L173" s="3">
        <v>4.5093294779459603</v>
      </c>
      <c r="M173" s="3">
        <v>0.108170318603516</v>
      </c>
      <c r="N173" s="3">
        <v>0.121966171264649</v>
      </c>
      <c r="O173" s="3">
        <v>8.1924057006835499E-2</v>
      </c>
      <c r="P173" s="5">
        <v>0.341890605946642</v>
      </c>
      <c r="Q173" s="2">
        <v>4.01340016908402E-2</v>
      </c>
      <c r="R173" s="1">
        <v>3.7916307840023498E-3</v>
      </c>
      <c r="S173" s="5">
        <v>0.50022301702432703</v>
      </c>
      <c r="T173" s="2">
        <v>4.0683899158605201E-2</v>
      </c>
      <c r="U173" s="1">
        <v>0.10216213641508699</v>
      </c>
      <c r="V173" s="5">
        <v>0.50047336636471296</v>
      </c>
      <c r="W173" s="2">
        <v>3.58735021064795E-2</v>
      </c>
      <c r="X173" s="1">
        <v>1.19691660329158E-6</v>
      </c>
      <c r="Y173" t="s">
        <v>367</v>
      </c>
    </row>
    <row r="174" spans="1:27" x14ac:dyDescent="0.2">
      <c r="A174" s="4">
        <v>172</v>
      </c>
      <c r="B174">
        <v>44199508518686</v>
      </c>
      <c r="C174" t="s">
        <v>199</v>
      </c>
      <c r="D174" t="s">
        <v>27</v>
      </c>
      <c r="E174">
        <v>83.6997205021665</v>
      </c>
      <c r="F174">
        <v>-5.39453457793869</v>
      </c>
      <c r="G174" s="3">
        <v>13.5529775619506</v>
      </c>
      <c r="H174" s="3">
        <v>12.8840885162353</v>
      </c>
      <c r="I174" s="3">
        <v>12.5078268051147</v>
      </c>
      <c r="J174" s="3">
        <v>3093</v>
      </c>
      <c r="K174" s="3">
        <v>5.2370370370370303</v>
      </c>
      <c r="L174" s="3">
        <v>1.16315340995788</v>
      </c>
      <c r="M174" s="3">
        <v>2.75465011596676E-2</v>
      </c>
      <c r="N174" s="3">
        <v>3.06173324584957E-2</v>
      </c>
      <c r="O174" s="3">
        <v>2.39703178405772E-2</v>
      </c>
      <c r="P174" s="5">
        <v>5.0871991968974697E-2</v>
      </c>
      <c r="Q174" s="2">
        <v>9.3278030957315607E-3</v>
      </c>
      <c r="R174" s="1">
        <v>3.8365309196935898E-3</v>
      </c>
      <c r="S174" s="5">
        <v>2.9385713586051501</v>
      </c>
      <c r="T174" s="2">
        <v>1.2425533415945799E-2</v>
      </c>
      <c r="U174" s="1">
        <v>2.1958385002594598E-8</v>
      </c>
      <c r="V174" s="5">
        <v>0.74437682993399801</v>
      </c>
      <c r="W174" s="2">
        <v>7.4122035882288797E-3</v>
      </c>
      <c r="X174" s="1">
        <v>1.4123430075915499E-3</v>
      </c>
      <c r="Y174" t="s">
        <v>373</v>
      </c>
      <c r="Z174">
        <v>2.9403000000000001</v>
      </c>
      <c r="AA174" s="2">
        <v>1.2E-2</v>
      </c>
    </row>
    <row r="175" spans="1:27" x14ac:dyDescent="0.2">
      <c r="A175" s="4">
        <v>173</v>
      </c>
      <c r="B175">
        <v>44199508514001</v>
      </c>
      <c r="C175" t="s">
        <v>200</v>
      </c>
      <c r="D175" t="s">
        <v>27</v>
      </c>
      <c r="E175">
        <v>83.702683095830196</v>
      </c>
      <c r="F175">
        <v>-5.4157274488706797</v>
      </c>
      <c r="G175" s="3">
        <v>15.2372169494628</v>
      </c>
      <c r="H175" s="3">
        <v>14.6480588912963</v>
      </c>
      <c r="I175" s="3">
        <v>14.1346931457519</v>
      </c>
      <c r="J175" s="3">
        <v>2758</v>
      </c>
      <c r="K175" s="3">
        <v>7.7176470588235198</v>
      </c>
      <c r="L175" s="3">
        <v>1.0617610724397399</v>
      </c>
      <c r="M175" s="3">
        <v>3.17578315734863E-2</v>
      </c>
      <c r="N175" s="3">
        <v>3.3468246459960903E-2</v>
      </c>
      <c r="O175" s="3">
        <v>5.2023124694823501E-2</v>
      </c>
      <c r="P175" s="5">
        <v>0.18206569564557701</v>
      </c>
      <c r="Q175" s="2">
        <v>1.0709213824834999E-2</v>
      </c>
      <c r="R175" s="1">
        <v>2.4984422339660701E-3</v>
      </c>
      <c r="S175" s="5">
        <v>1.0116295734277501</v>
      </c>
      <c r="T175" s="2">
        <v>9.2656487837624295E-3</v>
      </c>
      <c r="U175" s="1">
        <v>2.20197390510306E-2</v>
      </c>
      <c r="V175" s="5">
        <v>77.519056847545201</v>
      </c>
      <c r="W175" s="2">
        <v>1.6751511198549299E-2</v>
      </c>
      <c r="X175" s="1">
        <v>5.33359003604966E-4</v>
      </c>
    </row>
    <row r="176" spans="1:27" x14ac:dyDescent="0.2">
      <c r="A176" s="4">
        <v>174</v>
      </c>
      <c r="B176">
        <v>44199508518919</v>
      </c>
      <c r="C176" t="s">
        <v>201</v>
      </c>
      <c r="D176" t="s">
        <v>25</v>
      </c>
      <c r="E176">
        <v>83.691501235376506</v>
      </c>
      <c r="F176">
        <v>-5.3807344281979503</v>
      </c>
      <c r="G176" s="3">
        <v>14.371166229248001</v>
      </c>
      <c r="H176" s="3">
        <v>13.595734596252401</v>
      </c>
      <c r="I176" s="3">
        <v>13.0899496078491</v>
      </c>
      <c r="J176" s="3">
        <v>2942</v>
      </c>
      <c r="K176" s="3">
        <v>6.4363636363636303</v>
      </c>
      <c r="L176" s="3">
        <v>1.0284987418882301</v>
      </c>
      <c r="M176" s="3">
        <v>2.3014068603515601E-2</v>
      </c>
      <c r="N176" s="3">
        <v>2.2735214233397999E-2</v>
      </c>
      <c r="O176" s="3">
        <v>2.3889064788820101E-2</v>
      </c>
      <c r="P176" s="5">
        <v>8.63256071593001E-2</v>
      </c>
      <c r="Q176" s="2">
        <v>8.9365341837101507E-3</v>
      </c>
      <c r="R176" s="1">
        <v>3.4310372865459899E-4</v>
      </c>
      <c r="S176" s="5">
        <v>1.6854809258947101</v>
      </c>
      <c r="T176" s="2">
        <v>1.0311143335873799E-2</v>
      </c>
      <c r="U176" s="1">
        <v>1.7898955740402799E-7</v>
      </c>
      <c r="V176" s="5">
        <v>4.5361982568829499E-2</v>
      </c>
      <c r="W176" s="2">
        <v>6.6671648751242497E-3</v>
      </c>
      <c r="X176" s="1">
        <v>9.1563449452645093E-2</v>
      </c>
      <c r="Y176" t="s">
        <v>374</v>
      </c>
    </row>
    <row r="177" spans="1:27" x14ac:dyDescent="0.2">
      <c r="A177" s="4">
        <v>175</v>
      </c>
      <c r="B177">
        <v>44199508518585</v>
      </c>
      <c r="C177" t="s">
        <v>202</v>
      </c>
      <c r="D177" t="s">
        <v>27</v>
      </c>
      <c r="E177">
        <v>83.721574230461002</v>
      </c>
      <c r="F177">
        <v>-5.4002484222179499</v>
      </c>
      <c r="G177" s="3">
        <v>14.8361406326293</v>
      </c>
      <c r="H177" s="3">
        <v>14.25009059906</v>
      </c>
      <c r="I177" s="3">
        <v>13.7434577941894</v>
      </c>
      <c r="J177" s="3">
        <v>2735</v>
      </c>
      <c r="K177" s="3">
        <v>7.8529411764705799</v>
      </c>
      <c r="L177" s="3">
        <v>3.19037554340977</v>
      </c>
      <c r="M177" s="3">
        <v>5.5053234100341797E-2</v>
      </c>
      <c r="N177" s="3">
        <v>5.7535552978515897E-2</v>
      </c>
      <c r="O177" s="3">
        <v>5.4052543640136001E-2</v>
      </c>
      <c r="P177" s="5">
        <v>9.0980669559864003E-2</v>
      </c>
      <c r="Q177" s="2">
        <v>2.07624651284096E-2</v>
      </c>
      <c r="R177" s="1">
        <v>7.2444043974032998E-3</v>
      </c>
      <c r="S177" s="5">
        <v>0.500448320154806</v>
      </c>
      <c r="T177" s="2">
        <v>2.05724978862083E-2</v>
      </c>
      <c r="U177" s="1">
        <v>1.93538709442354E-3</v>
      </c>
      <c r="V177" s="5">
        <v>0.50049841508174797</v>
      </c>
      <c r="W177" s="2">
        <v>2.53418827545638E-2</v>
      </c>
      <c r="X177" s="1">
        <v>3.1452500378447398E-9</v>
      </c>
      <c r="Y177" t="s">
        <v>367</v>
      </c>
    </row>
    <row r="178" spans="1:27" x14ac:dyDescent="0.2">
      <c r="A178" s="4">
        <v>176</v>
      </c>
      <c r="B178">
        <v>44199508552768</v>
      </c>
      <c r="C178" t="s">
        <v>203</v>
      </c>
      <c r="D178" t="s">
        <v>25</v>
      </c>
      <c r="E178">
        <v>83.610449992094203</v>
      </c>
      <c r="F178">
        <v>-5.39000107785927</v>
      </c>
      <c r="G178" s="3">
        <v>12.4001770019531</v>
      </c>
      <c r="H178" s="3">
        <v>11.701203346252401</v>
      </c>
      <c r="I178" s="3">
        <v>11.3672161102294</v>
      </c>
      <c r="J178" s="3">
        <v>3168</v>
      </c>
      <c r="K178" s="3">
        <v>4.7034482758620602</v>
      </c>
      <c r="L178" s="3">
        <v>4.1993600754510698</v>
      </c>
      <c r="M178" s="3">
        <v>7.1037197113037395E-2</v>
      </c>
      <c r="N178" s="3">
        <v>6.3487052917480399E-2</v>
      </c>
      <c r="O178" s="3">
        <v>5.0802612304689597E-2</v>
      </c>
      <c r="P178" s="5">
        <v>4.4133948563139701E-2</v>
      </c>
      <c r="Q178" s="2">
        <v>2.7433622319586001E-2</v>
      </c>
      <c r="R178" s="1">
        <v>3.7542296583086801E-3</v>
      </c>
      <c r="S178" s="5">
        <v>4.5207359487406597E-2</v>
      </c>
      <c r="T178" s="2">
        <v>1.9204580488825201E-2</v>
      </c>
      <c r="U178" s="1">
        <v>2.3237071211296102E-3</v>
      </c>
      <c r="V178" s="5">
        <v>0.114815357000704</v>
      </c>
      <c r="W178" s="2">
        <v>1.70940771034424E-2</v>
      </c>
      <c r="X178" s="1">
        <v>6.0167058626491704E-4</v>
      </c>
    </row>
    <row r="179" spans="1:27" x14ac:dyDescent="0.2">
      <c r="A179" s="4">
        <v>177</v>
      </c>
      <c r="B179">
        <v>44199508518956</v>
      </c>
      <c r="C179" t="s">
        <v>204</v>
      </c>
      <c r="D179" t="s">
        <v>25</v>
      </c>
      <c r="E179">
        <v>83.622751999249104</v>
      </c>
      <c r="F179">
        <v>-5.3937091021427097</v>
      </c>
      <c r="G179" s="3">
        <v>13.9281826019287</v>
      </c>
      <c r="H179" s="3">
        <v>13.371790885925201</v>
      </c>
      <c r="I179" s="3">
        <v>13.0939025878906</v>
      </c>
      <c r="J179" s="3">
        <v>3040</v>
      </c>
      <c r="K179" s="3">
        <v>5.6296296296296298</v>
      </c>
      <c r="L179" s="3">
        <v>1.4265832388272801</v>
      </c>
      <c r="M179" s="3">
        <v>2.66766548156738E-2</v>
      </c>
      <c r="N179" s="3">
        <v>3.6119079589843298E-2</v>
      </c>
      <c r="O179" s="3">
        <v>3.8556003570558703E-2</v>
      </c>
      <c r="P179" s="5">
        <v>4.2201217650873403E-2</v>
      </c>
      <c r="Q179" s="2">
        <v>8.3807643440435894E-3</v>
      </c>
      <c r="R179" s="1">
        <v>3.9045997078087799E-2</v>
      </c>
      <c r="S179" s="5">
        <v>6.4124905148182504E-2</v>
      </c>
      <c r="T179" s="2">
        <v>1.30856050790315E-2</v>
      </c>
      <c r="U179" s="1">
        <v>2.4731836631814901E-3</v>
      </c>
      <c r="V179" s="5">
        <v>0.499149362749991</v>
      </c>
      <c r="W179" s="2">
        <v>1.9561961816824399E-2</v>
      </c>
      <c r="X179" s="1">
        <v>4.9102837122340797E-8</v>
      </c>
      <c r="Y179" t="s">
        <v>367</v>
      </c>
    </row>
    <row r="180" spans="1:27" x14ac:dyDescent="0.2">
      <c r="A180" s="4">
        <v>178</v>
      </c>
      <c r="B180">
        <v>44199508518953</v>
      </c>
      <c r="C180" t="s">
        <v>205</v>
      </c>
      <c r="D180" t="s">
        <v>25</v>
      </c>
      <c r="E180">
        <v>83.620736262468</v>
      </c>
      <c r="F180">
        <v>-5.3966755369040698</v>
      </c>
      <c r="G180" s="3">
        <v>13.9236536026</v>
      </c>
      <c r="H180" s="3">
        <v>13.419617652893001</v>
      </c>
      <c r="I180" s="3">
        <v>13.0819702148437</v>
      </c>
      <c r="J180" s="3">
        <v>2865</v>
      </c>
      <c r="K180" s="3">
        <v>7.0882352941176396</v>
      </c>
      <c r="L180" s="3">
        <v>1.0438405354817699</v>
      </c>
      <c r="M180" s="3">
        <v>2.7681350708007799E-2</v>
      </c>
      <c r="N180" s="3">
        <v>3.44626426696788E-2</v>
      </c>
      <c r="O180" s="3">
        <v>3.5128021240232898E-2</v>
      </c>
      <c r="P180" s="5">
        <v>4.7766698511264999E-2</v>
      </c>
      <c r="Q180" s="2">
        <v>9.6862425381032402E-3</v>
      </c>
      <c r="R180" s="1">
        <v>1.37597248768088E-2</v>
      </c>
      <c r="S180" s="5">
        <v>4.9530735600529598E-2</v>
      </c>
      <c r="T180" s="2">
        <v>9.7132127488285501E-3</v>
      </c>
      <c r="U180" s="1">
        <v>1.03946983363714E-2</v>
      </c>
      <c r="V180" s="5">
        <v>0.24943772345555801</v>
      </c>
      <c r="W180" s="2">
        <v>9.3371805368105895E-3</v>
      </c>
      <c r="X180" s="1">
        <v>3.1347798672909502E-2</v>
      </c>
    </row>
    <row r="181" spans="1:27" x14ac:dyDescent="0.2">
      <c r="A181" s="4">
        <v>179</v>
      </c>
      <c r="B181">
        <v>44199508518602</v>
      </c>
      <c r="C181" t="s">
        <v>206</v>
      </c>
      <c r="D181" t="s">
        <v>27</v>
      </c>
      <c r="E181">
        <v>83.673428358853599</v>
      </c>
      <c r="F181">
        <v>-5.3992883900760296</v>
      </c>
      <c r="G181" s="3">
        <v>13.217658996581999</v>
      </c>
      <c r="H181" s="3">
        <v>12.592872619628899</v>
      </c>
      <c r="I181" s="3">
        <v>12.2524108886718</v>
      </c>
      <c r="J181" s="3">
        <v>3091</v>
      </c>
      <c r="K181" s="3">
        <v>5.2518518518518498</v>
      </c>
      <c r="L181" s="3">
        <v>1.0402922271400299</v>
      </c>
      <c r="M181" s="3">
        <v>1.95770263671875E-2</v>
      </c>
      <c r="N181" s="3">
        <v>2.4474525451660501E-2</v>
      </c>
      <c r="O181" s="3">
        <v>2.3122882843017199E-2</v>
      </c>
      <c r="P181" s="5">
        <v>4.3915323584090803E-2</v>
      </c>
      <c r="Q181" s="2">
        <v>7.9473896323056098E-3</v>
      </c>
      <c r="R181" s="1">
        <v>2.6823049455785501E-2</v>
      </c>
      <c r="S181" s="5">
        <v>5.9772614066547103</v>
      </c>
      <c r="T181" s="2">
        <v>8.5408842056329103E-3</v>
      </c>
      <c r="U181" s="1">
        <v>2.1731778861150599E-5</v>
      </c>
      <c r="V181" s="5">
        <v>0.333010034744191</v>
      </c>
      <c r="W181" s="2">
        <v>7.7364340831866602E-3</v>
      </c>
      <c r="X181" s="1">
        <v>1.8810501130787899E-4</v>
      </c>
    </row>
    <row r="182" spans="1:27" x14ac:dyDescent="0.2">
      <c r="A182" s="4">
        <v>180</v>
      </c>
      <c r="B182">
        <v>44199508519183</v>
      </c>
      <c r="C182" t="s">
        <v>207</v>
      </c>
      <c r="D182" t="s">
        <v>27</v>
      </c>
      <c r="E182">
        <v>83.639921506719304</v>
      </c>
      <c r="F182">
        <v>-5.3690973582361803</v>
      </c>
      <c r="G182" s="3">
        <v>13.2080478668212</v>
      </c>
      <c r="H182" s="3">
        <v>12.538722038269</v>
      </c>
      <c r="I182" s="3">
        <v>12.1724853515625</v>
      </c>
      <c r="J182" s="3">
        <v>3133</v>
      </c>
      <c r="K182" s="3">
        <v>4.9448275862068902</v>
      </c>
      <c r="L182" s="3">
        <v>0.96297805610744402</v>
      </c>
      <c r="M182" s="3">
        <v>2.2904396057130599E-2</v>
      </c>
      <c r="N182" s="3">
        <v>2.68148422241214E-2</v>
      </c>
      <c r="O182" s="3">
        <v>2.6890373229978299E-2</v>
      </c>
      <c r="P182" s="5">
        <v>0.181211190441673</v>
      </c>
      <c r="Q182" s="2">
        <v>7.0844969590410298E-3</v>
      </c>
      <c r="R182" s="1">
        <v>3.5342481300863697E-2</v>
      </c>
      <c r="S182" s="5">
        <v>2.2867501333943099</v>
      </c>
      <c r="T182" s="2">
        <v>1.10400950692144E-2</v>
      </c>
      <c r="U182" s="1">
        <v>1.8002270453156001E-8</v>
      </c>
      <c r="V182" s="5">
        <v>2.2883199847444602</v>
      </c>
      <c r="W182" s="2">
        <v>9.8029928468236598E-3</v>
      </c>
      <c r="X182" s="1">
        <v>9.2001956171702703E-5</v>
      </c>
      <c r="Y182" t="s">
        <v>370</v>
      </c>
      <c r="Z182" s="3">
        <f>AVERAGE(S182,V182)</f>
        <v>2.287535059069385</v>
      </c>
      <c r="AA182" s="2">
        <f>AVERAGE(T182,W182)</f>
        <v>1.0421543958019031E-2</v>
      </c>
    </row>
    <row r="183" spans="1:27" x14ac:dyDescent="0.2">
      <c r="A183" s="4">
        <v>181</v>
      </c>
      <c r="B183">
        <v>44199508552410</v>
      </c>
      <c r="C183" t="s">
        <v>208</v>
      </c>
      <c r="D183" t="s">
        <v>25</v>
      </c>
      <c r="E183">
        <v>83.586670486958795</v>
      </c>
      <c r="F183">
        <v>-5.3914414351167803</v>
      </c>
      <c r="G183" s="3">
        <v>13.16845703125</v>
      </c>
      <c r="H183" s="3">
        <v>12.5279417037963</v>
      </c>
      <c r="I183" s="3">
        <v>12.261450767516999</v>
      </c>
      <c r="J183" s="3">
        <v>3162</v>
      </c>
      <c r="K183" s="3">
        <v>4.74482758620689</v>
      </c>
      <c r="L183" s="3">
        <v>3.5417444138299801</v>
      </c>
      <c r="M183" s="3">
        <v>5.6945705413820401E-2</v>
      </c>
      <c r="N183" s="3">
        <v>4.9028396606445299E-2</v>
      </c>
      <c r="O183" s="3">
        <v>4.4490242004394803E-2</v>
      </c>
      <c r="P183" s="5">
        <v>6.0030245364645199E-2</v>
      </c>
      <c r="Q183" s="2">
        <v>1.8676443064133699E-2</v>
      </c>
      <c r="R183" s="1">
        <v>1.3391435858819601E-2</v>
      </c>
      <c r="S183" s="5">
        <v>4.5207155116943801E-2</v>
      </c>
      <c r="T183" s="2">
        <v>1.5215205029332501E-2</v>
      </c>
      <c r="U183" s="1">
        <v>1.5027806159738501E-3</v>
      </c>
      <c r="V183" s="5">
        <v>0.102959673959673</v>
      </c>
      <c r="W183" s="2">
        <v>1.28961170085404E-2</v>
      </c>
      <c r="X183" s="1">
        <v>1.1564951609080801E-3</v>
      </c>
    </row>
    <row r="184" spans="1:27" x14ac:dyDescent="0.2">
      <c r="A184" s="4">
        <v>182</v>
      </c>
      <c r="B184">
        <v>44199508552652</v>
      </c>
      <c r="C184" t="s">
        <v>209</v>
      </c>
      <c r="D184" t="s">
        <v>27</v>
      </c>
      <c r="E184">
        <v>83.572107049539895</v>
      </c>
      <c r="F184">
        <v>-5.38000976171418</v>
      </c>
      <c r="G184" s="3">
        <v>14.1055030822753</v>
      </c>
      <c r="H184" s="3">
        <v>13.5668544769287</v>
      </c>
      <c r="I184" s="3">
        <v>13.169981002807599</v>
      </c>
      <c r="J184" s="3">
        <v>2861</v>
      </c>
      <c r="K184" s="3">
        <v>7.1117647058823499</v>
      </c>
      <c r="L184" s="3">
        <v>1.5218269711449</v>
      </c>
      <c r="M184" s="3">
        <v>4.10181999206553E-2</v>
      </c>
      <c r="N184" s="3">
        <v>3.8979530334472601E-2</v>
      </c>
      <c r="O184" s="3">
        <v>3.1718921661376201E-2</v>
      </c>
      <c r="P184" s="5">
        <v>5.0172888130717602E-2</v>
      </c>
      <c r="Q184" s="2">
        <v>1.6213724678281301E-2</v>
      </c>
      <c r="R184" s="1">
        <v>1.3805787546066799E-2</v>
      </c>
      <c r="S184" s="5">
        <v>0.49795629585366602</v>
      </c>
      <c r="T184" s="2">
        <v>1.2185742687719501E-2</v>
      </c>
      <c r="U184" s="1">
        <v>1.07856265954752E-3</v>
      </c>
      <c r="V184" s="5">
        <v>7.4232127303679896E-2</v>
      </c>
      <c r="W184" s="2">
        <v>8.4518107794690107E-3</v>
      </c>
      <c r="X184" s="1">
        <v>6.4312752241235697E-3</v>
      </c>
    </row>
    <row r="185" spans="1:27" x14ac:dyDescent="0.2">
      <c r="A185" s="4">
        <v>183</v>
      </c>
      <c r="B185">
        <v>44199508553295</v>
      </c>
      <c r="C185" t="s">
        <v>210</v>
      </c>
      <c r="D185" t="s">
        <v>25</v>
      </c>
      <c r="E185">
        <v>83.593321311433797</v>
      </c>
      <c r="F185">
        <v>-5.3741614704824796</v>
      </c>
      <c r="G185" s="3">
        <v>13.3189277648925</v>
      </c>
      <c r="H185" s="3">
        <v>12.768494606018001</v>
      </c>
      <c r="I185" s="3">
        <v>12.3728485107421</v>
      </c>
      <c r="J185" s="3">
        <v>2868</v>
      </c>
      <c r="K185" s="3">
        <v>7.0705882352941103</v>
      </c>
      <c r="L185" s="3">
        <v>2.61656372070312</v>
      </c>
      <c r="M185" s="3">
        <v>3.9982223510742501E-2</v>
      </c>
      <c r="N185" s="3">
        <v>4.56560134887702E-2</v>
      </c>
      <c r="O185" s="3">
        <v>3.4725666046142502E-2</v>
      </c>
      <c r="P185" s="5">
        <v>0.74855590488309998</v>
      </c>
      <c r="Q185" s="2">
        <v>1.5049065610035601E-2</v>
      </c>
      <c r="R185" s="1">
        <v>1.5728170306928701E-2</v>
      </c>
      <c r="S185" s="5">
        <v>4.5207972609882199E-2</v>
      </c>
      <c r="T185" s="2">
        <v>1.42541071768842E-2</v>
      </c>
      <c r="U185" s="1">
        <v>2.1102081924634099E-3</v>
      </c>
      <c r="V185" s="5">
        <v>4.5203476764562697E-2</v>
      </c>
      <c r="W185" s="2">
        <v>9.9549772313833607E-3</v>
      </c>
      <c r="X185" s="1">
        <v>2.2651941901198399E-2</v>
      </c>
    </row>
    <row r="186" spans="1:27" x14ac:dyDescent="0.2">
      <c r="A186" s="4">
        <v>184</v>
      </c>
      <c r="B186">
        <v>44199508553297</v>
      </c>
      <c r="C186" t="s">
        <v>211</v>
      </c>
      <c r="D186" t="s">
        <v>54</v>
      </c>
      <c r="E186">
        <v>83.606931716653804</v>
      </c>
      <c r="F186">
        <v>-5.3660129810017096</v>
      </c>
      <c r="G186" s="3">
        <v>13.647741317749</v>
      </c>
      <c r="H186" s="3">
        <v>13.0917463302612</v>
      </c>
      <c r="I186" s="3">
        <v>12.700532913208001</v>
      </c>
      <c r="J186" s="3">
        <v>2900</v>
      </c>
      <c r="K186" s="3">
        <v>6.8181818181818103</v>
      </c>
      <c r="L186" s="3">
        <v>3.6430596245659701</v>
      </c>
      <c r="M186" s="3">
        <v>5.1613712310789497E-2</v>
      </c>
      <c r="N186" s="3">
        <v>5.2280426025390597E-2</v>
      </c>
      <c r="O186" s="3">
        <v>5.1847839355470798E-2</v>
      </c>
      <c r="P186" s="5">
        <v>4.4133948563139701E-2</v>
      </c>
      <c r="Q186" s="2">
        <v>2.0469815969350501E-2</v>
      </c>
      <c r="R186" s="1">
        <v>6.8291924084808902E-3</v>
      </c>
      <c r="S186" s="5">
        <v>4.5207155116943801E-2</v>
      </c>
      <c r="T186" s="2">
        <v>1.59639685080139E-2</v>
      </c>
      <c r="U186" s="1">
        <v>1.03106007816647E-2</v>
      </c>
      <c r="V186" s="5">
        <v>7.7274056157866394E-2</v>
      </c>
      <c r="W186" s="2">
        <v>1.58331927614698E-2</v>
      </c>
      <c r="X186" s="1">
        <v>9.9099071463677295E-3</v>
      </c>
    </row>
    <row r="187" spans="1:27" x14ac:dyDescent="0.2">
      <c r="A187" s="4">
        <v>185</v>
      </c>
      <c r="B187">
        <v>44199508551797</v>
      </c>
      <c r="C187" t="s">
        <v>212</v>
      </c>
      <c r="D187" t="s">
        <v>27</v>
      </c>
      <c r="E187">
        <v>83.5874666596184</v>
      </c>
      <c r="F187">
        <v>-5.4134971363133104</v>
      </c>
      <c r="G187" s="3">
        <v>13.4571056365966</v>
      </c>
      <c r="H187" s="3">
        <v>12.8029260635375</v>
      </c>
      <c r="I187" s="3">
        <v>12.5509042739868</v>
      </c>
      <c r="J187" s="3">
        <v>3155</v>
      </c>
      <c r="K187" s="3">
        <v>4.7931034482758603</v>
      </c>
      <c r="L187" s="3">
        <v>3.5825456891741001</v>
      </c>
      <c r="M187" s="3">
        <v>6.7585945129394503E-2</v>
      </c>
      <c r="N187" s="3">
        <v>6.0253143310546799E-2</v>
      </c>
      <c r="O187" s="3">
        <v>5.2184867858887402E-2</v>
      </c>
      <c r="P187" s="5">
        <v>4.6176386836596403E-2</v>
      </c>
      <c r="Q187" s="2">
        <v>2.8345313292678601E-2</v>
      </c>
      <c r="R187" s="1">
        <v>5.4390912306224396E-4</v>
      </c>
      <c r="S187" s="5">
        <v>8.9628652009333301E-2</v>
      </c>
      <c r="T187" s="2">
        <v>1.54182888852316E-2</v>
      </c>
      <c r="U187" s="1">
        <v>0.137790692317313</v>
      </c>
      <c r="V187" s="5">
        <v>7.5272550495546306E-2</v>
      </c>
      <c r="W187" s="2">
        <v>1.6017822785017299E-2</v>
      </c>
      <c r="X187" s="1">
        <v>1.3629117647476501E-2</v>
      </c>
    </row>
    <row r="188" spans="1:27" x14ac:dyDescent="0.2">
      <c r="A188" s="4">
        <v>186</v>
      </c>
      <c r="B188">
        <v>44199508519378</v>
      </c>
      <c r="C188" t="s">
        <v>213</v>
      </c>
      <c r="D188" t="s">
        <v>27</v>
      </c>
      <c r="E188">
        <v>83.635416829799297</v>
      </c>
      <c r="F188">
        <v>-5.3416054878427603</v>
      </c>
      <c r="G188" s="3">
        <v>14.059827804565399</v>
      </c>
      <c r="H188" s="3">
        <v>13.347138404846101</v>
      </c>
      <c r="I188" s="3">
        <v>12.8258972167968</v>
      </c>
      <c r="J188" s="3">
        <v>2855</v>
      </c>
      <c r="K188" s="3">
        <v>7.1470588235294104</v>
      </c>
      <c r="L188" s="3">
        <v>0.34371099164409002</v>
      </c>
      <c r="M188" s="3">
        <v>1.7758846282958901E-2</v>
      </c>
      <c r="N188" s="3">
        <v>2.18967437744126E-2</v>
      </c>
      <c r="O188" s="3">
        <v>1.7420005798337301E-2</v>
      </c>
      <c r="P188" s="5">
        <v>4.28856977031754E-2</v>
      </c>
      <c r="Q188" s="2">
        <v>6.1575695219716698E-3</v>
      </c>
      <c r="R188" s="1">
        <v>2.1976359751511999E-2</v>
      </c>
      <c r="S188" s="5">
        <v>7.5337198147701706E-2</v>
      </c>
      <c r="T188" s="2">
        <v>6.5095224570824398E-3</v>
      </c>
      <c r="U188" s="1">
        <v>2.3074394416084301E-2</v>
      </c>
      <c r="V188" s="5">
        <v>0.50049841508174797</v>
      </c>
      <c r="W188" s="2">
        <v>6.0843898696464503E-3</v>
      </c>
      <c r="X188" s="1">
        <v>2.7687916725215602E-3</v>
      </c>
      <c r="Z188" s="3"/>
    </row>
    <row r="189" spans="1:27" x14ac:dyDescent="0.2">
      <c r="A189" s="4">
        <v>187</v>
      </c>
      <c r="B189">
        <v>44199508519115</v>
      </c>
      <c r="C189" t="s">
        <v>214</v>
      </c>
      <c r="D189" t="s">
        <v>27</v>
      </c>
      <c r="E189">
        <v>83.627041779524802</v>
      </c>
      <c r="F189">
        <v>-5.3655498152057204</v>
      </c>
      <c r="G189" s="3">
        <v>14.288103103637599</v>
      </c>
      <c r="H189" s="3">
        <v>13.6741075515747</v>
      </c>
      <c r="I189" s="3">
        <v>13.275650024414</v>
      </c>
      <c r="J189" s="3">
        <v>2971</v>
      </c>
      <c r="K189" s="3">
        <v>6.1727272727272702</v>
      </c>
      <c r="L189" s="3">
        <v>0.81531500047253003</v>
      </c>
      <c r="M189" s="3">
        <v>2.07505226135253E-2</v>
      </c>
      <c r="N189" s="3">
        <v>2.9258918762208E-2</v>
      </c>
      <c r="O189" s="3">
        <v>3.6932849884031699E-2</v>
      </c>
      <c r="P189" s="5">
        <v>0.23472978576905601</v>
      </c>
      <c r="Q189" s="2">
        <v>7.2149947571282904E-3</v>
      </c>
      <c r="R189" s="1">
        <v>5.4939946283292303E-2</v>
      </c>
      <c r="S189" s="5">
        <v>2.2583465070761801</v>
      </c>
      <c r="T189" s="2">
        <v>8.6014759851908897E-3</v>
      </c>
      <c r="U189" s="1">
        <v>8.3224804620623104E-3</v>
      </c>
      <c r="V189" s="5">
        <v>0.249568452752335</v>
      </c>
      <c r="W189" s="2">
        <v>1.3518865330769099E-2</v>
      </c>
      <c r="X189" s="1">
        <v>1.4359167301049799E-3</v>
      </c>
    </row>
    <row r="190" spans="1:27" x14ac:dyDescent="0.2">
      <c r="A190" s="4">
        <v>188</v>
      </c>
      <c r="B190">
        <v>44199508553850</v>
      </c>
      <c r="C190" t="s">
        <v>215</v>
      </c>
      <c r="D190" t="s">
        <v>27</v>
      </c>
      <c r="E190">
        <v>83.611624310476302</v>
      </c>
      <c r="F190">
        <v>-5.3281652823202696</v>
      </c>
      <c r="G190" s="3">
        <v>14.6221904754638</v>
      </c>
      <c r="H190" s="3">
        <v>14.0995073318481</v>
      </c>
      <c r="I190" s="3">
        <v>13.697664260864199</v>
      </c>
      <c r="J190" s="3">
        <v>2826</v>
      </c>
      <c r="K190" s="3">
        <v>7.3176470588235203</v>
      </c>
      <c r="L190" s="3">
        <v>1.5346681504022499</v>
      </c>
      <c r="M190" s="3">
        <v>4.2496299743650198E-2</v>
      </c>
      <c r="N190" s="3">
        <v>3.4843444824218701E-2</v>
      </c>
      <c r="O190" s="3">
        <v>3.2412815093994803E-2</v>
      </c>
      <c r="P190" s="5">
        <v>4.7774229199412002E-2</v>
      </c>
      <c r="Q190" s="2">
        <v>1.55693249912444E-2</v>
      </c>
      <c r="R190" s="1">
        <v>4.6073619394625199E-3</v>
      </c>
      <c r="S190" s="5">
        <v>8.2572629811595993E-2</v>
      </c>
      <c r="T190" s="2">
        <v>9.7205452558039897E-3</v>
      </c>
      <c r="U190" s="1">
        <v>1.77625072744147E-2</v>
      </c>
      <c r="V190" s="5">
        <v>6.7335252396022699E-2</v>
      </c>
      <c r="W190" s="2">
        <v>1.06208707168641E-2</v>
      </c>
      <c r="X190" s="1">
        <v>1.24047471329494E-2</v>
      </c>
    </row>
    <row r="191" spans="1:27" x14ac:dyDescent="0.2">
      <c r="A191" s="4">
        <v>189</v>
      </c>
      <c r="B191">
        <v>44199508519204</v>
      </c>
      <c r="C191" t="s">
        <v>216</v>
      </c>
      <c r="D191" t="s">
        <v>25</v>
      </c>
      <c r="E191">
        <v>83.694559813323295</v>
      </c>
      <c r="F191">
        <v>-5.3568579202324402</v>
      </c>
      <c r="G191" s="3">
        <v>13.825604438781699</v>
      </c>
      <c r="H191" s="3">
        <v>13.1594905853271</v>
      </c>
      <c r="I191" s="3">
        <v>12.824077606201101</v>
      </c>
      <c r="J191" s="3">
        <v>3089</v>
      </c>
      <c r="K191" s="3">
        <v>5.2666666666666604</v>
      </c>
      <c r="L191" s="3">
        <v>0.98570839564005497</v>
      </c>
      <c r="M191" s="3">
        <v>2.1082496643064198E-2</v>
      </c>
      <c r="N191" s="3">
        <v>2.2972106933595499E-2</v>
      </c>
      <c r="O191" s="3">
        <v>3.0557537078856001E-2</v>
      </c>
      <c r="P191" s="5">
        <v>8.3363552747118305E-2</v>
      </c>
      <c r="Q191" s="2">
        <v>1.11303115396901E-2</v>
      </c>
      <c r="R191" s="1">
        <v>0.18464562134118201</v>
      </c>
      <c r="S191" s="5">
        <v>1.68832657999887</v>
      </c>
      <c r="T191" s="2">
        <v>9.8400511204183895E-3</v>
      </c>
      <c r="U191" s="1">
        <v>1.2362220225319801E-6</v>
      </c>
      <c r="V191" s="5">
        <v>0.15270609045328401</v>
      </c>
      <c r="W191" s="2">
        <v>1.04379108807601E-2</v>
      </c>
      <c r="X191" s="1">
        <v>1.8650179534431301E-3</v>
      </c>
      <c r="Y191" t="s">
        <v>367</v>
      </c>
    </row>
    <row r="192" spans="1:27" x14ac:dyDescent="0.2">
      <c r="A192" s="4">
        <v>190</v>
      </c>
      <c r="B192">
        <v>44199508518977</v>
      </c>
      <c r="C192" t="s">
        <v>217</v>
      </c>
      <c r="D192" t="s">
        <v>27</v>
      </c>
      <c r="E192">
        <v>83.700490737777699</v>
      </c>
      <c r="F192">
        <v>-5.3773589498721703</v>
      </c>
      <c r="G192" s="3">
        <v>13.7273445129394</v>
      </c>
      <c r="H192" s="3">
        <v>13.109427452087401</v>
      </c>
      <c r="I192" s="3">
        <v>12.600521087646401</v>
      </c>
      <c r="J192" s="3">
        <v>2867</v>
      </c>
      <c r="K192" s="3">
        <v>7.0764705882352903</v>
      </c>
      <c r="L192" s="3">
        <v>7.0189119974772103</v>
      </c>
      <c r="M192" s="3">
        <v>0.12097377777099701</v>
      </c>
      <c r="N192" s="3">
        <v>9.2568016052245697E-2</v>
      </c>
      <c r="O192" s="3">
        <v>7.2078514099121804E-2</v>
      </c>
      <c r="P192" s="5">
        <v>4.3130783143269499E-2</v>
      </c>
      <c r="Q192" s="2">
        <v>3.6124479553345697E-2</v>
      </c>
      <c r="R192" s="1">
        <v>1.17605489223544E-2</v>
      </c>
      <c r="S192" s="5">
        <v>0.57880177885821205</v>
      </c>
      <c r="T192" s="2">
        <v>2.7726378362032102E-2</v>
      </c>
      <c r="U192" s="1">
        <v>3.1257865625131998E-3</v>
      </c>
      <c r="V192" s="5">
        <v>0.57803227360308196</v>
      </c>
      <c r="W192" s="2">
        <v>2.0751871862113601E-2</v>
      </c>
      <c r="X192" s="1">
        <v>9.29121094680606E-3</v>
      </c>
    </row>
    <row r="193" spans="1:28" x14ac:dyDescent="0.2">
      <c r="A193" s="4">
        <v>191</v>
      </c>
      <c r="B193">
        <v>44199508518929</v>
      </c>
      <c r="C193" t="s">
        <v>218</v>
      </c>
      <c r="D193" t="s">
        <v>27</v>
      </c>
      <c r="E193">
        <v>83.677020905052004</v>
      </c>
      <c r="F193">
        <v>-5.3795032043543998</v>
      </c>
      <c r="G193" s="3">
        <v>14.2146396636962</v>
      </c>
      <c r="H193" s="3">
        <v>13.6312856674194</v>
      </c>
      <c r="I193" s="3">
        <v>13.1811065673828</v>
      </c>
      <c r="J193" s="3">
        <v>2867</v>
      </c>
      <c r="K193" s="3">
        <v>7.0764705882352903</v>
      </c>
      <c r="L193" s="3">
        <v>5.5449953797043001</v>
      </c>
      <c r="M193" s="3">
        <v>9.0219020843505804E-2</v>
      </c>
      <c r="N193" s="3">
        <v>7.9125022888181407E-2</v>
      </c>
      <c r="O193" s="3">
        <v>6.9127750396729498E-2</v>
      </c>
      <c r="P193" s="5">
        <v>0.102984061433681</v>
      </c>
      <c r="Q193" s="2">
        <v>3.3884084169228001E-2</v>
      </c>
      <c r="R193" s="1">
        <v>7.2072995749059997E-4</v>
      </c>
      <c r="S193" s="5">
        <v>0.50248521849823202</v>
      </c>
      <c r="T193" s="2">
        <v>2.7778395487545599E-2</v>
      </c>
      <c r="U193" s="1">
        <v>1.71331670193088E-4</v>
      </c>
      <c r="V193" s="5">
        <v>0.33410037530765202</v>
      </c>
      <c r="W193" s="2">
        <v>2.2878655223775E-2</v>
      </c>
      <c r="X193" s="1">
        <v>2.4917411293422899E-3</v>
      </c>
    </row>
    <row r="194" spans="1:28" x14ac:dyDescent="0.2">
      <c r="A194" s="4">
        <v>192</v>
      </c>
      <c r="B194">
        <v>44199508519430</v>
      </c>
      <c r="C194" t="s">
        <v>219</v>
      </c>
      <c r="D194" t="s">
        <v>27</v>
      </c>
      <c r="E194">
        <v>83.689512269793696</v>
      </c>
      <c r="F194">
        <v>-5.33513108390959</v>
      </c>
      <c r="G194" s="3">
        <v>14.9933223724365</v>
      </c>
      <c r="H194" s="3">
        <v>14.3661575317382</v>
      </c>
      <c r="I194" s="3">
        <v>13.8732147216796</v>
      </c>
      <c r="J194" s="3">
        <v>2844</v>
      </c>
      <c r="K194" s="3">
        <v>7.2117647058823504</v>
      </c>
      <c r="L194" s="3">
        <v>1.48050657908121</v>
      </c>
      <c r="M194" s="3">
        <v>7.4879074096681805E-2</v>
      </c>
      <c r="N194" s="3">
        <v>5.8233070373535797E-2</v>
      </c>
      <c r="O194" s="3">
        <v>0.114011859893798</v>
      </c>
      <c r="P194" s="5">
        <v>0.49957327937919399</v>
      </c>
      <c r="Q194" s="2">
        <v>2.7491379000061E-2</v>
      </c>
      <c r="R194" s="1">
        <v>3.8147299431508901E-2</v>
      </c>
      <c r="S194" s="5">
        <v>0.50064876005473702</v>
      </c>
      <c r="T194" s="2">
        <v>2.04957084941365E-2</v>
      </c>
      <c r="U194" s="1">
        <v>3.3832827357061701E-3</v>
      </c>
      <c r="V194" s="5">
        <v>0.50022301702432703</v>
      </c>
      <c r="W194" s="2">
        <v>4.6236203626779701E-2</v>
      </c>
      <c r="X194" s="1">
        <v>2.3425769879103199E-11</v>
      </c>
      <c r="Y194" t="s">
        <v>367</v>
      </c>
    </row>
    <row r="195" spans="1:28" x14ac:dyDescent="0.2">
      <c r="A195" s="4">
        <v>193</v>
      </c>
      <c r="B195">
        <v>44199508518840</v>
      </c>
      <c r="C195" t="s">
        <v>220</v>
      </c>
      <c r="D195" t="s">
        <v>27</v>
      </c>
      <c r="E195">
        <v>83.746618167706103</v>
      </c>
      <c r="F195">
        <v>-5.3855200228091302</v>
      </c>
      <c r="G195" s="3">
        <v>12.912314414978001</v>
      </c>
      <c r="H195" s="3">
        <v>12.350841522216699</v>
      </c>
      <c r="I195" s="3">
        <v>11.9679317474365</v>
      </c>
      <c r="J195" s="3">
        <v>3043</v>
      </c>
      <c r="K195" s="3">
        <v>5.6074074074073996</v>
      </c>
      <c r="L195" s="3">
        <v>0.80104200045267704</v>
      </c>
      <c r="M195" s="3">
        <v>2.8555488586423601E-2</v>
      </c>
      <c r="N195" s="3">
        <v>2.1326255798339099E-2</v>
      </c>
      <c r="O195" s="3">
        <v>1.6068649291991401E-2</v>
      </c>
      <c r="P195" s="5">
        <v>7.5292953554093198E-2</v>
      </c>
      <c r="Q195" s="2">
        <v>1.00827038775621E-2</v>
      </c>
      <c r="R195" s="1">
        <v>2.5290191322166901E-2</v>
      </c>
      <c r="S195" s="5">
        <v>6.9989489867812602E-2</v>
      </c>
      <c r="T195" s="2">
        <v>7.9765892919125992E-3</v>
      </c>
      <c r="U195" s="1">
        <v>1.5873765418853901E-2</v>
      </c>
      <c r="V195" s="5">
        <v>4.60430796195598E-2</v>
      </c>
      <c r="W195" s="2">
        <v>5.76687521957054E-3</v>
      </c>
      <c r="X195" s="1">
        <v>8.4213498089413894E-3</v>
      </c>
    </row>
    <row r="196" spans="1:28" x14ac:dyDescent="0.2">
      <c r="A196" s="4">
        <v>194</v>
      </c>
      <c r="B196">
        <v>44199508521476</v>
      </c>
      <c r="C196" t="s">
        <v>221</v>
      </c>
      <c r="D196" t="s">
        <v>25</v>
      </c>
      <c r="E196">
        <v>83.755076689174402</v>
      </c>
      <c r="F196">
        <v>-5.3623468301397299</v>
      </c>
      <c r="G196" s="3">
        <v>13.3268175125122</v>
      </c>
      <c r="H196" s="3">
        <v>12.421393394470201</v>
      </c>
      <c r="I196" s="3">
        <v>11.7130279541015</v>
      </c>
      <c r="J196" s="3">
        <v>3067</v>
      </c>
      <c r="K196" s="3">
        <v>5.4296296296296296</v>
      </c>
      <c r="L196" s="3">
        <v>6.6644261678059804</v>
      </c>
      <c r="M196" s="3">
        <v>8.8204956054688893E-2</v>
      </c>
      <c r="N196" s="3">
        <v>0.115208435058594</v>
      </c>
      <c r="O196" s="3">
        <v>0.110929203033448</v>
      </c>
      <c r="P196" s="5">
        <v>7.9364748677248604</v>
      </c>
      <c r="Q196" s="2">
        <v>4.2291473797847097E-2</v>
      </c>
      <c r="R196" s="1">
        <v>8.2448900292730795E-8</v>
      </c>
      <c r="S196" s="5">
        <v>7.9051054018445299</v>
      </c>
      <c r="T196" s="2">
        <v>4.02032799558684E-2</v>
      </c>
      <c r="U196" s="1">
        <v>4.6226118541337199E-8</v>
      </c>
      <c r="V196" s="5">
        <v>0.49763415443310899</v>
      </c>
      <c r="W196" s="2">
        <v>4.56776007977324E-2</v>
      </c>
      <c r="X196" s="1">
        <v>9.7707110370871305E-6</v>
      </c>
      <c r="Y196" t="s">
        <v>372</v>
      </c>
      <c r="Z196">
        <v>7.94</v>
      </c>
      <c r="AA196" s="2">
        <v>0.03</v>
      </c>
      <c r="AB196" s="3">
        <f>0.023/0.041</f>
        <v>0.5609756097560975</v>
      </c>
    </row>
    <row r="197" spans="1:28" x14ac:dyDescent="0.2">
      <c r="A197" s="4">
        <v>195</v>
      </c>
      <c r="B197">
        <v>44199508518877</v>
      </c>
      <c r="C197" t="s">
        <v>222</v>
      </c>
      <c r="D197" t="s">
        <v>27</v>
      </c>
      <c r="E197">
        <v>83.737539940325505</v>
      </c>
      <c r="F197">
        <v>-5.3833457722106202</v>
      </c>
      <c r="G197" s="3">
        <v>13.199343681335399</v>
      </c>
      <c r="H197" s="3">
        <v>12.5320262908935</v>
      </c>
      <c r="I197" s="3">
        <v>12.254676818847599</v>
      </c>
      <c r="J197" s="3">
        <v>3193</v>
      </c>
      <c r="K197" s="3">
        <v>4.5310344827586198</v>
      </c>
      <c r="L197" s="3">
        <v>1.69363816579182</v>
      </c>
      <c r="M197" s="3">
        <v>2.6338768005372101E-2</v>
      </c>
      <c r="N197" s="3">
        <v>3.2424736022949902E-2</v>
      </c>
      <c r="O197" s="3">
        <v>2.9938507080078801E-2</v>
      </c>
      <c r="P197" s="5">
        <v>1.1735662872119801</v>
      </c>
      <c r="Q197" s="2">
        <v>1.04128788520624E-2</v>
      </c>
      <c r="R197" s="1">
        <v>2.1120048127299998E-3</v>
      </c>
      <c r="S197" s="5">
        <v>1.1732908991356701</v>
      </c>
      <c r="T197" s="2">
        <v>1.089731088609E-2</v>
      </c>
      <c r="U197" s="1">
        <v>3.5588500717486E-4</v>
      </c>
      <c r="V197" s="5">
        <v>1.17480713502506</v>
      </c>
      <c r="W197" s="2">
        <v>9.7897623810946494E-3</v>
      </c>
      <c r="X197" s="1">
        <v>1.7383998719987901E-4</v>
      </c>
    </row>
    <row r="198" spans="1:28" x14ac:dyDescent="0.2">
      <c r="A198" s="4">
        <v>196</v>
      </c>
      <c r="B198">
        <v>44199508519018</v>
      </c>
      <c r="C198" t="s">
        <v>223</v>
      </c>
      <c r="D198" t="s">
        <v>27</v>
      </c>
      <c r="E198">
        <v>83.767364121268699</v>
      </c>
      <c r="F198">
        <v>-5.3734413760410202</v>
      </c>
      <c r="G198" s="3">
        <v>13.550477981567299</v>
      </c>
      <c r="H198" s="3">
        <v>12.9452095031738</v>
      </c>
      <c r="I198" s="3">
        <v>12.5860338211059</v>
      </c>
      <c r="J198" s="3">
        <v>3054</v>
      </c>
      <c r="K198" s="3">
        <v>5.5259259259259199</v>
      </c>
      <c r="L198" s="3">
        <v>2.7859293619791599</v>
      </c>
      <c r="M198" s="3">
        <v>4.3056488037107599E-2</v>
      </c>
      <c r="N198" s="3">
        <v>5.0609588623046799E-2</v>
      </c>
      <c r="O198" s="3">
        <v>4.1988754272459503E-2</v>
      </c>
      <c r="P198" s="5">
        <v>1.6564449781900501</v>
      </c>
      <c r="Q198" s="2">
        <v>1.6420173395320498E-2</v>
      </c>
      <c r="R198" s="1">
        <v>6.5650418264530603E-3</v>
      </c>
      <c r="S198" s="5">
        <v>2.4981159963360802</v>
      </c>
      <c r="T198" s="2">
        <v>1.24650237427758E-2</v>
      </c>
      <c r="U198" s="1">
        <v>3.3564137280379498E-2</v>
      </c>
      <c r="V198" s="5">
        <v>69.444155092592595</v>
      </c>
      <c r="W198" s="2">
        <v>1.20725638075262E-2</v>
      </c>
      <c r="X198" s="1">
        <v>4.6265271182855901E-2</v>
      </c>
    </row>
    <row r="199" spans="1:28" x14ac:dyDescent="0.2">
      <c r="A199" s="4">
        <v>197</v>
      </c>
      <c r="B199">
        <v>44199508519013</v>
      </c>
      <c r="C199" t="s">
        <v>224</v>
      </c>
      <c r="D199" t="s">
        <v>25</v>
      </c>
      <c r="E199">
        <v>83.725469000074</v>
      </c>
      <c r="F199">
        <v>-5.3740420249500396</v>
      </c>
      <c r="G199" s="3">
        <v>13.6402130126953</v>
      </c>
      <c r="H199" s="3">
        <v>12.854056358337401</v>
      </c>
      <c r="I199" s="3">
        <v>12.486704826354901</v>
      </c>
      <c r="J199" s="3">
        <v>3111</v>
      </c>
      <c r="K199" s="3">
        <v>5.1037037037037001</v>
      </c>
      <c r="L199" s="3">
        <v>3.6784602339549699</v>
      </c>
      <c r="M199" s="3">
        <v>4.7209739685058497E-2</v>
      </c>
      <c r="N199" s="3">
        <v>5.1778984069825201E-2</v>
      </c>
      <c r="O199" s="3">
        <v>4.9360179901123402E-2</v>
      </c>
      <c r="P199" s="5">
        <v>11.990357713828899</v>
      </c>
      <c r="Q199" s="2">
        <v>2.3296683693781E-2</v>
      </c>
      <c r="R199" s="1">
        <v>3.49635763047957E-12</v>
      </c>
      <c r="S199" s="5">
        <v>12.1064870863599</v>
      </c>
      <c r="T199" s="2">
        <v>2.4986301320571301E-2</v>
      </c>
      <c r="U199" s="1">
        <v>1.4391451795455E-13</v>
      </c>
      <c r="V199" s="5">
        <v>12.135871763754</v>
      </c>
      <c r="W199" s="2">
        <v>2.3039056293003998E-2</v>
      </c>
      <c r="X199" s="1">
        <v>1.44000692890313E-14</v>
      </c>
      <c r="Y199" t="s">
        <v>369</v>
      </c>
      <c r="Z199" s="3">
        <f>V199</f>
        <v>12.135871763754</v>
      </c>
      <c r="AA199" s="2">
        <f>W199</f>
        <v>2.3039056293003998E-2</v>
      </c>
    </row>
    <row r="200" spans="1:28" x14ac:dyDescent="0.2">
      <c r="A200" s="4">
        <v>198</v>
      </c>
      <c r="B200">
        <v>44199508519027</v>
      </c>
      <c r="C200" t="s">
        <v>225</v>
      </c>
      <c r="D200" t="s">
        <v>27</v>
      </c>
      <c r="E200">
        <v>83.724537111908504</v>
      </c>
      <c r="F200">
        <v>-5.3724070966717701</v>
      </c>
      <c r="G200" s="3">
        <v>13.869815826416</v>
      </c>
      <c r="H200" s="3">
        <v>13.1891584396362</v>
      </c>
      <c r="I200" s="3">
        <v>12.7668905258178</v>
      </c>
      <c r="J200" s="3">
        <v>3042</v>
      </c>
      <c r="K200" s="3">
        <v>5.6148148148148103</v>
      </c>
      <c r="L200" s="3">
        <v>6.8549017137096699</v>
      </c>
      <c r="M200" s="3">
        <v>9.1981887817382799E-2</v>
      </c>
      <c r="N200" s="3">
        <v>9.1926574707031194E-2</v>
      </c>
      <c r="O200" s="3">
        <v>8.2166099548341906E-2</v>
      </c>
      <c r="P200" s="5">
        <v>0.111189716390915</v>
      </c>
      <c r="Q200" s="2">
        <v>3.33791617729991E-2</v>
      </c>
      <c r="R200" s="1">
        <v>2.1917456025711299E-3</v>
      </c>
      <c r="S200" s="5">
        <v>0.49994792187447901</v>
      </c>
      <c r="T200" s="2">
        <v>3.4820935845214597E-2</v>
      </c>
      <c r="U200" s="1">
        <v>6.8433146241845302E-10</v>
      </c>
      <c r="V200" s="5">
        <v>0.49760939158704798</v>
      </c>
      <c r="W200" s="2">
        <v>3.0847259919073899E-2</v>
      </c>
      <c r="X200" s="1">
        <v>1.23653642901269E-8</v>
      </c>
      <c r="Y200" t="s">
        <v>367</v>
      </c>
    </row>
    <row r="201" spans="1:28" x14ac:dyDescent="0.2">
      <c r="A201" s="4">
        <v>199</v>
      </c>
      <c r="B201">
        <v>44199508519002</v>
      </c>
      <c r="C201" t="s">
        <v>226</v>
      </c>
      <c r="D201" t="s">
        <v>27</v>
      </c>
      <c r="E201">
        <v>83.772718161429495</v>
      </c>
      <c r="F201">
        <v>-5.37514570435747</v>
      </c>
      <c r="G201" s="3">
        <v>13.9873390197753</v>
      </c>
      <c r="H201" s="3">
        <v>13.2082986831665</v>
      </c>
      <c r="I201" s="3">
        <v>12.5786638259887</v>
      </c>
      <c r="J201" s="3">
        <v>2858</v>
      </c>
      <c r="K201" s="3">
        <v>7.1294117647058801</v>
      </c>
      <c r="L201" s="3">
        <v>21.975725809732999</v>
      </c>
      <c r="M201" s="3">
        <v>0.38076438903808402</v>
      </c>
      <c r="N201" s="3">
        <v>0.372294139862059</v>
      </c>
      <c r="O201" s="3">
        <v>0.235996437072753</v>
      </c>
      <c r="P201" s="5">
        <v>0.33304330691178702</v>
      </c>
      <c r="Q201" s="2">
        <v>0.16267556930420601</v>
      </c>
      <c r="R201" s="1">
        <v>4.3935044721248902E-7</v>
      </c>
      <c r="S201" s="5">
        <v>0.49969809780798102</v>
      </c>
      <c r="T201" s="2">
        <v>0.13145227907026799</v>
      </c>
      <c r="U201" s="1">
        <v>1.2015452621883701E-8</v>
      </c>
      <c r="V201" s="5">
        <v>0.49964816295259901</v>
      </c>
      <c r="W201" s="2">
        <v>8.8538000400584502E-2</v>
      </c>
      <c r="X201" s="1">
        <v>5.9192569866250703E-6</v>
      </c>
      <c r="Y201" t="s">
        <v>367</v>
      </c>
    </row>
    <row r="202" spans="1:28" x14ac:dyDescent="0.2">
      <c r="A202" s="4">
        <v>200</v>
      </c>
      <c r="B202">
        <v>44199508519210</v>
      </c>
      <c r="C202" t="s">
        <v>227</v>
      </c>
      <c r="D202" t="s">
        <v>27</v>
      </c>
      <c r="E202">
        <v>83.759622175993997</v>
      </c>
      <c r="F202">
        <v>-5.3565045888446896</v>
      </c>
      <c r="G202" s="3">
        <v>14.509930610656699</v>
      </c>
      <c r="H202" s="3">
        <v>13.367183685302701</v>
      </c>
      <c r="I202" s="3">
        <v>12.5990381240844</v>
      </c>
      <c r="J202" s="3">
        <v>3028</v>
      </c>
      <c r="K202" s="3">
        <v>5.7185185185185103</v>
      </c>
      <c r="L202" s="3">
        <v>2.7774540070564502</v>
      </c>
      <c r="M202" s="3">
        <v>4.5050811767579101E-2</v>
      </c>
      <c r="N202" s="3">
        <v>4.0077590942383098E-2</v>
      </c>
      <c r="O202" s="3">
        <v>3.7239646911622501E-2</v>
      </c>
      <c r="P202" s="5">
        <v>5.8839897931965097E-2</v>
      </c>
      <c r="Q202" s="2">
        <v>1.9627347912981201E-2</v>
      </c>
      <c r="R202" s="1">
        <v>2.56153156272762E-4</v>
      </c>
      <c r="S202" s="5">
        <v>1.0314552174660401</v>
      </c>
      <c r="T202" s="2">
        <v>1.7048020203466501E-2</v>
      </c>
      <c r="U202" s="1">
        <v>5.9570415443778898E-8</v>
      </c>
      <c r="V202" s="5">
        <v>30.487677845528399</v>
      </c>
      <c r="W202" s="2">
        <v>1.2466937293078901E-2</v>
      </c>
      <c r="X202" s="1">
        <v>1.33224093792371E-2</v>
      </c>
      <c r="Y202" t="s">
        <v>367</v>
      </c>
    </row>
    <row r="203" spans="1:28" x14ac:dyDescent="0.2">
      <c r="A203" s="4">
        <v>201</v>
      </c>
      <c r="B203">
        <v>44199508519088</v>
      </c>
      <c r="C203" t="s">
        <v>228</v>
      </c>
      <c r="D203" t="s">
        <v>27</v>
      </c>
      <c r="E203">
        <v>83.733177781860405</v>
      </c>
      <c r="F203">
        <v>-5.3686144018554103</v>
      </c>
      <c r="G203" s="3">
        <v>14.382866859436</v>
      </c>
      <c r="H203" s="3">
        <v>13.415733337402299</v>
      </c>
      <c r="I203" s="3">
        <v>12.784807205200099</v>
      </c>
      <c r="J203" s="3">
        <v>3015</v>
      </c>
      <c r="K203" s="3">
        <v>5.8148148148148104</v>
      </c>
      <c r="L203" s="3">
        <v>0.422106742858886</v>
      </c>
      <c r="M203" s="3">
        <v>1.7690849304201998E-2</v>
      </c>
      <c r="N203" s="3">
        <v>2.1313095092773699E-2</v>
      </c>
      <c r="O203" s="3">
        <v>2.4140453338622601E-2</v>
      </c>
      <c r="P203" s="5">
        <v>4.7264589851935102E-2</v>
      </c>
      <c r="Q203" s="2">
        <v>6.0653081157268198E-3</v>
      </c>
      <c r="R203" s="1">
        <v>3.6451119448901802E-2</v>
      </c>
      <c r="S203" s="5">
        <v>5.2038395823034003E-2</v>
      </c>
      <c r="T203" s="2">
        <v>7.5796948784223996E-3</v>
      </c>
      <c r="U203" s="1">
        <v>9.1185891677371695E-3</v>
      </c>
      <c r="V203" s="5">
        <v>6.8539810372401103E-2</v>
      </c>
      <c r="W203" s="2">
        <v>8.7962577301259198E-3</v>
      </c>
      <c r="X203" s="1">
        <v>4.6507399024447901E-4</v>
      </c>
    </row>
    <row r="204" spans="1:28" x14ac:dyDescent="0.2">
      <c r="A204" s="4">
        <v>202</v>
      </c>
      <c r="B204">
        <v>44199508519088</v>
      </c>
      <c r="C204" t="s">
        <v>229</v>
      </c>
      <c r="D204" t="s">
        <v>27</v>
      </c>
      <c r="E204">
        <v>83.733177781860405</v>
      </c>
      <c r="F204">
        <v>-5.3686144018554103</v>
      </c>
      <c r="G204" s="3">
        <v>14.382866859436</v>
      </c>
      <c r="H204" s="3">
        <v>13.415733337402299</v>
      </c>
      <c r="I204" s="3">
        <v>12.784807205200099</v>
      </c>
      <c r="J204" s="3">
        <v>2962</v>
      </c>
      <c r="K204" s="3">
        <v>6.2545454545454504</v>
      </c>
      <c r="L204" s="3">
        <v>0.422106742858886</v>
      </c>
      <c r="M204" s="3">
        <v>1.7690849304201998E-2</v>
      </c>
      <c r="N204" s="3">
        <v>2.1313095092773699E-2</v>
      </c>
      <c r="O204" s="3">
        <v>2.4140453338622601E-2</v>
      </c>
      <c r="P204" s="5">
        <v>4.7264589851935102E-2</v>
      </c>
      <c r="Q204" s="2">
        <v>6.0653081157268198E-3</v>
      </c>
      <c r="R204" s="1">
        <v>3.6451119448901802E-2</v>
      </c>
      <c r="S204" s="5">
        <v>5.2038395823034003E-2</v>
      </c>
      <c r="T204" s="2">
        <v>7.5796948784223996E-3</v>
      </c>
      <c r="U204" s="1">
        <v>9.1185891677371695E-3</v>
      </c>
      <c r="V204" s="5">
        <v>6.8539810372401103E-2</v>
      </c>
      <c r="W204" s="2">
        <v>8.7962577301259198E-3</v>
      </c>
      <c r="X204" s="1">
        <v>4.6507399024447901E-4</v>
      </c>
    </row>
    <row r="205" spans="1:28" x14ac:dyDescent="0.2">
      <c r="A205" s="4">
        <v>203</v>
      </c>
      <c r="B205">
        <v>44199508519145</v>
      </c>
      <c r="C205" t="s">
        <v>230</v>
      </c>
      <c r="D205" t="s">
        <v>27</v>
      </c>
      <c r="E205">
        <v>83.715824324309295</v>
      </c>
      <c r="F205">
        <v>-5.3608603906365504</v>
      </c>
      <c r="G205" s="3">
        <v>12.624116897583001</v>
      </c>
      <c r="H205" s="3">
        <v>12.0152130126953</v>
      </c>
      <c r="I205" s="3">
        <v>11.77281665802</v>
      </c>
      <c r="J205" s="3">
        <v>3169</v>
      </c>
      <c r="K205" s="3">
        <v>4.6965517241379304</v>
      </c>
      <c r="L205" s="3">
        <v>5.5813802083333304</v>
      </c>
      <c r="M205" s="3">
        <v>6.3542366027832003E-2</v>
      </c>
      <c r="N205" s="3">
        <v>9.2091369628906905E-2</v>
      </c>
      <c r="O205" s="3">
        <v>9.2984390258790101E-2</v>
      </c>
      <c r="P205" s="5">
        <v>62.499739583333302</v>
      </c>
      <c r="Q205" s="2">
        <v>3.0470076878571901E-2</v>
      </c>
      <c r="R205" s="1">
        <v>6.3027079766525599E-9</v>
      </c>
      <c r="S205" s="5">
        <v>0.50039823525487004</v>
      </c>
      <c r="T205" s="2">
        <v>3.8987339879089797E-2</v>
      </c>
      <c r="U205" s="1">
        <v>9.17410800119063E-12</v>
      </c>
      <c r="V205" s="5">
        <v>0.50052346630628797</v>
      </c>
      <c r="W205" s="2">
        <v>4.3546462079679403E-2</v>
      </c>
      <c r="X205" s="1">
        <v>3.3571455953702102E-13</v>
      </c>
      <c r="Y205" t="s">
        <v>367</v>
      </c>
    </row>
    <row r="206" spans="1:28" x14ac:dyDescent="0.2">
      <c r="A206" s="4">
        <v>204</v>
      </c>
      <c r="B206">
        <v>44199508519145</v>
      </c>
      <c r="C206" t="s">
        <v>231</v>
      </c>
      <c r="D206" t="s">
        <v>27</v>
      </c>
      <c r="E206">
        <v>83.715824324309295</v>
      </c>
      <c r="F206">
        <v>-5.3608603906365504</v>
      </c>
      <c r="G206" s="3">
        <v>12.624116897583001</v>
      </c>
      <c r="H206" s="3">
        <v>12.0152130126953</v>
      </c>
      <c r="I206" s="3">
        <v>11.77281665802</v>
      </c>
      <c r="J206" s="3">
        <v>3106</v>
      </c>
      <c r="K206" s="3">
        <v>5.1407407407407399</v>
      </c>
      <c r="L206" s="3">
        <v>5.5813802083333304</v>
      </c>
      <c r="M206" s="3">
        <v>6.3542366027832003E-2</v>
      </c>
      <c r="N206" s="3">
        <v>9.2091369628906905E-2</v>
      </c>
      <c r="O206" s="3">
        <v>9.2984390258790101E-2</v>
      </c>
      <c r="P206" s="5">
        <v>62.499739583333302</v>
      </c>
      <c r="Q206" s="2">
        <v>3.0470076878571901E-2</v>
      </c>
      <c r="R206" s="1">
        <v>6.3027079766525599E-9</v>
      </c>
      <c r="S206" s="5">
        <v>0.50039823525487004</v>
      </c>
      <c r="T206" s="2">
        <v>3.8987339879089797E-2</v>
      </c>
      <c r="U206" s="1">
        <v>9.17410800119063E-12</v>
      </c>
      <c r="V206" s="5">
        <v>0.50052346630628797</v>
      </c>
      <c r="W206" s="2">
        <v>4.3546462079679403E-2</v>
      </c>
      <c r="X206" s="1">
        <v>3.3571455953702102E-13</v>
      </c>
      <c r="Y206" t="s">
        <v>367</v>
      </c>
    </row>
    <row r="207" spans="1:28" x14ac:dyDescent="0.2">
      <c r="A207" s="4">
        <v>205</v>
      </c>
      <c r="B207">
        <v>44199508518967</v>
      </c>
      <c r="C207" t="s">
        <v>232</v>
      </c>
      <c r="D207" t="s">
        <v>27</v>
      </c>
      <c r="E207">
        <v>83.715201102169601</v>
      </c>
      <c r="F207">
        <v>-5.3777192546316801</v>
      </c>
      <c r="G207" s="3">
        <v>15.9327688217163</v>
      </c>
      <c r="H207" s="3">
        <v>15.220384597778301</v>
      </c>
      <c r="I207" s="3">
        <v>14.595228195190399</v>
      </c>
      <c r="J207" s="3">
        <v>2585</v>
      </c>
      <c r="K207" s="3">
        <v>8.4032258064516103</v>
      </c>
      <c r="L207" s="3">
        <v>2.8387615244875599</v>
      </c>
      <c r="M207" s="3">
        <v>8.6652278900146401E-2</v>
      </c>
      <c r="N207" s="3">
        <v>6.2610054016111805E-2</v>
      </c>
      <c r="O207" s="3">
        <v>7.3933601379394503E-2</v>
      </c>
      <c r="P207" s="5">
        <v>2.16402474211931</v>
      </c>
      <c r="Q207" s="2">
        <v>3.7865858153391503E-2</v>
      </c>
      <c r="R207" s="1">
        <v>1.28209022874493E-6</v>
      </c>
      <c r="S207" s="5">
        <v>0.68282405826789505</v>
      </c>
      <c r="T207" s="2">
        <v>3.3474898481339603E-2</v>
      </c>
      <c r="U207" s="1">
        <v>4.2257043658191496E-12</v>
      </c>
      <c r="V207" s="5">
        <v>2.16449314574314</v>
      </c>
      <c r="W207" s="2">
        <v>2.91500648801679E-2</v>
      </c>
      <c r="X207" s="1">
        <v>1.9053345351821101E-10</v>
      </c>
      <c r="Y207" t="s">
        <v>372</v>
      </c>
      <c r="Z207">
        <v>2.1644999999999999</v>
      </c>
      <c r="AA207" s="2">
        <v>3.4000000000000002E-2</v>
      </c>
      <c r="AB207" s="3">
        <f>0.027/0.034</f>
        <v>0.79411764705882348</v>
      </c>
    </row>
    <row r="208" spans="1:28" x14ac:dyDescent="0.2">
      <c r="A208" s="4">
        <v>206</v>
      </c>
      <c r="B208">
        <v>44199508519205</v>
      </c>
      <c r="C208" t="s">
        <v>233</v>
      </c>
      <c r="D208" t="s">
        <v>27</v>
      </c>
      <c r="E208">
        <v>83.737278749717206</v>
      </c>
      <c r="F208">
        <v>-5.3560811700386202</v>
      </c>
      <c r="G208" s="3">
        <v>14.747784614562899</v>
      </c>
      <c r="H208" s="3">
        <v>14.036327362060501</v>
      </c>
      <c r="I208" s="3">
        <v>13.480826377868601</v>
      </c>
      <c r="J208" s="3">
        <v>2802</v>
      </c>
      <c r="K208" s="3">
        <v>7.4588235294117604</v>
      </c>
      <c r="L208" s="3">
        <v>1.1571915944417299</v>
      </c>
      <c r="M208" s="3">
        <v>3.1223487854004899E-2</v>
      </c>
      <c r="N208" s="3">
        <v>3.3328247070311699E-2</v>
      </c>
      <c r="O208" s="3">
        <v>2.76153564453132E-2</v>
      </c>
      <c r="P208" s="5">
        <v>4.7257442290546202E-2</v>
      </c>
      <c r="Q208" s="2">
        <v>9.1737746440541806E-3</v>
      </c>
      <c r="R208" s="1">
        <v>0.10385210112059701</v>
      </c>
      <c r="S208" s="5">
        <v>5.0033564322584399E-2</v>
      </c>
      <c r="T208" s="2">
        <v>1.03437899769303E-2</v>
      </c>
      <c r="U208" s="1">
        <v>2.1567991237829601E-2</v>
      </c>
      <c r="V208" s="5">
        <v>0.49989793707925001</v>
      </c>
      <c r="W208" s="2">
        <v>1.20345995735779E-2</v>
      </c>
      <c r="X208" s="1">
        <v>3.9772137397766098E-4</v>
      </c>
    </row>
    <row r="209" spans="1:28" x14ac:dyDescent="0.2">
      <c r="A209" s="4">
        <v>207</v>
      </c>
      <c r="B209">
        <v>44199508522450</v>
      </c>
      <c r="C209" t="s">
        <v>234</v>
      </c>
      <c r="D209" t="s">
        <v>25</v>
      </c>
      <c r="E209">
        <v>83.798822794781003</v>
      </c>
      <c r="F209">
        <v>-5.3945663988601602</v>
      </c>
      <c r="H209" s="3">
        <v>11.6986436843872</v>
      </c>
      <c r="I209" s="3">
        <v>11.3781375885009</v>
      </c>
      <c r="J209" s="3">
        <v>3171</v>
      </c>
      <c r="K209" s="3">
        <v>4.6827586206896497</v>
      </c>
      <c r="N209" s="3">
        <v>4.7261619567869603E-2</v>
      </c>
      <c r="O209" s="3">
        <v>3.8020324707032302E-2</v>
      </c>
      <c r="P209" s="5">
        <v>1</v>
      </c>
      <c r="Q209" s="2">
        <v>0</v>
      </c>
      <c r="R209" s="1">
        <v>1</v>
      </c>
      <c r="S209" s="5">
        <v>4.50787679620855E-2</v>
      </c>
      <c r="T209" s="2">
        <v>1.4045197416373599E-2</v>
      </c>
      <c r="U209" s="1">
        <v>2.5355932372270799E-2</v>
      </c>
      <c r="V209" s="5">
        <v>4.4872442073175201E-2</v>
      </c>
      <c r="W209" s="2">
        <v>1.05566349285715E-2</v>
      </c>
      <c r="X209" s="1">
        <v>7.7529929560006206E-2</v>
      </c>
    </row>
    <row r="210" spans="1:28" x14ac:dyDescent="0.2">
      <c r="A210" s="4">
        <v>208</v>
      </c>
      <c r="B210">
        <v>44199508518688</v>
      </c>
      <c r="C210" t="s">
        <v>235</v>
      </c>
      <c r="D210" t="s">
        <v>27</v>
      </c>
      <c r="E210">
        <v>83.791245592715498</v>
      </c>
      <c r="F210">
        <v>-5.3940403259183602</v>
      </c>
      <c r="G210" s="3">
        <v>13.552202224731399</v>
      </c>
      <c r="H210" s="3">
        <v>12.713526725769</v>
      </c>
      <c r="I210" s="3">
        <v>12.112480163574199</v>
      </c>
      <c r="J210" s="3">
        <v>3056</v>
      </c>
      <c r="K210" s="3">
        <v>5.5111111111111102</v>
      </c>
      <c r="L210" s="3">
        <v>6.02870750427246</v>
      </c>
      <c r="M210" s="3">
        <v>0.13851108551025201</v>
      </c>
      <c r="N210" s="3">
        <v>0.110707283020019</v>
      </c>
      <c r="O210" s="3">
        <v>0.14415245056152201</v>
      </c>
      <c r="P210" s="5">
        <v>3.6764552696078399</v>
      </c>
      <c r="Q210" s="2">
        <v>5.4097864311827497E-2</v>
      </c>
      <c r="R210" s="1">
        <v>4.1733830387950699E-2</v>
      </c>
      <c r="S210" s="5">
        <v>3.6764552696078399</v>
      </c>
      <c r="T210" s="2">
        <v>5.00235659654115E-2</v>
      </c>
      <c r="U210" s="1">
        <v>4.5596618578199397E-3</v>
      </c>
      <c r="V210" s="5">
        <v>99.999583333333305</v>
      </c>
      <c r="W210" s="2">
        <v>4.9391753482902499E-2</v>
      </c>
      <c r="X210" s="1">
        <v>5.4922732904013997E-2</v>
      </c>
    </row>
    <row r="211" spans="1:28" x14ac:dyDescent="0.2">
      <c r="A211" s="4">
        <v>209</v>
      </c>
      <c r="B211">
        <v>44199508518851</v>
      </c>
      <c r="C211" t="s">
        <v>236</v>
      </c>
      <c r="D211" t="s">
        <v>25</v>
      </c>
      <c r="E211">
        <v>83.785140096037395</v>
      </c>
      <c r="F211">
        <v>-5.3847143710872301</v>
      </c>
      <c r="G211" s="3">
        <v>14.1597328186035</v>
      </c>
      <c r="H211" s="3">
        <v>13.1806535720825</v>
      </c>
      <c r="J211" s="3">
        <v>2855</v>
      </c>
      <c r="K211" s="3">
        <v>7.1470588235294104</v>
      </c>
      <c r="M211" s="3">
        <v>4.3008804321289E-2</v>
      </c>
      <c r="N211" s="3">
        <v>5.5314064025878899E-2</v>
      </c>
      <c r="P211" s="5">
        <v>7.7475814532457304E-2</v>
      </c>
      <c r="Q211" s="2">
        <v>1.44210760385376E-2</v>
      </c>
      <c r="R211" s="1">
        <v>1.85702644143983E-2</v>
      </c>
      <c r="S211" s="5">
        <v>0.49770845776096601</v>
      </c>
      <c r="T211" s="2">
        <v>2.19621522274723E-2</v>
      </c>
      <c r="U211" s="1">
        <v>3.8664059274258796E-6</v>
      </c>
      <c r="V211" s="5">
        <v>1</v>
      </c>
      <c r="W211" s="2">
        <v>0</v>
      </c>
      <c r="X211" s="1">
        <v>1</v>
      </c>
      <c r="Y211" t="s">
        <v>367</v>
      </c>
    </row>
    <row r="212" spans="1:28" x14ac:dyDescent="0.2">
      <c r="A212" s="4">
        <v>210</v>
      </c>
      <c r="B212">
        <v>44199508519109</v>
      </c>
      <c r="C212" t="s">
        <v>237</v>
      </c>
      <c r="D212" t="s">
        <v>25</v>
      </c>
      <c r="E212">
        <v>83.780784920328401</v>
      </c>
      <c r="F212">
        <v>-5.3747169194630704</v>
      </c>
      <c r="G212" s="3">
        <v>13.1780595779418</v>
      </c>
      <c r="H212" s="3">
        <v>12.649548530578601</v>
      </c>
      <c r="I212" s="3">
        <v>12.3660068511962</v>
      </c>
      <c r="J212" s="3">
        <v>3049</v>
      </c>
      <c r="K212" s="3">
        <v>5.5629629629629598</v>
      </c>
      <c r="L212" s="3">
        <v>1.8020806312561</v>
      </c>
      <c r="M212" s="3">
        <v>3.8073730468749199E-2</v>
      </c>
      <c r="N212" s="3">
        <v>3.8639259338379903E-2</v>
      </c>
      <c r="O212" s="3">
        <v>3.1805324554444001E-2</v>
      </c>
      <c r="P212" s="5">
        <v>4.8402743156226898E-2</v>
      </c>
      <c r="Q212" s="2">
        <v>1.34219317302584E-2</v>
      </c>
      <c r="R212" s="1">
        <v>2.1392472059159399E-2</v>
      </c>
      <c r="S212" s="5">
        <v>0.95310315796162104</v>
      </c>
      <c r="T212" s="2">
        <v>1.18807945275141E-2</v>
      </c>
      <c r="U212" s="1">
        <v>8.0571955593862002E-3</v>
      </c>
      <c r="V212" s="5">
        <v>0.25857725889724897</v>
      </c>
      <c r="W212" s="2">
        <v>9.4712303679007695E-3</v>
      </c>
      <c r="X212" s="1">
        <v>8.7300059900378101E-4</v>
      </c>
    </row>
    <row r="213" spans="1:28" x14ac:dyDescent="0.2">
      <c r="A213" s="4">
        <v>211</v>
      </c>
      <c r="B213">
        <v>44199508518819</v>
      </c>
      <c r="C213" t="s">
        <v>238</v>
      </c>
      <c r="D213" t="s">
        <v>25</v>
      </c>
      <c r="E213">
        <v>83.776781593237004</v>
      </c>
      <c r="F213">
        <v>-5.3875841678470504</v>
      </c>
      <c r="G213" s="3">
        <v>13.309048652648899</v>
      </c>
      <c r="H213" s="3">
        <v>12.703268051147401</v>
      </c>
      <c r="I213" s="3">
        <v>12.13960647583</v>
      </c>
      <c r="J213" s="3">
        <v>2764</v>
      </c>
      <c r="K213" s="3">
        <v>7.6823529411764699</v>
      </c>
      <c r="L213" s="3">
        <v>1.4769935607910101</v>
      </c>
      <c r="M213" s="3">
        <v>2.9845619201660501E-2</v>
      </c>
      <c r="N213" s="3">
        <v>3.87472152709964E-2</v>
      </c>
      <c r="O213" s="3">
        <v>2.7456378936768999E-2</v>
      </c>
      <c r="P213" s="5">
        <v>8.3443548813288707E-2</v>
      </c>
      <c r="Q213" s="2">
        <v>1.25076777923718E-2</v>
      </c>
      <c r="R213" s="1">
        <v>1.09315428934904E-2</v>
      </c>
      <c r="S213" s="5">
        <v>4.3251292498176198E-2</v>
      </c>
      <c r="T213" s="2">
        <v>1.3136056814959799E-2</v>
      </c>
      <c r="U213" s="1">
        <v>4.5775984782198001E-3</v>
      </c>
      <c r="V213" s="5">
        <v>7.8766498368213894E-2</v>
      </c>
      <c r="W213" s="2">
        <v>9.0972465036495108E-3</v>
      </c>
      <c r="X213" s="1">
        <v>4.3065584094157203E-3</v>
      </c>
      <c r="Z213" s="3"/>
    </row>
    <row r="214" spans="1:28" x14ac:dyDescent="0.2">
      <c r="A214" s="4">
        <v>212</v>
      </c>
      <c r="B214">
        <v>44199508519226</v>
      </c>
      <c r="C214" t="s">
        <v>239</v>
      </c>
      <c r="D214" t="s">
        <v>27</v>
      </c>
      <c r="E214">
        <v>83.776919390992205</v>
      </c>
      <c r="F214">
        <v>-5.3552157576518997</v>
      </c>
      <c r="G214" s="3">
        <v>13.4593706130981</v>
      </c>
      <c r="H214" s="3">
        <v>12.8195695877075</v>
      </c>
      <c r="I214" s="3">
        <v>12.42746925354</v>
      </c>
      <c r="J214" s="3">
        <v>3027</v>
      </c>
      <c r="K214" s="3">
        <v>5.7259259259259201</v>
      </c>
      <c r="L214" s="3">
        <v>1.2263685862223299</v>
      </c>
      <c r="M214" s="3">
        <v>2.4082565307617501E-2</v>
      </c>
      <c r="N214" s="3">
        <v>2.6651382446290801E-2</v>
      </c>
      <c r="O214" s="3">
        <v>3.1100273132324201E-2</v>
      </c>
      <c r="P214" s="5">
        <v>0.21586526353660701</v>
      </c>
      <c r="Q214" s="2">
        <v>7.1019828791917799E-3</v>
      </c>
      <c r="R214" s="1">
        <v>2.30142068235481E-2</v>
      </c>
      <c r="S214" s="5">
        <v>6.8474105267963103E-2</v>
      </c>
      <c r="T214" s="2">
        <v>9.4589390549528005E-3</v>
      </c>
      <c r="U214" s="1">
        <v>5.2099153250762904E-3</v>
      </c>
      <c r="V214" s="5">
        <v>1.42632410973232</v>
      </c>
      <c r="W214" s="2">
        <v>9.1467074522333103E-3</v>
      </c>
      <c r="X214" s="1">
        <v>2.2602332928216701E-3</v>
      </c>
    </row>
    <row r="215" spans="1:28" x14ac:dyDescent="0.2">
      <c r="A215" s="4">
        <v>213</v>
      </c>
      <c r="B215">
        <v>44199508519107</v>
      </c>
      <c r="C215" t="s">
        <v>240</v>
      </c>
      <c r="D215" t="s">
        <v>25</v>
      </c>
      <c r="E215">
        <v>83.776858481285998</v>
      </c>
      <c r="F215">
        <v>-5.3687600429708997</v>
      </c>
      <c r="G215" s="3">
        <v>13.401683807373001</v>
      </c>
      <c r="H215" s="3">
        <v>12.776474952697701</v>
      </c>
      <c r="I215" s="3">
        <v>12.3446187973022</v>
      </c>
      <c r="J215" s="3">
        <v>2968</v>
      </c>
      <c r="K215" s="3">
        <v>6.2</v>
      </c>
      <c r="L215" s="3">
        <v>6.1480013529459603</v>
      </c>
      <c r="M215" s="3">
        <v>7.67385482788078E-2</v>
      </c>
      <c r="N215" s="3">
        <v>0.10200653076172</v>
      </c>
      <c r="O215" s="3">
        <v>0.16208667755126699</v>
      </c>
      <c r="P215" s="5">
        <v>1.0119366862308501</v>
      </c>
      <c r="Q215" s="2">
        <v>3.7291373019253699E-2</v>
      </c>
      <c r="R215" s="1">
        <v>1.03459783054172E-10</v>
      </c>
      <c r="S215" s="5">
        <v>0.98901773645864199</v>
      </c>
      <c r="T215" s="2">
        <v>3.6770672813660997E-2</v>
      </c>
      <c r="U215" s="1">
        <v>2.2473896542398699E-7</v>
      </c>
      <c r="V215" s="5">
        <v>0.98931127160005194</v>
      </c>
      <c r="W215" s="2">
        <v>7.8008612893078103E-2</v>
      </c>
      <c r="X215" s="1">
        <v>0.17396285450690199</v>
      </c>
      <c r="Y215" t="s">
        <v>367</v>
      </c>
    </row>
    <row r="216" spans="1:28" x14ac:dyDescent="0.2">
      <c r="A216" s="4">
        <v>214</v>
      </c>
      <c r="B216">
        <v>44199508518816</v>
      </c>
      <c r="C216" t="s">
        <v>241</v>
      </c>
      <c r="D216" t="s">
        <v>25</v>
      </c>
      <c r="E216">
        <v>83.774136728487207</v>
      </c>
      <c r="F216">
        <v>-5.3877956982319004</v>
      </c>
      <c r="G216" s="3">
        <v>13.7847480773925</v>
      </c>
      <c r="H216" s="3">
        <v>13.0602922439575</v>
      </c>
      <c r="I216" s="3">
        <v>12.482362747192299</v>
      </c>
      <c r="J216" s="3">
        <v>2978</v>
      </c>
      <c r="K216" s="3">
        <v>6.1090909090908996</v>
      </c>
      <c r="L216" s="3">
        <v>4.8041096348916303</v>
      </c>
      <c r="M216" s="3">
        <v>7.6280117034912095E-2</v>
      </c>
      <c r="N216" s="3">
        <v>8.5151481628416903E-2</v>
      </c>
      <c r="O216" s="3">
        <v>6.8240356445313496E-2</v>
      </c>
      <c r="P216" s="5">
        <v>6.4118326590194494E-2</v>
      </c>
      <c r="Q216" s="2">
        <v>2.5420853688129401E-2</v>
      </c>
      <c r="R216" s="1">
        <v>4.6273185486791803E-2</v>
      </c>
      <c r="S216" s="5">
        <v>5.0440642885485797E-2</v>
      </c>
      <c r="T216" s="2">
        <v>2.3761426076751101E-2</v>
      </c>
      <c r="U216" s="1">
        <v>3.7700755660508803E-2</v>
      </c>
      <c r="V216" s="5">
        <v>6.51038953993055</v>
      </c>
      <c r="W216" s="2">
        <v>2.1222013991081499E-2</v>
      </c>
      <c r="X216" s="1">
        <v>1.3994240615955901E-2</v>
      </c>
    </row>
    <row r="217" spans="1:28" x14ac:dyDescent="0.2">
      <c r="A217" s="4">
        <v>215</v>
      </c>
      <c r="B217">
        <v>44199508519102</v>
      </c>
      <c r="C217" t="s">
        <v>242</v>
      </c>
      <c r="D217" t="s">
        <v>25</v>
      </c>
      <c r="E217">
        <v>83.778699516710205</v>
      </c>
      <c r="F217">
        <v>-5.3692356984377101</v>
      </c>
      <c r="G217" s="3">
        <v>13.9988403320312</v>
      </c>
      <c r="H217" s="3">
        <v>13.4875078201293</v>
      </c>
      <c r="I217" s="3">
        <v>13.111192703246999</v>
      </c>
      <c r="J217" s="3">
        <v>2843</v>
      </c>
      <c r="K217" s="3">
        <v>7.2176470588235198</v>
      </c>
      <c r="L217" s="3">
        <v>1.3795550876193501</v>
      </c>
      <c r="M217" s="3">
        <v>3.45205307006839E-2</v>
      </c>
      <c r="N217" s="3">
        <v>3.2966232299804298E-2</v>
      </c>
      <c r="O217" s="3">
        <v>5.8163166046142502E-2</v>
      </c>
      <c r="P217" s="5">
        <v>7.5292953554093198E-2</v>
      </c>
      <c r="Q217" s="2">
        <v>1.10478133614691E-2</v>
      </c>
      <c r="R217" s="1">
        <v>3.2838047357782001E-2</v>
      </c>
      <c r="S217" s="5">
        <v>0.359684854806608</v>
      </c>
      <c r="T217" s="2">
        <v>1.13541868942801E-2</v>
      </c>
      <c r="U217" s="1">
        <v>2.4631640569044999E-4</v>
      </c>
      <c r="V217" s="5">
        <v>7.0741575232799697E-2</v>
      </c>
      <c r="W217" s="2">
        <v>5.19966777245967E-2</v>
      </c>
      <c r="X217" s="1">
        <v>0.99987688370777095</v>
      </c>
    </row>
    <row r="218" spans="1:28" x14ac:dyDescent="0.2">
      <c r="A218" s="4">
        <v>216</v>
      </c>
      <c r="B218">
        <v>44199508518570</v>
      </c>
      <c r="C218" t="s">
        <v>243</v>
      </c>
      <c r="D218" t="s">
        <v>27</v>
      </c>
      <c r="E218">
        <v>83.784302696685103</v>
      </c>
      <c r="F218">
        <v>-5.4009080988854903</v>
      </c>
      <c r="G218" s="3">
        <v>13.2466115951538</v>
      </c>
      <c r="H218" s="3">
        <v>12.3033237457275</v>
      </c>
      <c r="I218" s="3">
        <v>11.8233585357666</v>
      </c>
      <c r="J218" s="3">
        <v>3175</v>
      </c>
      <c r="K218" s="3">
        <v>4.6551724137930997</v>
      </c>
      <c r="L218" s="3">
        <v>2.6695181528727199</v>
      </c>
      <c r="M218" s="3">
        <v>4.0165710449219398E-2</v>
      </c>
      <c r="N218" s="3">
        <v>4.8196601867676402E-2</v>
      </c>
      <c r="O218" s="3">
        <v>4.4059276580810498E-2</v>
      </c>
      <c r="P218" s="5">
        <v>0.25475004670436902</v>
      </c>
      <c r="Q218" s="2">
        <v>1.53026312582119E-2</v>
      </c>
      <c r="R218" s="1">
        <v>8.9498266836716994E-2</v>
      </c>
      <c r="S218" s="5">
        <v>0.19740526153016</v>
      </c>
      <c r="T218" s="2">
        <v>1.4938583878290701E-2</v>
      </c>
      <c r="U218" s="1">
        <v>1.7696864309090399E-2</v>
      </c>
      <c r="V218" s="5">
        <v>9.9379455530821004E-2</v>
      </c>
      <c r="W218" s="2">
        <v>1.16487413030861E-2</v>
      </c>
      <c r="X218" s="1">
        <v>4.7499368910567602E-3</v>
      </c>
    </row>
    <row r="219" spans="1:28" x14ac:dyDescent="0.2">
      <c r="A219" s="4">
        <v>217</v>
      </c>
      <c r="B219">
        <v>44199508518570</v>
      </c>
      <c r="C219" t="s">
        <v>244</v>
      </c>
      <c r="D219" t="s">
        <v>27</v>
      </c>
      <c r="E219">
        <v>83.784302696685103</v>
      </c>
      <c r="F219">
        <v>-5.4009080988854903</v>
      </c>
      <c r="G219" s="3">
        <v>13.2466115951538</v>
      </c>
      <c r="H219" s="3">
        <v>12.3033237457275</v>
      </c>
      <c r="I219" s="3">
        <v>11.8233585357666</v>
      </c>
      <c r="J219" s="3">
        <v>3154</v>
      </c>
      <c r="K219" s="3">
        <v>4.8</v>
      </c>
      <c r="L219" s="3">
        <v>2.6695181528727199</v>
      </c>
      <c r="M219" s="3">
        <v>4.0165710449219398E-2</v>
      </c>
      <c r="N219" s="3">
        <v>4.8196601867676402E-2</v>
      </c>
      <c r="O219" s="3">
        <v>4.4059276580810498E-2</v>
      </c>
      <c r="P219" s="5">
        <v>0.25475004670436902</v>
      </c>
      <c r="Q219" s="2">
        <v>1.53026312582119E-2</v>
      </c>
      <c r="R219" s="1">
        <v>8.9498266836716994E-2</v>
      </c>
      <c r="S219" s="5">
        <v>0.19740526153016</v>
      </c>
      <c r="T219" s="2">
        <v>1.4938583878290701E-2</v>
      </c>
      <c r="U219" s="1">
        <v>1.7696864309090399E-2</v>
      </c>
      <c r="V219" s="5">
        <v>9.9379455530821004E-2</v>
      </c>
      <c r="W219" s="2">
        <v>1.16487413030861E-2</v>
      </c>
      <c r="X219" s="1">
        <v>4.7499368910567602E-3</v>
      </c>
    </row>
    <row r="220" spans="1:28" x14ac:dyDescent="0.2">
      <c r="A220" s="4">
        <v>218</v>
      </c>
      <c r="B220">
        <v>44199508519228</v>
      </c>
      <c r="C220" t="s">
        <v>245</v>
      </c>
      <c r="D220" t="s">
        <v>27</v>
      </c>
      <c r="E220">
        <v>83.783109344454502</v>
      </c>
      <c r="F220">
        <v>-5.35478084081738</v>
      </c>
      <c r="G220" s="3">
        <v>13.3119659423828</v>
      </c>
      <c r="H220" s="3">
        <v>12.614259719848601</v>
      </c>
      <c r="I220" s="3">
        <v>12.146084785461399</v>
      </c>
      <c r="J220" s="3">
        <v>3182</v>
      </c>
      <c r="K220" s="3">
        <v>4.6068965517241303</v>
      </c>
      <c r="L220" s="3">
        <v>11.3692084418402</v>
      </c>
      <c r="M220" s="3">
        <v>0.19690942764282199</v>
      </c>
      <c r="N220" s="3">
        <v>0.150906085968017</v>
      </c>
      <c r="O220" s="3">
        <v>0.13242588043212999</v>
      </c>
      <c r="P220" s="5">
        <v>2.2634582012977198</v>
      </c>
      <c r="Q220" s="2">
        <v>9.9001623207981101E-2</v>
      </c>
      <c r="R220" s="1">
        <v>3.6709342348194198E-6</v>
      </c>
      <c r="S220" s="5">
        <v>2.263970643725</v>
      </c>
      <c r="T220" s="2">
        <v>7.8334938981118707E-2</v>
      </c>
      <c r="U220" s="1">
        <v>1.3666535335642701E-10</v>
      </c>
      <c r="V220" s="5">
        <v>2.263970643725</v>
      </c>
      <c r="W220" s="2">
        <v>4.9899703136511701E-2</v>
      </c>
      <c r="X220" s="1">
        <v>1.0506595155956299E-4</v>
      </c>
      <c r="Y220" t="s">
        <v>369</v>
      </c>
      <c r="Z220" s="3">
        <f>AVERAGE(P220,S220,V220)</f>
        <v>2.2637998295825734</v>
      </c>
      <c r="AA220" s="2">
        <f>AVERAGE(Q220,T220,W220)</f>
        <v>7.5745421775203839E-2</v>
      </c>
      <c r="AB220" s="3">
        <f>W220/Q220</f>
        <v>0.50402914133724019</v>
      </c>
    </row>
    <row r="221" spans="1:28" x14ac:dyDescent="0.2">
      <c r="A221" s="4">
        <v>219</v>
      </c>
      <c r="B221">
        <v>44199508521556</v>
      </c>
      <c r="C221" t="s">
        <v>246</v>
      </c>
      <c r="D221" t="s">
        <v>25</v>
      </c>
      <c r="E221">
        <v>83.804595959885802</v>
      </c>
      <c r="F221">
        <v>-5.3537040591541603</v>
      </c>
      <c r="G221" s="3">
        <v>13.3769378662109</v>
      </c>
      <c r="H221" s="3">
        <v>12.6901035308837</v>
      </c>
      <c r="I221" s="3">
        <v>12.214325904846101</v>
      </c>
      <c r="J221" s="3">
        <v>3047</v>
      </c>
      <c r="K221" s="3">
        <v>5.5777777777777704</v>
      </c>
      <c r="L221" s="3">
        <v>6.9176726944145104</v>
      </c>
      <c r="M221" s="3">
        <v>0.12685737609863201</v>
      </c>
      <c r="N221" s="3">
        <v>0.10385332107544</v>
      </c>
      <c r="O221" s="3">
        <v>8.1982612609863198E-2</v>
      </c>
      <c r="P221" s="5">
        <v>9.9353783739029602E-2</v>
      </c>
      <c r="Q221" s="2">
        <v>5.8322561751872302E-2</v>
      </c>
      <c r="R221" s="1">
        <v>1.57807453059991E-2</v>
      </c>
      <c r="S221" s="5">
        <v>6.4808543961978797</v>
      </c>
      <c r="T221" s="2">
        <v>4.4839858856551E-2</v>
      </c>
      <c r="U221" s="1">
        <v>4.86802594707033E-5</v>
      </c>
      <c r="V221" s="5">
        <v>6.4724649406688197</v>
      </c>
      <c r="W221" s="2">
        <v>3.2130081871567899E-2</v>
      </c>
      <c r="X221" s="1">
        <v>6.8273139255320506E-5</v>
      </c>
    </row>
    <row r="222" spans="1:28" x14ac:dyDescent="0.2">
      <c r="A222" s="4">
        <v>220</v>
      </c>
      <c r="B222">
        <v>44199508519507</v>
      </c>
      <c r="C222" t="s">
        <v>247</v>
      </c>
      <c r="D222" t="s">
        <v>25</v>
      </c>
      <c r="E222">
        <v>83.789489211267096</v>
      </c>
      <c r="F222">
        <v>-5.3496496766801602</v>
      </c>
      <c r="G222" s="3">
        <v>13.6455726623535</v>
      </c>
      <c r="H222" s="3">
        <v>13.0539798736572</v>
      </c>
      <c r="I222" s="3">
        <v>12.5603427886962</v>
      </c>
      <c r="J222" s="3">
        <v>2869</v>
      </c>
      <c r="K222" s="3">
        <v>7.0647058823529401</v>
      </c>
      <c r="L222" s="3">
        <v>1.643372853597</v>
      </c>
      <c r="M222" s="3">
        <v>4.8725318908690599E-2</v>
      </c>
      <c r="N222" s="3">
        <v>4.5059108734129397E-2</v>
      </c>
      <c r="O222" s="3">
        <v>5.1963043212889901E-2</v>
      </c>
      <c r="P222" s="5">
        <v>7.3382879213723606E-2</v>
      </c>
      <c r="Q222" s="2">
        <v>1.6656786177290599E-2</v>
      </c>
      <c r="R222" s="1">
        <v>1.7263071384237001E-2</v>
      </c>
      <c r="S222" s="5">
        <v>0.32435803870688701</v>
      </c>
      <c r="T222" s="2">
        <v>1.29460240309565E-2</v>
      </c>
      <c r="U222" s="1">
        <v>2.87884321486007E-2</v>
      </c>
      <c r="V222" s="5">
        <v>0.168875425708576</v>
      </c>
      <c r="W222" s="2">
        <v>2.9901059746448602E-2</v>
      </c>
      <c r="X222" s="1">
        <v>0.99998181012827503</v>
      </c>
    </row>
    <row r="223" spans="1:28" x14ac:dyDescent="0.2">
      <c r="A223" s="4">
        <v>221</v>
      </c>
      <c r="B223">
        <v>44199508519506</v>
      </c>
      <c r="C223" t="s">
        <v>248</v>
      </c>
      <c r="D223" t="s">
        <v>25</v>
      </c>
      <c r="E223">
        <v>83.792460026602399</v>
      </c>
      <c r="F223">
        <v>-5.3500973578808901</v>
      </c>
      <c r="G223" s="3">
        <v>14.2696685791015</v>
      </c>
      <c r="H223" s="3">
        <v>13.689084053039499</v>
      </c>
      <c r="I223" s="3">
        <v>13.2599830627441</v>
      </c>
      <c r="J223" s="3">
        <v>2853</v>
      </c>
      <c r="K223" s="3">
        <v>7.1588235294117597</v>
      </c>
      <c r="L223" s="3">
        <v>0.858358701070149</v>
      </c>
      <c r="M223" s="3">
        <v>3.2207489013673603E-2</v>
      </c>
      <c r="N223" s="3">
        <v>3.38932037353512E-2</v>
      </c>
      <c r="O223" s="3">
        <v>3.2180023193358602E-2</v>
      </c>
      <c r="P223" s="5">
        <v>0.17754031661488301</v>
      </c>
      <c r="Q223" s="2">
        <v>9.8979955606768692E-3</v>
      </c>
      <c r="R223" s="1">
        <v>2.35365039382259E-2</v>
      </c>
      <c r="S223" s="5">
        <v>5.8082560832055499E-2</v>
      </c>
      <c r="T223" s="2">
        <v>9.1014258227258699E-3</v>
      </c>
      <c r="U223" s="1">
        <v>0.14154024275940399</v>
      </c>
      <c r="V223" s="5">
        <v>7.0989659129899699E-2</v>
      </c>
      <c r="W223" s="2">
        <v>1.0143224433013E-2</v>
      </c>
      <c r="X223" s="1">
        <v>3.8325734329561802E-3</v>
      </c>
    </row>
    <row r="224" spans="1:28" x14ac:dyDescent="0.2">
      <c r="A224" s="4">
        <v>222</v>
      </c>
      <c r="B224">
        <v>44199508519493</v>
      </c>
      <c r="C224" t="s">
        <v>249</v>
      </c>
      <c r="D224" t="s">
        <v>27</v>
      </c>
      <c r="E224">
        <v>83.782202904223098</v>
      </c>
      <c r="F224">
        <v>-5.35755194915897</v>
      </c>
      <c r="G224" s="3">
        <v>14.8532371520996</v>
      </c>
      <c r="H224" s="3">
        <v>14.213278770446699</v>
      </c>
      <c r="I224" s="3">
        <v>13.5827617645263</v>
      </c>
      <c r="J224" s="3">
        <v>2614</v>
      </c>
      <c r="K224" s="3">
        <v>8.3096774193548395</v>
      </c>
      <c r="L224" s="3">
        <v>3.9854825337727799</v>
      </c>
      <c r="M224" s="3">
        <v>0.12007751464843699</v>
      </c>
      <c r="N224" s="3">
        <v>0.103446388244629</v>
      </c>
      <c r="O224" s="3">
        <v>7.6850986480710703E-2</v>
      </c>
      <c r="P224" s="5">
        <v>0.89181827640536204</v>
      </c>
      <c r="Q224" s="2">
        <v>6.5253262477758395E-2</v>
      </c>
      <c r="R224" s="1">
        <v>2.7065053272514602E-19</v>
      </c>
      <c r="S224" s="5">
        <v>0.89205694320547102</v>
      </c>
      <c r="T224" s="2">
        <v>5.2949131897307301E-2</v>
      </c>
      <c r="U224" s="1">
        <v>6.7938436405142101E-28</v>
      </c>
      <c r="V224" s="5">
        <v>0.89213652719540804</v>
      </c>
      <c r="W224" s="2">
        <v>4.1097219021215298E-2</v>
      </c>
      <c r="X224" s="1">
        <v>1.2613477042511901E-30</v>
      </c>
      <c r="Y224" t="s">
        <v>369</v>
      </c>
      <c r="Z224" s="3">
        <f>AVERAGE(P224,S224,V224)</f>
        <v>0.89200391560208037</v>
      </c>
      <c r="AA224" s="2">
        <f>AVERAGE(Q224,T224,W224)</f>
        <v>5.3099871132093662E-2</v>
      </c>
      <c r="AB224" s="3">
        <f>W224/Q224</f>
        <v>0.62981094677409122</v>
      </c>
    </row>
    <row r="225" spans="1:28" x14ac:dyDescent="0.2">
      <c r="A225" s="4">
        <v>223</v>
      </c>
      <c r="B225">
        <v>44199508518765</v>
      </c>
      <c r="C225" t="s">
        <v>250</v>
      </c>
      <c r="D225" t="s">
        <v>25</v>
      </c>
      <c r="E225">
        <v>83.840135748926798</v>
      </c>
      <c r="F225">
        <v>-5.3905247198412303</v>
      </c>
      <c r="G225" s="3">
        <v>13.8849668502807</v>
      </c>
      <c r="H225" s="3">
        <v>13.211340904235801</v>
      </c>
      <c r="I225" s="3">
        <v>12.595699310302701</v>
      </c>
      <c r="J225" s="3">
        <v>2858</v>
      </c>
      <c r="K225" s="3">
        <v>7.1294117647058801</v>
      </c>
      <c r="L225" s="3">
        <v>3.1592472855762699</v>
      </c>
      <c r="M225" s="3">
        <v>0.1243896484375</v>
      </c>
      <c r="N225" s="3">
        <v>7.9362487792966604E-2</v>
      </c>
      <c r="O225" s="3">
        <v>5.7338523864748497E-2</v>
      </c>
      <c r="P225" s="5">
        <v>9.06261233910019E-2</v>
      </c>
      <c r="Q225" s="2">
        <v>5.9089907025791102E-2</v>
      </c>
      <c r="R225" s="1">
        <v>0.82824824681437603</v>
      </c>
      <c r="S225" s="5">
        <v>4.1597164448141903</v>
      </c>
      <c r="T225" s="2">
        <v>2.2872679511164399E-2</v>
      </c>
      <c r="U225" s="1">
        <v>3.4676338382619798E-2</v>
      </c>
      <c r="V225" s="5">
        <v>0.170110714184457</v>
      </c>
      <c r="W225" s="2">
        <v>1.6442682575275699E-2</v>
      </c>
      <c r="X225" s="1">
        <v>2.24847420914593E-2</v>
      </c>
    </row>
    <row r="226" spans="1:28" x14ac:dyDescent="0.2">
      <c r="A226" s="4">
        <v>224</v>
      </c>
      <c r="B226">
        <v>44199508515646</v>
      </c>
      <c r="C226" t="s">
        <v>251</v>
      </c>
      <c r="D226" t="s">
        <v>25</v>
      </c>
      <c r="E226">
        <v>83.815766429668201</v>
      </c>
      <c r="F226">
        <v>-5.4068270637882696</v>
      </c>
      <c r="G226" s="3">
        <v>12.7390823364257</v>
      </c>
      <c r="H226" s="3">
        <v>11.960013389587401</v>
      </c>
      <c r="I226" s="3">
        <v>11.4568939208984</v>
      </c>
      <c r="J226" s="3">
        <v>2862</v>
      </c>
      <c r="K226" s="3">
        <v>7.1058823529411699</v>
      </c>
      <c r="M226" s="3">
        <v>0</v>
      </c>
      <c r="N226" s="3">
        <v>0.203520202636717</v>
      </c>
      <c r="O226" s="3">
        <v>0.13792266845703299</v>
      </c>
      <c r="P226" s="5">
        <v>1</v>
      </c>
      <c r="Q226" s="2">
        <v>0</v>
      </c>
      <c r="R226" s="1">
        <v>1</v>
      </c>
      <c r="S226" s="5">
        <v>0.18340807243426299</v>
      </c>
      <c r="T226" s="2">
        <v>6.9139159254007598E-2</v>
      </c>
      <c r="U226" s="1">
        <v>3.2525252712458597E-2</v>
      </c>
      <c r="V226" s="5">
        <v>4.6047744034873599E-2</v>
      </c>
      <c r="W226" s="2">
        <v>3.6482602936369901E-2</v>
      </c>
      <c r="X226" s="1">
        <v>9.7469393976966495E-2</v>
      </c>
    </row>
    <row r="227" spans="1:28" x14ac:dyDescent="0.2">
      <c r="A227" s="4">
        <v>225</v>
      </c>
      <c r="B227">
        <v>44199508518983</v>
      </c>
      <c r="C227" t="s">
        <v>252</v>
      </c>
      <c r="D227" t="s">
        <v>25</v>
      </c>
      <c r="E227">
        <v>83.829759108382802</v>
      </c>
      <c r="F227">
        <v>-5.3762742320511103</v>
      </c>
      <c r="G227" s="3">
        <v>14.9065132141113</v>
      </c>
      <c r="H227" s="3">
        <v>13.5525369644165</v>
      </c>
      <c r="I227" s="3">
        <v>12.8448934555053</v>
      </c>
      <c r="J227" s="3">
        <v>2906</v>
      </c>
      <c r="K227" s="3">
        <v>6.7636363636363601</v>
      </c>
      <c r="L227" s="3">
        <v>6.2930266062418596</v>
      </c>
      <c r="M227" s="3">
        <v>0.24795360565185401</v>
      </c>
      <c r="N227" s="3">
        <v>0.12941131591797</v>
      </c>
      <c r="O227" s="3">
        <v>4.6383857727050698E-2</v>
      </c>
      <c r="P227" s="5">
        <v>6.6076982207597099E-2</v>
      </c>
      <c r="Q227" s="2">
        <v>7.4485744102441506E-2</v>
      </c>
      <c r="R227" s="1">
        <v>1.6176973111201198E-2</v>
      </c>
      <c r="S227" s="5">
        <v>4.5796581423607902E-2</v>
      </c>
      <c r="T227" s="2">
        <v>3.07550823557683E-2</v>
      </c>
      <c r="U227" s="1">
        <v>0.12404901276572</v>
      </c>
      <c r="V227" s="5">
        <v>4.5375361680952402E-2</v>
      </c>
      <c r="W227" s="2">
        <v>5.3592818263568098E-2</v>
      </c>
      <c r="X227" s="1">
        <v>7.27317713745691E-3</v>
      </c>
    </row>
    <row r="228" spans="1:28" x14ac:dyDescent="0.2">
      <c r="A228" s="4">
        <v>226</v>
      </c>
      <c r="B228">
        <v>44199508518618</v>
      </c>
      <c r="C228" t="s">
        <v>253</v>
      </c>
      <c r="D228" t="s">
        <v>25</v>
      </c>
      <c r="E228">
        <v>83.832735813684494</v>
      </c>
      <c r="F228">
        <v>-5.3976591511300001</v>
      </c>
      <c r="G228" s="3">
        <v>16.3595371246337</v>
      </c>
      <c r="H228" s="3">
        <v>16.38814163208</v>
      </c>
      <c r="I228" s="3">
        <v>15.725556373596101</v>
      </c>
      <c r="J228" s="3">
        <v>2467</v>
      </c>
      <c r="K228" s="3">
        <v>8.7838709677419295</v>
      </c>
      <c r="L228" s="3">
        <v>0.775715116470579</v>
      </c>
      <c r="M228" s="3">
        <v>0.29969367980957101</v>
      </c>
      <c r="N228" s="3">
        <v>0.46061477661132899</v>
      </c>
      <c r="O228" s="3">
        <v>0.543821716308592</v>
      </c>
      <c r="P228" s="5">
        <v>0.29632140140851998</v>
      </c>
      <c r="Q228" s="2">
        <v>7.9508422706426704E-2</v>
      </c>
      <c r="R228" s="1">
        <v>7.6738859437031098E-2</v>
      </c>
      <c r="S228" s="5">
        <v>4.9326485144444897E-2</v>
      </c>
      <c r="T228" s="2">
        <v>0.16919425148174599</v>
      </c>
      <c r="U228" s="1">
        <v>1.6668154934581601E-3</v>
      </c>
      <c r="V228" s="5">
        <v>0.138283320657309</v>
      </c>
      <c r="W228" s="2">
        <v>0.21919929548917899</v>
      </c>
      <c r="X228" s="1">
        <v>1.46849236990401E-3</v>
      </c>
    </row>
    <row r="229" spans="1:28" ht="17" x14ac:dyDescent="0.25">
      <c r="A229" s="4">
        <v>227</v>
      </c>
      <c r="B229">
        <v>44199508519964</v>
      </c>
      <c r="C229" t="s">
        <v>254</v>
      </c>
      <c r="D229" t="s">
        <v>27</v>
      </c>
      <c r="E229">
        <v>83.665691704652502</v>
      </c>
      <c r="F229">
        <v>-5.2900785611372596</v>
      </c>
      <c r="G229" s="3">
        <v>14.014745712280201</v>
      </c>
      <c r="H229" s="3">
        <v>13.464464187621999</v>
      </c>
      <c r="I229" s="3">
        <v>13.1690111160278</v>
      </c>
      <c r="J229" s="3">
        <v>2978</v>
      </c>
      <c r="K229" s="3">
        <v>6.1090909090908996</v>
      </c>
      <c r="L229" s="3">
        <v>2.40688896179199</v>
      </c>
      <c r="M229" s="3">
        <v>3.3335685729982197E-2</v>
      </c>
      <c r="N229" s="3">
        <v>4.84317779541001E-2</v>
      </c>
      <c r="O229" s="3">
        <v>3.9821243286134199E-2</v>
      </c>
      <c r="P229" s="5">
        <v>2.0521153977700202</v>
      </c>
      <c r="Q229" s="2">
        <v>1.56611533919307E-2</v>
      </c>
      <c r="R229" s="1">
        <v>1.75960109302481E-5</v>
      </c>
      <c r="S229" s="5">
        <v>1.94287125186192</v>
      </c>
      <c r="T229" s="2">
        <v>1.9904564909037002E-2</v>
      </c>
      <c r="U229" s="1">
        <v>5.4033586698751402E-11</v>
      </c>
      <c r="V229" s="5">
        <v>1.94438233197226</v>
      </c>
      <c r="W229" s="2">
        <v>1.4045089575778101E-2</v>
      </c>
      <c r="X229" s="1">
        <v>2.2427985901363201E-5</v>
      </c>
      <c r="Y229" t="s">
        <v>372</v>
      </c>
      <c r="Z229">
        <v>1.9424999999999999</v>
      </c>
      <c r="AA229" s="6">
        <v>0.02</v>
      </c>
    </row>
    <row r="230" spans="1:28" x14ac:dyDescent="0.2">
      <c r="A230" s="4">
        <v>228</v>
      </c>
      <c r="B230">
        <v>44199508519643</v>
      </c>
      <c r="C230" t="s">
        <v>255</v>
      </c>
      <c r="D230" t="s">
        <v>25</v>
      </c>
      <c r="E230">
        <v>83.732630526295495</v>
      </c>
      <c r="F230">
        <v>-5.3293027669238802</v>
      </c>
      <c r="G230" s="3">
        <v>13.5102577209472</v>
      </c>
      <c r="H230" s="3">
        <v>12.442924499511699</v>
      </c>
      <c r="I230" s="3">
        <v>11.7825832366943</v>
      </c>
      <c r="J230" s="3">
        <v>3192</v>
      </c>
      <c r="K230" s="3">
        <v>4.5379310344827504</v>
      </c>
      <c r="L230" s="3">
        <v>2.4831905364990199</v>
      </c>
      <c r="M230" s="3">
        <v>5.1711463928222998E-2</v>
      </c>
      <c r="N230" s="3">
        <v>5.1274871826171499E-2</v>
      </c>
      <c r="O230" s="3">
        <v>7.87370681762702E-2</v>
      </c>
      <c r="P230" s="5">
        <v>0.79757204764183498</v>
      </c>
      <c r="Q230" s="2">
        <v>1.84986219044408E-2</v>
      </c>
      <c r="R230" s="1">
        <v>1.64522042723729E-4</v>
      </c>
      <c r="S230" s="5">
        <v>3.9603795379537901</v>
      </c>
      <c r="T230" s="2">
        <v>2.3570301136528901E-2</v>
      </c>
      <c r="U230" s="1">
        <v>8.2887137191806001E-13</v>
      </c>
      <c r="V230" s="5">
        <v>0.50052346630628797</v>
      </c>
      <c r="W230" s="2">
        <v>3.7377628104727403E-2</v>
      </c>
      <c r="X230" s="1">
        <v>1.48836542975761E-11</v>
      </c>
      <c r="Y230" t="s">
        <v>372</v>
      </c>
      <c r="Z230">
        <v>3.96</v>
      </c>
      <c r="AA230" s="2">
        <v>0.02</v>
      </c>
      <c r="AB230" s="3">
        <f>0.022/0.018</f>
        <v>1.2222222222222223</v>
      </c>
    </row>
    <row r="231" spans="1:28" x14ac:dyDescent="0.2">
      <c r="A231" s="4">
        <v>229</v>
      </c>
      <c r="B231">
        <v>44199508519465</v>
      </c>
      <c r="C231" t="s">
        <v>256</v>
      </c>
      <c r="D231" t="s">
        <v>27</v>
      </c>
      <c r="E231">
        <v>83.708890088418997</v>
      </c>
      <c r="F231">
        <v>-5.3333086624275996</v>
      </c>
      <c r="G231" s="3">
        <v>14.611371040344199</v>
      </c>
      <c r="H231" s="3">
        <v>14.0945224761962</v>
      </c>
      <c r="I231" s="3">
        <v>13.743724822998001</v>
      </c>
      <c r="J231" s="3">
        <v>2868</v>
      </c>
      <c r="K231" s="3">
        <v>7.0705882352941103</v>
      </c>
      <c r="L231" s="3">
        <v>0.86114835739135698</v>
      </c>
      <c r="M231" s="3">
        <v>2.21565246582002E-2</v>
      </c>
      <c r="N231" s="3">
        <v>2.0731925964353599E-2</v>
      </c>
      <c r="O231" s="3">
        <v>2.63916015625014E-2</v>
      </c>
      <c r="P231" s="5">
        <v>0.168230516021219</v>
      </c>
      <c r="Q231" s="2">
        <v>8.4937869640465992E-3</v>
      </c>
      <c r="R231" s="1">
        <v>1.0315647257298E-2</v>
      </c>
      <c r="S231" s="5">
        <v>4.3787255812052603E-2</v>
      </c>
      <c r="T231" s="2">
        <v>7.5249464569633103E-3</v>
      </c>
      <c r="U231" s="1">
        <v>2.0439760094975198E-3</v>
      </c>
      <c r="V231" s="5">
        <v>6.2291064517200699E-2</v>
      </c>
      <c r="W231" s="2">
        <v>9.1601784893303694E-3</v>
      </c>
      <c r="X231" s="1">
        <v>3.2775325135694102E-3</v>
      </c>
    </row>
    <row r="232" spans="1:28" x14ac:dyDescent="0.2">
      <c r="A232" s="4">
        <v>230</v>
      </c>
      <c r="B232">
        <v>44199508519513</v>
      </c>
      <c r="C232" t="s">
        <v>257</v>
      </c>
      <c r="D232" t="s">
        <v>25</v>
      </c>
      <c r="E232">
        <v>83.787705649259905</v>
      </c>
      <c r="F232">
        <v>-5.33810751574386</v>
      </c>
      <c r="G232" s="3">
        <v>14.1979007720947</v>
      </c>
      <c r="H232" s="3">
        <v>13.541989326476999</v>
      </c>
      <c r="I232" s="3">
        <v>13.15647315979</v>
      </c>
      <c r="J232" s="3">
        <v>3040</v>
      </c>
      <c r="K232" s="3">
        <v>5.6296296296296298</v>
      </c>
      <c r="L232" s="3">
        <v>1.86277373631795</v>
      </c>
      <c r="M232" s="3">
        <v>4.7659683227539697E-2</v>
      </c>
      <c r="N232" s="3">
        <v>3.7858963012695299E-2</v>
      </c>
      <c r="O232" s="3">
        <v>3.6016178131102798E-2</v>
      </c>
      <c r="P232" s="5">
        <v>0.334793877710446</v>
      </c>
      <c r="Q232" s="2">
        <v>2.3494444501875999E-2</v>
      </c>
      <c r="R232" s="1">
        <v>5.0879169711445999E-5</v>
      </c>
      <c r="S232" s="5">
        <v>0.49964816295259901</v>
      </c>
      <c r="T232" s="2">
        <v>1.3548459076159E-2</v>
      </c>
      <c r="U232" s="1">
        <v>9.4667405700933108E-6</v>
      </c>
      <c r="V232" s="5">
        <v>0.49982297862414798</v>
      </c>
      <c r="W232" s="2">
        <v>1.3001685739967499E-2</v>
      </c>
      <c r="X232" s="1">
        <v>7.2837757887932893E-5</v>
      </c>
      <c r="Y232" t="s">
        <v>367</v>
      </c>
    </row>
    <row r="233" spans="1:28" x14ac:dyDescent="0.2">
      <c r="A233" s="4">
        <v>231</v>
      </c>
      <c r="B233">
        <v>44199508519596</v>
      </c>
      <c r="C233" t="s">
        <v>258</v>
      </c>
      <c r="D233" t="s">
        <v>27</v>
      </c>
      <c r="E233">
        <v>83.773139386458496</v>
      </c>
      <c r="F233">
        <v>-5.3225700578246098</v>
      </c>
      <c r="G233" s="3">
        <v>14.4764766693115</v>
      </c>
      <c r="H233" s="3">
        <v>13.582541465759199</v>
      </c>
      <c r="I233" s="3">
        <v>13.0568313598632</v>
      </c>
      <c r="J233" s="3">
        <v>2972</v>
      </c>
      <c r="K233" s="3">
        <v>6.1636363636363596</v>
      </c>
      <c r="L233" s="3">
        <v>0.36984332402547199</v>
      </c>
      <c r="M233" s="3">
        <v>2.6588249206541899E-2</v>
      </c>
      <c r="N233" s="3">
        <v>1.8822669982910101E-2</v>
      </c>
      <c r="O233" s="3">
        <v>1.6795349121094798E-2</v>
      </c>
      <c r="P233" s="5">
        <v>0.499473469523666</v>
      </c>
      <c r="Q233" s="2">
        <v>1.2015162716290899E-2</v>
      </c>
      <c r="R233" s="1">
        <v>4.35419704858172E-3</v>
      </c>
      <c r="S233" s="5">
        <v>4.7094973689498401E-2</v>
      </c>
      <c r="T233" s="2">
        <v>5.7282836606971799E-3</v>
      </c>
      <c r="U233" s="1">
        <v>1.22239807035401E-2</v>
      </c>
      <c r="V233" s="5">
        <v>0.500448320154806</v>
      </c>
      <c r="W233" s="2">
        <v>6.2503913788756601E-3</v>
      </c>
      <c r="X233" s="1">
        <v>9.1234204650406797E-3</v>
      </c>
    </row>
    <row r="234" spans="1:28" x14ac:dyDescent="0.2">
      <c r="A234" s="4">
        <v>232</v>
      </c>
      <c r="B234">
        <v>44199508519451</v>
      </c>
      <c r="C234" t="s">
        <v>259</v>
      </c>
      <c r="D234" t="s">
        <v>27</v>
      </c>
      <c r="E234">
        <v>83.778251146539901</v>
      </c>
      <c r="F234">
        <v>-5.3386116101020704</v>
      </c>
      <c r="G234" s="3">
        <v>14.403739929199199</v>
      </c>
      <c r="H234" s="3">
        <v>13.7025146484375</v>
      </c>
      <c r="I234" s="3">
        <v>13.205487251281699</v>
      </c>
      <c r="J234" s="3">
        <v>2864</v>
      </c>
      <c r="K234" s="3">
        <v>7.0941176470588196</v>
      </c>
      <c r="L234" s="3">
        <v>1.4797286987304601</v>
      </c>
      <c r="M234" s="3">
        <v>2.9044151306152299E-2</v>
      </c>
      <c r="N234" s="3">
        <v>3.7934875488280798E-2</v>
      </c>
      <c r="O234" s="3">
        <v>3.1685447692872501E-2</v>
      </c>
      <c r="P234" s="5">
        <v>0.70155453439969995</v>
      </c>
      <c r="Q234" s="2">
        <v>9.2559118323847899E-3</v>
      </c>
      <c r="R234" s="1">
        <v>4.2090598275401299E-2</v>
      </c>
      <c r="S234" s="5">
        <v>2.36741437815656</v>
      </c>
      <c r="T234" s="2">
        <v>1.30853244970604E-2</v>
      </c>
      <c r="U234" s="1">
        <v>4.4316514018713602E-6</v>
      </c>
      <c r="V234" s="5">
        <v>0.70121017693943799</v>
      </c>
      <c r="W234" s="2">
        <v>9.64783502500253E-3</v>
      </c>
      <c r="X234" s="1">
        <v>2.43442169908576E-4</v>
      </c>
      <c r="Y234" t="s">
        <v>373</v>
      </c>
      <c r="Z234">
        <v>2.36</v>
      </c>
      <c r="AA234" s="2">
        <v>1.4E-2</v>
      </c>
    </row>
    <row r="235" spans="1:28" x14ac:dyDescent="0.2">
      <c r="A235" s="4">
        <v>233</v>
      </c>
      <c r="B235">
        <v>44199508519464</v>
      </c>
      <c r="C235" t="s">
        <v>260</v>
      </c>
      <c r="D235" t="s">
        <v>25</v>
      </c>
      <c r="E235">
        <v>83.767442688387803</v>
      </c>
      <c r="F235">
        <v>-5.3367590588936498</v>
      </c>
      <c r="G235" s="3">
        <v>14.626389503479</v>
      </c>
      <c r="H235" s="3">
        <v>13.9175109863281</v>
      </c>
      <c r="I235" s="3">
        <v>13.3302402496337</v>
      </c>
      <c r="J235" s="3">
        <v>2762</v>
      </c>
      <c r="K235" s="3">
        <v>7.6941176470588202</v>
      </c>
      <c r="L235" s="3">
        <v>2.0277013778686501</v>
      </c>
      <c r="M235" s="3">
        <v>5.0421714782714802E-2</v>
      </c>
      <c r="N235" s="3">
        <v>5.22752761840799E-2</v>
      </c>
      <c r="O235" s="3">
        <v>4.1209888458251201E-2</v>
      </c>
      <c r="P235" s="5">
        <v>3.88649760331649</v>
      </c>
      <c r="Q235" s="2">
        <v>2.2435181213709701E-2</v>
      </c>
      <c r="R235" s="1">
        <v>6.6809196525497003E-9</v>
      </c>
      <c r="S235" s="5">
        <v>0.57263690851132798</v>
      </c>
      <c r="T235" s="2">
        <v>2.8901169545058301E-2</v>
      </c>
      <c r="U235" s="1">
        <v>0.85622612001290999</v>
      </c>
      <c r="V235" s="5">
        <v>3.8759528423772598</v>
      </c>
      <c r="W235" s="2">
        <v>1.4749246192985401E-2</v>
      </c>
      <c r="X235" s="1">
        <v>1.3805274997168301E-4</v>
      </c>
      <c r="Y235" t="s">
        <v>369</v>
      </c>
      <c r="Z235">
        <v>3.88</v>
      </c>
      <c r="AA235" s="2">
        <f>W235</f>
        <v>1.4749246192985401E-2</v>
      </c>
    </row>
    <row r="236" spans="1:28" x14ac:dyDescent="0.2">
      <c r="A236" s="4">
        <v>234</v>
      </c>
      <c r="B236">
        <v>44199508519762</v>
      </c>
      <c r="C236" t="s">
        <v>261</v>
      </c>
      <c r="D236" t="s">
        <v>27</v>
      </c>
      <c r="E236">
        <v>83.758626677647399</v>
      </c>
      <c r="F236">
        <v>-5.3063060039785199</v>
      </c>
      <c r="G236" s="3">
        <v>12.885929107666</v>
      </c>
      <c r="H236" s="3">
        <v>11.9663696289062</v>
      </c>
      <c r="I236" s="3">
        <v>11.434061050415</v>
      </c>
      <c r="J236" s="3">
        <v>3197</v>
      </c>
      <c r="K236" s="3">
        <v>4.50344827586206</v>
      </c>
      <c r="L236" s="3">
        <v>5.5603968302408804</v>
      </c>
      <c r="M236" s="3">
        <v>7.5420188903809304E-2</v>
      </c>
      <c r="N236" s="3">
        <v>6.74263000488277E-2</v>
      </c>
      <c r="O236" s="3">
        <v>5.4650878906249603E-2</v>
      </c>
      <c r="P236" s="5">
        <v>90.908712121212105</v>
      </c>
      <c r="Q236" s="2">
        <v>3.3134262875590299E-2</v>
      </c>
      <c r="R236" s="1">
        <v>4.1076071210574299E-6</v>
      </c>
      <c r="S236" s="5">
        <v>0.58068395176431797</v>
      </c>
      <c r="T236" s="2">
        <v>2.0432334460262901E-2</v>
      </c>
      <c r="U236" s="1">
        <v>1.04820393171758E-2</v>
      </c>
      <c r="V236" s="5">
        <v>4.1682645080524203E-2</v>
      </c>
      <c r="W236" s="2">
        <v>1.5521630644547899E-2</v>
      </c>
      <c r="X236" s="1">
        <v>5.9452024473797896E-3</v>
      </c>
      <c r="Y236" t="s">
        <v>367</v>
      </c>
    </row>
    <row r="237" spans="1:28" x14ac:dyDescent="0.2">
      <c r="A237" s="4">
        <v>235</v>
      </c>
      <c r="B237">
        <v>44199508520152</v>
      </c>
      <c r="C237" t="s">
        <v>262</v>
      </c>
      <c r="D237" t="s">
        <v>54</v>
      </c>
      <c r="E237">
        <v>83.763442075485102</v>
      </c>
      <c r="F237">
        <v>-5.2981400188184899</v>
      </c>
      <c r="G237" s="3">
        <v>12.895006179809499</v>
      </c>
      <c r="H237" s="3">
        <v>12.0912055969238</v>
      </c>
      <c r="I237" s="3">
        <v>11.540260314941399</v>
      </c>
      <c r="J237" s="3">
        <v>3188</v>
      </c>
      <c r="K237" s="3">
        <v>4.5655172413793101</v>
      </c>
      <c r="L237" s="3">
        <v>20.280226389567002</v>
      </c>
      <c r="M237" s="3">
        <v>0.27953147888183499</v>
      </c>
      <c r="N237" s="3">
        <v>0.257614898681643</v>
      </c>
      <c r="O237" s="3">
        <v>0.19957609176635799</v>
      </c>
      <c r="P237" s="5">
        <v>5.00944702153737E-2</v>
      </c>
      <c r="Q237" s="2">
        <v>0.120958810220353</v>
      </c>
      <c r="R237" s="1">
        <v>6.2622480351336704E-2</v>
      </c>
      <c r="S237" s="5">
        <v>0.1028326220714</v>
      </c>
      <c r="T237" s="2">
        <v>8.8420142916600802E-2</v>
      </c>
      <c r="U237" s="1">
        <v>2.95250388740484E-2</v>
      </c>
      <c r="V237" s="5">
        <v>4.7195215958342099E-2</v>
      </c>
      <c r="W237" s="2">
        <v>6.4764077671678993E-2</v>
      </c>
      <c r="X237" s="1">
        <v>3.1332019576828199E-2</v>
      </c>
    </row>
    <row r="238" spans="1:28" x14ac:dyDescent="0.2">
      <c r="A238" s="4">
        <v>236</v>
      </c>
      <c r="B238">
        <v>44199508519769</v>
      </c>
      <c r="C238" t="s">
        <v>263</v>
      </c>
      <c r="D238" t="s">
        <v>27</v>
      </c>
      <c r="E238">
        <v>83.755498885537406</v>
      </c>
      <c r="F238">
        <v>-5.30592253090414</v>
      </c>
      <c r="G238" s="3">
        <v>13.4872570037841</v>
      </c>
      <c r="H238" s="3">
        <v>12.652563095092701</v>
      </c>
      <c r="I238" s="3">
        <v>12.2640686035156</v>
      </c>
      <c r="J238" s="3">
        <v>3136</v>
      </c>
      <c r="K238" s="3">
        <v>4.9241379310344797</v>
      </c>
      <c r="L238" s="3">
        <v>2.74154154459635</v>
      </c>
      <c r="M238" s="3">
        <v>3.57011795043966E-2</v>
      </c>
      <c r="N238" s="3">
        <v>3.9702415466308497E-2</v>
      </c>
      <c r="O238" s="3">
        <v>3.8060379028319602E-2</v>
      </c>
      <c r="P238" s="5">
        <v>2.7307368468960398</v>
      </c>
      <c r="Q238" s="2">
        <v>1.7445546009540201E-2</v>
      </c>
      <c r="R238" s="1">
        <v>2.6507182229689499E-11</v>
      </c>
      <c r="S238" s="5">
        <v>2.7299913549913501</v>
      </c>
      <c r="T238" s="2">
        <v>2.1604458703963499E-2</v>
      </c>
      <c r="U238" s="1">
        <v>4.1843332282561998E-19</v>
      </c>
      <c r="V238" s="5">
        <v>2.7247842870118002</v>
      </c>
      <c r="W238" s="2">
        <v>1.6985371138368E-2</v>
      </c>
      <c r="X238" s="1">
        <v>4.6000752845683005E-13</v>
      </c>
      <c r="Y238" t="s">
        <v>369</v>
      </c>
      <c r="Z238" s="3">
        <f>AVERAGE(P238,S238,V238)</f>
        <v>2.7285041629663969</v>
      </c>
      <c r="AA238" s="2">
        <f>AVERAGE(Q238,T238,W238)</f>
        <v>1.8678458617290564E-2</v>
      </c>
      <c r="AB238" s="3">
        <f>W238/Q238</f>
        <v>0.97362221446548292</v>
      </c>
    </row>
    <row r="239" spans="1:28" x14ac:dyDescent="0.2">
      <c r="A239" s="4">
        <v>237</v>
      </c>
      <c r="B239">
        <v>44199508522869</v>
      </c>
      <c r="C239" t="s">
        <v>264</v>
      </c>
      <c r="D239" t="s">
        <v>27</v>
      </c>
      <c r="E239">
        <v>83.779723698713397</v>
      </c>
      <c r="F239">
        <v>-5.3084854315210199</v>
      </c>
      <c r="G239" s="3">
        <v>14.393678665161101</v>
      </c>
      <c r="H239" s="3">
        <v>13.759651184081999</v>
      </c>
      <c r="I239" s="3">
        <v>13.3145408630371</v>
      </c>
      <c r="J239" s="3">
        <v>2839</v>
      </c>
      <c r="K239" s="3">
        <v>7.24117647058823</v>
      </c>
      <c r="L239" s="3">
        <v>1.5076233545939099</v>
      </c>
      <c r="M239" s="3">
        <v>3.0327606201172499E-2</v>
      </c>
      <c r="N239" s="3">
        <v>2.7283668518066399E-2</v>
      </c>
      <c r="O239" s="3">
        <v>2.29448318481431E-2</v>
      </c>
      <c r="P239" s="5">
        <v>2.12133184839485</v>
      </c>
      <c r="Q239" s="2">
        <v>1.1290590617746499E-2</v>
      </c>
      <c r="R239" s="1">
        <v>6.4147971664289501E-4</v>
      </c>
      <c r="S239" s="5">
        <v>2.11908419862965</v>
      </c>
      <c r="T239" s="2">
        <v>1.19674790008355E-2</v>
      </c>
      <c r="U239" s="1">
        <v>5.5734841209993302E-12</v>
      </c>
      <c r="V239" s="5">
        <v>2.1199826867359199</v>
      </c>
      <c r="W239" s="2">
        <v>9.1689142238244002E-3</v>
      </c>
      <c r="X239" s="1">
        <v>7.3966750032773797E-10</v>
      </c>
      <c r="Y239" t="s">
        <v>370</v>
      </c>
      <c r="Z239" s="3">
        <f>AVERAGE(P239,S239,V239)</f>
        <v>2.120132911253473</v>
      </c>
      <c r="AA239" s="2">
        <f>AVERAGE(Q239,T239,W239)</f>
        <v>1.0808994614135467E-2</v>
      </c>
      <c r="AB239" s="3">
        <f>W239/Q239</f>
        <v>0.81208455201738894</v>
      </c>
    </row>
    <row r="240" spans="1:28" x14ac:dyDescent="0.2">
      <c r="A240" s="4">
        <v>238</v>
      </c>
      <c r="B240">
        <v>44199508519282</v>
      </c>
      <c r="C240" t="s">
        <v>265</v>
      </c>
      <c r="D240" t="s">
        <v>25</v>
      </c>
      <c r="E240">
        <v>83.820583889592896</v>
      </c>
      <c r="F240">
        <v>-5.3499527829004103</v>
      </c>
      <c r="G240" s="3">
        <v>12.9717798233032</v>
      </c>
      <c r="H240" s="3">
        <v>12.1741285324096</v>
      </c>
      <c r="I240" s="3">
        <v>11.633647918701101</v>
      </c>
      <c r="J240" s="3">
        <v>3177</v>
      </c>
      <c r="K240" s="3">
        <v>4.6413793103448198</v>
      </c>
      <c r="L240" s="3">
        <v>8.15228746202256</v>
      </c>
      <c r="M240" s="3">
        <v>0.10139274597167899</v>
      </c>
      <c r="N240" s="3">
        <v>0.111918735504151</v>
      </c>
      <c r="O240" s="3">
        <v>0.132732582092286</v>
      </c>
      <c r="P240" s="5">
        <v>0.85726175167881102</v>
      </c>
      <c r="Q240" s="2">
        <v>3.9741467946001301E-2</v>
      </c>
      <c r="R240" s="1">
        <v>1.3573050876353999E-2</v>
      </c>
      <c r="S240" s="5">
        <v>6.1087100386886499</v>
      </c>
      <c r="T240" s="2">
        <v>4.5693207811805497E-2</v>
      </c>
      <c r="U240" s="1">
        <v>3.7832196721179699E-6</v>
      </c>
      <c r="V240" s="5">
        <v>8.2769464010307603E-2</v>
      </c>
      <c r="W240" s="2">
        <v>4.4037006266908103E-2</v>
      </c>
      <c r="X240" s="1">
        <v>1.27856862951021E-2</v>
      </c>
      <c r="Y240" t="s">
        <v>367</v>
      </c>
    </row>
    <row r="241" spans="1:28" x14ac:dyDescent="0.2">
      <c r="A241" s="4">
        <v>239</v>
      </c>
      <c r="B241">
        <v>44199508519317</v>
      </c>
      <c r="C241" t="s">
        <v>266</v>
      </c>
      <c r="D241" t="s">
        <v>25</v>
      </c>
      <c r="E241">
        <v>83.831266882061797</v>
      </c>
      <c r="F241">
        <v>-5.3512717023784004</v>
      </c>
      <c r="G241" s="3">
        <v>13.2737588882446</v>
      </c>
      <c r="H241" s="3">
        <v>12.3893995285034</v>
      </c>
      <c r="I241" s="3">
        <v>11.8819122314453</v>
      </c>
      <c r="J241" s="3">
        <v>3154</v>
      </c>
      <c r="K241" s="3">
        <v>4.8</v>
      </c>
      <c r="L241" s="3">
        <v>2.5400088730678698</v>
      </c>
      <c r="M241" s="3">
        <v>5.18928527832027E-2</v>
      </c>
      <c r="N241" s="3">
        <v>4.8561286926267003E-2</v>
      </c>
      <c r="O241" s="3">
        <v>4.14244651794426E-2</v>
      </c>
      <c r="P241" s="5">
        <v>1.0183256958587901</v>
      </c>
      <c r="Q241" s="2">
        <v>1.6104543347045499E-2</v>
      </c>
      <c r="R241" s="1">
        <v>4.8634992029789201E-2</v>
      </c>
      <c r="S241" s="5">
        <v>4.79954996032355E-2</v>
      </c>
      <c r="T241" s="2">
        <v>1.55652964191618E-2</v>
      </c>
      <c r="U241" s="1">
        <v>4.5537210731668797E-2</v>
      </c>
      <c r="V241" s="5">
        <v>9.9370567640171006E-2</v>
      </c>
      <c r="W241" s="2">
        <v>1.35645225470395E-2</v>
      </c>
      <c r="X241" s="1">
        <v>7.9100174182127701E-3</v>
      </c>
    </row>
    <row r="242" spans="1:28" x14ac:dyDescent="0.2">
      <c r="A242" s="4">
        <v>240</v>
      </c>
      <c r="B242">
        <v>44199508519257</v>
      </c>
      <c r="C242" t="s">
        <v>267</v>
      </c>
      <c r="D242" t="s">
        <v>25</v>
      </c>
      <c r="E242">
        <v>83.817454135507504</v>
      </c>
      <c r="F242">
        <v>-5.3530210444775799</v>
      </c>
      <c r="G242" s="3">
        <v>13.197509765625</v>
      </c>
      <c r="H242" s="3">
        <v>12.356401443481399</v>
      </c>
      <c r="I242" s="3">
        <v>11.788605690002401</v>
      </c>
      <c r="J242" s="3">
        <v>2890</v>
      </c>
      <c r="K242" s="3">
        <v>6.9090909090909003</v>
      </c>
      <c r="L242" s="3">
        <v>6.62745412190755</v>
      </c>
      <c r="M242" s="3">
        <v>0.13130283355712799</v>
      </c>
      <c r="N242" s="3">
        <v>0.145783901214599</v>
      </c>
      <c r="O242" s="3">
        <v>0.15124740600585701</v>
      </c>
      <c r="P242" s="5">
        <v>0.20077012394260599</v>
      </c>
      <c r="Q242" s="2">
        <v>5.3928019488121301E-2</v>
      </c>
      <c r="R242" s="1">
        <v>4.6328686756860998E-4</v>
      </c>
      <c r="S242" s="5">
        <v>4.1926964321402201E-2</v>
      </c>
      <c r="T242" s="2">
        <v>4.73422495633447E-2</v>
      </c>
      <c r="U242" s="1">
        <v>5.8592150072068402E-2</v>
      </c>
      <c r="V242" s="5">
        <v>0.30457962759909002</v>
      </c>
      <c r="W242" s="2">
        <v>6.0630593590657103E-2</v>
      </c>
      <c r="X242" s="1">
        <v>0.61985110102755703</v>
      </c>
    </row>
    <row r="243" spans="1:28" x14ac:dyDescent="0.2">
      <c r="A243" s="4">
        <v>241</v>
      </c>
      <c r="B243">
        <v>44199508522642</v>
      </c>
      <c r="C243" t="s">
        <v>268</v>
      </c>
      <c r="D243" t="s">
        <v>25</v>
      </c>
      <c r="E243">
        <v>83.821105455215701</v>
      </c>
      <c r="F243">
        <v>-5.35658998221695</v>
      </c>
      <c r="G243" s="3">
        <v>13.5692996978759</v>
      </c>
      <c r="H243" s="3">
        <v>12.7881250381469</v>
      </c>
      <c r="I243" s="3">
        <v>12.402568817138601</v>
      </c>
      <c r="J243" s="3">
        <v>3149</v>
      </c>
      <c r="K243" s="3">
        <v>4.8344827586206804</v>
      </c>
      <c r="L243" s="3">
        <v>1.3579434800421999</v>
      </c>
      <c r="M243" s="3">
        <v>3.9760684967040598E-2</v>
      </c>
      <c r="N243" s="3">
        <v>4.6102142333983999E-2</v>
      </c>
      <c r="O243" s="3">
        <v>4.0270137786864099E-2</v>
      </c>
      <c r="P243" s="5">
        <v>0.46739697748695103</v>
      </c>
      <c r="Q243" s="2">
        <v>1.6308228933400198E-2</v>
      </c>
      <c r="R243" s="1">
        <v>7.6895087699335493E-2</v>
      </c>
      <c r="S243" s="5">
        <v>0.35197488062135501</v>
      </c>
      <c r="T243" s="2">
        <v>1.7876941806788602E-2</v>
      </c>
      <c r="U243" s="1">
        <v>0.99917676055009097</v>
      </c>
      <c r="V243" s="5">
        <v>9.0887229685104695E-2</v>
      </c>
      <c r="W243" s="2">
        <v>1.1940817992421301E-2</v>
      </c>
      <c r="X243" s="1">
        <v>2.2383302763083299E-2</v>
      </c>
    </row>
    <row r="244" spans="1:28" x14ac:dyDescent="0.2">
      <c r="A244" s="4">
        <v>242</v>
      </c>
      <c r="B244">
        <v>44199508522616</v>
      </c>
      <c r="C244" t="s">
        <v>269</v>
      </c>
      <c r="D244" t="s">
        <v>25</v>
      </c>
      <c r="E244">
        <v>83.8207310108521</v>
      </c>
      <c r="F244">
        <v>-5.3581704947379896</v>
      </c>
      <c r="G244" s="3">
        <v>14.584174156188899</v>
      </c>
      <c r="H244" s="3">
        <v>13.835304260253899</v>
      </c>
      <c r="I244" s="3">
        <v>13.4105720520019</v>
      </c>
      <c r="J244" s="3">
        <v>2828</v>
      </c>
      <c r="K244" s="3">
        <v>7.3058823529411701</v>
      </c>
      <c r="L244" s="3">
        <v>2.4416051793981399</v>
      </c>
      <c r="M244" s="3">
        <v>0.127278709411621</v>
      </c>
      <c r="N244" s="3">
        <v>0.23769035339355299</v>
      </c>
      <c r="O244" s="3">
        <v>0.14185714721679599</v>
      </c>
      <c r="P244" s="5">
        <v>4.5338742267823098E-2</v>
      </c>
      <c r="Q244" s="2">
        <v>4.1622801762229697E-2</v>
      </c>
      <c r="R244" s="1">
        <v>8.1907932839257999E-2</v>
      </c>
      <c r="S244" s="5">
        <v>5.28740235889626E-2</v>
      </c>
      <c r="T244" s="2">
        <v>7.4168537099510698E-2</v>
      </c>
      <c r="U244" s="1">
        <v>2.58359540887887E-2</v>
      </c>
      <c r="V244" s="5">
        <v>6.0242527385363003E-2</v>
      </c>
      <c r="W244" s="2">
        <v>4.5554450819388102E-2</v>
      </c>
      <c r="X244" s="1">
        <v>1.53834459395676E-2</v>
      </c>
    </row>
    <row r="245" spans="1:28" x14ac:dyDescent="0.2">
      <c r="A245" s="4">
        <v>243</v>
      </c>
      <c r="B245">
        <v>44199508519309</v>
      </c>
      <c r="C245" t="s">
        <v>270</v>
      </c>
      <c r="D245" t="s">
        <v>25</v>
      </c>
      <c r="E245">
        <v>83.8288290481497</v>
      </c>
      <c r="F245">
        <v>-5.3468500087776096</v>
      </c>
      <c r="G245" s="3">
        <v>15.623292922973601</v>
      </c>
      <c r="H245" s="3">
        <v>14.4690742492675</v>
      </c>
      <c r="I245" s="3">
        <v>13.783918380737299</v>
      </c>
      <c r="J245" s="3">
        <v>2825</v>
      </c>
      <c r="K245" s="3">
        <v>7.3235294117647003</v>
      </c>
      <c r="L245" s="3">
        <v>2.5173600514729801</v>
      </c>
      <c r="M245" s="3">
        <v>0.20545024871826201</v>
      </c>
      <c r="N245" s="3">
        <v>0.111194801330567</v>
      </c>
      <c r="O245" s="3">
        <v>8.8156986236574697E-2</v>
      </c>
      <c r="P245" s="5">
        <v>0.118916880717943</v>
      </c>
      <c r="Q245" s="2">
        <v>7.0172492761157196E-2</v>
      </c>
      <c r="R245" s="1">
        <v>5.4141606699840597E-2</v>
      </c>
      <c r="S245" s="5">
        <v>4.1253953520352002</v>
      </c>
      <c r="T245" s="2">
        <v>5.1410647659820001E-2</v>
      </c>
      <c r="U245" s="1">
        <v>7.5032646294461601E-8</v>
      </c>
      <c r="V245" s="5">
        <v>0.80353220838355399</v>
      </c>
      <c r="W245" s="2">
        <v>3.0850555577891198E-2</v>
      </c>
      <c r="X245" s="1">
        <v>3.3813171204293601E-3</v>
      </c>
      <c r="Y245" t="s">
        <v>373</v>
      </c>
      <c r="Z245">
        <v>4.12</v>
      </c>
      <c r="AA245" s="2">
        <v>0.05</v>
      </c>
      <c r="AB245" s="3">
        <f>0.03/0.06</f>
        <v>0.5</v>
      </c>
    </row>
    <row r="246" spans="1:28" x14ac:dyDescent="0.2">
      <c r="A246" s="4">
        <v>244</v>
      </c>
      <c r="B246">
        <v>44199508522733</v>
      </c>
      <c r="C246" t="s">
        <v>271</v>
      </c>
      <c r="D246" t="s">
        <v>25</v>
      </c>
      <c r="E246">
        <v>83.812316174461301</v>
      </c>
      <c r="F246">
        <v>-5.3502168761097799</v>
      </c>
      <c r="G246" s="3">
        <v>15.104148864746</v>
      </c>
      <c r="H246" s="3">
        <v>13.922966003417899</v>
      </c>
      <c r="I246" s="3">
        <v>12.768346786499</v>
      </c>
      <c r="J246" s="3">
        <v>2767</v>
      </c>
      <c r="K246" s="3">
        <v>7.6647058823529397</v>
      </c>
      <c r="L246" s="3">
        <v>1.2414118448893201</v>
      </c>
      <c r="M246" s="3">
        <v>6.1707496643066399E-2</v>
      </c>
      <c r="N246" s="3">
        <v>4.1845607757569001E-2</v>
      </c>
      <c r="O246" s="3">
        <v>3.56589317321791E-2</v>
      </c>
      <c r="P246" s="5">
        <v>5.6704214463793201E-2</v>
      </c>
      <c r="Q246" s="2">
        <v>2.0786915862046999E-2</v>
      </c>
      <c r="R246" s="1">
        <v>4.02451465338775E-2</v>
      </c>
      <c r="S246" s="5">
        <v>1.6949081920903899</v>
      </c>
      <c r="T246" s="2">
        <v>1.6443667406897299E-2</v>
      </c>
      <c r="U246" s="1">
        <v>1.5795490674062102E-5</v>
      </c>
      <c r="V246" s="5">
        <v>0.99009488448844796</v>
      </c>
      <c r="W246" s="2">
        <v>1.14312659110787E-2</v>
      </c>
      <c r="X246" s="1">
        <v>3.6151582480770397E-2</v>
      </c>
    </row>
    <row r="247" spans="1:28" x14ac:dyDescent="0.2">
      <c r="A247" s="4">
        <v>245</v>
      </c>
      <c r="B247">
        <v>44199508522742</v>
      </c>
      <c r="C247" t="s">
        <v>272</v>
      </c>
      <c r="D247" t="s">
        <v>25</v>
      </c>
      <c r="E247">
        <v>83.803271743245901</v>
      </c>
      <c r="F247">
        <v>-5.3441775621227503</v>
      </c>
      <c r="G247" s="3">
        <v>13.4815273284912</v>
      </c>
      <c r="H247" s="3">
        <v>12.8486318588256</v>
      </c>
      <c r="I247" s="3">
        <v>12.667045593261699</v>
      </c>
      <c r="J247" s="3">
        <v>3145</v>
      </c>
      <c r="K247" s="3">
        <v>4.8620689655172402</v>
      </c>
      <c r="L247" s="3">
        <v>2.1034479965398298</v>
      </c>
      <c r="M247" s="3">
        <v>3.7159919738767699E-2</v>
      </c>
      <c r="N247" s="3">
        <v>4.7095298767089802E-2</v>
      </c>
      <c r="O247" s="3">
        <v>4.01933670043952E-2</v>
      </c>
      <c r="P247" s="5">
        <v>6.8175336333060596E-2</v>
      </c>
      <c r="Q247" s="2">
        <v>1.34204889283234E-2</v>
      </c>
      <c r="R247" s="1">
        <v>1.6310947878764601E-3</v>
      </c>
      <c r="S247" s="5">
        <v>0.49865155746152001</v>
      </c>
      <c r="T247" s="2">
        <v>6.8033960164910603E-2</v>
      </c>
      <c r="U247" s="1">
        <v>0.94495439424727501</v>
      </c>
      <c r="V247" s="5">
        <v>2.4119532883100101</v>
      </c>
      <c r="W247" s="2">
        <v>1.53015911543452E-2</v>
      </c>
      <c r="X247" s="1">
        <v>3.3694720686631601E-5</v>
      </c>
    </row>
    <row r="248" spans="1:28" x14ac:dyDescent="0.2">
      <c r="A248" s="4">
        <v>246</v>
      </c>
      <c r="B248">
        <v>44199508522749</v>
      </c>
      <c r="C248" t="s">
        <v>273</v>
      </c>
      <c r="D248" t="s">
        <v>25</v>
      </c>
      <c r="E248">
        <v>83.802492840578196</v>
      </c>
      <c r="F248">
        <v>-5.3452615428049501</v>
      </c>
      <c r="G248" s="3">
        <v>13.591086387634199</v>
      </c>
      <c r="H248" s="3">
        <v>12.9742031097412</v>
      </c>
      <c r="I248" s="3">
        <v>12.810823440551699</v>
      </c>
      <c r="J248" s="3">
        <v>3137</v>
      </c>
      <c r="K248" s="3">
        <v>4.9172413793103402</v>
      </c>
      <c r="L248" s="3">
        <v>1.68419960217598</v>
      </c>
      <c r="M248" s="3">
        <v>3.6735153198241798E-2</v>
      </c>
      <c r="N248" s="3">
        <v>3.5879135131835903E-2</v>
      </c>
      <c r="O248" s="3">
        <v>2.6586723327636001E-2</v>
      </c>
      <c r="P248" s="5">
        <v>4.1696027741872699E-2</v>
      </c>
      <c r="Q248" s="2">
        <v>1.26240859234398E-2</v>
      </c>
      <c r="R248" s="1">
        <v>1.34912826397156E-2</v>
      </c>
      <c r="S248" s="5">
        <v>5.2873464460071497E-2</v>
      </c>
      <c r="T248" s="2">
        <v>1.3966211752256199E-2</v>
      </c>
      <c r="U248" s="1">
        <v>4.5970499569579198E-3</v>
      </c>
      <c r="V248" s="5">
        <v>6.35749509411251E-2</v>
      </c>
      <c r="W248" s="2">
        <v>9.2491812833232698E-3</v>
      </c>
      <c r="X248" s="1">
        <v>0.28928304910329999</v>
      </c>
    </row>
    <row r="249" spans="1:28" x14ac:dyDescent="0.2">
      <c r="A249" s="4">
        <v>247</v>
      </c>
      <c r="B249">
        <v>44199508521554</v>
      </c>
      <c r="C249" t="s">
        <v>274</v>
      </c>
      <c r="D249" t="s">
        <v>27</v>
      </c>
      <c r="E249">
        <v>83.799544918916297</v>
      </c>
      <c r="F249">
        <v>-5.3338792941393498</v>
      </c>
      <c r="G249" s="3">
        <v>14.358775138854901</v>
      </c>
      <c r="H249" s="3">
        <v>13.3147583007812</v>
      </c>
      <c r="I249" s="3">
        <v>12.638129234313899</v>
      </c>
      <c r="J249" s="3">
        <v>2895</v>
      </c>
      <c r="K249" s="3">
        <v>6.8636363636363598</v>
      </c>
      <c r="L249" s="3">
        <v>5.03570556640625</v>
      </c>
      <c r="M249" s="3">
        <v>5.96414566040053E-2</v>
      </c>
      <c r="N249" s="3">
        <v>8.1278038024903396E-2</v>
      </c>
      <c r="O249" s="3">
        <v>6.6025352478026905E-2</v>
      </c>
      <c r="P249" s="5">
        <v>4.6641596703980097</v>
      </c>
      <c r="Q249" s="2">
        <v>3.1063616438339998E-2</v>
      </c>
      <c r="R249" s="1">
        <v>1.5064381952223201E-12</v>
      </c>
      <c r="S249" s="5">
        <v>4.6619852369852302</v>
      </c>
      <c r="T249" s="2">
        <v>4.0948320845684699E-2</v>
      </c>
      <c r="U249" s="1">
        <v>6.6054104647344204E-25</v>
      </c>
      <c r="V249" s="5">
        <v>4.6685146280734502</v>
      </c>
      <c r="W249" s="2">
        <v>3.3154178726274797E-2</v>
      </c>
      <c r="X249" s="1">
        <v>3.9880817535436599E-22</v>
      </c>
      <c r="Y249" t="s">
        <v>369</v>
      </c>
      <c r="Z249" s="3">
        <f>AVERAGE(P249,S249,V249)</f>
        <v>4.6648865118188967</v>
      </c>
      <c r="AA249" s="2">
        <f>AVERAGE(Q249,T249,W249)</f>
        <v>3.5055372003433165E-2</v>
      </c>
      <c r="AB249" s="3">
        <f>W249/Q249</f>
        <v>1.0672993851853816</v>
      </c>
    </row>
    <row r="250" spans="1:28" x14ac:dyDescent="0.2">
      <c r="A250" s="4">
        <v>248</v>
      </c>
      <c r="B250">
        <v>44199508522569</v>
      </c>
      <c r="C250" t="s">
        <v>275</v>
      </c>
      <c r="D250" t="s">
        <v>54</v>
      </c>
      <c r="E250">
        <v>83.818259781734298</v>
      </c>
      <c r="F250">
        <v>-5.3640726392388398</v>
      </c>
      <c r="G250" s="3">
        <v>13.454195022583001</v>
      </c>
      <c r="H250" s="3">
        <v>12.9034576416015</v>
      </c>
      <c r="I250" s="3">
        <v>12.562925338745099</v>
      </c>
      <c r="J250" s="3">
        <v>3025</v>
      </c>
      <c r="K250" s="3">
        <v>5.7407407407407396</v>
      </c>
      <c r="L250" s="3">
        <v>0.75552664862738705</v>
      </c>
      <c r="M250" s="3">
        <v>4.3602943420410101E-2</v>
      </c>
      <c r="N250" s="3">
        <v>4.6614074707033298E-2</v>
      </c>
      <c r="O250" s="3">
        <v>7.3661804199218694E-2</v>
      </c>
      <c r="P250" s="5">
        <v>4.7803690141563202E-2</v>
      </c>
      <c r="Q250" s="2">
        <v>2.6713338384586199E-2</v>
      </c>
      <c r="R250" s="1">
        <v>4.8826794369496697E-2</v>
      </c>
      <c r="S250" s="5">
        <v>6.02821114098437E-2</v>
      </c>
      <c r="T250" s="2">
        <v>5.1461282882148802E-2</v>
      </c>
      <c r="U250" s="1">
        <v>0.99995986696792505</v>
      </c>
      <c r="V250" s="5">
        <v>0.49773323046803702</v>
      </c>
      <c r="W250" s="2">
        <v>1.7582228112318202E-2</v>
      </c>
      <c r="X250" s="1">
        <v>2.2581258344596001E-2</v>
      </c>
    </row>
    <row r="251" spans="1:28" x14ac:dyDescent="0.2">
      <c r="A251" s="4">
        <v>249</v>
      </c>
      <c r="B251">
        <v>44199508519218</v>
      </c>
      <c r="C251" t="s">
        <v>276</v>
      </c>
      <c r="D251" t="s">
        <v>25</v>
      </c>
      <c r="E251">
        <v>83.806737021486597</v>
      </c>
      <c r="F251">
        <v>-5.3558509551548799</v>
      </c>
      <c r="G251" s="3">
        <v>13.9739475250244</v>
      </c>
      <c r="H251" s="3">
        <v>13.3647871017456</v>
      </c>
      <c r="I251" s="3">
        <v>12.941596031188899</v>
      </c>
      <c r="J251" s="3">
        <v>3060</v>
      </c>
      <c r="K251" s="3">
        <v>5.4814814814814801</v>
      </c>
      <c r="L251" s="3">
        <v>2.74189013526553</v>
      </c>
      <c r="M251" s="3">
        <v>6.3464164733888495E-2</v>
      </c>
      <c r="N251" s="3">
        <v>7.9817199707031605E-2</v>
      </c>
      <c r="O251" s="3">
        <v>7.1696281433105399E-2</v>
      </c>
      <c r="P251" s="5">
        <v>4.5415133899510997E-2</v>
      </c>
      <c r="Q251" s="2">
        <v>2.20593380702899E-2</v>
      </c>
      <c r="R251" s="1">
        <v>2.2613360368528401E-2</v>
      </c>
      <c r="S251" s="5">
        <v>0.493483928806421</v>
      </c>
      <c r="T251" s="2">
        <v>2.1113535342654099E-2</v>
      </c>
      <c r="U251" s="1">
        <v>2.0513462877784199E-2</v>
      </c>
      <c r="V251" s="5">
        <v>6.8732959882695205E-2</v>
      </c>
      <c r="W251" s="2">
        <v>6.4513256334764194E-2</v>
      </c>
      <c r="X251" s="1">
        <v>0.99999406037833505</v>
      </c>
    </row>
    <row r="252" spans="1:28" x14ac:dyDescent="0.2">
      <c r="A252" s="4">
        <v>250</v>
      </c>
      <c r="B252">
        <v>44199508520123</v>
      </c>
      <c r="C252" t="s">
        <v>277</v>
      </c>
      <c r="D252" t="s">
        <v>27</v>
      </c>
      <c r="E252">
        <v>83.8139413069554</v>
      </c>
      <c r="F252">
        <v>-5.3172571141274396</v>
      </c>
      <c r="G252" s="3">
        <v>12.639752388000399</v>
      </c>
      <c r="H252" s="3">
        <v>12.0830764770507</v>
      </c>
      <c r="I252" s="3">
        <v>11.7485284805297</v>
      </c>
      <c r="J252" s="3">
        <v>3099</v>
      </c>
      <c r="K252" s="3">
        <v>5.1925925925925904</v>
      </c>
      <c r="L252" s="3">
        <v>2.1499198277791298</v>
      </c>
      <c r="M252" s="3">
        <v>3.1213188171387001E-2</v>
      </c>
      <c r="N252" s="3">
        <v>3.8839912414550398E-2</v>
      </c>
      <c r="O252" s="3">
        <v>4.3233489990232202E-2</v>
      </c>
      <c r="P252" s="5">
        <v>4.6788246431601503E-2</v>
      </c>
      <c r="Q252" s="2">
        <v>1.0631265111010599E-2</v>
      </c>
      <c r="R252" s="1">
        <v>0.109191623568031</v>
      </c>
      <c r="S252" s="5">
        <v>0.14885763692478601</v>
      </c>
      <c r="T252" s="2">
        <v>9.3943105918525404E-3</v>
      </c>
      <c r="U252" s="1">
        <v>9.6472335791776803E-2</v>
      </c>
      <c r="V252" s="5">
        <v>0.33274409654055598</v>
      </c>
      <c r="W252" s="2">
        <v>1.3559882248120599E-2</v>
      </c>
      <c r="X252" s="1">
        <v>3.6881312825997399E-3</v>
      </c>
    </row>
    <row r="253" spans="1:28" x14ac:dyDescent="0.2">
      <c r="A253" s="4">
        <v>251</v>
      </c>
      <c r="B253">
        <v>44199508561080</v>
      </c>
      <c r="C253" t="s">
        <v>278</v>
      </c>
      <c r="D253" t="s">
        <v>27</v>
      </c>
      <c r="E253">
        <v>83.880773128034093</v>
      </c>
      <c r="F253">
        <v>-5.3381217221029802</v>
      </c>
      <c r="G253" s="3">
        <v>13.700603485107401</v>
      </c>
      <c r="H253" s="3">
        <v>12.911821365356399</v>
      </c>
      <c r="I253" s="3">
        <v>12.522871017456</v>
      </c>
      <c r="J253" s="3">
        <v>3070</v>
      </c>
      <c r="K253" s="3">
        <v>5.4074074074074003</v>
      </c>
      <c r="L253" s="3">
        <v>3.6645017137714402</v>
      </c>
      <c r="M253" s="3">
        <v>5.1503276824950803E-2</v>
      </c>
      <c r="N253" s="3">
        <v>5.7577133178710903E-2</v>
      </c>
      <c r="O253" s="3">
        <v>4.4350528717041302E-2</v>
      </c>
      <c r="P253" s="5">
        <v>0.98843118842871702</v>
      </c>
      <c r="Q253" s="2">
        <v>2.58546955873061E-2</v>
      </c>
      <c r="R253" s="1">
        <v>0.140554778023192</v>
      </c>
      <c r="S253" s="5">
        <v>0.98843118842871702</v>
      </c>
      <c r="T253" s="2">
        <v>1.8337775464957198E-2</v>
      </c>
      <c r="U253" s="1">
        <v>3.08424277966272E-2</v>
      </c>
      <c r="V253" s="5">
        <v>0.111292425776917</v>
      </c>
      <c r="W253" s="2">
        <v>1.5559796770228E-2</v>
      </c>
      <c r="X253" s="1">
        <v>5.2315722282617501E-3</v>
      </c>
    </row>
    <row r="254" spans="1:28" x14ac:dyDescent="0.2">
      <c r="A254" s="4">
        <v>252</v>
      </c>
      <c r="B254">
        <v>44199508561125</v>
      </c>
      <c r="C254" t="s">
        <v>279</v>
      </c>
      <c r="D254" t="s">
        <v>25</v>
      </c>
      <c r="E254">
        <v>83.880029413803797</v>
      </c>
      <c r="F254">
        <v>-5.3255506474252803</v>
      </c>
      <c r="G254" s="3">
        <v>14.0210428237915</v>
      </c>
      <c r="H254" s="3">
        <v>13.095140457153301</v>
      </c>
      <c r="I254" s="3">
        <v>12.517295837402299</v>
      </c>
      <c r="J254" s="3">
        <v>2855</v>
      </c>
      <c r="K254" s="3">
        <v>7.1470588235294104</v>
      </c>
      <c r="L254" s="3">
        <v>12.534917195638</v>
      </c>
      <c r="M254" s="3">
        <v>5.4063796997070299E-2</v>
      </c>
      <c r="N254" s="3">
        <v>5.7191848754882799E-2</v>
      </c>
      <c r="O254" s="3">
        <v>4.1725158691406201E-2</v>
      </c>
      <c r="P254" s="5">
        <v>2.3131987817102302</v>
      </c>
      <c r="Q254" s="2">
        <v>2.2406142719519202E-2</v>
      </c>
      <c r="R254" s="1">
        <v>6.0395422793681302E-10</v>
      </c>
      <c r="S254" s="5">
        <v>2.3158773351860402</v>
      </c>
      <c r="T254" s="2">
        <v>2.6891559386454201E-2</v>
      </c>
      <c r="U254" s="1">
        <v>2.7554251737329099E-21</v>
      </c>
      <c r="V254" s="5">
        <v>4.7831585878781398E-2</v>
      </c>
      <c r="W254" s="2">
        <v>2.96274385938281E-2</v>
      </c>
      <c r="X254" s="1">
        <v>1.98228435337395E-2</v>
      </c>
      <c r="Y254" t="s">
        <v>369</v>
      </c>
      <c r="Z254" s="3">
        <f>AVERAGE(P254,S254)</f>
        <v>2.314538058448135</v>
      </c>
      <c r="AA254" s="2">
        <f>AVERAGE(Q254,T254)</f>
        <v>2.4648851052986701E-2</v>
      </c>
    </row>
    <row r="255" spans="1:28" ht="17" x14ac:dyDescent="0.25">
      <c r="A255" s="4">
        <v>253</v>
      </c>
      <c r="B255">
        <v>44199508561912</v>
      </c>
      <c r="C255" t="s">
        <v>280</v>
      </c>
      <c r="D255" t="s">
        <v>25</v>
      </c>
      <c r="E255">
        <v>83.959107486393705</v>
      </c>
      <c r="F255">
        <v>-5.3547044541332802</v>
      </c>
      <c r="G255" s="3">
        <v>13.123561859130801</v>
      </c>
      <c r="H255" s="3">
        <v>12.2693576812744</v>
      </c>
      <c r="I255" s="3">
        <v>11.742006301879799</v>
      </c>
      <c r="J255" s="3">
        <v>3198</v>
      </c>
      <c r="K255" s="3">
        <v>4.4965517241379303</v>
      </c>
      <c r="L255" s="3">
        <v>16.648253197763399</v>
      </c>
      <c r="M255" s="3">
        <v>0.28321743011474598</v>
      </c>
      <c r="N255" s="3">
        <v>0.19812965393066401</v>
      </c>
      <c r="O255" s="3">
        <v>0.16482639312744099</v>
      </c>
      <c r="P255" s="5">
        <v>0.669296454945005</v>
      </c>
      <c r="Q255" s="2">
        <v>0.11595995605644301</v>
      </c>
      <c r="R255" s="1">
        <v>1.6532790081432201E-5</v>
      </c>
      <c r="S255" s="5">
        <v>0.66925166198188502</v>
      </c>
      <c r="T255" s="2">
        <v>8.0499745869536593E-2</v>
      </c>
      <c r="U255" s="1">
        <v>1.19161248372244E-7</v>
      </c>
      <c r="V255" s="5">
        <v>2.0329250525174398</v>
      </c>
      <c r="W255" s="2">
        <v>5.8174988589217699E-2</v>
      </c>
      <c r="X255" s="1">
        <v>1.2961135775410601E-4</v>
      </c>
      <c r="Y255" t="s">
        <v>372</v>
      </c>
      <c r="Z255">
        <v>0.67</v>
      </c>
      <c r="AA255" s="6">
        <v>0.115</v>
      </c>
    </row>
    <row r="256" spans="1:28" x14ac:dyDescent="0.2">
      <c r="A256" s="4">
        <v>254</v>
      </c>
      <c r="B256">
        <v>44199508561967</v>
      </c>
      <c r="C256" t="s">
        <v>281</v>
      </c>
      <c r="D256" t="s">
        <v>25</v>
      </c>
      <c r="E256">
        <v>83.940887723648203</v>
      </c>
      <c r="F256">
        <v>-5.3714672862219004</v>
      </c>
      <c r="G256" s="3">
        <v>15.6817770004272</v>
      </c>
      <c r="H256" s="3">
        <v>15.120903968811</v>
      </c>
      <c r="I256" s="3">
        <v>14.604153633117599</v>
      </c>
      <c r="J256" s="3">
        <v>2606</v>
      </c>
      <c r="K256" s="3">
        <v>8.3354838709677406</v>
      </c>
      <c r="L256" s="3">
        <v>1.78536969139462</v>
      </c>
      <c r="M256" s="3">
        <v>5.3902053833009902E-2</v>
      </c>
      <c r="N256" s="3">
        <v>4.7950172424316699E-2</v>
      </c>
      <c r="O256" s="3">
        <v>7.3154640197754903E-2</v>
      </c>
      <c r="P256" s="5">
        <v>4.6905219790958103E-2</v>
      </c>
      <c r="Q256" s="2">
        <v>1.8790985257374201E-2</v>
      </c>
      <c r="R256" s="1">
        <v>5.9151075022108902E-2</v>
      </c>
      <c r="S256" s="5">
        <v>0.13198999951603399</v>
      </c>
      <c r="T256" s="2">
        <v>1.45667422985416E-2</v>
      </c>
      <c r="U256" s="1">
        <v>1.9753106311050098E-2</v>
      </c>
      <c r="V256" s="5">
        <v>4.2510865113879998E-2</v>
      </c>
      <c r="W256" s="2">
        <v>2.01627406763349E-2</v>
      </c>
      <c r="X256" s="1">
        <v>6.2641471717989304E-3</v>
      </c>
    </row>
    <row r="257" spans="1:28" x14ac:dyDescent="0.2">
      <c r="A257" s="4">
        <v>255</v>
      </c>
      <c r="B257">
        <v>44199508561611</v>
      </c>
      <c r="C257" t="s">
        <v>282</v>
      </c>
      <c r="D257" t="s">
        <v>27</v>
      </c>
      <c r="E257">
        <v>83.908636762362505</v>
      </c>
      <c r="F257">
        <v>-5.3409371099965997</v>
      </c>
      <c r="G257" s="3">
        <v>13.848430633544901</v>
      </c>
      <c r="H257" s="3">
        <v>12.6544170379638</v>
      </c>
      <c r="I257" s="3">
        <v>11.923600196838301</v>
      </c>
      <c r="J257" s="3">
        <v>3091</v>
      </c>
      <c r="K257" s="3">
        <v>5.2518518518518498</v>
      </c>
      <c r="L257" s="3">
        <v>0.54555226468491802</v>
      </c>
      <c r="M257" s="3">
        <v>2.1343708038329998E-2</v>
      </c>
      <c r="N257" s="3">
        <v>1.95450782775878E-2</v>
      </c>
      <c r="O257" s="3">
        <v>2.1977424621582E-2</v>
      </c>
      <c r="P257" s="5">
        <v>8.9057133357675705E-2</v>
      </c>
      <c r="Q257" s="2">
        <v>9.17900483675624E-3</v>
      </c>
      <c r="R257" s="1">
        <v>3.0448994503606101E-3</v>
      </c>
      <c r="S257" s="5">
        <v>0.23893050279151601</v>
      </c>
      <c r="T257" s="2">
        <v>6.2671454933592198E-3</v>
      </c>
      <c r="U257" s="1">
        <v>1.21481727580012E-2</v>
      </c>
      <c r="V257" s="5">
        <v>0.22329310319161599</v>
      </c>
      <c r="W257" s="2">
        <v>6.7403506393492203E-3</v>
      </c>
      <c r="X257" s="1">
        <v>1.00715213903796E-2</v>
      </c>
    </row>
    <row r="258" spans="1:28" x14ac:dyDescent="0.2">
      <c r="A258" s="4">
        <v>256</v>
      </c>
      <c r="B258">
        <v>44199508560841</v>
      </c>
      <c r="C258" t="s">
        <v>283</v>
      </c>
      <c r="D258" t="s">
        <v>25</v>
      </c>
      <c r="E258">
        <v>83.842712926949005</v>
      </c>
      <c r="F258">
        <v>-5.3024257063568703</v>
      </c>
      <c r="G258" s="3">
        <v>13.299964904785099</v>
      </c>
      <c r="H258" s="3">
        <v>12.5283660888671</v>
      </c>
      <c r="I258" s="3">
        <v>12.083745956420801</v>
      </c>
      <c r="J258" s="3">
        <v>3073</v>
      </c>
      <c r="K258" s="3">
        <v>5.38518518518518</v>
      </c>
      <c r="L258" s="3">
        <v>1.1228198728699601</v>
      </c>
      <c r="M258" s="3">
        <v>2.7802181243897502E-2</v>
      </c>
      <c r="N258" s="3">
        <v>2.2805213928222601E-2</v>
      </c>
      <c r="O258" s="3">
        <v>3.0497169494626698E-2</v>
      </c>
      <c r="P258" s="5">
        <v>0.98852889811519695</v>
      </c>
      <c r="Q258" s="2">
        <v>1.03330487478367E-2</v>
      </c>
      <c r="R258" s="1">
        <v>1.0426626736383501E-5</v>
      </c>
      <c r="S258" s="5">
        <v>4.3242502079252301E-2</v>
      </c>
      <c r="T258" s="2">
        <v>7.4511489451334302E-3</v>
      </c>
      <c r="U258" s="1">
        <v>1.4355938192726499E-3</v>
      </c>
      <c r="V258" s="5">
        <v>0.98862662712143601</v>
      </c>
      <c r="W258" s="2">
        <v>1.1981314040147E-2</v>
      </c>
      <c r="X258" s="1">
        <v>2.53619651889345E-3</v>
      </c>
    </row>
    <row r="259" spans="1:28" x14ac:dyDescent="0.2">
      <c r="A259" s="4">
        <v>257</v>
      </c>
      <c r="B259">
        <v>44199508520042</v>
      </c>
      <c r="C259" t="s">
        <v>284</v>
      </c>
      <c r="D259" t="s">
        <v>25</v>
      </c>
      <c r="E259">
        <v>83.819844887996297</v>
      </c>
      <c r="F259">
        <v>-5.2879867216105696</v>
      </c>
      <c r="G259" s="3">
        <v>13.4330339431762</v>
      </c>
      <c r="H259" s="3">
        <v>12.560285568237299</v>
      </c>
      <c r="I259" s="3">
        <v>11.991283416748001</v>
      </c>
      <c r="J259" s="3">
        <v>3078</v>
      </c>
      <c r="K259" s="3">
        <v>5.3481481481481401</v>
      </c>
      <c r="L259" s="3">
        <v>1.32585104306538</v>
      </c>
      <c r="M259" s="3">
        <v>2.7446746826171799E-2</v>
      </c>
      <c r="N259" s="3">
        <v>3.270683288574E-2</v>
      </c>
      <c r="O259" s="3">
        <v>2.37500190734856E-2</v>
      </c>
      <c r="P259" s="5">
        <v>7.5319607532996394E-2</v>
      </c>
      <c r="Q259" s="2">
        <v>1.00475882917993E-2</v>
      </c>
      <c r="R259" s="1">
        <v>1.1456102038995801E-2</v>
      </c>
      <c r="S259" s="5">
        <v>4.7996651419666803E-2</v>
      </c>
      <c r="T259" s="2">
        <v>9.8125132416826393E-3</v>
      </c>
      <c r="U259" s="1">
        <v>8.1724251111346697E-3</v>
      </c>
      <c r="V259" s="5">
        <v>4.5473372198070697E-2</v>
      </c>
      <c r="W259" s="2">
        <v>8.3633349253279393E-3</v>
      </c>
      <c r="X259" s="1">
        <v>1.44942889766608E-2</v>
      </c>
    </row>
    <row r="260" spans="1:28" x14ac:dyDescent="0.2">
      <c r="A260" s="4">
        <v>258</v>
      </c>
      <c r="B260">
        <v>44199508520338</v>
      </c>
      <c r="C260" t="s">
        <v>285</v>
      </c>
      <c r="D260" t="s">
        <v>25</v>
      </c>
      <c r="E260">
        <v>83.822674159562396</v>
      </c>
      <c r="F260">
        <v>-5.2824790290362102</v>
      </c>
      <c r="G260" s="3">
        <v>14.411836624145501</v>
      </c>
      <c r="H260" s="3">
        <v>13.5870504379272</v>
      </c>
      <c r="I260" s="3">
        <v>13.0628967285156</v>
      </c>
      <c r="J260" s="3">
        <v>3039</v>
      </c>
      <c r="K260" s="3">
        <v>5.6370370370370297</v>
      </c>
      <c r="L260" s="3">
        <v>0.84959459304809504</v>
      </c>
      <c r="M260" s="3">
        <v>4.24228668212904E-2</v>
      </c>
      <c r="N260" s="3">
        <v>3.66987228393576E-2</v>
      </c>
      <c r="O260" s="3">
        <v>2.6350784301756702E-2</v>
      </c>
      <c r="P260" s="5">
        <v>0.25394784735977699</v>
      </c>
      <c r="Q260" s="2">
        <v>1.23044852369751E-2</v>
      </c>
      <c r="R260" s="1">
        <v>1.2726936235846101E-2</v>
      </c>
      <c r="S260" s="5">
        <v>4.35887572502935E-2</v>
      </c>
      <c r="T260" s="2">
        <v>1.029445868687E-2</v>
      </c>
      <c r="U260" s="1">
        <v>5.7849815824576904E-3</v>
      </c>
      <c r="V260" s="5">
        <v>5.8630837212756498E-2</v>
      </c>
      <c r="W260" s="2">
        <v>2.55408676135312E-2</v>
      </c>
      <c r="X260" s="1">
        <v>0.99998939115825702</v>
      </c>
    </row>
    <row r="261" spans="1:28" ht="17" x14ac:dyDescent="0.25">
      <c r="A261" s="4">
        <v>259</v>
      </c>
      <c r="B261">
        <v>44199508520041</v>
      </c>
      <c r="C261" t="s">
        <v>286</v>
      </c>
      <c r="D261" t="s">
        <v>25</v>
      </c>
      <c r="E261">
        <v>83.830712940889399</v>
      </c>
      <c r="F261">
        <v>-5.2886920215217001</v>
      </c>
      <c r="G261" s="3">
        <v>14.634585380554199</v>
      </c>
      <c r="H261" s="3">
        <v>13.9385557174682</v>
      </c>
      <c r="I261" s="3">
        <v>13.369518280029199</v>
      </c>
      <c r="J261" s="3">
        <v>2792</v>
      </c>
      <c r="K261" s="3">
        <v>7.5176470588235196</v>
      </c>
      <c r="L261" s="3">
        <v>3.7714328765869101</v>
      </c>
      <c r="M261" s="3">
        <v>5.7198715209960199E-2</v>
      </c>
      <c r="N261" s="3">
        <v>5.6396293640137402E-2</v>
      </c>
      <c r="O261" s="3">
        <v>4.2498207092284801E-2</v>
      </c>
      <c r="P261" s="5">
        <v>3.79649139458364</v>
      </c>
      <c r="Q261" s="2">
        <v>2.5043258295723701E-2</v>
      </c>
      <c r="R261" s="1">
        <v>1.6198079428919699E-8</v>
      </c>
      <c r="S261" s="5">
        <v>0.78976135944821702</v>
      </c>
      <c r="T261" s="2">
        <v>3.77138399535153E-2</v>
      </c>
      <c r="U261" s="1">
        <v>0.15023947095938101</v>
      </c>
      <c r="V261" s="5">
        <v>0.79007334544784102</v>
      </c>
      <c r="W261" s="2">
        <v>3.6709536113771903E-2</v>
      </c>
      <c r="X261" s="1">
        <v>0.95203526482539802</v>
      </c>
      <c r="Y261" t="s">
        <v>372</v>
      </c>
      <c r="Z261">
        <v>3.8</v>
      </c>
      <c r="AA261" s="6">
        <v>2.3E-2</v>
      </c>
    </row>
    <row r="262" spans="1:28" x14ac:dyDescent="0.2">
      <c r="A262" s="4">
        <v>260</v>
      </c>
      <c r="B262">
        <v>44199508561054</v>
      </c>
      <c r="C262" t="s">
        <v>287</v>
      </c>
      <c r="D262" t="s">
        <v>25</v>
      </c>
      <c r="E262">
        <v>83.876515436909401</v>
      </c>
      <c r="F262">
        <v>-5.3015758753594602</v>
      </c>
      <c r="G262" s="3">
        <v>14.770510673522899</v>
      </c>
      <c r="H262" s="3">
        <v>13.926944732666</v>
      </c>
      <c r="I262" s="3">
        <v>13.4000024795532</v>
      </c>
      <c r="J262" s="3">
        <v>2837</v>
      </c>
      <c r="K262" s="3">
        <v>7.2529411764705802</v>
      </c>
      <c r="L262" s="3">
        <v>1.1292535370471399</v>
      </c>
      <c r="M262" s="3">
        <v>2.7647018432617101E-2</v>
      </c>
      <c r="N262" s="3">
        <v>3.4533977508544901E-2</v>
      </c>
      <c r="O262" s="3">
        <v>3.8910865783691399E-2</v>
      </c>
      <c r="P262" s="5">
        <v>5.1777574693777501E-2</v>
      </c>
      <c r="Q262" s="2">
        <v>8.1670364991828902E-3</v>
      </c>
      <c r="R262" s="1">
        <v>8.2881035515984094E-2</v>
      </c>
      <c r="S262" s="5">
        <v>0.125083910806461</v>
      </c>
      <c r="T262" s="2">
        <v>1.9774355437069301E-2</v>
      </c>
      <c r="U262" s="1">
        <v>0.91167168391202202</v>
      </c>
      <c r="V262" s="5">
        <v>7.5119879306890999E-2</v>
      </c>
      <c r="W262" s="2">
        <v>8.79336014000511E-3</v>
      </c>
      <c r="X262" s="1">
        <v>8.7444665640477898E-2</v>
      </c>
    </row>
    <row r="263" spans="1:28" x14ac:dyDescent="0.2">
      <c r="A263" s="4">
        <v>261</v>
      </c>
      <c r="B263">
        <v>44199508561033</v>
      </c>
      <c r="C263" t="s">
        <v>288</v>
      </c>
      <c r="D263" t="s">
        <v>54</v>
      </c>
      <c r="E263">
        <v>83.859748300640703</v>
      </c>
      <c r="F263">
        <v>-5.2957059940961297</v>
      </c>
      <c r="G263" s="3">
        <v>15.3902387619018</v>
      </c>
      <c r="H263" s="3">
        <v>14.603492736816399</v>
      </c>
      <c r="I263" s="3">
        <v>13.985608100891101</v>
      </c>
      <c r="J263" s="3">
        <v>2747</v>
      </c>
      <c r="K263" s="3">
        <v>7.7823529411764696</v>
      </c>
      <c r="L263" s="3">
        <v>2.3733681042988999</v>
      </c>
      <c r="M263" s="3">
        <v>6.1864852905273403E-2</v>
      </c>
      <c r="N263" s="3">
        <v>4.6497249603273602E-2</v>
      </c>
      <c r="O263" s="3">
        <v>4.1688919067382799E-2</v>
      </c>
      <c r="P263" s="5">
        <v>5.2741283587547302E-2</v>
      </c>
      <c r="Q263" s="2">
        <v>2.47657041996646E-2</v>
      </c>
      <c r="R263" s="1">
        <v>1.54078027190418E-2</v>
      </c>
      <c r="S263" s="5">
        <v>46.511434108527098</v>
      </c>
      <c r="T263" s="2">
        <v>1.42773074868245E-2</v>
      </c>
      <c r="U263" s="1">
        <v>1.98076530097024E-2</v>
      </c>
      <c r="V263" s="5">
        <v>1.0858897093422999</v>
      </c>
      <c r="W263" s="2">
        <v>1.3206640337309301E-2</v>
      </c>
      <c r="X263" s="1">
        <v>2.5379472433988401E-2</v>
      </c>
    </row>
    <row r="264" spans="1:28" x14ac:dyDescent="0.2">
      <c r="A264" s="4">
        <v>262</v>
      </c>
      <c r="B264">
        <v>44199508560799</v>
      </c>
      <c r="C264" t="s">
        <v>289</v>
      </c>
      <c r="D264" t="s">
        <v>25</v>
      </c>
      <c r="E264">
        <v>83.841554436547895</v>
      </c>
      <c r="F264">
        <v>-5.2846938936991101</v>
      </c>
      <c r="G264" s="3">
        <v>12.7870635986328</v>
      </c>
      <c r="H264" s="3">
        <v>12.1120195388793</v>
      </c>
      <c r="I264" s="3">
        <v>11.809093475341699</v>
      </c>
      <c r="J264" s="3">
        <v>3149</v>
      </c>
      <c r="K264" s="3">
        <v>4.8344827586206804</v>
      </c>
      <c r="L264" s="3">
        <v>2.18218036726409</v>
      </c>
      <c r="M264" s="3">
        <v>4.4759750366210903E-2</v>
      </c>
      <c r="N264" s="3">
        <v>3.8445949554443297E-2</v>
      </c>
      <c r="O264" s="3">
        <v>4.2536735534667899E-2</v>
      </c>
      <c r="P264" s="5">
        <v>5.1774893904171101E-2</v>
      </c>
      <c r="Q264" s="2">
        <v>1.3836460703607899E-2</v>
      </c>
      <c r="R264" s="1">
        <v>3.4406466443694999E-3</v>
      </c>
      <c r="S264" s="5">
        <v>0.13204577165669701</v>
      </c>
      <c r="T264" s="2">
        <v>9.6258025843196995E-3</v>
      </c>
      <c r="U264" s="1">
        <v>7.0451282336107798E-2</v>
      </c>
      <c r="V264" s="5">
        <v>0.49912444888112401</v>
      </c>
      <c r="W264" s="2">
        <v>1.9102192228169002E-2</v>
      </c>
      <c r="X264" s="1">
        <v>5.4753293402417698E-3</v>
      </c>
    </row>
    <row r="265" spans="1:28" x14ac:dyDescent="0.2">
      <c r="A265" s="4">
        <v>263</v>
      </c>
      <c r="B265">
        <v>44199508560800</v>
      </c>
      <c r="C265" t="s">
        <v>290</v>
      </c>
      <c r="D265" t="s">
        <v>25</v>
      </c>
      <c r="E265">
        <v>83.841196043472294</v>
      </c>
      <c r="F265">
        <v>-5.2842867245817597</v>
      </c>
      <c r="G265" s="3">
        <v>13.0216808319091</v>
      </c>
      <c r="H265" s="3">
        <v>12.2712745666503</v>
      </c>
      <c r="I265" s="3">
        <v>11.9225549697875</v>
      </c>
      <c r="J265" s="3">
        <v>3194</v>
      </c>
      <c r="K265" s="3">
        <v>4.5241379310344803</v>
      </c>
      <c r="L265" s="3">
        <v>4.2396579318576304</v>
      </c>
      <c r="M265" s="3">
        <v>5.6831169128416903E-2</v>
      </c>
      <c r="N265" s="3">
        <v>5.7970523834228502E-2</v>
      </c>
      <c r="O265" s="3">
        <v>8.1007957458496094E-2</v>
      </c>
      <c r="P265" s="5">
        <v>7.9352153097391895E-2</v>
      </c>
      <c r="Q265" s="2">
        <v>2.5231141903684501E-2</v>
      </c>
      <c r="R265" s="1">
        <v>0.14022618453326699</v>
      </c>
      <c r="S265" s="5">
        <v>0.49997291802076499</v>
      </c>
      <c r="T265" s="2">
        <v>1.9265825034405101E-2</v>
      </c>
      <c r="U265" s="1">
        <v>1.6160239797835801E-4</v>
      </c>
      <c r="V265" s="5">
        <v>77.519056847545201</v>
      </c>
      <c r="W265" s="2">
        <v>2.61566997759979E-2</v>
      </c>
      <c r="X265" s="1">
        <v>3.07192108823448E-4</v>
      </c>
    </row>
    <row r="266" spans="1:28" x14ac:dyDescent="0.2">
      <c r="A266" s="4">
        <v>264</v>
      </c>
      <c r="B266">
        <v>44199508520062</v>
      </c>
      <c r="C266" t="s">
        <v>291</v>
      </c>
      <c r="D266" t="s">
        <v>54</v>
      </c>
      <c r="E266">
        <v>83.819941066985905</v>
      </c>
      <c r="F266">
        <v>-5.2814599262517401</v>
      </c>
      <c r="G266" s="3">
        <v>13.5351400375366</v>
      </c>
      <c r="H266" s="3">
        <v>12.742418289184499</v>
      </c>
      <c r="I266" s="3">
        <v>12.338270187377899</v>
      </c>
      <c r="J266" s="3">
        <v>3118</v>
      </c>
      <c r="K266" s="3">
        <v>5.0518518518518496</v>
      </c>
      <c r="L266" s="3">
        <v>2.24189281463623</v>
      </c>
      <c r="M266" s="3">
        <v>3.1279754638672899E-2</v>
      </c>
      <c r="N266" s="3">
        <v>4.5425987243650198E-2</v>
      </c>
      <c r="O266" s="3">
        <v>4.50897216796875E-2</v>
      </c>
      <c r="P266" s="5">
        <v>3.4697981725653402</v>
      </c>
      <c r="Q266" s="2">
        <v>1.10149892763775E-2</v>
      </c>
      <c r="R266" s="1">
        <v>1.9832129619856702E-3</v>
      </c>
      <c r="S266" s="5">
        <v>0.49862669326020098</v>
      </c>
      <c r="T266" s="2">
        <v>6.7461707895821302E-2</v>
      </c>
      <c r="U266" s="1">
        <v>0.43251175999887598</v>
      </c>
      <c r="V266" s="5">
        <v>3.47341380108834</v>
      </c>
      <c r="W266" s="2">
        <v>1.8089715153001298E-2</v>
      </c>
      <c r="X266" s="1">
        <v>5.3323650098104E-9</v>
      </c>
      <c r="Y266" t="s">
        <v>369</v>
      </c>
      <c r="Z266">
        <v>3.47</v>
      </c>
      <c r="AA266" s="2">
        <f>AVERAGE(Q266,W266)</f>
        <v>1.4552352214689399E-2</v>
      </c>
      <c r="AB266" s="3">
        <f>W266/Q266</f>
        <v>1.6422816853572519</v>
      </c>
    </row>
    <row r="267" spans="1:28" x14ac:dyDescent="0.2">
      <c r="A267" s="4">
        <v>265</v>
      </c>
      <c r="B267">
        <v>44199508520449</v>
      </c>
      <c r="C267" t="s">
        <v>292</v>
      </c>
      <c r="D267" t="s">
        <v>25</v>
      </c>
      <c r="E267">
        <v>83.784788180047499</v>
      </c>
      <c r="F267">
        <v>-5.2723134502954601</v>
      </c>
      <c r="G267" s="3">
        <v>14.0550727844238</v>
      </c>
      <c r="H267" s="3">
        <v>13.2485132217407</v>
      </c>
      <c r="I267" s="3">
        <v>12.746587753295801</v>
      </c>
      <c r="J267" s="3">
        <v>3040</v>
      </c>
      <c r="K267" s="3">
        <v>5.6296296296296298</v>
      </c>
      <c r="L267" s="3">
        <v>0.49626243114471402</v>
      </c>
      <c r="M267" s="3">
        <v>1.3440895080567099E-2</v>
      </c>
      <c r="N267" s="3">
        <v>1.6356277465819202E-2</v>
      </c>
      <c r="O267" s="3">
        <v>1.7090034484860701E-2</v>
      </c>
      <c r="P267" s="5">
        <v>9.9721360736877401E-2</v>
      </c>
      <c r="Q267" s="2">
        <v>5.7559317775369703E-3</v>
      </c>
      <c r="R267" s="1">
        <v>2.6403017450601002E-4</v>
      </c>
      <c r="S267" s="5">
        <v>5.7152416604751198E-2</v>
      </c>
      <c r="T267" s="2">
        <v>6.5353088090692501E-3</v>
      </c>
      <c r="U267" s="1">
        <v>5.1775509465894795E-4</v>
      </c>
      <c r="V267" s="5">
        <v>0.80814274554172705</v>
      </c>
      <c r="W267" s="2">
        <v>6.1723297702722902E-3</v>
      </c>
      <c r="X267" s="1">
        <v>2.2076460967721599E-3</v>
      </c>
    </row>
    <row r="268" spans="1:28" x14ac:dyDescent="0.2">
      <c r="A268" s="4">
        <v>266</v>
      </c>
      <c r="B268">
        <v>44199508520072</v>
      </c>
      <c r="C268" t="s">
        <v>293</v>
      </c>
      <c r="D268" t="s">
        <v>27</v>
      </c>
      <c r="E268">
        <v>83.785960452993095</v>
      </c>
      <c r="F268">
        <v>-5.2798552920498896</v>
      </c>
      <c r="G268" s="3">
        <v>14.5097665786743</v>
      </c>
      <c r="H268" s="3">
        <v>13.757488250732401</v>
      </c>
      <c r="I268" s="3">
        <v>13.2829027175903</v>
      </c>
      <c r="J268" s="3">
        <v>2934</v>
      </c>
      <c r="K268" s="3">
        <v>6.5090909090908999</v>
      </c>
      <c r="L268" s="3">
        <v>0.39159774780273399</v>
      </c>
      <c r="M268" s="3">
        <v>2.4398040771483599E-2</v>
      </c>
      <c r="N268" s="3">
        <v>2.1320152282717299E-2</v>
      </c>
      <c r="O268" s="3">
        <v>2.0781707763671099E-2</v>
      </c>
      <c r="P268" s="5">
        <v>0.49999791666666599</v>
      </c>
      <c r="Q268" s="2">
        <v>1.1883918523863101E-2</v>
      </c>
      <c r="R268" s="1">
        <v>3.5501486803029898E-2</v>
      </c>
      <c r="S268" s="5">
        <v>5.4614438661358101E-2</v>
      </c>
      <c r="T268" s="2">
        <v>6.39869454878413E-3</v>
      </c>
      <c r="U268" s="1">
        <v>4.7088504388626802E-3</v>
      </c>
      <c r="V268" s="5">
        <v>5.3386070092642998E-2</v>
      </c>
      <c r="W268" s="2">
        <v>5.8977297281339498E-3</v>
      </c>
      <c r="X268" s="1">
        <v>5.2812734024853897E-2</v>
      </c>
    </row>
    <row r="269" spans="1:28" x14ac:dyDescent="0.2">
      <c r="A269" s="4">
        <v>267</v>
      </c>
      <c r="B269">
        <v>44199508520065</v>
      </c>
      <c r="C269" t="s">
        <v>294</v>
      </c>
      <c r="D269" t="s">
        <v>25</v>
      </c>
      <c r="E269">
        <v>83.788259566294201</v>
      </c>
      <c r="F269">
        <v>-5.28100101325197</v>
      </c>
      <c r="G269" s="3">
        <v>14.6352090835571</v>
      </c>
      <c r="H269" s="3">
        <v>13.761582374572701</v>
      </c>
      <c r="I269" s="3">
        <v>13.1747541427612</v>
      </c>
      <c r="J269" s="3">
        <v>2891</v>
      </c>
      <c r="K269" s="3">
        <v>6.9</v>
      </c>
      <c r="L269" s="3">
        <v>0.299223363399505</v>
      </c>
      <c r="M269" s="3">
        <v>2.1390342712400898E-2</v>
      </c>
      <c r="N269" s="3">
        <v>1.9159126281737202E-2</v>
      </c>
      <c r="O269" s="3">
        <v>1.79399490356431E-2</v>
      </c>
      <c r="P269" s="5">
        <v>0.50014796105498305</v>
      </c>
      <c r="Q269" s="2">
        <v>1.0717946853863101E-2</v>
      </c>
      <c r="R269" s="1">
        <v>9.0386807019492393E-2</v>
      </c>
      <c r="S269" s="5">
        <v>0.16581478963542701</v>
      </c>
      <c r="T269" s="2">
        <v>6.5386964689951397E-3</v>
      </c>
      <c r="U269" s="1">
        <v>5.3966169132218496E-3</v>
      </c>
      <c r="V269" s="5">
        <v>5.60630057371381E-2</v>
      </c>
      <c r="W269" s="2">
        <v>6.1740430123315296E-3</v>
      </c>
      <c r="X269" s="1">
        <v>4.3461582802391098E-3</v>
      </c>
    </row>
    <row r="270" spans="1:28" x14ac:dyDescent="0.2">
      <c r="A270" s="4">
        <v>268</v>
      </c>
      <c r="B270">
        <v>44199508520145</v>
      </c>
      <c r="C270" t="s">
        <v>295</v>
      </c>
      <c r="D270" t="s">
        <v>25</v>
      </c>
      <c r="E270">
        <v>83.806723509728101</v>
      </c>
      <c r="F270">
        <v>-5.3091461976940302</v>
      </c>
      <c r="G270" s="3">
        <v>14.4278154373168</v>
      </c>
      <c r="H270" s="3">
        <v>13.617774963378899</v>
      </c>
      <c r="I270" s="3">
        <v>13.012233734130801</v>
      </c>
      <c r="J270" s="3">
        <v>2834</v>
      </c>
      <c r="K270" s="3">
        <v>7.2705882352941096</v>
      </c>
      <c r="L270" s="3">
        <v>1.0599525769551501</v>
      </c>
      <c r="M270" s="3">
        <v>3.5947227478029399E-2</v>
      </c>
      <c r="N270" s="3">
        <v>2.5633239746094098E-2</v>
      </c>
      <c r="O270" s="3">
        <v>2.3515224456787099E-2</v>
      </c>
      <c r="P270" s="5">
        <v>0.20078221731419199</v>
      </c>
      <c r="Q270" s="2">
        <v>1.3234061663109999E-2</v>
      </c>
      <c r="R270" s="1">
        <v>1.4701948722023899E-3</v>
      </c>
      <c r="S270" s="5">
        <v>4.7381715004114297E-2</v>
      </c>
      <c r="T270" s="2">
        <v>7.9097330592267194E-3</v>
      </c>
      <c r="U270" s="1">
        <v>1.28059483037726E-2</v>
      </c>
      <c r="V270" s="5">
        <v>5.3972432565662198E-2</v>
      </c>
      <c r="W270" s="2">
        <v>2.6582943660209499E-2</v>
      </c>
      <c r="X270" s="1">
        <v>0.88666066625603202</v>
      </c>
    </row>
    <row r="271" spans="1:28" x14ac:dyDescent="0.2">
      <c r="A271" s="4">
        <v>269</v>
      </c>
      <c r="B271">
        <v>44199508520070</v>
      </c>
      <c r="C271" t="s">
        <v>296</v>
      </c>
      <c r="D271" t="s">
        <v>25</v>
      </c>
      <c r="E271">
        <v>83.812450634938202</v>
      </c>
      <c r="F271">
        <v>-5.2804043233303899</v>
      </c>
      <c r="G271" s="3">
        <v>16.747102737426701</v>
      </c>
      <c r="H271" s="3">
        <v>15.9494256973266</v>
      </c>
      <c r="I271" s="3">
        <v>15.218903541564901</v>
      </c>
      <c r="J271" s="3">
        <v>2466</v>
      </c>
      <c r="K271" s="3">
        <v>8.7870967741935395</v>
      </c>
      <c r="L271" s="3">
        <v>0.978986342748006</v>
      </c>
      <c r="M271" s="3">
        <v>5.7683944702144802E-2</v>
      </c>
      <c r="N271" s="3">
        <v>8.1577873229981807E-2</v>
      </c>
      <c r="O271" s="3">
        <v>7.5191116333005598E-2</v>
      </c>
      <c r="P271" s="5">
        <v>0.28771890704722403</v>
      </c>
      <c r="Q271" s="2">
        <v>2.1452715935883701E-2</v>
      </c>
      <c r="R271" s="1">
        <v>5.2058852073826399E-2</v>
      </c>
      <c r="S271" s="5">
        <v>0.36322539440388402</v>
      </c>
      <c r="T271" s="2">
        <v>2.3722160292507299E-2</v>
      </c>
      <c r="U271" s="1">
        <v>3.4169083854881399E-3</v>
      </c>
      <c r="V271" s="5">
        <v>5.1885034391273503E-2</v>
      </c>
      <c r="W271" s="2">
        <v>2.1310150230183601E-2</v>
      </c>
      <c r="X271" s="1">
        <v>5.1051847410951499E-2</v>
      </c>
    </row>
    <row r="272" spans="1:28" x14ac:dyDescent="0.2">
      <c r="A272" s="4">
        <v>270</v>
      </c>
      <c r="B272">
        <v>44199508520080</v>
      </c>
      <c r="C272" t="s">
        <v>297</v>
      </c>
      <c r="D272" t="s">
        <v>25</v>
      </c>
      <c r="E272">
        <v>83.815752761376999</v>
      </c>
      <c r="F272">
        <v>-5.2783976967201101</v>
      </c>
      <c r="G272" s="3">
        <v>16.9394207000732</v>
      </c>
      <c r="H272" s="3">
        <v>16.062440872192301</v>
      </c>
      <c r="I272" s="3">
        <v>15.2500200271606</v>
      </c>
      <c r="J272" s="3">
        <v>2464</v>
      </c>
      <c r="K272" s="3">
        <v>8.7935483870967701</v>
      </c>
      <c r="L272" s="3">
        <v>2.7379862467447901E-2</v>
      </c>
      <c r="M272" s="3">
        <v>7.30598449707002E-2</v>
      </c>
      <c r="N272" s="3">
        <v>5.6724548339843701E-2</v>
      </c>
      <c r="O272" s="3">
        <v>6.4491271972656194E-2</v>
      </c>
      <c r="P272" s="5">
        <v>0.24560267053083101</v>
      </c>
      <c r="Q272" s="2">
        <v>2.6551452422209899E-2</v>
      </c>
      <c r="R272" s="1">
        <v>5.88227580178219E-2</v>
      </c>
      <c r="S272" s="5">
        <v>5.4633236449990297E-2</v>
      </c>
      <c r="T272" s="2">
        <v>1.67015142199365E-2</v>
      </c>
      <c r="U272" s="1">
        <v>5.0627932681968201E-3</v>
      </c>
      <c r="V272" s="5">
        <v>4.2895079627897903E-2</v>
      </c>
      <c r="W272" s="2">
        <v>2.5939592765225901E-2</v>
      </c>
      <c r="X272" s="1">
        <v>0.74649559733512805</v>
      </c>
    </row>
    <row r="273" spans="1:28" x14ac:dyDescent="0.2">
      <c r="A273" s="4">
        <v>271</v>
      </c>
      <c r="B273">
        <v>44199508520297</v>
      </c>
      <c r="C273" t="s">
        <v>298</v>
      </c>
      <c r="D273" t="s">
        <v>27</v>
      </c>
      <c r="E273">
        <v>83.803020414208504</v>
      </c>
      <c r="F273">
        <v>-5.2620059953557803</v>
      </c>
      <c r="G273" s="3">
        <v>14.7795877456665</v>
      </c>
      <c r="H273" s="3">
        <v>13.983821868896401</v>
      </c>
      <c r="I273" s="3">
        <v>13.3525238037109</v>
      </c>
      <c r="J273" s="3">
        <v>2847</v>
      </c>
      <c r="K273" s="3">
        <v>7.1941176470588202</v>
      </c>
      <c r="L273" s="3">
        <v>5.0737797419230102</v>
      </c>
      <c r="M273" s="3">
        <v>7.0409774780271606E-2</v>
      </c>
      <c r="N273" s="3">
        <v>6.6419219970704504E-2</v>
      </c>
      <c r="O273" s="3">
        <v>6.2732410430907395E-2</v>
      </c>
      <c r="P273" s="5">
        <v>3.86247907815115</v>
      </c>
      <c r="Q273" s="2">
        <v>2.6675206241243501E-2</v>
      </c>
      <c r="R273" s="1">
        <v>4.8810998386926202E-4</v>
      </c>
      <c r="S273" s="5">
        <v>3.8639715352910802</v>
      </c>
      <c r="T273" s="2">
        <v>2.8463853357374499E-2</v>
      </c>
      <c r="U273" s="1">
        <v>1.5579845645431E-7</v>
      </c>
      <c r="V273" s="5">
        <v>3.87145115498774</v>
      </c>
      <c r="W273" s="2">
        <v>2.3700605705697601E-2</v>
      </c>
      <c r="X273" s="1">
        <v>4.4978382040116497E-5</v>
      </c>
      <c r="Y273" t="s">
        <v>373</v>
      </c>
      <c r="Z273">
        <v>3.87</v>
      </c>
      <c r="AA273" s="2">
        <v>2.5999999999999999E-2</v>
      </c>
    </row>
    <row r="274" spans="1:28" x14ac:dyDescent="0.2">
      <c r="A274" s="4">
        <v>272</v>
      </c>
      <c r="B274">
        <v>44199508520280</v>
      </c>
      <c r="C274" t="s">
        <v>299</v>
      </c>
      <c r="D274" t="s">
        <v>27</v>
      </c>
      <c r="E274">
        <v>83.803589794474107</v>
      </c>
      <c r="F274">
        <v>-5.2635449334175597</v>
      </c>
      <c r="G274" s="3">
        <v>15.115445137023899</v>
      </c>
      <c r="H274" s="3">
        <v>14.4425907135009</v>
      </c>
      <c r="I274" s="3">
        <v>13.87082862854</v>
      </c>
      <c r="J274" s="3">
        <v>2690</v>
      </c>
      <c r="K274" s="3">
        <v>8.0645161290322491</v>
      </c>
      <c r="L274" s="3">
        <v>2.2035607778897801</v>
      </c>
      <c r="M274" s="3">
        <v>4.2349338531494099E-2</v>
      </c>
      <c r="N274" s="3">
        <v>4.2834091186520498E-2</v>
      </c>
      <c r="O274" s="3">
        <v>4.8471832275390897E-2</v>
      </c>
      <c r="P274" s="5">
        <v>0.98716271799934097</v>
      </c>
      <c r="Q274" s="2">
        <v>2.0402087739401099E-2</v>
      </c>
      <c r="R274" s="1">
        <v>1.17075375507053E-5</v>
      </c>
      <c r="S274" s="5">
        <v>0.49997291802076499</v>
      </c>
      <c r="T274" s="2">
        <v>1.6171675143888498E-2</v>
      </c>
      <c r="U274" s="1">
        <v>9.4520315573208398E-9</v>
      </c>
      <c r="V274" s="5">
        <v>0.49992292822743201</v>
      </c>
      <c r="W274" s="2">
        <v>1.8580121293762401E-2</v>
      </c>
      <c r="X274" s="1">
        <v>3.1348583535551801E-10</v>
      </c>
      <c r="Y274" t="s">
        <v>367</v>
      </c>
    </row>
    <row r="275" spans="1:28" x14ac:dyDescent="0.2">
      <c r="A275" s="4">
        <v>273</v>
      </c>
      <c r="B275">
        <v>44199508521621</v>
      </c>
      <c r="C275" t="s">
        <v>300</v>
      </c>
      <c r="D275" t="s">
        <v>54</v>
      </c>
      <c r="E275">
        <v>83.791979558561906</v>
      </c>
      <c r="F275">
        <v>-5.31735499294372</v>
      </c>
      <c r="G275" s="3">
        <v>14.144680023193301</v>
      </c>
      <c r="H275" s="3">
        <v>13.3408212661743</v>
      </c>
      <c r="I275" s="3">
        <v>12.652685165405201</v>
      </c>
      <c r="J275" s="3">
        <v>2867</v>
      </c>
      <c r="K275" s="3">
        <v>7.0764705882352903</v>
      </c>
      <c r="L275" s="3">
        <v>27.6183471679687</v>
      </c>
      <c r="M275" s="3">
        <v>0.41141357421875202</v>
      </c>
      <c r="N275" s="3">
        <v>0.32492408752441498</v>
      </c>
      <c r="O275" s="3">
        <v>0.28668079376220601</v>
      </c>
      <c r="P275" s="5">
        <v>2.57266743847011</v>
      </c>
      <c r="Q275" s="2">
        <v>0.18990263620818701</v>
      </c>
      <c r="R275" s="1">
        <v>1.5223227683958501E-8</v>
      </c>
      <c r="S275" s="5">
        <v>2.5746545657397801</v>
      </c>
      <c r="T275" s="2">
        <v>0.145032120608065</v>
      </c>
      <c r="U275" s="1">
        <v>1.3715440052570601E-12</v>
      </c>
      <c r="V275" s="5">
        <v>2.5739918489918399</v>
      </c>
      <c r="W275" s="2">
        <v>0.120735900719406</v>
      </c>
      <c r="X275" s="1">
        <v>3.4618490747689501E-12</v>
      </c>
      <c r="Y275" t="s">
        <v>369</v>
      </c>
      <c r="Z275" s="3">
        <f>AVERAGE(P275,S275,V275)</f>
        <v>2.5737712844005767</v>
      </c>
      <c r="AA275" s="2">
        <f>AVERAGE(Q275,T275,W275)</f>
        <v>0.15189021917855267</v>
      </c>
      <c r="AB275" s="3">
        <f>W275/Q275</f>
        <v>0.63577790772238307</v>
      </c>
    </row>
    <row r="276" spans="1:28" x14ac:dyDescent="0.2">
      <c r="A276" s="4">
        <v>274</v>
      </c>
      <c r="B276">
        <v>44199508519748</v>
      </c>
      <c r="C276" t="s">
        <v>301</v>
      </c>
      <c r="D276" t="s">
        <v>27</v>
      </c>
      <c r="E276">
        <v>83.783296671556101</v>
      </c>
      <c r="F276">
        <v>-5.3073994688036601</v>
      </c>
      <c r="G276" s="3">
        <v>14.5060310363769</v>
      </c>
      <c r="H276" s="3">
        <v>13.6399631500244</v>
      </c>
      <c r="I276" s="3">
        <v>12.965288162231399</v>
      </c>
      <c r="J276" s="3">
        <v>2865</v>
      </c>
      <c r="K276" s="3">
        <v>7.0882352941176396</v>
      </c>
      <c r="L276" s="3">
        <v>0.73568360010782796</v>
      </c>
      <c r="M276" s="3">
        <v>2.18265533447254E-2</v>
      </c>
      <c r="N276" s="3">
        <v>2.2967338562013401E-2</v>
      </c>
      <c r="O276" s="3">
        <v>2.5483989715576499E-2</v>
      </c>
      <c r="P276" s="5">
        <v>0.221370250665958</v>
      </c>
      <c r="Q276" s="2">
        <v>8.7377214671335197E-3</v>
      </c>
      <c r="R276" s="1">
        <v>2.27037952828106E-4</v>
      </c>
      <c r="S276" s="5">
        <v>8.4103231539964601E-2</v>
      </c>
      <c r="T276" s="2">
        <v>6.6126042934692699E-3</v>
      </c>
      <c r="U276" s="1">
        <v>5.6498252376965902E-2</v>
      </c>
      <c r="V276" s="5">
        <v>0.50203114279498595</v>
      </c>
      <c r="W276" s="2">
        <v>9.3656069419152492E-3</v>
      </c>
      <c r="X276" s="1">
        <v>5.5035121768076902E-5</v>
      </c>
    </row>
    <row r="277" spans="1:28" x14ac:dyDescent="0.2">
      <c r="A277" s="4">
        <v>275</v>
      </c>
      <c r="B277">
        <v>44199508519971</v>
      </c>
      <c r="C277" t="s">
        <v>302</v>
      </c>
      <c r="D277" t="s">
        <v>27</v>
      </c>
      <c r="E277">
        <v>83.726665152245005</v>
      </c>
      <c r="F277">
        <v>-5.2892163610320804</v>
      </c>
      <c r="G277" s="3">
        <v>12.942480087280201</v>
      </c>
      <c r="H277" s="3">
        <v>12.387355804443301</v>
      </c>
      <c r="I277" s="3">
        <v>12.057308197021401</v>
      </c>
      <c r="J277" s="3">
        <v>3071</v>
      </c>
      <c r="K277" s="3">
        <v>5.4</v>
      </c>
      <c r="L277" s="3">
        <v>1.24020393689473</v>
      </c>
      <c r="M277" s="3">
        <v>3.3930778503419697E-2</v>
      </c>
      <c r="N277" s="3">
        <v>2.76811599731434E-2</v>
      </c>
      <c r="O277" s="3">
        <v>2.78096199035626E-2</v>
      </c>
      <c r="P277" s="5">
        <v>4.3408814341174398E-2</v>
      </c>
      <c r="Q277" s="2">
        <v>1.6165840627760299E-2</v>
      </c>
      <c r="R277" s="1">
        <v>0.122918123797274</v>
      </c>
      <c r="S277" s="5">
        <v>0.149208569581219</v>
      </c>
      <c r="T277" s="2">
        <v>1.0938114611925599E-2</v>
      </c>
      <c r="U277" s="1">
        <v>5.07211046905892E-2</v>
      </c>
      <c r="V277" s="5">
        <v>0.49033825308097101</v>
      </c>
      <c r="W277" s="2">
        <v>1.00531565819829E-2</v>
      </c>
      <c r="X277" s="1">
        <v>1.59647673929889E-2</v>
      </c>
    </row>
    <row r="278" spans="1:28" x14ac:dyDescent="0.2">
      <c r="A278" s="4">
        <v>276</v>
      </c>
      <c r="B278">
        <v>44199508520203</v>
      </c>
      <c r="C278" t="s">
        <v>303</v>
      </c>
      <c r="D278" t="s">
        <v>25</v>
      </c>
      <c r="E278">
        <v>83.7102250147707</v>
      </c>
      <c r="F278">
        <v>-5.2749277741761702</v>
      </c>
      <c r="G278" s="3">
        <v>14.1538286209106</v>
      </c>
      <c r="H278" s="3">
        <v>13.637708663940399</v>
      </c>
      <c r="I278" s="3">
        <v>13.284227371215801</v>
      </c>
      <c r="J278" s="3">
        <v>2868</v>
      </c>
      <c r="K278" s="3">
        <v>7.0705882352941103</v>
      </c>
      <c r="L278" s="3">
        <v>1.2655320167541499</v>
      </c>
      <c r="M278" s="3">
        <v>2.9390525817872101E-2</v>
      </c>
      <c r="N278" s="3">
        <v>3.0599975585935999E-2</v>
      </c>
      <c r="O278" s="3">
        <v>3.0736827850340299E-2</v>
      </c>
      <c r="P278" s="5">
        <v>1.49164056284805</v>
      </c>
      <c r="Q278" s="2">
        <v>1.0691245579036E-2</v>
      </c>
      <c r="R278" s="1">
        <v>2.6612436475618498E-3</v>
      </c>
      <c r="S278" s="5">
        <v>8.9647936146497201E-2</v>
      </c>
      <c r="T278" s="2">
        <v>9.7266236975862806E-3</v>
      </c>
      <c r="U278" s="1">
        <v>1.10425584726138E-2</v>
      </c>
      <c r="V278" s="5">
        <v>0.140320751186884</v>
      </c>
      <c r="W278" s="2">
        <v>9.79737162034801E-3</v>
      </c>
      <c r="X278" s="1">
        <v>3.9782950120545802E-3</v>
      </c>
    </row>
    <row r="279" spans="1:28" x14ac:dyDescent="0.2">
      <c r="A279" s="4">
        <v>277</v>
      </c>
      <c r="B279">
        <v>44199508520179</v>
      </c>
      <c r="C279" t="s">
        <v>304</v>
      </c>
      <c r="D279" t="s">
        <v>27</v>
      </c>
      <c r="E279">
        <v>83.688593612447505</v>
      </c>
      <c r="F279">
        <v>-5.2738251085163999</v>
      </c>
      <c r="G279" s="3">
        <v>14.2156505584716</v>
      </c>
      <c r="H279" s="3">
        <v>13.618703842163001</v>
      </c>
      <c r="I279" s="3">
        <v>13.2394657135009</v>
      </c>
      <c r="J279" s="3">
        <v>2868</v>
      </c>
      <c r="K279" s="3">
        <v>7.0705882352941103</v>
      </c>
      <c r="L279" s="3">
        <v>0.87338145573933901</v>
      </c>
      <c r="M279" s="3">
        <v>2.5112152099609299E-2</v>
      </c>
      <c r="N279" s="3">
        <v>2.4312210083007098E-2</v>
      </c>
      <c r="O279" s="3">
        <v>2.63615608215346E-2</v>
      </c>
      <c r="P279" s="5">
        <v>0.20288006356935101</v>
      </c>
      <c r="Q279" s="2">
        <v>1.00153887180147E-2</v>
      </c>
      <c r="R279" s="1">
        <v>8.4709565746570598E-4</v>
      </c>
      <c r="S279" s="5">
        <v>8.2412710840063699E-2</v>
      </c>
      <c r="T279" s="2">
        <v>7.4749105707932802E-3</v>
      </c>
      <c r="U279" s="1">
        <v>1.78154420544454E-2</v>
      </c>
      <c r="V279" s="5">
        <v>0.94108397641006303</v>
      </c>
      <c r="W279" s="2">
        <v>8.1736852248694598E-3</v>
      </c>
      <c r="X279" s="1">
        <v>3.03648622379182E-4</v>
      </c>
    </row>
    <row r="280" spans="1:28" x14ac:dyDescent="0.2">
      <c r="A280" s="4">
        <v>278</v>
      </c>
      <c r="B280">
        <v>44199508520507</v>
      </c>
      <c r="C280" t="s">
        <v>305</v>
      </c>
      <c r="D280" t="s">
        <v>27</v>
      </c>
      <c r="E280">
        <v>83.681090455414306</v>
      </c>
      <c r="F280">
        <v>-5.2451647209958097</v>
      </c>
      <c r="G280" s="3">
        <v>14.7039318084716</v>
      </c>
      <c r="H280" s="3">
        <v>14.168372154235801</v>
      </c>
      <c r="I280" s="3">
        <v>13.802267074584901</v>
      </c>
      <c r="J280" s="3">
        <v>2866</v>
      </c>
      <c r="K280" s="3">
        <v>7.0823529411764703</v>
      </c>
      <c r="L280" s="3">
        <v>12.758805592854801</v>
      </c>
      <c r="M280" s="3">
        <v>0.23588275909424</v>
      </c>
      <c r="N280" s="3">
        <v>0.16887016296386601</v>
      </c>
      <c r="O280" s="3">
        <v>0.12911319732665999</v>
      </c>
      <c r="P280" s="5">
        <v>4.4448210211277997E-2</v>
      </c>
      <c r="Q280" s="2">
        <v>8.9574299242791505E-2</v>
      </c>
      <c r="R280" s="1">
        <v>2.6568173984107498E-3</v>
      </c>
      <c r="S280" s="5">
        <v>4.6523335426892097E-2</v>
      </c>
      <c r="T280" s="2">
        <v>5.2404746222707799E-2</v>
      </c>
      <c r="U280" s="1">
        <v>2.53712949067748E-2</v>
      </c>
      <c r="V280" s="5">
        <v>4.6522253237186902E-2</v>
      </c>
      <c r="W280" s="2">
        <v>4.4549798164548897E-2</v>
      </c>
      <c r="X280" s="1">
        <v>1.6382317770822501E-3</v>
      </c>
    </row>
    <row r="281" spans="1:28" x14ac:dyDescent="0.2">
      <c r="A281" s="4">
        <v>279</v>
      </c>
      <c r="B281">
        <v>44199508520265</v>
      </c>
      <c r="C281" t="s">
        <v>306</v>
      </c>
      <c r="D281" t="s">
        <v>27</v>
      </c>
      <c r="E281">
        <v>83.6306640229881</v>
      </c>
      <c r="F281">
        <v>-5.2639429873724701</v>
      </c>
      <c r="G281" s="3">
        <v>14.5631771087646</v>
      </c>
      <c r="H281" s="3">
        <v>14.036750793456999</v>
      </c>
      <c r="I281" s="3">
        <v>13.709356307983301</v>
      </c>
      <c r="J281" s="3">
        <v>2836</v>
      </c>
      <c r="K281" s="3">
        <v>7.2588235294117602</v>
      </c>
      <c r="L281" s="3">
        <v>1.1760549545287999</v>
      </c>
      <c r="M281" s="3">
        <v>3.3663749694824198E-2</v>
      </c>
      <c r="N281" s="3">
        <v>3.4151649475097301E-2</v>
      </c>
      <c r="O281" s="3">
        <v>3.5451507568360699E-2</v>
      </c>
      <c r="P281" s="5">
        <v>0.48536418644533902</v>
      </c>
      <c r="Q281" s="2">
        <v>1.3155402857480999E-2</v>
      </c>
      <c r="R281" s="1">
        <v>6.4450143852453598E-5</v>
      </c>
      <c r="S281" s="5">
        <v>4.3704010442388398E-2</v>
      </c>
      <c r="T281" s="2">
        <v>9.8479664827832297E-3</v>
      </c>
      <c r="U281" s="1">
        <v>1.1405520616534199E-2</v>
      </c>
      <c r="V281" s="5">
        <v>0.50042327645164997</v>
      </c>
      <c r="W281" s="2">
        <v>1.24576260434893E-2</v>
      </c>
      <c r="X281" s="1">
        <v>2.1923858990718599E-5</v>
      </c>
    </row>
    <row r="282" spans="1:28" x14ac:dyDescent="0.2">
      <c r="A282" s="4">
        <v>280</v>
      </c>
      <c r="B282">
        <v>44199508520011</v>
      </c>
      <c r="C282" t="s">
        <v>307</v>
      </c>
      <c r="D282" t="s">
        <v>27</v>
      </c>
      <c r="E282">
        <v>83.626057617197702</v>
      </c>
      <c r="F282">
        <v>-5.2836625529751897</v>
      </c>
      <c r="G282" s="3">
        <v>14.331678390502899</v>
      </c>
      <c r="H282" s="3">
        <v>13.805101394653301</v>
      </c>
      <c r="I282" s="3">
        <v>13.5121517181396</v>
      </c>
      <c r="J282" s="3">
        <v>3036</v>
      </c>
      <c r="K282" s="3">
        <v>5.6592592592592501</v>
      </c>
      <c r="L282" s="3">
        <v>0.63053345680236805</v>
      </c>
      <c r="M282" s="3">
        <v>2.7705764770509199E-2</v>
      </c>
      <c r="N282" s="3">
        <v>3.0392742156983801E-2</v>
      </c>
      <c r="O282" s="3">
        <v>2.1877479553223701E-2</v>
      </c>
      <c r="P282" s="5">
        <v>0.255048927089709</v>
      </c>
      <c r="Q282" s="2">
        <v>9.6559860182868495E-3</v>
      </c>
      <c r="R282" s="1">
        <v>3.9500315064465901E-3</v>
      </c>
      <c r="S282" s="5">
        <v>21.505286738351199</v>
      </c>
      <c r="T282" s="2">
        <v>9.4545709260457095E-3</v>
      </c>
      <c r="U282" s="1">
        <v>3.8139466061127898E-2</v>
      </c>
      <c r="V282" s="5">
        <v>0.116738753147095</v>
      </c>
      <c r="W282" s="2">
        <v>6.1171093579651999E-3</v>
      </c>
      <c r="X282" s="1">
        <v>2.22885399778638E-2</v>
      </c>
    </row>
    <row r="283" spans="1:28" x14ac:dyDescent="0.2">
      <c r="A283" s="4">
        <v>281</v>
      </c>
      <c r="B283">
        <v>44199508471300</v>
      </c>
      <c r="C283" t="s">
        <v>308</v>
      </c>
      <c r="D283" t="s">
        <v>27</v>
      </c>
      <c r="E283">
        <v>83.921345623141704</v>
      </c>
      <c r="F283">
        <v>-5.5928336610804497</v>
      </c>
      <c r="G283" s="3">
        <v>14.9972114562988</v>
      </c>
      <c r="H283" s="3">
        <v>14.3752784729003</v>
      </c>
      <c r="I283" s="3">
        <v>13.8788938522338</v>
      </c>
      <c r="J283" s="3">
        <v>2764</v>
      </c>
      <c r="K283" s="3">
        <v>7.6823529411764699</v>
      </c>
      <c r="L283" s="3">
        <v>3.9349552124969698</v>
      </c>
      <c r="M283" s="3">
        <v>6.2337017059327503E-2</v>
      </c>
      <c r="N283" s="3">
        <v>6.2480449676513602E-2</v>
      </c>
      <c r="O283" s="3">
        <v>5.8675193786619603E-2</v>
      </c>
      <c r="P283" s="5">
        <v>3.90013975559022</v>
      </c>
      <c r="Q283" s="2">
        <v>2.6662749031362398E-2</v>
      </c>
      <c r="R283" s="1">
        <v>1.3537226506593701E-6</v>
      </c>
      <c r="S283" s="5">
        <v>3.9123467657798598</v>
      </c>
      <c r="T283" s="2">
        <v>2.30223596074485E-2</v>
      </c>
      <c r="U283" s="1">
        <v>8.2191132461293693E-8</v>
      </c>
      <c r="V283" s="5">
        <v>3.9138780169601999</v>
      </c>
      <c r="W283" s="2">
        <v>2.0094879163572801E-2</v>
      </c>
      <c r="X283" s="1">
        <v>2.8044666372552402E-5</v>
      </c>
      <c r="Y283" t="s">
        <v>369</v>
      </c>
      <c r="Z283" s="3">
        <f>AVERAGE(P283,S283,V283)</f>
        <v>3.9087881794434267</v>
      </c>
      <c r="AA283" s="2">
        <f>AVERAGE(Q283,T283,W283)</f>
        <v>2.3259995934127902E-2</v>
      </c>
      <c r="AB283" s="3">
        <f>W283/Q283</f>
        <v>0.753668691099179</v>
      </c>
    </row>
    <row r="284" spans="1:28" x14ac:dyDescent="0.2">
      <c r="A284" s="4">
        <v>282</v>
      </c>
      <c r="B284">
        <v>44199508471513</v>
      </c>
      <c r="C284" t="s">
        <v>309</v>
      </c>
      <c r="D284" t="s">
        <v>27</v>
      </c>
      <c r="E284">
        <v>83.912068391467898</v>
      </c>
      <c r="F284">
        <v>-5.6092161132208398</v>
      </c>
      <c r="G284" s="3">
        <v>13.059963226318301</v>
      </c>
      <c r="H284" s="3">
        <v>12.491868972778301</v>
      </c>
      <c r="I284" s="3">
        <v>12.0881948471069</v>
      </c>
      <c r="J284" s="3">
        <v>2823</v>
      </c>
      <c r="K284" s="3">
        <v>7.3352941176470496</v>
      </c>
      <c r="L284" s="3">
        <v>3.25978407748909</v>
      </c>
      <c r="M284" s="3">
        <v>4.4034099578858801E-2</v>
      </c>
      <c r="N284" s="3">
        <v>5.2423954010009703E-2</v>
      </c>
      <c r="O284" s="3">
        <v>4.4669914245606103E-2</v>
      </c>
      <c r="P284" s="5">
        <v>2.5568801670501999</v>
      </c>
      <c r="Q284" s="2">
        <v>2.04514766715021E-2</v>
      </c>
      <c r="R284" s="1">
        <v>1.2231928409370601E-17</v>
      </c>
      <c r="S284" s="5">
        <v>2.5562265678254898</v>
      </c>
      <c r="T284" s="2">
        <v>2.5065563053728399E-2</v>
      </c>
      <c r="U284" s="1">
        <v>1.7105018563931901E-17</v>
      </c>
      <c r="V284" s="5">
        <v>2.5562265678254898</v>
      </c>
      <c r="W284" s="2">
        <v>2.0154208029829899E-2</v>
      </c>
      <c r="X284" s="1">
        <v>2.3758152307057401E-13</v>
      </c>
      <c r="Y284" t="s">
        <v>369</v>
      </c>
      <c r="Z284" s="3">
        <f>AVERAGE(P284,S284,V284)</f>
        <v>2.5564444342337267</v>
      </c>
      <c r="AA284" s="2">
        <f>AVERAGE(Q284,T284,W284)</f>
        <v>2.1890415918353463E-2</v>
      </c>
      <c r="AB284" s="3">
        <f>W284/Q284</f>
        <v>0.98546468568274936</v>
      </c>
    </row>
    <row r="285" spans="1:28" x14ac:dyDescent="0.2">
      <c r="A285" s="4">
        <v>283</v>
      </c>
      <c r="B285">
        <v>44199508512153</v>
      </c>
      <c r="C285" t="s">
        <v>310</v>
      </c>
      <c r="D285" t="s">
        <v>27</v>
      </c>
      <c r="E285">
        <v>83.814966562924894</v>
      </c>
      <c r="F285">
        <v>-5.5796228945007504</v>
      </c>
      <c r="G285" s="3">
        <v>12.7117462158203</v>
      </c>
      <c r="H285" s="3">
        <v>12.151841163635201</v>
      </c>
      <c r="I285" s="3">
        <v>11.7880792617797</v>
      </c>
      <c r="J285" s="3">
        <v>3035</v>
      </c>
      <c r="K285" s="3">
        <v>5.6666666666666599</v>
      </c>
      <c r="L285" s="3">
        <v>0.757078185562015</v>
      </c>
      <c r="M285" s="3">
        <v>2.4790763854980399E-2</v>
      </c>
      <c r="N285" s="3">
        <v>2.3159980773925701E-2</v>
      </c>
      <c r="O285" s="3">
        <v>2.1803951263427299E-2</v>
      </c>
      <c r="P285" s="5">
        <v>5.5566437361546303E-2</v>
      </c>
      <c r="Q285" s="2">
        <v>7.9987425536937901E-3</v>
      </c>
      <c r="R285" s="1">
        <v>7.5907900797171296E-3</v>
      </c>
      <c r="S285" s="5">
        <v>0.26722851696462702</v>
      </c>
      <c r="T285" s="2">
        <v>8.5178754011971305E-3</v>
      </c>
      <c r="U285" s="1">
        <v>1.0808658385143999E-3</v>
      </c>
      <c r="V285" s="5">
        <v>0.17101839025419099</v>
      </c>
      <c r="W285" s="2">
        <v>6.5225268775672097E-3</v>
      </c>
      <c r="X285" s="1">
        <v>3.8465424899656098E-2</v>
      </c>
    </row>
    <row r="286" spans="1:28" x14ac:dyDescent="0.2">
      <c r="A286" s="4">
        <v>284</v>
      </c>
      <c r="B286">
        <v>44199508470816</v>
      </c>
      <c r="C286" t="s">
        <v>311</v>
      </c>
      <c r="D286" t="s">
        <v>27</v>
      </c>
      <c r="E286">
        <v>83.843038668388999</v>
      </c>
      <c r="F286">
        <v>-5.5655306188453304</v>
      </c>
      <c r="G286" s="3">
        <v>12.6070556640625</v>
      </c>
      <c r="H286" s="3">
        <v>11.8435554504394</v>
      </c>
      <c r="I286" s="3">
        <v>11.5173387527465</v>
      </c>
      <c r="J286" s="3">
        <v>3165</v>
      </c>
      <c r="K286" s="3">
        <v>4.7241379310344804</v>
      </c>
      <c r="L286" s="3">
        <v>1.2914628612902701</v>
      </c>
      <c r="M286" s="3">
        <v>2.6644992828369799E-2</v>
      </c>
      <c r="N286" s="3">
        <v>2.8130531311035101E-2</v>
      </c>
      <c r="O286" s="3">
        <v>2.1405220031738201E-2</v>
      </c>
      <c r="P286" s="5">
        <v>0.13055287195756099</v>
      </c>
      <c r="Q286" s="2">
        <v>7.7834276916656396E-3</v>
      </c>
      <c r="R286" s="1">
        <v>5.3950785470211898E-2</v>
      </c>
      <c r="S286" s="5">
        <v>1.0617921356268101</v>
      </c>
      <c r="T286" s="2">
        <v>7.4269565993219802E-3</v>
      </c>
      <c r="U286" s="1">
        <v>7.3095007701202601E-3</v>
      </c>
      <c r="V286" s="5">
        <v>4.7452089007835901E-2</v>
      </c>
      <c r="W286" s="2">
        <v>6.4091083709342999E-3</v>
      </c>
      <c r="X286" s="1">
        <v>9.6479454530824394E-3</v>
      </c>
    </row>
    <row r="287" spans="1:28" x14ac:dyDescent="0.2">
      <c r="A287" s="4">
        <v>285</v>
      </c>
      <c r="B287">
        <v>44199508470925</v>
      </c>
      <c r="C287" t="s">
        <v>312</v>
      </c>
      <c r="D287" t="s">
        <v>27</v>
      </c>
      <c r="E287">
        <v>83.847940445170295</v>
      </c>
      <c r="F287">
        <v>-5.5731525198248404</v>
      </c>
      <c r="G287" s="3">
        <v>13.769733428955</v>
      </c>
      <c r="H287" s="3">
        <v>13.1626434326171</v>
      </c>
      <c r="I287" s="3">
        <v>12.9160814285278</v>
      </c>
      <c r="J287" s="3">
        <v>3084</v>
      </c>
      <c r="K287" s="3">
        <v>5.3037037037037003</v>
      </c>
      <c r="L287" s="3">
        <v>0.135074778120647</v>
      </c>
      <c r="M287" s="3">
        <v>1.98962211608897E-2</v>
      </c>
      <c r="N287" s="3">
        <v>1.9313812255859299E-2</v>
      </c>
      <c r="O287" s="3">
        <v>2.2670364379882402E-2</v>
      </c>
      <c r="P287" s="5">
        <v>0.18688017815984501</v>
      </c>
      <c r="Q287" s="2">
        <v>5.63980509627157E-3</v>
      </c>
      <c r="R287" s="1">
        <v>5.3009280746732501E-2</v>
      </c>
      <c r="S287" s="5">
        <v>0.16164683790526299</v>
      </c>
      <c r="T287" s="2">
        <v>5.3185796184392203E-3</v>
      </c>
      <c r="U287" s="1">
        <v>3.2367649186214299E-2</v>
      </c>
      <c r="V287" s="5">
        <v>0.49840302698032901</v>
      </c>
      <c r="W287" s="2">
        <v>8.1949523099493094E-3</v>
      </c>
      <c r="X287" s="1">
        <v>6.6017525552975404E-3</v>
      </c>
    </row>
    <row r="288" spans="1:28" x14ac:dyDescent="0.2">
      <c r="A288" s="4">
        <v>286</v>
      </c>
      <c r="B288">
        <v>44199508511870</v>
      </c>
      <c r="C288" t="s">
        <v>313</v>
      </c>
      <c r="D288" t="s">
        <v>27</v>
      </c>
      <c r="E288">
        <v>83.833994119627206</v>
      </c>
      <c r="F288">
        <v>-5.5825494417905297</v>
      </c>
      <c r="G288" s="3">
        <v>13.753002166748001</v>
      </c>
      <c r="H288" s="3">
        <v>13.1505947113037</v>
      </c>
      <c r="I288" s="3">
        <v>12.7801818847656</v>
      </c>
      <c r="J288" s="3">
        <v>3030</v>
      </c>
      <c r="K288" s="3">
        <v>5.7037037037036997</v>
      </c>
      <c r="L288" s="3">
        <v>1.0098174339117001</v>
      </c>
      <c r="M288" s="3">
        <v>1.7418861389160101E-2</v>
      </c>
      <c r="N288" s="3">
        <v>2.7321815490722601E-2</v>
      </c>
      <c r="O288" s="3">
        <v>2.65869140625003E-2</v>
      </c>
      <c r="P288" s="5">
        <v>0.127245359766546</v>
      </c>
      <c r="Q288" s="2">
        <v>5.8072876185728704E-3</v>
      </c>
      <c r="R288" s="1">
        <v>3.4200134161895303E-2</v>
      </c>
      <c r="S288" s="5">
        <v>0.30713346028235899</v>
      </c>
      <c r="T288" s="2">
        <v>7.9636269239569193E-3</v>
      </c>
      <c r="U288" s="1">
        <v>8.6899245549659707E-3</v>
      </c>
      <c r="V288" s="5">
        <v>0.98784533570417199</v>
      </c>
      <c r="W288" s="2">
        <v>1.10546413317029E-2</v>
      </c>
      <c r="X288" s="1">
        <v>1.12051183255759E-3</v>
      </c>
    </row>
    <row r="289" spans="1:28" x14ac:dyDescent="0.2">
      <c r="A289" s="4">
        <v>287</v>
      </c>
      <c r="B289">
        <v>44199508470996</v>
      </c>
      <c r="C289" t="s">
        <v>314</v>
      </c>
      <c r="D289" t="s">
        <v>27</v>
      </c>
      <c r="E289">
        <v>83.876753877333599</v>
      </c>
      <c r="F289">
        <v>-5.5773759736196098</v>
      </c>
      <c r="G289" s="3">
        <v>12.3578977584838</v>
      </c>
      <c r="H289" s="3">
        <v>11.7124118804931</v>
      </c>
      <c r="I289" s="3">
        <v>11.4457645416259</v>
      </c>
      <c r="J289" s="3">
        <v>3187</v>
      </c>
      <c r="K289" s="3">
        <v>4.5724137931034399</v>
      </c>
      <c r="L289" s="3">
        <v>1.90496885314468</v>
      </c>
      <c r="M289" s="3">
        <v>3.6290359497071302E-2</v>
      </c>
      <c r="N289" s="3">
        <v>4.2465686798095703E-2</v>
      </c>
      <c r="O289" s="3">
        <v>2.9460906982421799E-2</v>
      </c>
      <c r="P289" s="5">
        <v>0.97875681054451702</v>
      </c>
      <c r="Q289" s="2">
        <v>1.2568266572083001E-2</v>
      </c>
      <c r="R289" s="1">
        <v>5.8139341739196996E-3</v>
      </c>
      <c r="S289" s="5">
        <v>0.979140148177159</v>
      </c>
      <c r="T289" s="2">
        <v>1.51986111450943E-2</v>
      </c>
      <c r="U289" s="1">
        <v>1.78275707789119E-6</v>
      </c>
      <c r="V289" s="5">
        <v>49.999791666666603</v>
      </c>
      <c r="W289" s="2">
        <v>1.2205276334232899E-2</v>
      </c>
      <c r="X289" s="1">
        <v>1.90026747409984E-7</v>
      </c>
      <c r="Y289" t="s">
        <v>371</v>
      </c>
    </row>
    <row r="290" spans="1:28" x14ac:dyDescent="0.2">
      <c r="A290" s="4">
        <v>288</v>
      </c>
      <c r="B290">
        <v>44199508470843</v>
      </c>
      <c r="C290" t="s">
        <v>315</v>
      </c>
      <c r="D290" t="s">
        <v>25</v>
      </c>
      <c r="E290">
        <v>83.856094671794494</v>
      </c>
      <c r="F290">
        <v>-5.5673489287704099</v>
      </c>
      <c r="G290" s="3">
        <v>12.814395904541</v>
      </c>
      <c r="H290" s="3">
        <v>12.0233907699584</v>
      </c>
      <c r="I290" s="3">
        <v>11.6498956680297</v>
      </c>
      <c r="J290" s="3">
        <v>3187</v>
      </c>
      <c r="K290" s="3">
        <v>4.5724137931034399</v>
      </c>
      <c r="L290" s="3">
        <v>23.7674683563469</v>
      </c>
      <c r="M290" s="3">
        <v>0.37192611694335997</v>
      </c>
      <c r="N290" s="3">
        <v>0.27382230758666898</v>
      </c>
      <c r="O290" s="3">
        <v>0.19837722778320399</v>
      </c>
      <c r="P290" s="5">
        <v>1.1560645472061599</v>
      </c>
      <c r="Q290" s="2">
        <v>0.12518544985000901</v>
      </c>
      <c r="R290" s="1">
        <v>1.7059569767138998E-2</v>
      </c>
      <c r="S290" s="5">
        <v>0.46626373540976901</v>
      </c>
      <c r="T290" s="2">
        <v>9.99673031159697E-2</v>
      </c>
      <c r="U290" s="1">
        <v>1.9490162989927299E-3</v>
      </c>
      <c r="V290" s="5">
        <v>7.1890426551641502</v>
      </c>
      <c r="W290" s="2">
        <v>6.7139839417111796E-2</v>
      </c>
      <c r="X290" s="1">
        <v>3.3073765470821001E-4</v>
      </c>
    </row>
    <row r="291" spans="1:28" x14ac:dyDescent="0.2">
      <c r="A291" s="4">
        <v>289</v>
      </c>
      <c r="B291">
        <v>44199508470844</v>
      </c>
      <c r="C291" t="s">
        <v>316</v>
      </c>
      <c r="D291" t="s">
        <v>25</v>
      </c>
      <c r="E291">
        <v>83.856348211947093</v>
      </c>
      <c r="F291">
        <v>-5.56796448982002</v>
      </c>
      <c r="G291" s="3">
        <v>13.3129482269287</v>
      </c>
      <c r="H291" s="3">
        <v>12.6772708892822</v>
      </c>
      <c r="I291" s="3">
        <v>12.1940813064575</v>
      </c>
      <c r="J291" s="3">
        <v>2937</v>
      </c>
      <c r="K291" s="3">
        <v>6.4818181818181797</v>
      </c>
      <c r="L291" s="3">
        <v>6.8630091940709699</v>
      </c>
      <c r="M291" s="3">
        <v>5.5366706848145597E-2</v>
      </c>
      <c r="N291" s="3">
        <v>0.14472627639770499</v>
      </c>
      <c r="O291" s="3">
        <v>0.199780082702636</v>
      </c>
      <c r="P291" s="5">
        <v>1.0364799267551099</v>
      </c>
      <c r="Q291" s="2">
        <v>1.9705364713408301E-2</v>
      </c>
      <c r="R291" s="1">
        <v>1.48550955685779E-3</v>
      </c>
      <c r="S291" s="5">
        <v>0.49817956126803797</v>
      </c>
      <c r="T291" s="2">
        <v>5.5149470642331298E-2</v>
      </c>
      <c r="U291" s="1">
        <v>5.1658909196993698E-8</v>
      </c>
      <c r="V291" s="5">
        <v>0.498502409438351</v>
      </c>
      <c r="W291" s="2">
        <v>7.8050486682937306E-2</v>
      </c>
      <c r="X291" s="1">
        <v>1.7748553480109999E-10</v>
      </c>
      <c r="Y291" t="s">
        <v>367</v>
      </c>
    </row>
    <row r="292" spans="1:28" x14ac:dyDescent="0.2">
      <c r="A292" s="4">
        <v>290</v>
      </c>
      <c r="B292">
        <v>44199508470788</v>
      </c>
      <c r="C292" t="s">
        <v>317</v>
      </c>
      <c r="D292" t="s">
        <v>27</v>
      </c>
      <c r="E292">
        <v>83.855160613970099</v>
      </c>
      <c r="F292">
        <v>-5.5558519319920903</v>
      </c>
      <c r="G292" s="3">
        <v>12.845363616943301</v>
      </c>
      <c r="H292" s="3">
        <v>12.247159004211399</v>
      </c>
      <c r="I292" s="3">
        <v>11.919745445251399</v>
      </c>
      <c r="J292" s="3">
        <v>3024</v>
      </c>
      <c r="K292" s="3">
        <v>5.7481481481481396</v>
      </c>
      <c r="L292" s="3">
        <v>5.4524105574733497</v>
      </c>
      <c r="M292" s="3">
        <v>6.3415145874022999E-2</v>
      </c>
      <c r="N292" s="3">
        <v>7.2127342224121094E-2</v>
      </c>
      <c r="O292" s="3">
        <v>5.6026840209963E-2</v>
      </c>
      <c r="P292" s="5">
        <v>1.7164363771598501</v>
      </c>
      <c r="Q292" s="2">
        <v>3.06194862100839E-2</v>
      </c>
      <c r="R292" s="1">
        <v>2.7384960092843201E-19</v>
      </c>
      <c r="S292" s="5">
        <v>1.7158473461450401</v>
      </c>
      <c r="T292" s="2">
        <v>3.8263765335552098E-2</v>
      </c>
      <c r="U292" s="1">
        <v>1.28471893999575E-30</v>
      </c>
      <c r="V292" s="5">
        <v>1.7158473461450401</v>
      </c>
      <c r="W292" s="2">
        <v>2.7213374098184799E-2</v>
      </c>
      <c r="X292" s="1">
        <v>1.4442023952668299E-23</v>
      </c>
      <c r="Y292" t="s">
        <v>369</v>
      </c>
      <c r="Z292" s="3">
        <f>AVERAGE(P292,S292,V292)</f>
        <v>1.7160436898166436</v>
      </c>
      <c r="AA292" s="2">
        <f>AVERAGE(Q292,T292,W292)</f>
        <v>3.2032208547940262E-2</v>
      </c>
      <c r="AB292" s="3">
        <f>W292/Q292</f>
        <v>0.88875998478454654</v>
      </c>
    </row>
    <row r="293" spans="1:28" x14ac:dyDescent="0.2">
      <c r="A293" s="4">
        <v>291</v>
      </c>
      <c r="B293">
        <v>44199508470578</v>
      </c>
      <c r="C293" t="s">
        <v>318</v>
      </c>
      <c r="D293" t="s">
        <v>27</v>
      </c>
      <c r="E293">
        <v>83.856615380831101</v>
      </c>
      <c r="F293">
        <v>-5.5513358101642396</v>
      </c>
      <c r="G293" s="3">
        <v>15.6909027099609</v>
      </c>
      <c r="H293" s="3">
        <v>15.131889343261699</v>
      </c>
      <c r="I293" s="3">
        <v>14.6468791961669</v>
      </c>
      <c r="J293" s="3">
        <v>2483</v>
      </c>
      <c r="K293" s="3">
        <v>8.7322580645161292</v>
      </c>
      <c r="L293" s="3">
        <v>1.51485259773195</v>
      </c>
      <c r="M293" s="3">
        <v>4.3410682678222998E-2</v>
      </c>
      <c r="N293" s="3">
        <v>3.83353233337402E-2</v>
      </c>
      <c r="O293" s="3">
        <v>3.1364822387695598E-2</v>
      </c>
      <c r="P293" s="5">
        <v>1.1193147899410401</v>
      </c>
      <c r="Q293" s="2">
        <v>1.8781357775977999E-2</v>
      </c>
      <c r="R293" s="1">
        <v>8.3267263540024895E-10</v>
      </c>
      <c r="S293" s="5">
        <v>1.1194400910481701</v>
      </c>
      <c r="T293" s="2">
        <v>1.7119939237031399E-2</v>
      </c>
      <c r="U293" s="1">
        <v>1.39245606974943E-11</v>
      </c>
      <c r="V293" s="5">
        <v>1.1194400910481701</v>
      </c>
      <c r="W293" s="2">
        <v>1.22461857166705E-2</v>
      </c>
      <c r="X293" s="1">
        <v>8.0169630842923197E-7</v>
      </c>
      <c r="Y293" t="s">
        <v>369</v>
      </c>
      <c r="Z293" s="3">
        <f>AVERAGE(P293,S293,V293)</f>
        <v>1.1193983240124601</v>
      </c>
      <c r="AA293" s="2">
        <f>AVERAGE(Q293,T293,W293)</f>
        <v>1.6049160909893299E-2</v>
      </c>
      <c r="AB293" s="3">
        <f>W293/Q293</f>
        <v>0.65203942455820696</v>
      </c>
    </row>
    <row r="294" spans="1:28" x14ac:dyDescent="0.2">
      <c r="A294" s="4">
        <v>292</v>
      </c>
      <c r="B294">
        <v>44199508471261</v>
      </c>
      <c r="C294" t="s">
        <v>319</v>
      </c>
      <c r="D294" t="s">
        <v>27</v>
      </c>
      <c r="E294">
        <v>83.842828674367297</v>
      </c>
      <c r="F294">
        <v>-5.59074856520611</v>
      </c>
      <c r="G294" s="3">
        <v>12.553259849548301</v>
      </c>
      <c r="H294" s="3">
        <v>11.909334182739199</v>
      </c>
      <c r="I294" s="3">
        <v>11.639801979064901</v>
      </c>
      <c r="J294" s="3">
        <v>3170</v>
      </c>
      <c r="K294" s="3">
        <v>4.68965517241379</v>
      </c>
      <c r="L294" s="3">
        <v>1.99260717584181</v>
      </c>
      <c r="M294" s="3">
        <v>5.00482559204087E-2</v>
      </c>
      <c r="N294" s="3">
        <v>4.0246009826660101E-2</v>
      </c>
      <c r="O294" s="3">
        <v>4.0555953979492097E-2</v>
      </c>
      <c r="P294" s="5">
        <v>0.50037319656408896</v>
      </c>
      <c r="Q294" s="2">
        <v>1.5299968889069799E-2</v>
      </c>
      <c r="R294" s="1">
        <v>1.9597582269960602E-3</v>
      </c>
      <c r="S294" s="5">
        <v>6.8965229885057404</v>
      </c>
      <c r="T294" s="2">
        <v>1.6526808246059801E-2</v>
      </c>
      <c r="U294" s="1">
        <v>6.2923624450620004E-6</v>
      </c>
      <c r="V294" s="5">
        <v>6.8399167806657504</v>
      </c>
      <c r="W294" s="2">
        <v>1.47607178313321E-2</v>
      </c>
      <c r="X294" s="1">
        <v>5.9444957481910101E-8</v>
      </c>
      <c r="Y294" t="s">
        <v>368</v>
      </c>
    </row>
    <row r="295" spans="1:28" x14ac:dyDescent="0.2">
      <c r="A295" s="4">
        <v>293</v>
      </c>
      <c r="B295">
        <v>44199508511892</v>
      </c>
      <c r="C295" t="s">
        <v>320</v>
      </c>
      <c r="D295" t="s">
        <v>27</v>
      </c>
      <c r="E295">
        <v>83.831942267575599</v>
      </c>
      <c r="F295">
        <v>-5.5932403428441404</v>
      </c>
      <c r="G295" s="3">
        <v>13.769156455993601</v>
      </c>
      <c r="H295" s="3">
        <v>13.178275108337401</v>
      </c>
      <c r="I295" s="3">
        <v>12.9079160690307</v>
      </c>
      <c r="J295" s="3">
        <v>3082</v>
      </c>
      <c r="K295" s="3">
        <v>5.31851851851851</v>
      </c>
      <c r="L295" s="3">
        <v>1.3247351831243901</v>
      </c>
      <c r="M295" s="3">
        <v>2.8672695159912099E-2</v>
      </c>
      <c r="N295" s="3">
        <v>2.34317779541015E-2</v>
      </c>
      <c r="O295" s="3">
        <v>2.6727676391599699E-2</v>
      </c>
      <c r="P295" s="5">
        <v>2.5458142396469698</v>
      </c>
      <c r="Q295" s="2">
        <v>8.6839465077027892E-3</v>
      </c>
      <c r="R295" s="1">
        <v>1.19332006291954E-2</v>
      </c>
      <c r="S295" s="5">
        <v>1.64014405992017</v>
      </c>
      <c r="T295" s="2">
        <v>7.7002921936797598E-3</v>
      </c>
      <c r="U295" s="1">
        <v>4.0417838498127603E-3</v>
      </c>
      <c r="V295" s="5">
        <v>1.63665439170758</v>
      </c>
      <c r="W295" s="2">
        <v>8.5936450896688804E-3</v>
      </c>
      <c r="X295" s="1">
        <v>2.3138039688992602E-2</v>
      </c>
    </row>
    <row r="296" spans="1:28" x14ac:dyDescent="0.2">
      <c r="A296" s="4">
        <v>294</v>
      </c>
      <c r="B296">
        <v>44199508512290</v>
      </c>
      <c r="C296" t="s">
        <v>321</v>
      </c>
      <c r="D296" t="s">
        <v>27</v>
      </c>
      <c r="E296">
        <v>83.806394053155103</v>
      </c>
      <c r="F296">
        <v>-5.5481834711254399</v>
      </c>
      <c r="G296" s="3">
        <v>17.694911956787099</v>
      </c>
      <c r="H296" s="3">
        <v>16.903446197509702</v>
      </c>
      <c r="I296" s="3">
        <v>16.159919738769499</v>
      </c>
      <c r="J296" s="3">
        <v>2234</v>
      </c>
      <c r="K296" s="3">
        <v>9.7312775330396395</v>
      </c>
      <c r="L296" s="3">
        <v>0.483585707346598</v>
      </c>
      <c r="M296" s="3">
        <v>0.13729267120360999</v>
      </c>
      <c r="N296" s="3">
        <v>0.106577682495117</v>
      </c>
      <c r="O296" s="3">
        <v>7.9635620117190997E-2</v>
      </c>
      <c r="P296" s="5">
        <v>0.177304225768321</v>
      </c>
      <c r="Q296" s="2">
        <v>3.9867908957656899E-2</v>
      </c>
      <c r="R296" s="1">
        <v>1.3647377867628799E-2</v>
      </c>
      <c r="S296" s="5">
        <v>0.105211774649467</v>
      </c>
      <c r="T296" s="2">
        <v>3.3153325207118202E-2</v>
      </c>
      <c r="U296" s="1">
        <v>1.3195925825879699E-3</v>
      </c>
      <c r="V296" s="5">
        <v>0.10654461929673099</v>
      </c>
      <c r="W296" s="2">
        <v>2.5145629405248601E-2</v>
      </c>
      <c r="X296" s="1">
        <v>2.6898976899001502E-3</v>
      </c>
    </row>
    <row r="297" spans="1:28" x14ac:dyDescent="0.2">
      <c r="A297" s="4">
        <v>295</v>
      </c>
      <c r="B297">
        <v>44199508513209</v>
      </c>
      <c r="C297" t="s">
        <v>322</v>
      </c>
      <c r="D297" t="s">
        <v>27</v>
      </c>
      <c r="E297">
        <v>83.743873903180898</v>
      </c>
      <c r="F297">
        <v>-5.5471841142482603</v>
      </c>
      <c r="G297" s="3">
        <v>13.214763641357401</v>
      </c>
      <c r="H297" s="3">
        <v>12.435117721557599</v>
      </c>
      <c r="I297" s="3">
        <v>11.905107498168899</v>
      </c>
      <c r="J297" s="3">
        <v>3032</v>
      </c>
      <c r="K297" s="3">
        <v>5.6888888888888802</v>
      </c>
      <c r="L297" s="3">
        <v>1.9950022142986901</v>
      </c>
      <c r="M297" s="3">
        <v>2.72374153137207E-2</v>
      </c>
      <c r="N297" s="3">
        <v>3.3330917358398403E-2</v>
      </c>
      <c r="O297" s="3">
        <v>3.8365554809569602E-2</v>
      </c>
      <c r="P297" s="5">
        <v>6.7049914399252605E-2</v>
      </c>
      <c r="Q297" s="2">
        <v>1.0684719799758401E-2</v>
      </c>
      <c r="R297" s="1">
        <v>8.7183157683139403E-2</v>
      </c>
      <c r="S297" s="5">
        <v>0.49909953749916802</v>
      </c>
      <c r="T297" s="2">
        <v>1.8415043154901702E-2</v>
      </c>
      <c r="U297" s="1">
        <v>5.1065094254219697E-5</v>
      </c>
      <c r="V297" s="5">
        <v>0.50059863502870094</v>
      </c>
      <c r="W297" s="2">
        <v>2.3107109614907199E-2</v>
      </c>
      <c r="X297" s="1">
        <v>3.70945470278337E-6</v>
      </c>
      <c r="Y297" t="s">
        <v>367</v>
      </c>
    </row>
    <row r="298" spans="1:28" x14ac:dyDescent="0.2">
      <c r="A298" s="4">
        <v>296</v>
      </c>
      <c r="B298">
        <v>44199508513099</v>
      </c>
      <c r="C298" t="s">
        <v>323</v>
      </c>
      <c r="D298" t="s">
        <v>27</v>
      </c>
      <c r="E298">
        <v>83.749963624055297</v>
      </c>
      <c r="F298">
        <v>-5.5762209939012601</v>
      </c>
      <c r="G298" s="3">
        <v>17.480228424072202</v>
      </c>
      <c r="H298" s="3">
        <v>16.8352947235107</v>
      </c>
      <c r="I298" s="3">
        <v>16.230106353759702</v>
      </c>
      <c r="J298" s="3">
        <v>2346</v>
      </c>
      <c r="K298" s="3">
        <v>9.2378854625550595</v>
      </c>
      <c r="L298" s="3">
        <v>1.8763675246127799E-2</v>
      </c>
      <c r="M298" s="3">
        <v>0.106726646423339</v>
      </c>
      <c r="N298" s="3">
        <v>8.5622787475585896E-2</v>
      </c>
      <c r="O298" s="3">
        <v>6.7561340332030498E-2</v>
      </c>
      <c r="P298" s="5">
        <v>4.3686063359617798E-2</v>
      </c>
      <c r="Q298" s="2">
        <v>2.5669654727800299E-2</v>
      </c>
      <c r="R298" s="1">
        <v>0.14058189498460399</v>
      </c>
      <c r="S298" s="5">
        <v>8.4497645322472503E-2</v>
      </c>
      <c r="T298" s="2">
        <v>2.3291414571560701E-2</v>
      </c>
      <c r="U298" s="1">
        <v>6.02960824107871E-2</v>
      </c>
      <c r="V298" s="5">
        <v>2.06781603253377</v>
      </c>
      <c r="W298" s="2">
        <v>2.1717252003290499E-2</v>
      </c>
      <c r="X298" s="1">
        <v>6.8991888849397696E-3</v>
      </c>
    </row>
    <row r="299" spans="1:28" x14ac:dyDescent="0.2">
      <c r="A299" s="4">
        <v>297</v>
      </c>
      <c r="B299">
        <v>44199508514004</v>
      </c>
      <c r="C299" t="s">
        <v>324</v>
      </c>
      <c r="D299" t="s">
        <v>27</v>
      </c>
      <c r="E299">
        <v>83.701180068771194</v>
      </c>
      <c r="F299">
        <v>-5.5430863232803702</v>
      </c>
      <c r="G299" s="3">
        <v>12.784715652465801</v>
      </c>
      <c r="H299" s="3">
        <v>11.9716987609863</v>
      </c>
      <c r="I299" s="3">
        <v>11.536174774169901</v>
      </c>
      <c r="J299" s="3">
        <v>3145</v>
      </c>
      <c r="K299" s="3">
        <v>4.8620689655172402</v>
      </c>
      <c r="L299" s="3">
        <v>2.6891250018925601</v>
      </c>
      <c r="M299" s="3">
        <v>4.0911197662353502E-2</v>
      </c>
      <c r="N299" s="3">
        <v>5.1521301269531201E-2</v>
      </c>
      <c r="O299" s="3">
        <v>4.06013488769527E-2</v>
      </c>
      <c r="P299" s="5">
        <v>4.7823808385142597</v>
      </c>
      <c r="Q299" s="2">
        <v>1.74635494254619E-2</v>
      </c>
      <c r="R299" s="1">
        <v>1.04058923955E-11</v>
      </c>
      <c r="S299" s="5">
        <v>4.7778109571587803</v>
      </c>
      <c r="T299" s="2">
        <v>2.5757703168386398E-2</v>
      </c>
      <c r="U299" s="1">
        <v>2.0445786422646501E-18</v>
      </c>
      <c r="V299" s="5">
        <v>4.7778109571587803</v>
      </c>
      <c r="W299" s="2">
        <v>1.97543909130291E-2</v>
      </c>
      <c r="X299" s="1">
        <v>7.4568291620996904E-16</v>
      </c>
      <c r="Y299" t="s">
        <v>369</v>
      </c>
      <c r="Z299" s="3">
        <f>AVERAGE(P299,S299,V299)</f>
        <v>4.7793342509439398</v>
      </c>
      <c r="AA299" s="2">
        <f>AVERAGE(Q299,T299,W299)</f>
        <v>2.0991881168959132E-2</v>
      </c>
      <c r="AB299" s="3">
        <f>W299/Q299</f>
        <v>1.1311784581562296</v>
      </c>
    </row>
    <row r="300" spans="1:28" x14ac:dyDescent="0.2">
      <c r="A300" s="4">
        <v>298</v>
      </c>
      <c r="B300">
        <v>44199508513948</v>
      </c>
      <c r="C300" t="s">
        <v>325</v>
      </c>
      <c r="D300" t="s">
        <v>27</v>
      </c>
      <c r="E300">
        <v>83.703412068826196</v>
      </c>
      <c r="F300">
        <v>-5.5591803743103902</v>
      </c>
      <c r="G300" s="3">
        <v>13.508192062377899</v>
      </c>
      <c r="H300" s="3">
        <v>12.865270614624</v>
      </c>
      <c r="I300" s="3">
        <v>12.476334571838301</v>
      </c>
      <c r="J300" s="3">
        <v>3132</v>
      </c>
      <c r="K300" s="3">
        <v>4.9517241379310297</v>
      </c>
      <c r="L300" s="3">
        <v>1.53166198730468</v>
      </c>
      <c r="M300" s="3">
        <v>2.1678447723388599E-2</v>
      </c>
      <c r="N300" s="3">
        <v>2.9964447021484299E-2</v>
      </c>
      <c r="O300" s="3">
        <v>4.4036102294922899E-2</v>
      </c>
      <c r="P300" s="5">
        <v>2.0378965423544502</v>
      </c>
      <c r="Q300" s="2">
        <v>7.1353777233840497E-3</v>
      </c>
      <c r="R300" s="1">
        <v>2.1154714698543301E-2</v>
      </c>
      <c r="S300" s="5">
        <v>0.49899991683299999</v>
      </c>
      <c r="T300" s="2">
        <v>2.2969754846437099E-2</v>
      </c>
      <c r="U300" s="1">
        <v>5.7458628155467601E-5</v>
      </c>
      <c r="V300" s="5">
        <v>0.50002291781255703</v>
      </c>
      <c r="W300" s="2">
        <v>1.6879961071820701E-2</v>
      </c>
      <c r="X300" s="1">
        <v>4.8322398105351301E-10</v>
      </c>
      <c r="Y300" t="s">
        <v>367</v>
      </c>
    </row>
    <row r="301" spans="1:28" x14ac:dyDescent="0.2">
      <c r="A301" s="4">
        <v>299</v>
      </c>
      <c r="B301">
        <v>44199508513868</v>
      </c>
      <c r="C301" t="s">
        <v>326</v>
      </c>
      <c r="D301" t="s">
        <v>27</v>
      </c>
      <c r="E301">
        <v>83.710291500727607</v>
      </c>
      <c r="F301">
        <v>-5.5482835931919903</v>
      </c>
      <c r="G301" s="3">
        <v>14.0350646972656</v>
      </c>
      <c r="H301" s="3">
        <v>13.525662422180099</v>
      </c>
      <c r="I301" s="3">
        <v>13.1796922683715</v>
      </c>
      <c r="J301" s="3">
        <v>2864</v>
      </c>
      <c r="K301" s="3">
        <v>7.0941176470588196</v>
      </c>
      <c r="L301" s="3">
        <v>1.20267386029857</v>
      </c>
      <c r="M301" s="3">
        <v>2.4663925170898399E-2</v>
      </c>
      <c r="N301" s="3">
        <v>3.1452178955078097E-2</v>
      </c>
      <c r="O301" s="3">
        <v>2.2709465026853299E-2</v>
      </c>
      <c r="P301" s="5">
        <v>8.0028476918357197E-2</v>
      </c>
      <c r="Q301" s="2">
        <v>7.8613667904337495E-3</v>
      </c>
      <c r="R301" s="1">
        <v>1.1887947425090001E-2</v>
      </c>
      <c r="S301" s="5">
        <v>0.100631549463967</v>
      </c>
      <c r="T301" s="2">
        <v>8.2973219972144793E-3</v>
      </c>
      <c r="U301" s="1">
        <v>3.5180504117086397E-2</v>
      </c>
      <c r="V301" s="5">
        <v>0.100608263326458</v>
      </c>
      <c r="W301" s="2">
        <v>6.9935933245177497E-3</v>
      </c>
      <c r="X301" s="1">
        <v>8.6282947894977691E-3</v>
      </c>
    </row>
    <row r="302" spans="1:28" ht="17" x14ac:dyDescent="0.25">
      <c r="A302" s="4">
        <v>300</v>
      </c>
      <c r="B302">
        <v>44199508514029</v>
      </c>
      <c r="C302" t="s">
        <v>327</v>
      </c>
      <c r="D302" t="s">
        <v>27</v>
      </c>
      <c r="E302">
        <v>83.699632267703393</v>
      </c>
      <c r="F302">
        <v>-5.5955165423996096</v>
      </c>
      <c r="G302" s="3">
        <v>12.977468490600501</v>
      </c>
      <c r="H302" s="3">
        <v>12.071626663208001</v>
      </c>
      <c r="I302" s="3">
        <v>11.622257232666</v>
      </c>
      <c r="J302" s="3">
        <v>3185</v>
      </c>
      <c r="K302" s="3">
        <v>4.5862068965517198</v>
      </c>
      <c r="L302" s="3">
        <v>4.1885380707969899</v>
      </c>
      <c r="M302" s="3">
        <v>5.2248954772949198E-2</v>
      </c>
      <c r="N302" s="3">
        <v>6.7356109619140597E-2</v>
      </c>
      <c r="O302" s="3">
        <v>5.5094909667967998E-2</v>
      </c>
      <c r="P302" s="5">
        <v>5.9523561507936504</v>
      </c>
      <c r="Q302" s="2">
        <v>2.0278352280030401E-2</v>
      </c>
      <c r="R302" s="1">
        <v>2.6640864212998902E-8</v>
      </c>
      <c r="S302" s="5">
        <v>5.9488151893714001</v>
      </c>
      <c r="T302" s="2">
        <v>3.1902441989536401E-2</v>
      </c>
      <c r="U302" s="1">
        <v>2.5044390327043598E-12</v>
      </c>
      <c r="V302" s="5">
        <v>5.9488151893714001</v>
      </c>
      <c r="W302" s="2">
        <v>2.51890195850938E-2</v>
      </c>
      <c r="X302" s="1">
        <v>2.9575464188795699E-12</v>
      </c>
      <c r="Y302" t="s">
        <v>372</v>
      </c>
      <c r="Z302">
        <f>5.95*2</f>
        <v>11.9</v>
      </c>
      <c r="AA302" s="6">
        <v>0.02</v>
      </c>
      <c r="AB302" s="3">
        <f>0.024/0.02</f>
        <v>1.2</v>
      </c>
    </row>
    <row r="303" spans="1:28" x14ac:dyDescent="0.2">
      <c r="A303" s="4">
        <v>301</v>
      </c>
      <c r="B303">
        <v>44199508513873</v>
      </c>
      <c r="C303" t="s">
        <v>328</v>
      </c>
      <c r="D303" t="s">
        <v>27</v>
      </c>
      <c r="E303">
        <v>83.709230181452696</v>
      </c>
      <c r="F303">
        <v>-5.5941649964637898</v>
      </c>
      <c r="G303" s="3">
        <v>14.5565071105957</v>
      </c>
      <c r="H303" s="3">
        <v>14.046525955200099</v>
      </c>
      <c r="I303" s="3">
        <v>13.707326889038001</v>
      </c>
      <c r="J303" s="3">
        <v>2835</v>
      </c>
      <c r="K303" s="3">
        <v>7.2647058823529402</v>
      </c>
      <c r="L303" s="3">
        <v>0.47731036231631302</v>
      </c>
      <c r="M303" s="3">
        <v>1.5786361694337E-2</v>
      </c>
      <c r="N303" s="3">
        <v>2.0513534545898399E-2</v>
      </c>
      <c r="O303" s="3">
        <v>1.7677307128904401E-2</v>
      </c>
      <c r="P303" s="5">
        <v>6.4460964425994194E-2</v>
      </c>
      <c r="Q303" s="2">
        <v>6.8845369484358404E-3</v>
      </c>
      <c r="R303" s="1">
        <v>4.9865828409098503E-4</v>
      </c>
      <c r="S303" s="5">
        <v>5.0422330798760198E-2</v>
      </c>
      <c r="T303" s="2">
        <v>7.159782283954E-3</v>
      </c>
      <c r="U303" s="1">
        <v>2.0577660959090499E-2</v>
      </c>
      <c r="V303" s="5">
        <v>0.30371008726639498</v>
      </c>
      <c r="W303" s="2">
        <v>5.41981894011004E-3</v>
      </c>
      <c r="X303" s="1">
        <v>1.0486605416395499E-2</v>
      </c>
    </row>
    <row r="304" spans="1:28" x14ac:dyDescent="0.2">
      <c r="A304" s="4">
        <v>302</v>
      </c>
      <c r="B304">
        <v>44199508514120</v>
      </c>
      <c r="C304" t="s">
        <v>329</v>
      </c>
      <c r="D304" t="s">
        <v>25</v>
      </c>
      <c r="E304">
        <v>83.695759799704405</v>
      </c>
      <c r="F304">
        <v>-5.5842989158460803</v>
      </c>
      <c r="G304" s="3">
        <v>13.9856510162353</v>
      </c>
      <c r="H304" s="3">
        <v>13.2024688720703</v>
      </c>
      <c r="I304" s="3">
        <v>12.6860599517822</v>
      </c>
      <c r="J304" s="3">
        <v>3039</v>
      </c>
      <c r="K304" s="3">
        <v>5.6370370370370297</v>
      </c>
      <c r="L304" s="3">
        <v>0.74469088768774205</v>
      </c>
      <c r="M304" s="3">
        <v>2.40678787231445E-2</v>
      </c>
      <c r="N304" s="3">
        <v>2.1984100341796799E-2</v>
      </c>
      <c r="O304" s="3">
        <v>1.8275451660157298E-2</v>
      </c>
      <c r="P304" s="5">
        <v>6.0409203581877902E-2</v>
      </c>
      <c r="Q304" s="2">
        <v>8.4789439602166103E-3</v>
      </c>
      <c r="R304" s="1">
        <v>1.1517579818162101E-2</v>
      </c>
      <c r="S304" s="5">
        <v>0.217456580988416</v>
      </c>
      <c r="T304" s="2">
        <v>5.8853285201210196E-3</v>
      </c>
      <c r="U304" s="1">
        <v>4.8207847479004397E-2</v>
      </c>
      <c r="V304" s="5">
        <v>0.30750179376793702</v>
      </c>
      <c r="W304" s="2">
        <v>6.18438954979556E-3</v>
      </c>
      <c r="X304" s="1">
        <v>1.41272950058331E-3</v>
      </c>
    </row>
    <row r="305" spans="1:28" x14ac:dyDescent="0.2">
      <c r="A305" s="4">
        <v>303</v>
      </c>
      <c r="B305">
        <v>44199508514298</v>
      </c>
      <c r="C305" t="s">
        <v>330</v>
      </c>
      <c r="D305" t="s">
        <v>27</v>
      </c>
      <c r="E305">
        <v>83.682682235584906</v>
      </c>
      <c r="F305">
        <v>-5.5935234268611902</v>
      </c>
      <c r="G305" s="3">
        <v>14.403932571411101</v>
      </c>
      <c r="H305" s="3">
        <v>13.887468338012599</v>
      </c>
      <c r="I305" s="3">
        <v>13.4491672515869</v>
      </c>
      <c r="J305" s="3">
        <v>2767</v>
      </c>
      <c r="K305" s="3">
        <v>7.6647058823529397</v>
      </c>
      <c r="L305" s="3">
        <v>0.73161729916121598</v>
      </c>
      <c r="M305" s="3">
        <v>1.96127891540527E-2</v>
      </c>
      <c r="N305" s="3">
        <v>2.3938179016113201E-2</v>
      </c>
      <c r="O305" s="3">
        <v>1.7897987365723001E-2</v>
      </c>
      <c r="P305" s="5">
        <v>0.64275346017054402</v>
      </c>
      <c r="Q305" s="2">
        <v>6.9194928191625297E-3</v>
      </c>
      <c r="R305" s="1">
        <v>3.5899463509731597E-2</v>
      </c>
      <c r="S305" s="5">
        <v>5.82279887580694E-2</v>
      </c>
      <c r="T305" s="2">
        <v>7.4292681783314704E-3</v>
      </c>
      <c r="U305" s="1">
        <v>5.3733842220389299E-4</v>
      </c>
      <c r="V305" s="5">
        <v>4.7083886571305703E-2</v>
      </c>
      <c r="W305" s="2">
        <v>4.5836619162845796E-3</v>
      </c>
      <c r="X305" s="1">
        <v>4.0486725199189902E-2</v>
      </c>
    </row>
    <row r="306" spans="1:28" x14ac:dyDescent="0.2">
      <c r="A306" s="4">
        <v>304</v>
      </c>
      <c r="B306">
        <v>44199508514147</v>
      </c>
      <c r="C306" t="s">
        <v>331</v>
      </c>
      <c r="D306" t="s">
        <v>27</v>
      </c>
      <c r="E306">
        <v>83.692042477204694</v>
      </c>
      <c r="F306">
        <v>-5.6253356312871796</v>
      </c>
      <c r="G306" s="3">
        <v>13.638532638549799</v>
      </c>
      <c r="H306" s="3">
        <v>12.954760551452599</v>
      </c>
      <c r="I306" s="3">
        <v>12.6233377456665</v>
      </c>
      <c r="J306" s="3">
        <v>3129</v>
      </c>
      <c r="K306" s="3">
        <v>4.9724137931034402</v>
      </c>
      <c r="L306" s="3">
        <v>1.55787907090297</v>
      </c>
      <c r="M306" s="3">
        <v>2.6735305786132799E-2</v>
      </c>
      <c r="N306" s="3">
        <v>2.9573440551757799E-2</v>
      </c>
      <c r="O306" s="3">
        <v>2.8784751892089799E-2</v>
      </c>
      <c r="P306" s="5">
        <v>5.8994716017918697E-2</v>
      </c>
      <c r="Q306" s="2">
        <v>8.6127823223363497E-3</v>
      </c>
      <c r="R306" s="1">
        <v>6.1857585389942602E-3</v>
      </c>
      <c r="S306" s="5">
        <v>5.0705356705219799E-2</v>
      </c>
      <c r="T306" s="2">
        <v>1.0014439762638E-2</v>
      </c>
      <c r="U306" s="1">
        <v>3.0510962435735E-3</v>
      </c>
      <c r="V306" s="5">
        <v>4.2412061757874098E-2</v>
      </c>
      <c r="W306" s="2">
        <v>8.3403073395936899E-3</v>
      </c>
      <c r="X306" s="1">
        <v>3.4515307351117297E-2</v>
      </c>
    </row>
    <row r="307" spans="1:28" x14ac:dyDescent="0.2">
      <c r="A307" s="4">
        <v>305</v>
      </c>
      <c r="B307">
        <v>44199508513702</v>
      </c>
      <c r="C307" t="s">
        <v>332</v>
      </c>
      <c r="D307" t="s">
        <v>27</v>
      </c>
      <c r="E307">
        <v>83.720192836257993</v>
      </c>
      <c r="F307">
        <v>-5.5634171849058003</v>
      </c>
      <c r="G307" s="3">
        <v>13.3469123840332</v>
      </c>
      <c r="H307" s="3">
        <v>12.794683456420801</v>
      </c>
      <c r="I307" s="3">
        <v>12.5014591217041</v>
      </c>
      <c r="J307" s="3">
        <v>3074</v>
      </c>
      <c r="K307" s="3">
        <v>5.3777777777777702</v>
      </c>
      <c r="L307" s="3">
        <v>0.55043609382570202</v>
      </c>
      <c r="M307" s="3">
        <v>2.0300388336181599E-2</v>
      </c>
      <c r="N307" s="3">
        <v>2.0811080932617101E-2</v>
      </c>
      <c r="O307" s="3">
        <v>1.7328643798830201E-2</v>
      </c>
      <c r="P307" s="5">
        <v>4.5584479028013297E-2</v>
      </c>
      <c r="Q307" s="2">
        <v>5.9083584570310699E-3</v>
      </c>
      <c r="R307" s="1">
        <v>4.3825180290696299E-2</v>
      </c>
      <c r="S307" s="5">
        <v>7.4435466662696695E-2</v>
      </c>
      <c r="T307" s="2">
        <v>6.7370084687619599E-3</v>
      </c>
      <c r="U307" s="1">
        <v>1.43368725367103E-2</v>
      </c>
      <c r="V307" s="5">
        <v>0.20516101787643701</v>
      </c>
      <c r="W307" s="2">
        <v>4.9072233905465001E-3</v>
      </c>
      <c r="X307" s="1">
        <v>2.82247324903954E-2</v>
      </c>
    </row>
    <row r="308" spans="1:28" x14ac:dyDescent="0.2">
      <c r="A308" s="4">
        <v>306</v>
      </c>
      <c r="B308">
        <v>44199508512769</v>
      </c>
      <c r="C308" t="s">
        <v>333</v>
      </c>
      <c r="D308" t="s">
        <v>25</v>
      </c>
      <c r="E308">
        <v>83.783502301443093</v>
      </c>
      <c r="F308">
        <v>-5.6039044823749196</v>
      </c>
      <c r="G308" s="3">
        <v>12.6668148040771</v>
      </c>
      <c r="H308" s="3">
        <v>11.8206729888916</v>
      </c>
      <c r="I308" s="3">
        <v>11.3548069000244</v>
      </c>
      <c r="J308" s="3">
        <v>3178</v>
      </c>
      <c r="K308" s="3">
        <v>4.63448275862069</v>
      </c>
      <c r="L308" s="3">
        <v>0.687089223710317</v>
      </c>
      <c r="M308" s="3">
        <v>1.8887042999267498E-2</v>
      </c>
      <c r="N308" s="3">
        <v>2.0317077636716901E-2</v>
      </c>
      <c r="O308" s="3">
        <v>2.2685623168943101E-2</v>
      </c>
      <c r="P308" s="5">
        <v>4.57835816339923E-2</v>
      </c>
      <c r="Q308" s="2">
        <v>6.1301258205652001E-3</v>
      </c>
      <c r="R308" s="1">
        <v>2.3819879914798298E-2</v>
      </c>
      <c r="S308" s="5">
        <v>5.33376625916522E-2</v>
      </c>
      <c r="T308" s="2">
        <v>7.07649648314087E-3</v>
      </c>
      <c r="U308" s="1">
        <v>4.3864017737792098E-3</v>
      </c>
      <c r="V308" s="5">
        <v>6.3347005785717295E-2</v>
      </c>
      <c r="W308" s="2">
        <v>6.8880614233414296E-3</v>
      </c>
      <c r="X308" s="1">
        <v>3.20660840994886E-2</v>
      </c>
    </row>
    <row r="309" spans="1:28" x14ac:dyDescent="0.2">
      <c r="A309" s="4">
        <v>307</v>
      </c>
      <c r="B309">
        <v>44199508512886</v>
      </c>
      <c r="C309" t="s">
        <v>334</v>
      </c>
      <c r="D309" t="s">
        <v>27</v>
      </c>
      <c r="E309">
        <v>83.771123702536102</v>
      </c>
      <c r="F309">
        <v>-5.6121593085977404</v>
      </c>
      <c r="G309" s="3">
        <v>12.681414604186999</v>
      </c>
      <c r="H309" s="3">
        <v>11.952007293701101</v>
      </c>
      <c r="I309" s="3">
        <v>11.423809051513601</v>
      </c>
      <c r="J309" s="3">
        <v>3181</v>
      </c>
      <c r="K309" s="3">
        <v>4.6137931034482698</v>
      </c>
      <c r="L309" s="3">
        <v>26.809812560562001</v>
      </c>
      <c r="M309" s="3">
        <v>0.45849037170410101</v>
      </c>
      <c r="N309" s="3">
        <v>0.421481132507324</v>
      </c>
      <c r="O309" s="3">
        <v>0.27067470550537098</v>
      </c>
      <c r="P309" s="5">
        <v>7.7459011102504496</v>
      </c>
      <c r="Q309" s="2">
        <v>0.19396494888764301</v>
      </c>
      <c r="R309" s="1">
        <v>2.4659143257650401E-7</v>
      </c>
      <c r="S309" s="5">
        <v>7.7339198246970797</v>
      </c>
      <c r="T309" s="2">
        <v>0.18735174890620601</v>
      </c>
      <c r="U309" s="1">
        <v>4.8008163046559299E-12</v>
      </c>
      <c r="V309" s="5">
        <v>7.7399058307533499</v>
      </c>
      <c r="W309" s="2">
        <v>0.13971633040339199</v>
      </c>
      <c r="X309" s="1">
        <v>5.52339351894536E-13</v>
      </c>
      <c r="Y309" t="s">
        <v>369</v>
      </c>
      <c r="Z309" s="3">
        <f>AVERAGE(P309,S309,V309)</f>
        <v>7.7399089219002937</v>
      </c>
      <c r="AA309" s="2">
        <f>AVERAGE(Q309,T309,W309)</f>
        <v>0.17367767606574702</v>
      </c>
      <c r="AB309" s="3">
        <f>W309/Q309</f>
        <v>0.72031741407219241</v>
      </c>
    </row>
    <row r="310" spans="1:28" x14ac:dyDescent="0.2">
      <c r="A310" s="4">
        <v>308</v>
      </c>
      <c r="B310">
        <v>44199508512748</v>
      </c>
      <c r="C310" t="s">
        <v>335</v>
      </c>
      <c r="D310" t="s">
        <v>27</v>
      </c>
      <c r="E310">
        <v>83.783425818492901</v>
      </c>
      <c r="F310">
        <v>-5.6129409716881504</v>
      </c>
      <c r="G310" s="3">
        <v>13.263044357299799</v>
      </c>
      <c r="H310" s="3">
        <v>12.645046234130801</v>
      </c>
      <c r="I310" s="3">
        <v>12.400077819824199</v>
      </c>
      <c r="J310" s="3">
        <v>3151</v>
      </c>
      <c r="K310" s="3">
        <v>4.8206896551724103</v>
      </c>
      <c r="L310" s="3">
        <v>6.8008161272321397</v>
      </c>
      <c r="M310" s="3">
        <v>7.5003147125244099E-2</v>
      </c>
      <c r="N310" s="3">
        <v>8.45768928527839E-2</v>
      </c>
      <c r="O310" s="3">
        <v>8.1656646728514901E-2</v>
      </c>
      <c r="P310" s="5">
        <v>8.9927682853716995</v>
      </c>
      <c r="Q310" s="2">
        <v>3.81654774857451E-2</v>
      </c>
      <c r="R310" s="1">
        <v>3.8900917295184603E-18</v>
      </c>
      <c r="S310" s="5">
        <v>9.0170949804628702</v>
      </c>
      <c r="T310" s="2">
        <v>4.3515790418314E-2</v>
      </c>
      <c r="U310" s="1">
        <v>2.52646524907057E-24</v>
      </c>
      <c r="V310" s="5">
        <v>9.05793327294686</v>
      </c>
      <c r="W310" s="2">
        <v>3.98619760104185E-2</v>
      </c>
      <c r="X310" s="1">
        <v>3.6703437721800899E-31</v>
      </c>
      <c r="Y310" t="s">
        <v>369</v>
      </c>
      <c r="Z310" s="3">
        <f>AVERAGE(P310,S310,V310)</f>
        <v>9.0225988462604771</v>
      </c>
      <c r="AA310" s="2">
        <f>AVERAGE(Q310,T310,W310)</f>
        <v>4.0514414638159198E-2</v>
      </c>
      <c r="AB310" s="3">
        <f>W310/Q310</f>
        <v>1.0444511279940634</v>
      </c>
    </row>
    <row r="311" spans="1:28" x14ac:dyDescent="0.2">
      <c r="A311" s="4">
        <v>309</v>
      </c>
      <c r="B311">
        <v>44199508513006</v>
      </c>
      <c r="C311" t="s">
        <v>336</v>
      </c>
      <c r="D311" t="s">
        <v>27</v>
      </c>
      <c r="E311">
        <v>83.774013028792595</v>
      </c>
      <c r="F311">
        <v>-5.5894557801528499</v>
      </c>
      <c r="G311" s="3">
        <v>14.554328918456999</v>
      </c>
      <c r="H311" s="3">
        <v>14.0208330154418</v>
      </c>
      <c r="I311" s="3">
        <v>13.6716356277465</v>
      </c>
      <c r="J311" s="3">
        <v>2869</v>
      </c>
      <c r="K311" s="3">
        <v>7.0647058823529401</v>
      </c>
      <c r="L311" s="3">
        <v>0.26914084974185398</v>
      </c>
      <c r="M311" s="3">
        <v>1.95603370666503E-2</v>
      </c>
      <c r="N311" s="3">
        <v>1.9813537597656201E-2</v>
      </c>
      <c r="O311" s="3">
        <v>2.28780746459946E-2</v>
      </c>
      <c r="P311" s="5">
        <v>4.2528763740392002E-2</v>
      </c>
      <c r="Q311" s="2">
        <v>6.7680732939308496E-3</v>
      </c>
      <c r="R311" s="1">
        <v>3.3935060985696597E-2</v>
      </c>
      <c r="S311" s="5">
        <v>0.101649352321511</v>
      </c>
      <c r="T311" s="2">
        <v>5.5580166314448702E-3</v>
      </c>
      <c r="U311" s="1">
        <v>2.3280760476675701E-3</v>
      </c>
      <c r="V311" s="5">
        <v>0.98960498103249195</v>
      </c>
      <c r="W311" s="2">
        <v>9.6968339545792995E-3</v>
      </c>
      <c r="X311" s="1">
        <v>3.3598031735058597E-5</v>
      </c>
    </row>
    <row r="312" spans="1:28" x14ac:dyDescent="0.2">
      <c r="A312" s="4">
        <v>310</v>
      </c>
      <c r="B312">
        <v>44199508513170</v>
      </c>
      <c r="C312" t="s">
        <v>337</v>
      </c>
      <c r="D312" t="s">
        <v>27</v>
      </c>
      <c r="E312">
        <v>83.746224638940703</v>
      </c>
      <c r="F312">
        <v>-5.6059528202771096</v>
      </c>
      <c r="G312" s="3">
        <v>13.796205520629799</v>
      </c>
      <c r="H312" s="3">
        <v>12.622706413269</v>
      </c>
      <c r="I312" s="3">
        <v>11.950447082519499</v>
      </c>
      <c r="J312" s="3">
        <v>3161</v>
      </c>
      <c r="K312" s="3">
        <v>4.7517241379310304</v>
      </c>
      <c r="L312" s="3">
        <v>11.556660970052</v>
      </c>
      <c r="M312" s="3">
        <v>0.135392665863037</v>
      </c>
      <c r="N312" s="3">
        <v>0.16529178619384699</v>
      </c>
      <c r="O312" s="3">
        <v>0.12699651718139601</v>
      </c>
      <c r="P312" s="5">
        <v>8.6579725829725795</v>
      </c>
      <c r="Q312" s="2">
        <v>6.6289160034432207E-2</v>
      </c>
      <c r="R312" s="1">
        <v>6.0266598856512695E-26</v>
      </c>
      <c r="S312" s="5">
        <v>8.6355426021876802</v>
      </c>
      <c r="T312" s="2">
        <v>8.3102723559223102E-2</v>
      </c>
      <c r="U312" s="1">
        <v>9.8157107976062492E-35</v>
      </c>
      <c r="V312" s="5">
        <v>8.64300633823105</v>
      </c>
      <c r="W312" s="2">
        <v>6.98917019943327E-2</v>
      </c>
      <c r="X312" s="1">
        <v>3.4136442699756399E-34</v>
      </c>
      <c r="Y312" t="s">
        <v>369</v>
      </c>
      <c r="Z312" s="3">
        <f>AVERAGE(P312,S312,V312)</f>
        <v>8.6455071744637699</v>
      </c>
      <c r="AA312" s="2">
        <f>AVERAGE(Q312,T312,W312)</f>
        <v>7.3094528529329336E-2</v>
      </c>
      <c r="AB312" s="3">
        <f>W312/Q312</f>
        <v>1.0543458682841846</v>
      </c>
    </row>
    <row r="313" spans="1:28" x14ac:dyDescent="0.2">
      <c r="A313" s="4">
        <v>311</v>
      </c>
      <c r="B313">
        <v>44199508471646</v>
      </c>
      <c r="C313" t="s">
        <v>338</v>
      </c>
      <c r="D313" t="s">
        <v>27</v>
      </c>
      <c r="E313">
        <v>83.8678412496715</v>
      </c>
      <c r="F313">
        <v>-5.6221043987437103</v>
      </c>
      <c r="G313" s="3">
        <v>13.559505462646401</v>
      </c>
      <c r="H313" s="3">
        <v>12.9099130630493</v>
      </c>
      <c r="I313" s="3">
        <v>12.5278358459472</v>
      </c>
      <c r="J313" s="3">
        <v>3045</v>
      </c>
      <c r="K313" s="3">
        <v>5.5925925925925899</v>
      </c>
      <c r="L313" s="3">
        <v>1.9484677573507101</v>
      </c>
      <c r="M313" s="3">
        <v>3.7319183349609299E-2</v>
      </c>
      <c r="N313" s="3">
        <v>2.9482841491699201E-2</v>
      </c>
      <c r="O313" s="3">
        <v>3.5993766784669E-2</v>
      </c>
      <c r="P313" s="5">
        <v>0.50052346630628797</v>
      </c>
      <c r="Q313" s="2">
        <v>1.5720561677304599E-2</v>
      </c>
      <c r="R313" s="1">
        <v>3.3279625659202199E-4</v>
      </c>
      <c r="S313" s="5">
        <v>0.49778278328106501</v>
      </c>
      <c r="T313" s="2">
        <v>1.0907233330140801E-2</v>
      </c>
      <c r="U313" s="1">
        <v>6.8536660776158896E-5</v>
      </c>
      <c r="V313" s="5">
        <v>0.95665917280525503</v>
      </c>
      <c r="W313" s="2">
        <v>1.3624018990347301E-2</v>
      </c>
      <c r="X313" s="1">
        <v>1.8346361883884402E-2</v>
      </c>
    </row>
    <row r="314" spans="1:28" x14ac:dyDescent="0.2">
      <c r="A314" s="4">
        <v>312</v>
      </c>
      <c r="B314">
        <v>44199508471420</v>
      </c>
      <c r="C314" t="s">
        <v>339</v>
      </c>
      <c r="D314" t="s">
        <v>27</v>
      </c>
      <c r="E314">
        <v>83.879336750579398</v>
      </c>
      <c r="F314">
        <v>-5.6019304524834297</v>
      </c>
      <c r="G314" s="3">
        <v>14.7925300598144</v>
      </c>
      <c r="H314" s="3">
        <v>14.245943069458001</v>
      </c>
      <c r="I314" s="3">
        <v>13.9124698638916</v>
      </c>
      <c r="J314" s="3">
        <v>2838</v>
      </c>
      <c r="K314" s="3">
        <v>7.24705882352941</v>
      </c>
      <c r="L314" s="3">
        <v>0.387448983599049</v>
      </c>
      <c r="M314" s="3">
        <v>1.9420719146728101E-2</v>
      </c>
      <c r="N314" s="3">
        <v>2.2503376007079998E-2</v>
      </c>
      <c r="O314" s="3">
        <v>1.9571876525878499E-2</v>
      </c>
      <c r="P314" s="5">
        <v>4.4255044358490897E-2</v>
      </c>
      <c r="Q314" s="2">
        <v>7.4080599142473703E-3</v>
      </c>
      <c r="R314" s="1">
        <v>6.8181472636259198E-3</v>
      </c>
      <c r="S314" s="5">
        <v>9.7691141656001998E-2</v>
      </c>
      <c r="T314" s="2">
        <v>6.0293494933496301E-3</v>
      </c>
      <c r="U314" s="1">
        <v>2.93382426703498E-2</v>
      </c>
      <c r="V314" s="5">
        <v>0.106668497816842</v>
      </c>
      <c r="W314" s="2">
        <v>6.3390655788934398E-3</v>
      </c>
      <c r="X314" s="1">
        <v>2.1950559783310798E-3</v>
      </c>
    </row>
    <row r="315" spans="1:28" x14ac:dyDescent="0.2">
      <c r="A315" s="4">
        <v>313</v>
      </c>
      <c r="B315">
        <v>44199508471453</v>
      </c>
      <c r="C315" t="s">
        <v>340</v>
      </c>
      <c r="D315" t="s">
        <v>27</v>
      </c>
      <c r="E315">
        <v>83.862862963564694</v>
      </c>
      <c r="F315">
        <v>-5.60506370258285</v>
      </c>
      <c r="G315" s="3">
        <v>16.918735504150298</v>
      </c>
      <c r="H315" s="3">
        <v>16.305335998535099</v>
      </c>
      <c r="I315" s="3">
        <v>15.749929428100501</v>
      </c>
      <c r="J315" s="3">
        <v>2421</v>
      </c>
      <c r="K315" s="3">
        <v>8.9322580645161196</v>
      </c>
      <c r="L315" s="3">
        <v>0.941437063291091</v>
      </c>
      <c r="M315" s="3">
        <v>7.8779983520504901E-2</v>
      </c>
      <c r="N315" s="3">
        <v>8.7373733520507799E-2</v>
      </c>
      <c r="O315" s="3">
        <v>7.7023315429689904E-2</v>
      </c>
      <c r="P315" s="5">
        <v>0.228429502554613</v>
      </c>
      <c r="Q315" s="2">
        <v>2.0770341483023601E-2</v>
      </c>
      <c r="R315" s="1">
        <v>0.15151898235736999</v>
      </c>
      <c r="S315" s="5">
        <v>0.15218551999472399</v>
      </c>
      <c r="T315" s="2">
        <v>2.3522297886626301E-2</v>
      </c>
      <c r="U315" s="1">
        <v>2.21085631193845E-2</v>
      </c>
      <c r="V315" s="5">
        <v>0.49977301880820202</v>
      </c>
      <c r="W315" s="2">
        <v>2.92666107164582E-2</v>
      </c>
      <c r="X315" s="1">
        <v>1.26594301984956E-4</v>
      </c>
    </row>
    <row r="316" spans="1:28" x14ac:dyDescent="0.2">
      <c r="A316" s="4">
        <v>314</v>
      </c>
      <c r="B316">
        <v>44199508471712</v>
      </c>
      <c r="C316" t="s">
        <v>341</v>
      </c>
      <c r="D316" t="s">
        <v>25</v>
      </c>
      <c r="E316">
        <v>83.9044308399681</v>
      </c>
      <c r="F316">
        <v>-5.6269765119130097</v>
      </c>
      <c r="G316" s="3">
        <v>14.119155883789</v>
      </c>
      <c r="H316" s="3">
        <v>13.514389991760201</v>
      </c>
      <c r="I316" s="3">
        <v>13.1349582672119</v>
      </c>
      <c r="J316" s="3">
        <v>2868</v>
      </c>
      <c r="K316" s="3">
        <v>7.0705882352941103</v>
      </c>
      <c r="L316" s="3">
        <v>0.68347073340600695</v>
      </c>
      <c r="M316" s="3">
        <v>2.1578216552732898E-2</v>
      </c>
      <c r="N316" s="3">
        <v>2.2716045379638599E-2</v>
      </c>
      <c r="O316" s="3">
        <v>2.0851516723631301E-2</v>
      </c>
      <c r="P316" s="5">
        <v>0.33240122102557201</v>
      </c>
      <c r="Q316" s="2">
        <v>7.5308292802851503E-3</v>
      </c>
      <c r="R316" s="1">
        <v>3.7451480697419E-2</v>
      </c>
      <c r="S316" s="5">
        <v>0.50283895677242996</v>
      </c>
      <c r="T316" s="2">
        <v>6.9726134600817096E-3</v>
      </c>
      <c r="U316" s="1">
        <v>4.2670228222795601E-3</v>
      </c>
      <c r="V316" s="5">
        <v>5.8918593803701999E-2</v>
      </c>
      <c r="W316" s="2">
        <v>5.9067045545880001E-3</v>
      </c>
      <c r="X316" s="1">
        <v>4.1680737480510897E-2</v>
      </c>
    </row>
    <row r="317" spans="1:28" x14ac:dyDescent="0.2">
      <c r="A317" s="4">
        <v>315</v>
      </c>
      <c r="B317">
        <v>44199508511871</v>
      </c>
      <c r="C317" t="s">
        <v>342</v>
      </c>
      <c r="D317" t="s">
        <v>27</v>
      </c>
      <c r="E317">
        <v>83.834678087299807</v>
      </c>
      <c r="F317">
        <v>-5.6109491326684804</v>
      </c>
      <c r="G317" s="3">
        <v>12.7163963317871</v>
      </c>
      <c r="H317" s="3">
        <v>12.206097602844199</v>
      </c>
      <c r="I317" s="3">
        <v>11.757696151733301</v>
      </c>
      <c r="J317" s="3">
        <v>2856</v>
      </c>
      <c r="K317" s="3">
        <v>7.1411764705882304</v>
      </c>
      <c r="L317" s="3">
        <v>2.1145246638808102</v>
      </c>
      <c r="M317" s="3">
        <v>3.7946224212646401E-2</v>
      </c>
      <c r="N317" s="3">
        <v>3.9354705810549E-2</v>
      </c>
      <c r="O317" s="3">
        <v>4.0238857269288802E-2</v>
      </c>
      <c r="P317" s="5">
        <v>0.49775800564127998</v>
      </c>
      <c r="Q317" s="2">
        <v>1.2367763292281401E-2</v>
      </c>
      <c r="R317" s="1">
        <v>5.1664116212985902E-5</v>
      </c>
      <c r="S317" s="5">
        <v>0.497411377503647</v>
      </c>
      <c r="T317" s="2">
        <v>1.2191484958373199E-2</v>
      </c>
      <c r="U317" s="1">
        <v>1.10835825211374E-2</v>
      </c>
      <c r="V317" s="5">
        <v>5.0034065001192403E-2</v>
      </c>
      <c r="W317" s="2">
        <v>1.3618165525602801E-2</v>
      </c>
      <c r="X317" s="1">
        <v>8.9869153840741906E-5</v>
      </c>
    </row>
    <row r="318" spans="1:28" x14ac:dyDescent="0.2">
      <c r="A318" s="4">
        <v>316</v>
      </c>
      <c r="B318">
        <v>44199508511927</v>
      </c>
      <c r="C318" t="s">
        <v>343</v>
      </c>
      <c r="D318" t="s">
        <v>27</v>
      </c>
      <c r="E318">
        <v>83.829120997296599</v>
      </c>
      <c r="F318">
        <v>-5.6231772683303802</v>
      </c>
      <c r="G318" s="3">
        <v>14.788036346435501</v>
      </c>
      <c r="H318" s="3">
        <v>14.170067787170399</v>
      </c>
      <c r="I318" s="3">
        <v>13.6198425292968</v>
      </c>
      <c r="J318" s="3">
        <v>2756</v>
      </c>
      <c r="K318" s="3">
        <v>7.7294117647058798</v>
      </c>
      <c r="L318" s="3">
        <v>6.7155791491996899</v>
      </c>
      <c r="M318" s="3">
        <v>0.109532356262207</v>
      </c>
      <c r="N318" s="3">
        <v>0.110569953918457</v>
      </c>
      <c r="O318" s="3">
        <v>7.55566596984866E-2</v>
      </c>
      <c r="P318" s="5">
        <v>3.2872972824895901</v>
      </c>
      <c r="Q318" s="2">
        <v>5.8937646964837602E-2</v>
      </c>
      <c r="R318" s="1">
        <v>7.4982527452038697E-20</v>
      </c>
      <c r="S318" s="5">
        <v>3.2872972824895901</v>
      </c>
      <c r="T318" s="2">
        <v>5.4148789891137E-2</v>
      </c>
      <c r="U318" s="1">
        <v>2.2821520211746802E-21</v>
      </c>
      <c r="V318" s="5">
        <v>3.2851374288217201</v>
      </c>
      <c r="W318" s="2">
        <v>3.4929546101865598E-2</v>
      </c>
      <c r="X318" s="1">
        <v>8.2359670078917196E-13</v>
      </c>
      <c r="Y318" t="s">
        <v>369</v>
      </c>
      <c r="Z318" s="3">
        <f>AVERAGE(P318,S318,V318)</f>
        <v>3.2865773312669666</v>
      </c>
      <c r="AA318" s="2">
        <f>AVERAGE(Q318,T318,W318)</f>
        <v>4.933866098594674E-2</v>
      </c>
      <c r="AB318" s="3">
        <f>W318/Q318</f>
        <v>0.59265253875345048</v>
      </c>
    </row>
    <row r="319" spans="1:28" x14ac:dyDescent="0.2">
      <c r="A319" s="4">
        <v>317</v>
      </c>
      <c r="B319">
        <v>44199508512072</v>
      </c>
      <c r="C319" t="s">
        <v>344</v>
      </c>
      <c r="D319" t="s">
        <v>27</v>
      </c>
      <c r="E319">
        <v>83.817797497683003</v>
      </c>
      <c r="F319">
        <v>-5.6231312498582398</v>
      </c>
      <c r="G319" s="3">
        <v>15.671566009521401</v>
      </c>
      <c r="H319" s="3">
        <v>15.1451292037963</v>
      </c>
      <c r="I319" s="3">
        <v>14.6795387268066</v>
      </c>
      <c r="J319" s="3">
        <v>2738</v>
      </c>
      <c r="K319" s="3">
        <v>7.8352941176470496</v>
      </c>
      <c r="L319" s="3">
        <v>0.635793878126514</v>
      </c>
      <c r="M319" s="3">
        <v>3.3478736877441399E-2</v>
      </c>
      <c r="N319" s="3">
        <v>3.5926818847656201E-2</v>
      </c>
      <c r="O319" s="3">
        <v>3.6464118957519803E-2</v>
      </c>
      <c r="P319" s="5">
        <v>0.24913942730911601</v>
      </c>
      <c r="Q319" s="2">
        <v>1.12597728429541E-2</v>
      </c>
      <c r="R319" s="1">
        <v>1.3346440334885801E-2</v>
      </c>
      <c r="S319" s="5">
        <v>0.51498394960002702</v>
      </c>
      <c r="T319" s="2">
        <v>1.04499250574167E-2</v>
      </c>
      <c r="U319" s="1">
        <v>6.1233262270159201E-3</v>
      </c>
      <c r="V319" s="5">
        <v>4.9880577087427699E-2</v>
      </c>
      <c r="W319" s="2">
        <v>1.0144263551735099E-2</v>
      </c>
      <c r="X319" s="1">
        <v>1.1360646170728799E-2</v>
      </c>
    </row>
    <row r="320" spans="1:28" x14ac:dyDescent="0.2">
      <c r="A320" s="4">
        <v>318</v>
      </c>
      <c r="B320">
        <v>44199508511903</v>
      </c>
      <c r="C320" t="s">
        <v>345</v>
      </c>
      <c r="D320" t="s">
        <v>27</v>
      </c>
      <c r="E320">
        <v>83.830630176714294</v>
      </c>
      <c r="F320">
        <v>-5.6205489398427897</v>
      </c>
      <c r="G320" s="3">
        <v>15.780732154846101</v>
      </c>
      <c r="H320" s="3">
        <v>15.2303810119628</v>
      </c>
      <c r="I320" s="3">
        <v>14.7268514633178</v>
      </c>
      <c r="J320" s="3">
        <v>2648</v>
      </c>
      <c r="K320" s="3">
        <v>8.1999999999999993</v>
      </c>
      <c r="L320" s="3">
        <v>1.9133361332000201</v>
      </c>
      <c r="M320" s="3">
        <v>4.80194091796875E-2</v>
      </c>
      <c r="N320" s="3">
        <v>5.5670738220214802E-2</v>
      </c>
      <c r="O320" s="3">
        <v>4.6098613739012202E-2</v>
      </c>
      <c r="P320" s="5">
        <v>1.4699336077220799</v>
      </c>
      <c r="Q320" s="2">
        <v>2.0758623737368601E-2</v>
      </c>
      <c r="R320" s="1">
        <v>4.6606992922394201E-9</v>
      </c>
      <c r="S320" s="5">
        <v>3.1046129566387202</v>
      </c>
      <c r="T320" s="2">
        <v>2.1730159612783899E-2</v>
      </c>
      <c r="U320" s="1">
        <v>5.6267854186433004E-10</v>
      </c>
      <c r="V320" s="5">
        <v>3.0921330653473502</v>
      </c>
      <c r="W320" s="2">
        <v>1.7618423149350599E-2</v>
      </c>
      <c r="X320" s="1">
        <v>1.50778549977803E-5</v>
      </c>
      <c r="Y320" t="s">
        <v>372</v>
      </c>
      <c r="Z320">
        <v>3.1</v>
      </c>
      <c r="AA320" s="2">
        <v>0.02</v>
      </c>
    </row>
    <row r="321" spans="1:28" x14ac:dyDescent="0.2">
      <c r="A321" s="4">
        <v>319</v>
      </c>
      <c r="B321">
        <v>44199508564948</v>
      </c>
      <c r="C321" t="s">
        <v>346</v>
      </c>
      <c r="D321" t="s">
        <v>27</v>
      </c>
      <c r="E321">
        <v>83.921313656495798</v>
      </c>
      <c r="F321">
        <v>-5.6547348176083503</v>
      </c>
      <c r="G321" s="3">
        <v>16.8896465301513</v>
      </c>
      <c r="H321" s="3">
        <v>16.322675704956001</v>
      </c>
      <c r="I321" s="3">
        <v>15.8353815078735</v>
      </c>
      <c r="J321" s="3">
        <v>2442</v>
      </c>
      <c r="K321" s="3">
        <v>8.8645161290322498</v>
      </c>
      <c r="L321" s="3">
        <v>0.20137185596284399</v>
      </c>
      <c r="M321" s="3">
        <v>5.2428054809567401E-2</v>
      </c>
      <c r="N321" s="3">
        <v>5.4689407348632799E-2</v>
      </c>
      <c r="O321" s="3">
        <v>6.5131282806397905E-2</v>
      </c>
      <c r="P321" s="5">
        <v>7.1983057517102003E-2</v>
      </c>
      <c r="Q321" s="2">
        <v>1.6544937928546399E-2</v>
      </c>
      <c r="R321" s="1">
        <v>9.6733393723717805E-3</v>
      </c>
      <c r="S321" s="5">
        <v>4.57722652483308E-2</v>
      </c>
      <c r="T321" s="2">
        <v>1.7718312153302902E-2</v>
      </c>
      <c r="U321" s="1">
        <v>1.46381463764962E-2</v>
      </c>
      <c r="V321" s="5">
        <v>5.7901626656475899E-2</v>
      </c>
      <c r="W321" s="2">
        <v>1.7591737058856499E-2</v>
      </c>
      <c r="X321" s="1">
        <v>3.7947265108653899E-2</v>
      </c>
    </row>
    <row r="322" spans="1:28" x14ac:dyDescent="0.2">
      <c r="A322" s="4">
        <v>320</v>
      </c>
      <c r="B322">
        <v>44199508471542</v>
      </c>
      <c r="C322" t="s">
        <v>347</v>
      </c>
      <c r="D322" t="s">
        <v>27</v>
      </c>
      <c r="E322">
        <v>83.934036215930206</v>
      </c>
      <c r="F322">
        <v>-5.6110332832983598</v>
      </c>
      <c r="G322" s="3">
        <v>12.376202583312899</v>
      </c>
      <c r="H322" s="3">
        <v>11.770703315734799</v>
      </c>
      <c r="I322" s="3">
        <v>11.416942596435501</v>
      </c>
      <c r="J322" s="3">
        <v>3076</v>
      </c>
      <c r="K322" s="3">
        <v>5.3629629629629596</v>
      </c>
      <c r="L322" s="3">
        <v>1.3319590735057001</v>
      </c>
      <c r="M322" s="3">
        <v>2.7498626708984699E-2</v>
      </c>
      <c r="N322" s="3">
        <v>2.7333641052248201E-2</v>
      </c>
      <c r="O322" s="3">
        <v>2.2548866271971901E-2</v>
      </c>
      <c r="P322" s="5">
        <v>5.5196241856220497E-2</v>
      </c>
      <c r="Q322" s="2">
        <v>7.5899081425123702E-3</v>
      </c>
      <c r="R322" s="1">
        <v>5.4396160082994E-2</v>
      </c>
      <c r="S322" s="5">
        <v>0.36356874507665199</v>
      </c>
      <c r="T322" s="2">
        <v>7.9693616818489101E-3</v>
      </c>
      <c r="U322" s="1">
        <v>2.8368715703768301E-4</v>
      </c>
      <c r="V322" s="5">
        <v>5.2875421462928E-2</v>
      </c>
      <c r="W322" s="2">
        <v>7.2405532522075398E-3</v>
      </c>
      <c r="X322" s="1">
        <v>5.2045395213118198E-2</v>
      </c>
    </row>
    <row r="323" spans="1:28" x14ac:dyDescent="0.2">
      <c r="A323" s="4">
        <v>321</v>
      </c>
      <c r="B323">
        <v>44199508471541</v>
      </c>
      <c r="C323" t="s">
        <v>348</v>
      </c>
      <c r="D323" t="s">
        <v>27</v>
      </c>
      <c r="E323">
        <v>83.935509625095193</v>
      </c>
      <c r="F323">
        <v>-5.6092086522253997</v>
      </c>
      <c r="G323" s="3">
        <v>12.769737243652299</v>
      </c>
      <c r="H323" s="3">
        <v>12.1461572647094</v>
      </c>
      <c r="I323" s="3">
        <v>11.831168174743601</v>
      </c>
      <c r="J323" s="3">
        <v>3107</v>
      </c>
      <c r="K323" s="3">
        <v>5.1333333333333302</v>
      </c>
      <c r="L323" s="3">
        <v>0.85442854866148898</v>
      </c>
      <c r="M323" s="3">
        <v>2.28855133056633E-2</v>
      </c>
      <c r="N323" s="3">
        <v>2.53007888793952E-2</v>
      </c>
      <c r="O323" s="3">
        <v>2.51413345336928E-2</v>
      </c>
      <c r="P323" s="5">
        <v>9.1152337459512997E-2</v>
      </c>
      <c r="Q323" s="2">
        <v>7.6219765470037799E-3</v>
      </c>
      <c r="R323" s="1">
        <v>3.17171550607191E-2</v>
      </c>
      <c r="S323" s="5">
        <v>0.51527584548530503</v>
      </c>
      <c r="T323" s="2">
        <v>8.1953441151182606E-3</v>
      </c>
      <c r="U323" s="1">
        <v>1.3001317489455E-3</v>
      </c>
      <c r="V323" s="5">
        <v>21.551634339080401</v>
      </c>
      <c r="W323" s="2">
        <v>7.5876821372606196E-3</v>
      </c>
      <c r="X323" s="1">
        <v>8.3893692117919305E-2</v>
      </c>
    </row>
    <row r="324" spans="1:28" x14ac:dyDescent="0.2">
      <c r="A324" s="4">
        <v>322</v>
      </c>
      <c r="B324">
        <v>44199508544094</v>
      </c>
      <c r="C324" t="s">
        <v>349</v>
      </c>
      <c r="D324" t="s">
        <v>27</v>
      </c>
      <c r="E324">
        <v>83.785999149551898</v>
      </c>
      <c r="F324">
        <v>-5.6417985598249096</v>
      </c>
      <c r="G324" s="3">
        <v>14.2042980194091</v>
      </c>
      <c r="H324" s="3">
        <v>13.096563339233301</v>
      </c>
      <c r="I324" s="3">
        <v>12.3205509185791</v>
      </c>
      <c r="J324" s="3">
        <v>2881</v>
      </c>
      <c r="K324" s="3">
        <v>6.9909090909090903</v>
      </c>
      <c r="L324" s="3">
        <v>0.81945059485469296</v>
      </c>
      <c r="M324" s="3">
        <v>2.4873733520507799E-2</v>
      </c>
      <c r="N324" s="3">
        <v>2.8459358215334501E-2</v>
      </c>
      <c r="O324" s="3">
        <v>2.61466026306145E-2</v>
      </c>
      <c r="P324" s="5">
        <v>1.03562120270643</v>
      </c>
      <c r="Q324" s="2">
        <v>7.86348193737719E-3</v>
      </c>
      <c r="R324" s="1">
        <v>3.2159441135206898E-2</v>
      </c>
      <c r="S324" s="5">
        <v>4.1678301907762699E-2</v>
      </c>
      <c r="T324" s="2">
        <v>9.0198428639151999E-3</v>
      </c>
      <c r="U324" s="1">
        <v>4.34063208439338E-4</v>
      </c>
      <c r="V324" s="5">
        <v>0.49909953749916802</v>
      </c>
      <c r="W324" s="2">
        <v>1.4623216232740901E-2</v>
      </c>
      <c r="X324" s="1">
        <v>9.5693954674427907E-6</v>
      </c>
      <c r="Y324" t="s">
        <v>367</v>
      </c>
    </row>
    <row r="325" spans="1:28" x14ac:dyDescent="0.2">
      <c r="A325" s="4">
        <v>323</v>
      </c>
      <c r="B325">
        <v>44199508544310</v>
      </c>
      <c r="C325" t="s">
        <v>350</v>
      </c>
      <c r="D325" t="s">
        <v>27</v>
      </c>
      <c r="E325">
        <v>83.762475454856002</v>
      </c>
      <c r="F325">
        <v>-5.6445922184942203</v>
      </c>
      <c r="G325" s="3">
        <v>14.755178451538001</v>
      </c>
      <c r="H325" s="3">
        <v>14.2463073730468</v>
      </c>
      <c r="I325" s="3">
        <v>13.890764236450099</v>
      </c>
      <c r="J325" s="3">
        <v>2841</v>
      </c>
      <c r="K325" s="3">
        <v>7.2294117647058798</v>
      </c>
      <c r="L325" s="3">
        <v>1.07266451788286</v>
      </c>
      <c r="M325" s="3">
        <v>3.0968189239501901E-2</v>
      </c>
      <c r="N325" s="3">
        <v>3.3992767333986103E-2</v>
      </c>
      <c r="O325" s="3">
        <v>3.3282184600828602E-2</v>
      </c>
      <c r="P325" s="5">
        <v>5.5462885930855903E-2</v>
      </c>
      <c r="Q325" s="2">
        <v>1.03600231783454E-2</v>
      </c>
      <c r="R325" s="1">
        <v>9.8287645810248899E-3</v>
      </c>
      <c r="S325" s="5">
        <v>0.49892522742769702</v>
      </c>
      <c r="T325" s="2">
        <v>1.4753926584637801E-2</v>
      </c>
      <c r="U325" s="1">
        <v>4.9399111096985702E-5</v>
      </c>
      <c r="V325" s="5">
        <v>0.24958713955306999</v>
      </c>
      <c r="W325" s="2">
        <v>9.8873087202151697E-3</v>
      </c>
      <c r="X325" s="1">
        <v>1.4001744933782301E-3</v>
      </c>
    </row>
    <row r="326" spans="1:28" x14ac:dyDescent="0.2">
      <c r="A326" s="4">
        <v>324</v>
      </c>
      <c r="B326">
        <v>44199508543835</v>
      </c>
      <c r="C326" t="s">
        <v>351</v>
      </c>
      <c r="D326" t="s">
        <v>27</v>
      </c>
      <c r="E326">
        <v>83.7836351330875</v>
      </c>
      <c r="F326">
        <v>-5.6679190109366901</v>
      </c>
      <c r="G326" s="3">
        <v>16.0298671722412</v>
      </c>
      <c r="H326" s="3">
        <v>15.462873458862299</v>
      </c>
      <c r="I326" s="3">
        <v>14.924293518066399</v>
      </c>
      <c r="J326" s="3">
        <v>2474</v>
      </c>
      <c r="K326" s="3">
        <v>8.7612903225806402</v>
      </c>
      <c r="L326" s="3">
        <v>1.7557180418190299</v>
      </c>
      <c r="M326" s="3">
        <v>7.16400146484375E-2</v>
      </c>
      <c r="N326" s="3">
        <v>6.9943618774411506E-2</v>
      </c>
      <c r="O326" s="3">
        <v>6.7773056030274503E-2</v>
      </c>
      <c r="P326" s="5">
        <v>1.3442611014025101</v>
      </c>
      <c r="Q326" s="2">
        <v>2.4209787008218599E-2</v>
      </c>
      <c r="R326" s="1">
        <v>1.4527280348929E-5</v>
      </c>
      <c r="S326" s="5">
        <v>1.34371920630654</v>
      </c>
      <c r="T326" s="2">
        <v>2.3031951505664498E-2</v>
      </c>
      <c r="U326" s="1">
        <v>2.9819659017796701E-5</v>
      </c>
      <c r="V326" s="5">
        <v>93.4575545171339</v>
      </c>
      <c r="W326" s="2">
        <v>2.2046810956295598E-2</v>
      </c>
      <c r="X326" s="1">
        <v>1.6209519004886199E-3</v>
      </c>
    </row>
    <row r="327" spans="1:28" x14ac:dyDescent="0.2">
      <c r="A327" s="4">
        <v>325</v>
      </c>
      <c r="B327">
        <v>44199508544917</v>
      </c>
      <c r="C327" t="s">
        <v>352</v>
      </c>
      <c r="D327" t="s">
        <v>27</v>
      </c>
      <c r="E327">
        <v>83.734980137576898</v>
      </c>
      <c r="F327">
        <v>-5.6347706697946602</v>
      </c>
      <c r="G327" s="3">
        <v>12.731692314147899</v>
      </c>
      <c r="H327" s="3">
        <v>12.119071960449199</v>
      </c>
      <c r="I327" s="3">
        <v>11.8648529052734</v>
      </c>
      <c r="J327" s="3">
        <v>3185</v>
      </c>
      <c r="K327" s="3">
        <v>4.5862068965517198</v>
      </c>
      <c r="L327" s="3">
        <v>0.570891360019115</v>
      </c>
      <c r="M327" s="3">
        <v>2.50792503356933E-2</v>
      </c>
      <c r="N327" s="3">
        <v>2.0647907257078602E-2</v>
      </c>
      <c r="O327" s="3">
        <v>1.72183990478522E-2</v>
      </c>
      <c r="P327" s="5">
        <v>0.123833892652078</v>
      </c>
      <c r="Q327" s="2">
        <v>8.4034100640885904E-3</v>
      </c>
      <c r="R327" s="1">
        <v>2.2907172904103098E-3</v>
      </c>
      <c r="S327" s="5">
        <v>2.3052001690487098</v>
      </c>
      <c r="T327" s="2">
        <v>7.2866495038616504E-3</v>
      </c>
      <c r="U327" s="1">
        <v>7.2459092151124999E-3</v>
      </c>
      <c r="V327" s="5">
        <v>4.2119275264650501E-2</v>
      </c>
      <c r="W327" s="2">
        <v>5.7813913084853201E-3</v>
      </c>
      <c r="X327" s="1">
        <v>5.02115853435805E-2</v>
      </c>
    </row>
    <row r="328" spans="1:28" x14ac:dyDescent="0.2">
      <c r="A328" s="4">
        <v>326</v>
      </c>
      <c r="B328">
        <v>44199508544530</v>
      </c>
      <c r="C328" t="s">
        <v>353</v>
      </c>
      <c r="D328" t="s">
        <v>27</v>
      </c>
      <c r="E328">
        <v>83.768072488424096</v>
      </c>
      <c r="F328">
        <v>-5.6781622531166596</v>
      </c>
      <c r="G328" s="3">
        <v>13.453198432922299</v>
      </c>
      <c r="H328" s="3">
        <v>12.611488342285099</v>
      </c>
      <c r="I328" s="3">
        <v>12.0308284759521</v>
      </c>
      <c r="J328" s="3">
        <v>3047</v>
      </c>
      <c r="K328" s="3">
        <v>5.5777777777777704</v>
      </c>
      <c r="L328" s="3">
        <v>0.40260141792026799</v>
      </c>
      <c r="M328" s="3">
        <v>2.0987510681152299E-2</v>
      </c>
      <c r="N328" s="3">
        <v>2.2014522552490499E-2</v>
      </c>
      <c r="O328" s="3">
        <v>1.97361946105978E-2</v>
      </c>
      <c r="P328" s="5">
        <v>0.49962319926721599</v>
      </c>
      <c r="Q328" s="2">
        <v>9.4517413721949897E-3</v>
      </c>
      <c r="R328" s="1">
        <v>1.6109431342282499E-3</v>
      </c>
      <c r="S328" s="5">
        <v>0.49942357955018302</v>
      </c>
      <c r="T328" s="2">
        <v>1.2484974012186401E-2</v>
      </c>
      <c r="U328" s="1">
        <v>9.4716787746824797E-4</v>
      </c>
      <c r="V328" s="5">
        <v>3.0562219845150702</v>
      </c>
      <c r="W328" s="2">
        <v>5.6974180205323901E-3</v>
      </c>
      <c r="X328" s="1">
        <v>8.5510701611559003E-3</v>
      </c>
    </row>
    <row r="329" spans="1:28" x14ac:dyDescent="0.2">
      <c r="A329" s="4">
        <v>327</v>
      </c>
      <c r="B329">
        <v>44199508512317</v>
      </c>
      <c r="C329" t="s">
        <v>354</v>
      </c>
      <c r="D329" t="s">
        <v>25</v>
      </c>
      <c r="E329">
        <v>83.805484473093202</v>
      </c>
      <c r="F329">
        <v>-5.6210502791146402</v>
      </c>
      <c r="G329" s="3">
        <v>13.9122047424316</v>
      </c>
      <c r="H329" s="3">
        <v>13.402340888976999</v>
      </c>
      <c r="I329" s="3">
        <v>13.054263114929199</v>
      </c>
      <c r="J329" s="3">
        <v>2856</v>
      </c>
      <c r="K329" s="3">
        <v>7.1411764705882304</v>
      </c>
      <c r="L329" s="3">
        <v>1.2257737168320599</v>
      </c>
      <c r="M329" s="3">
        <v>2.4216461181641301E-2</v>
      </c>
      <c r="N329" s="3">
        <v>2.77957916259765E-2</v>
      </c>
      <c r="O329" s="3">
        <v>2.90971755981441E-2</v>
      </c>
      <c r="P329" s="5">
        <v>0.498452713255574</v>
      </c>
      <c r="Q329" s="2">
        <v>1.0655214044896701E-2</v>
      </c>
      <c r="R329" s="1">
        <v>5.4716347678357797E-3</v>
      </c>
      <c r="S329" s="5">
        <v>9.2088279261940006E-2</v>
      </c>
      <c r="T329" s="2">
        <v>8.1093443786841701E-3</v>
      </c>
      <c r="U329" s="1">
        <v>7.6887881819452499E-3</v>
      </c>
      <c r="V329" s="5">
        <v>0.167492267408102</v>
      </c>
      <c r="W329" s="2">
        <v>7.8706889125899192E-3</v>
      </c>
      <c r="X329" s="1">
        <v>5.0783645540126397E-3</v>
      </c>
    </row>
    <row r="330" spans="1:28" x14ac:dyDescent="0.2">
      <c r="A330" s="4">
        <v>328</v>
      </c>
      <c r="B330">
        <v>44199508512349</v>
      </c>
      <c r="C330" t="s">
        <v>355</v>
      </c>
      <c r="D330" t="s">
        <v>27</v>
      </c>
      <c r="E330">
        <v>83.802884438160206</v>
      </c>
      <c r="F330">
        <v>-5.6247284846511096</v>
      </c>
      <c r="G330" s="3">
        <v>14.611141204833901</v>
      </c>
      <c r="H330" s="3">
        <v>13.9060935974121</v>
      </c>
      <c r="I330" s="3">
        <v>13.326091766357401</v>
      </c>
      <c r="J330" s="3">
        <v>2847</v>
      </c>
      <c r="K330" s="3">
        <v>7.1941176470588202</v>
      </c>
      <c r="L330" s="3">
        <v>3.7605098753936499</v>
      </c>
      <c r="M330" s="3">
        <v>6.6699504852294894E-2</v>
      </c>
      <c r="N330" s="3">
        <v>6.1573982238769497E-2</v>
      </c>
      <c r="O330" s="3">
        <v>5.4999542236327401E-2</v>
      </c>
      <c r="P330" s="5">
        <v>6.7266857705338495E-2</v>
      </c>
      <c r="Q330" s="2">
        <v>2.02891758207733E-2</v>
      </c>
      <c r="R330" s="1">
        <v>2.459158556376E-2</v>
      </c>
      <c r="S330" s="5">
        <v>1.9963981499966701</v>
      </c>
      <c r="T330" s="2">
        <v>3.7995377079988298E-2</v>
      </c>
      <c r="U330" s="1">
        <v>6.1113727026784999E-3</v>
      </c>
      <c r="V330" s="5">
        <v>0.104574727668845</v>
      </c>
      <c r="W330" s="2">
        <v>1.84693265022744E-2</v>
      </c>
      <c r="X330" s="1">
        <v>1.38399479044702E-2</v>
      </c>
    </row>
    <row r="331" spans="1:28" x14ac:dyDescent="0.2">
      <c r="A331" s="4">
        <v>329</v>
      </c>
      <c r="B331">
        <v>44199508565018</v>
      </c>
      <c r="C331" t="s">
        <v>356</v>
      </c>
      <c r="D331" t="s">
        <v>25</v>
      </c>
      <c r="E331">
        <v>83.889207959260204</v>
      </c>
      <c r="F331">
        <v>-5.6559052279920303</v>
      </c>
      <c r="G331" s="3">
        <v>13.434770584106399</v>
      </c>
      <c r="H331" s="3">
        <v>12.770616531371999</v>
      </c>
      <c r="I331" s="3">
        <v>12.5332851409912</v>
      </c>
      <c r="J331" s="3">
        <v>3167</v>
      </c>
      <c r="K331" s="3">
        <v>4.7103448275861997</v>
      </c>
      <c r="L331" s="3">
        <v>2.8507638113839202</v>
      </c>
      <c r="M331" s="3">
        <v>3.6803436279296102E-2</v>
      </c>
      <c r="N331" s="3">
        <v>5.0079345703125E-2</v>
      </c>
      <c r="O331" s="3">
        <v>4.1929340362548403E-2</v>
      </c>
      <c r="P331" s="5">
        <v>11.1482255667038</v>
      </c>
      <c r="Q331" s="2">
        <v>1.8084638776822998E-2</v>
      </c>
      <c r="R331" s="1">
        <v>2.7899071617816698E-9</v>
      </c>
      <c r="S331" s="5">
        <v>9.2731303745741997E-2</v>
      </c>
      <c r="T331" s="2">
        <v>2.8255297972199899E-2</v>
      </c>
      <c r="U331" s="1">
        <v>0.99966859724243395</v>
      </c>
      <c r="V331" s="5">
        <v>11.0987328893821</v>
      </c>
      <c r="W331" s="2">
        <v>1.96063434030328E-2</v>
      </c>
      <c r="X331" s="1">
        <v>1.8977158811144999E-13</v>
      </c>
      <c r="Y331" t="s">
        <v>369</v>
      </c>
      <c r="Z331" s="3">
        <f>AVERAGE(V331,P331)</f>
        <v>11.12347922804295</v>
      </c>
      <c r="AA331" s="2">
        <f>AVERAGE(Q331,W331)</f>
        <v>1.8845491089927897E-2</v>
      </c>
      <c r="AB331" s="3">
        <f>W331/Q331</f>
        <v>1.0841434902288452</v>
      </c>
    </row>
    <row r="332" spans="1:28" x14ac:dyDescent="0.2">
      <c r="A332" s="4">
        <v>330</v>
      </c>
      <c r="B332">
        <v>44199508565673</v>
      </c>
      <c r="C332" t="s">
        <v>357</v>
      </c>
      <c r="D332" t="s">
        <v>27</v>
      </c>
      <c r="E332">
        <v>83.895936330126503</v>
      </c>
      <c r="F332">
        <v>-5.6837196101737399</v>
      </c>
      <c r="G332" s="3">
        <v>13.908566474914499</v>
      </c>
      <c r="H332" s="3">
        <v>12.946795463561999</v>
      </c>
      <c r="I332" s="3">
        <v>12.393082618713301</v>
      </c>
      <c r="J332" s="3">
        <v>3146</v>
      </c>
      <c r="K332" s="3">
        <v>4.8551724137930998</v>
      </c>
      <c r="L332" s="3">
        <v>3.25005667550223</v>
      </c>
      <c r="M332" s="3">
        <v>4.17562484741189E-2</v>
      </c>
      <c r="N332" s="3">
        <v>3.9040565490722601E-2</v>
      </c>
      <c r="O332" s="3">
        <v>6.7798423767092303E-2</v>
      </c>
      <c r="P332" s="5">
        <v>0.33253386317282901</v>
      </c>
      <c r="Q332" s="2">
        <v>1.5008242205577E-2</v>
      </c>
      <c r="R332" s="1">
        <v>4.4116683398911699E-2</v>
      </c>
      <c r="S332" s="5">
        <v>0.98038807189542398</v>
      </c>
      <c r="T332" s="2">
        <v>1.36343038934889E-2</v>
      </c>
      <c r="U332" s="1">
        <v>1.8588504539895801E-3</v>
      </c>
      <c r="V332" s="5">
        <v>0.49830368414058801</v>
      </c>
      <c r="W332" s="2">
        <v>2.52979056829063E-2</v>
      </c>
      <c r="X332" s="1">
        <v>1.7484533127928501E-3</v>
      </c>
    </row>
    <row r="333" spans="1:28" x14ac:dyDescent="0.2">
      <c r="A333" s="4">
        <v>331</v>
      </c>
      <c r="B333">
        <v>44199508565017</v>
      </c>
      <c r="C333" t="s">
        <v>358</v>
      </c>
      <c r="D333" t="s">
        <v>27</v>
      </c>
      <c r="E333">
        <v>83.887035074766899</v>
      </c>
      <c r="F333">
        <v>-5.6553170049651502</v>
      </c>
      <c r="G333" s="3">
        <v>14.4489679336547</v>
      </c>
      <c r="H333" s="3">
        <v>13.8044729232788</v>
      </c>
      <c r="I333" s="3">
        <v>13.4514036178588</v>
      </c>
      <c r="J333" s="3">
        <v>2918</v>
      </c>
      <c r="K333" s="3">
        <v>6.6545454545454499</v>
      </c>
      <c r="L333" s="3">
        <v>1.2350485558603299</v>
      </c>
      <c r="M333" s="3">
        <v>2.6436996459962E-2</v>
      </c>
      <c r="N333" s="3">
        <v>2.7335166931152299E-2</v>
      </c>
      <c r="O333" s="3">
        <v>3.0349922180176798E-2</v>
      </c>
      <c r="P333" s="5">
        <v>0.49830368414058801</v>
      </c>
      <c r="Q333" s="2">
        <v>1.0594150644638299E-2</v>
      </c>
      <c r="R333" s="1">
        <v>1.0335137557394E-5</v>
      </c>
      <c r="S333" s="5">
        <v>0.49785713100335199</v>
      </c>
      <c r="T333" s="2">
        <v>9.1828000358575995E-3</v>
      </c>
      <c r="U333" s="1">
        <v>1.99978657790387E-5</v>
      </c>
      <c r="V333" s="5">
        <v>0.49994792187447901</v>
      </c>
      <c r="W333" s="2">
        <v>9.2184813791707301E-3</v>
      </c>
      <c r="X333" s="1">
        <v>2.7147278709307799E-5</v>
      </c>
    </row>
    <row r="334" spans="1:28" x14ac:dyDescent="0.2">
      <c r="A334" s="4">
        <v>332</v>
      </c>
      <c r="B334">
        <v>44199508565887</v>
      </c>
      <c r="C334" t="s">
        <v>359</v>
      </c>
      <c r="D334" t="s">
        <v>27</v>
      </c>
      <c r="E334">
        <v>83.869910001228803</v>
      </c>
      <c r="F334">
        <v>-5.6927826446877701</v>
      </c>
      <c r="G334" s="3">
        <v>13.523591995239199</v>
      </c>
      <c r="H334" s="3">
        <v>12.810339927673301</v>
      </c>
      <c r="I334" s="3">
        <v>12.5450286865234</v>
      </c>
      <c r="J334" s="3">
        <v>3183</v>
      </c>
      <c r="K334" s="3">
        <v>4.5999999999999996</v>
      </c>
      <c r="L334" s="3">
        <v>1.16455078125</v>
      </c>
      <c r="M334" s="3">
        <v>2.38464355468757E-2</v>
      </c>
      <c r="N334" s="3">
        <v>2.1286964416503899E-2</v>
      </c>
      <c r="O334" s="3">
        <v>2.7126502990723701E-2</v>
      </c>
      <c r="P334" s="5">
        <v>5.58806737747179E-2</v>
      </c>
      <c r="Q334" s="2">
        <v>8.4268569804491506E-3</v>
      </c>
      <c r="R334" s="1">
        <v>3.2206252857114197E-2</v>
      </c>
      <c r="S334" s="5">
        <v>2.0096379287245401</v>
      </c>
      <c r="T334" s="2">
        <v>8.6754969370578597E-3</v>
      </c>
      <c r="U334" s="1">
        <v>1.4782410230267801E-3</v>
      </c>
      <c r="V334" s="5">
        <v>8.2914269052396503E-2</v>
      </c>
      <c r="W334" s="2">
        <v>8.0127238648306995E-3</v>
      </c>
      <c r="X334" s="1">
        <v>5.67104069570421E-3</v>
      </c>
    </row>
    <row r="335" spans="1:28" x14ac:dyDescent="0.2">
      <c r="A335" s="4">
        <v>333</v>
      </c>
      <c r="B335">
        <v>44199508565551</v>
      </c>
      <c r="C335" t="s">
        <v>360</v>
      </c>
      <c r="D335" t="s">
        <v>27</v>
      </c>
      <c r="E335">
        <v>83.927789208233193</v>
      </c>
      <c r="F335">
        <v>-5.6783972772085498</v>
      </c>
      <c r="G335" s="3">
        <v>13.456957817077599</v>
      </c>
      <c r="H335" s="3">
        <v>12.6586542129516</v>
      </c>
      <c r="I335" s="3">
        <v>12.293901443481399</v>
      </c>
      <c r="J335" s="3">
        <v>3157</v>
      </c>
      <c r="K335" s="3">
        <v>4.7793103448275804</v>
      </c>
      <c r="L335" s="3">
        <v>1.1199668520972801</v>
      </c>
      <c r="M335" s="3">
        <v>1.7738342285156201E-2</v>
      </c>
      <c r="N335" s="3">
        <v>2.4236679077148399E-2</v>
      </c>
      <c r="O335" s="3">
        <v>2.6267623901366801E-2</v>
      </c>
      <c r="P335" s="5">
        <v>5.70171812488715E-2</v>
      </c>
      <c r="Q335" s="2">
        <v>6.0756974499925299E-3</v>
      </c>
      <c r="R335" s="1">
        <v>4.1772584422369502E-2</v>
      </c>
      <c r="S335" s="5">
        <v>1.8040696975163799</v>
      </c>
      <c r="T335" s="2">
        <v>1.15532096833543E-2</v>
      </c>
      <c r="U335" s="1">
        <v>8.3239780101630903E-13</v>
      </c>
      <c r="V335" s="5">
        <v>0.12069518705820299</v>
      </c>
      <c r="W335" s="2">
        <v>7.2104670238289301E-3</v>
      </c>
      <c r="X335" s="1">
        <v>8.7717186964198796E-3</v>
      </c>
      <c r="Y335" t="s">
        <v>372</v>
      </c>
      <c r="Z335">
        <v>1.8</v>
      </c>
      <c r="AA335" s="2">
        <v>1.2E-2</v>
      </c>
    </row>
    <row r="336" spans="1:28" x14ac:dyDescent="0.2">
      <c r="A336" s="4">
        <v>334</v>
      </c>
      <c r="B336">
        <v>44199508565550</v>
      </c>
      <c r="C336" t="s">
        <v>361</v>
      </c>
      <c r="D336" t="s">
        <v>27</v>
      </c>
      <c r="E336">
        <v>83.927966334030899</v>
      </c>
      <c r="F336">
        <v>-5.6765011157174703</v>
      </c>
      <c r="G336" s="3">
        <v>14.9577026367187</v>
      </c>
      <c r="H336" s="3">
        <v>14.415290832519499</v>
      </c>
      <c r="I336" s="3">
        <v>14.0548782348632</v>
      </c>
      <c r="J336" s="3">
        <v>2840</v>
      </c>
      <c r="K336" s="3">
        <v>7.23529411764705</v>
      </c>
      <c r="L336" s="3">
        <v>0.831674702962239</v>
      </c>
      <c r="M336" s="3">
        <v>2.04490661621115E-2</v>
      </c>
      <c r="N336" s="3">
        <v>2.3176193237304601E-2</v>
      </c>
      <c r="O336" s="3">
        <v>2.8874397277833801E-2</v>
      </c>
      <c r="P336" s="5">
        <v>0.21817297552816201</v>
      </c>
      <c r="Q336" s="2">
        <v>6.17386293659428E-3</v>
      </c>
      <c r="R336" s="1">
        <v>2.82736050123805E-2</v>
      </c>
      <c r="S336" s="5">
        <v>4.32127907512719E-2</v>
      </c>
      <c r="T336" s="2">
        <v>8.7912016259442203E-3</v>
      </c>
      <c r="U336" s="1">
        <v>2.1385999335038499E-3</v>
      </c>
      <c r="V336" s="5">
        <v>4.7183636332180402E-2</v>
      </c>
      <c r="W336" s="2">
        <v>7.5923067195678802E-3</v>
      </c>
      <c r="X336" s="1">
        <v>2.4174669369086799E-2</v>
      </c>
    </row>
    <row r="337" spans="1:24" x14ac:dyDescent="0.2">
      <c r="A337" s="4">
        <v>335</v>
      </c>
      <c r="B337">
        <v>44199508565969</v>
      </c>
      <c r="C337" t="s">
        <v>362</v>
      </c>
      <c r="D337" t="s">
        <v>25</v>
      </c>
      <c r="E337">
        <v>83.938890630403904</v>
      </c>
      <c r="F337">
        <v>-5.6982424960384002</v>
      </c>
      <c r="H337" s="3">
        <v>19.335573196411101</v>
      </c>
      <c r="I337" s="3">
        <v>18.439529418945298</v>
      </c>
      <c r="J337" s="3">
        <v>2590</v>
      </c>
      <c r="K337" s="3">
        <v>8.3870967741935392</v>
      </c>
      <c r="N337" s="3">
        <v>0.65906066894531101</v>
      </c>
      <c r="O337" s="3">
        <v>0.65364170074462802</v>
      </c>
      <c r="P337" s="5">
        <v>1</v>
      </c>
      <c r="Q337" s="2">
        <v>0</v>
      </c>
      <c r="R337" s="1">
        <v>1</v>
      </c>
      <c r="S337" s="5">
        <v>8.6289107105362306E-2</v>
      </c>
      <c r="T337" s="2">
        <v>0.21063397303762399</v>
      </c>
      <c r="U337" s="1">
        <v>6.54219761303651E-2</v>
      </c>
      <c r="V337" s="5">
        <v>6.34044417109971E-2</v>
      </c>
      <c r="W337" s="2">
        <v>0.20094544555230801</v>
      </c>
      <c r="X337" s="1">
        <v>7.3324581199525896E-2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ONC_source_properties_periods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2021-08-27T16:21:55Z</dcterms:created>
  <dcterms:modified xsi:type="dcterms:W3CDTF">2021-09-24T05:56:52Z</dcterms:modified>
</cp:coreProperties>
</file>