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alden\Thesis\Measurements\PCAP04\PCB\PCAP04_Interface\bom\"/>
    </mc:Choice>
  </mc:AlternateContent>
  <bookViews>
    <workbookView xWindow="-120" yWindow="-120" windowWidth="29040" windowHeight="15720" activeTab="1"/>
  </bookViews>
  <sheets>
    <sheet name="Sheet1" sheetId="1" r:id="rId1"/>
    <sheet name="EverythingMouser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27" i="2" s="1"/>
  <c r="F22" i="2"/>
  <c r="F21" i="2"/>
  <c r="F20" i="2" l="1"/>
  <c r="F19" i="2"/>
  <c r="D18" i="2"/>
  <c r="E18" i="2"/>
  <c r="F18" i="2"/>
  <c r="C18" i="2"/>
  <c r="D17" i="2"/>
  <c r="E17" i="2"/>
  <c r="F17" i="2"/>
  <c r="C17" i="2"/>
  <c r="E16" i="2"/>
  <c r="F16" i="2"/>
  <c r="D16" i="2"/>
  <c r="C16" i="2"/>
  <c r="D15" i="2"/>
  <c r="C15" i="2"/>
  <c r="A15" i="2"/>
  <c r="A16" i="2"/>
  <c r="A17" i="2"/>
  <c r="A18" i="2"/>
  <c r="F12" i="2"/>
  <c r="D12" i="2"/>
  <c r="C13" i="2"/>
  <c r="F13" i="2" s="1"/>
  <c r="D13" i="2"/>
  <c r="F14" i="2"/>
  <c r="F11" i="2"/>
  <c r="C11" i="2"/>
  <c r="D11" i="2"/>
  <c r="F10" i="2"/>
  <c r="C10" i="2"/>
  <c r="D10" i="2"/>
  <c r="F9" i="2"/>
  <c r="C9" i="2"/>
  <c r="D9" i="2"/>
  <c r="F8" i="2"/>
  <c r="F7" i="2"/>
  <c r="D7" i="2"/>
  <c r="C7" i="2"/>
  <c r="F6" i="2"/>
  <c r="D6" i="2"/>
  <c r="F5" i="2"/>
  <c r="D5" i="2"/>
  <c r="C5" i="2"/>
  <c r="C6" i="2"/>
  <c r="F4" i="2"/>
  <c r="D4" i="2"/>
  <c r="F3" i="2"/>
  <c r="D3" i="2"/>
  <c r="C2" i="2"/>
  <c r="C3" i="2"/>
  <c r="F2" i="2"/>
  <c r="D2" i="2"/>
  <c r="N6" i="1" l="1"/>
  <c r="N5" i="1"/>
  <c r="E24" i="1"/>
  <c r="E23" i="1"/>
  <c r="E29" i="1"/>
  <c r="E22" i="1"/>
  <c r="E21" i="1"/>
  <c r="N7" i="1"/>
  <c r="N4" i="1"/>
  <c r="N3" i="1"/>
  <c r="N2" i="1"/>
  <c r="E6" i="1"/>
  <c r="E7" i="1"/>
  <c r="E8" i="1"/>
  <c r="E9" i="1"/>
  <c r="E10" i="1"/>
  <c r="E11" i="1"/>
  <c r="E12" i="1"/>
  <c r="E13" i="1"/>
  <c r="E14" i="1"/>
  <c r="E15" i="1"/>
  <c r="E2" i="1"/>
  <c r="E3" i="1"/>
  <c r="E4" i="1"/>
  <c r="E5" i="1"/>
  <c r="Q3" i="1" l="1"/>
</calcChain>
</file>

<file path=xl/sharedStrings.xml><?xml version="1.0" encoding="utf-8"?>
<sst xmlns="http://schemas.openxmlformats.org/spreadsheetml/2006/main" count="108" uniqueCount="86">
  <si>
    <t>Part Number</t>
  </si>
  <si>
    <t>Quantity</t>
  </si>
  <si>
    <t>Description</t>
  </si>
  <si>
    <t>SMD Multilayer Ceramic Capacitor, 1 pF</t>
  </si>
  <si>
    <t>SMD Multilayer Ceramic Capacitor, 2 pF</t>
  </si>
  <si>
    <t>SMD Multilayer Ceramic Capacitor, IR Reflow, 10000</t>
  </si>
  <si>
    <t>SMD Multilayer Ceramic Capacitor, 10 µF</t>
  </si>
  <si>
    <t>Price/piece</t>
  </si>
  <si>
    <t>Price total</t>
  </si>
  <si>
    <t>SMD Multilayer Ceramic Capacitor, 4.7 µF</t>
  </si>
  <si>
    <t>SMD Multilayer Ceramic Capacitor, IR Reflow, 0.1 µF</t>
  </si>
  <si>
    <t>Surface Mount Tantalum Capacitor, 10 µF</t>
  </si>
  <si>
    <t>LED, Red, SMD</t>
  </si>
  <si>
    <t>SMD Chip Resistor, 64.9 ohm</t>
  </si>
  <si>
    <t>Total</t>
  </si>
  <si>
    <t>Other websites</t>
  </si>
  <si>
    <t>WS2812B</t>
  </si>
  <si>
    <t>website</t>
  </si>
  <si>
    <t>vanallesenmeer</t>
  </si>
  <si>
    <t>Piece total</t>
  </si>
  <si>
    <t>Part name</t>
  </si>
  <si>
    <t>Verzendkosten</t>
  </si>
  <si>
    <t>AMS1117 3V3</t>
  </si>
  <si>
    <t>tinytronics</t>
  </si>
  <si>
    <t>Standoff, Zinc Plated</t>
  </si>
  <si>
    <t>Mouser</t>
  </si>
  <si>
    <t>985-PCAP04-AQFM-24</t>
  </si>
  <si>
    <t>PCAP04</t>
  </si>
  <si>
    <t>Tactile Switch, FSMJSM</t>
  </si>
  <si>
    <t>Temperature Sensor IC, Voltage, ± 2°C, 0 °C, 70 °C, TO-92, 3 Pins</t>
  </si>
  <si>
    <t>118-2MS1T2B3M2QES</t>
  </si>
  <si>
    <t>Toggle Switch</t>
  </si>
  <si>
    <t>DigiKey</t>
  </si>
  <si>
    <t>BH-18650-PC-ND</t>
  </si>
  <si>
    <t>18650 Battery holder</t>
  </si>
  <si>
    <t>43045-2022</t>
  </si>
  <si>
    <t>Headers &amp; Wire Housings Microfit 3.0</t>
  </si>
  <si>
    <t>640-MEM20670218000A</t>
  </si>
  <si>
    <t>Micro SDCard Holder</t>
  </si>
  <si>
    <t>Li-Ion Charging circuit</t>
  </si>
  <si>
    <t>18650 battery holder</t>
  </si>
  <si>
    <t>Manufactuer number</t>
  </si>
  <si>
    <t>77-VJ0603A1R0BXACBC</t>
  </si>
  <si>
    <t>VJ0603A1R0BXACW1BC</t>
  </si>
  <si>
    <t>VJ0603D2R0BXPAJ</t>
  </si>
  <si>
    <t>77-VJ0603D2R0BXPAJ</t>
  </si>
  <si>
    <t>791-0603B103K101CT</t>
  </si>
  <si>
    <t>0603B103K101CT</t>
  </si>
  <si>
    <t>81-R188R60J106KE7D</t>
  </si>
  <si>
    <t>GRM188R60J106KE47D</t>
  </si>
  <si>
    <t>810-C1608X7S1A475MAC</t>
  </si>
  <si>
    <t>C1608X7S1A475M080AC</t>
  </si>
  <si>
    <t>80-C0603C104J4R</t>
  </si>
  <si>
    <t>C0603C104J4RACTU</t>
  </si>
  <si>
    <t>667-ERA-3AEB64R9V</t>
  </si>
  <si>
    <t>ERA-3AEB64R9V</t>
  </si>
  <si>
    <t>710-150080RS75000</t>
  </si>
  <si>
    <t>150080RS75000</t>
  </si>
  <si>
    <t>710-970250321</t>
  </si>
  <si>
    <t>48SM003</t>
  </si>
  <si>
    <t>M3 screw</t>
  </si>
  <si>
    <t>506-FSM2JSMAATR</t>
  </si>
  <si>
    <t>FSM2JSMAATR</t>
  </si>
  <si>
    <t>579-MCP9701-E/TO</t>
  </si>
  <si>
    <t>MCP9701-E/TO</t>
  </si>
  <si>
    <t>PCAP04-AQFM-24</t>
  </si>
  <si>
    <t>2MS1T2B3M2QES</t>
  </si>
  <si>
    <t>538-43045-2022</t>
  </si>
  <si>
    <t>MEM2067-02-180-00-A</t>
  </si>
  <si>
    <t>485-4684</t>
  </si>
  <si>
    <t>2020 RGB LEDs - 10-pack - WS2812B</t>
  </si>
  <si>
    <t>637-LDI1117-3.3H</t>
  </si>
  <si>
    <t>LDI1117-3.3H</t>
  </si>
  <si>
    <t>3.3 LDO</t>
  </si>
  <si>
    <t>538-43025-2000</t>
  </si>
  <si>
    <t>43025-2000</t>
  </si>
  <si>
    <t>Mouser recepticle</t>
  </si>
  <si>
    <t>538-43030-0004-CT</t>
  </si>
  <si>
    <t>43030-0004 (Cut Strip)</t>
  </si>
  <si>
    <t>Mouser contacts</t>
  </si>
  <si>
    <t>F981A226MMALZT</t>
  </si>
  <si>
    <t>581-F981A226MMALZT</t>
  </si>
  <si>
    <t>Surface mount talantum Cap 22uF</t>
  </si>
  <si>
    <t>Mouser number</t>
  </si>
  <si>
    <t>Shopping cart link</t>
  </si>
  <si>
    <t>https://nl.mouser.com/ProjectManager/ProjectDetail.aspx?AccessID=6550a5fe31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</si>
</sst>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€&quot;\ * #,##0.00_ ;_ &quot;€&quot;\ * \-#,##0.00_ ;_ &quot;€&quot;\ * &quot;-&quot;??_ ;_ @_ "/>
    <numFmt numFmtId="164" formatCode="_ &quot;€&quot;\ * #,##0.0000_ ;_ &quot;€&quot;\ * \-#,##0.0000_ ;_ &quot;€&quot;\ * &quot;-&quot;??_ ;_ @_ "/>
    <numFmt numFmtId="165" formatCode="_ &quot;€&quot;\ * #,##0.000_ ;_ &quot;€&quot;\ * \-#,##0.000_ ;_ &quot;€&quot;\ * &quot;-&quot;??_ ;_ @_ "/>
  </numFmts>
  <fonts count="7"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0"/>
      <color rgb="FF333333"/>
      <name val="Arial"/>
      <family val="2"/>
    </font>
    <font>
      <sz val="10"/>
      <color rgb="FF333333"/>
      <name val="Inherit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44" fontId="1" fillId="0" borderId="0" xfId="1" applyFont="1"/>
    <xf numFmtId="44" fontId="0" fillId="0" borderId="0" xfId="1" applyFont="1"/>
    <xf numFmtId="164" fontId="1" fillId="0" borderId="0" xfId="1" applyNumberFormat="1" applyFont="1"/>
    <xf numFmtId="164" fontId="0" fillId="0" borderId="0" xfId="1" applyNumberFormat="1" applyFont="1"/>
    <xf numFmtId="44" fontId="0" fillId="0" borderId="0" xfId="0" applyNumberFormat="1"/>
    <xf numFmtId="0" fontId="3" fillId="0" borderId="0" xfId="2"/>
    <xf numFmtId="165" fontId="1" fillId="0" borderId="0" xfId="1" applyNumberFormat="1" applyFont="1"/>
    <xf numFmtId="165" fontId="0" fillId="0" borderId="0" xfId="1" applyNumberFormat="1" applyFont="1"/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6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shop/en/power/bms-and-chargers/li-ion-and-li-po/with-protection-circuit/li-ion-charge-and-protection-circuit-2100ma-with-dc-dc-converter" TargetMode="External"/><Relationship Id="rId2" Type="http://schemas.openxmlformats.org/officeDocument/2006/relationships/hyperlink" Target="https://www.tinytronics.nl/shop/en/components/voltage-regulators/ams1117-3.3v-voltage-regulator-sot-223" TargetMode="External"/><Relationship Id="rId1" Type="http://schemas.openxmlformats.org/officeDocument/2006/relationships/hyperlink" Target="https://www.vanallesenmeer.nl/WS2812B-5050-RGB-LED-with-Integrated-Driver-Chip-10-Pack-Adafruit-1655?gclid=CjwKCAjwpKyYBhB7EiwAU2Hn2QdKRy4k-cmcne9q9Kjjgsa7PZonT3r3b6N9bdxRZii4OWKiP-VoTxoCTyUQAvD_BwE" TargetMode="External"/><Relationship Id="rId4" Type="http://schemas.openxmlformats.org/officeDocument/2006/relationships/hyperlink" Target="https://www.tinytronics.nl/shop/en/power/battery-holders-and-clips/18650/1x-18650-battery-holder-for-pc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l.mouser.com/ProjectManager/ProjectDetail.aspx?AccessID=6550a5fe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C1" workbookViewId="0">
      <selection activeCell="J5" sqref="J5"/>
    </sheetView>
  </sheetViews>
  <sheetFormatPr defaultRowHeight="12.75"/>
  <cols>
    <col min="1" max="1" width="21" bestFit="1" customWidth="1"/>
    <col min="2" max="2" width="9" bestFit="1" customWidth="1"/>
    <col min="3" max="3" width="45" bestFit="1" customWidth="1"/>
    <col min="4" max="4" width="11.5703125" style="7" bestFit="1" customWidth="1"/>
    <col min="5" max="5" width="10.28515625" style="7" bestFit="1" customWidth="1"/>
    <col min="8" max="8" width="8.28515625" bestFit="1" customWidth="1"/>
    <col min="9" max="9" width="15.28515625" bestFit="1" customWidth="1"/>
    <col min="10" max="10" width="10.5703125" bestFit="1" customWidth="1"/>
    <col min="11" max="11" width="10.5703125" customWidth="1"/>
    <col min="12" max="12" width="14" bestFit="1" customWidth="1"/>
    <col min="13" max="13" width="11.5703125" style="5" bestFit="1" customWidth="1"/>
    <col min="14" max="14" width="10.85546875" style="5" bestFit="1" customWidth="1"/>
  </cols>
  <sheetData>
    <row r="1" spans="1:17" s="2" customFormat="1">
      <c r="A1" s="2" t="s">
        <v>0</v>
      </c>
      <c r="B1" s="2" t="s">
        <v>1</v>
      </c>
      <c r="C1" s="2" t="s">
        <v>2</v>
      </c>
      <c r="D1" s="6" t="s">
        <v>7</v>
      </c>
      <c r="E1" s="6" t="s">
        <v>8</v>
      </c>
      <c r="I1" s="2" t="s">
        <v>15</v>
      </c>
      <c r="J1" s="2" t="s">
        <v>20</v>
      </c>
      <c r="K1" s="2" t="s">
        <v>1</v>
      </c>
      <c r="L1" s="2" t="s">
        <v>17</v>
      </c>
      <c r="M1" s="4" t="s">
        <v>7</v>
      </c>
      <c r="N1" s="4" t="s">
        <v>19</v>
      </c>
    </row>
    <row r="2" spans="1:17">
      <c r="A2" s="1">
        <v>2896375</v>
      </c>
      <c r="B2" s="1">
        <v>30</v>
      </c>
      <c r="C2" s="1" t="s">
        <v>3</v>
      </c>
      <c r="D2" s="7">
        <v>0.108</v>
      </c>
      <c r="E2" s="7">
        <f t="shared" ref="E2:E4" si="0">D2*B2</f>
        <v>3.2399999999999998</v>
      </c>
      <c r="J2" s="9" t="s">
        <v>16</v>
      </c>
      <c r="K2">
        <v>1</v>
      </c>
      <c r="L2" t="s">
        <v>18</v>
      </c>
      <c r="M2" s="5">
        <v>8.35</v>
      </c>
      <c r="N2" s="5">
        <f t="shared" ref="N2:N7" si="1">K2*M2</f>
        <v>8.35</v>
      </c>
      <c r="Q2" t="s">
        <v>14</v>
      </c>
    </row>
    <row r="3" spans="1:17">
      <c r="A3">
        <v>2134025</v>
      </c>
      <c r="B3">
        <v>6</v>
      </c>
      <c r="C3" t="s">
        <v>4</v>
      </c>
      <c r="D3" s="7">
        <v>0.32300000000000001</v>
      </c>
      <c r="E3" s="7">
        <f t="shared" si="0"/>
        <v>1.9380000000000002</v>
      </c>
      <c r="J3" t="s">
        <v>21</v>
      </c>
      <c r="K3">
        <v>1</v>
      </c>
      <c r="L3" t="s">
        <v>18</v>
      </c>
      <c r="M3" s="5">
        <v>2</v>
      </c>
      <c r="N3" s="5">
        <f t="shared" si="1"/>
        <v>2</v>
      </c>
      <c r="Q3" s="8">
        <f>SUM(E:E)+SUM(N:N)</f>
        <v>145.488</v>
      </c>
    </row>
    <row r="4" spans="1:17">
      <c r="A4">
        <v>2672793</v>
      </c>
      <c r="B4">
        <v>6</v>
      </c>
      <c r="C4" t="s">
        <v>5</v>
      </c>
      <c r="D4" s="7">
        <v>0.11799999999999999</v>
      </c>
      <c r="E4" s="7">
        <f t="shared" si="0"/>
        <v>0.70799999999999996</v>
      </c>
      <c r="J4" s="9" t="s">
        <v>22</v>
      </c>
      <c r="K4">
        <v>2</v>
      </c>
      <c r="L4" t="s">
        <v>23</v>
      </c>
      <c r="M4" s="5">
        <v>0.5</v>
      </c>
      <c r="N4" s="5">
        <f t="shared" si="1"/>
        <v>1</v>
      </c>
    </row>
    <row r="5" spans="1:17">
      <c r="A5">
        <v>2494230</v>
      </c>
      <c r="B5">
        <v>10</v>
      </c>
      <c r="C5" t="s">
        <v>6</v>
      </c>
      <c r="D5" s="7">
        <v>5.8900000000000001E-2</v>
      </c>
      <c r="E5" s="7">
        <f>D5*B5</f>
        <v>0.58899999999999997</v>
      </c>
      <c r="J5" s="9" t="s">
        <v>39</v>
      </c>
      <c r="K5">
        <v>2</v>
      </c>
      <c r="L5" t="s">
        <v>23</v>
      </c>
      <c r="M5" s="5">
        <v>4</v>
      </c>
      <c r="N5" s="5">
        <f t="shared" si="1"/>
        <v>8</v>
      </c>
    </row>
    <row r="6" spans="1:17">
      <c r="A6" s="3">
        <v>3416132</v>
      </c>
      <c r="B6">
        <v>10</v>
      </c>
      <c r="C6" t="s">
        <v>9</v>
      </c>
      <c r="D6" s="7">
        <v>0.113</v>
      </c>
      <c r="E6" s="7">
        <f t="shared" ref="E6:E15" si="2">D6*B6</f>
        <v>1.1300000000000001</v>
      </c>
      <c r="J6" s="9" t="s">
        <v>40</v>
      </c>
      <c r="K6">
        <v>2</v>
      </c>
      <c r="L6" t="s">
        <v>23</v>
      </c>
      <c r="M6" s="5">
        <v>1.5</v>
      </c>
      <c r="N6" s="5">
        <f t="shared" si="1"/>
        <v>3</v>
      </c>
    </row>
    <row r="7" spans="1:17">
      <c r="A7">
        <v>2672791</v>
      </c>
      <c r="B7">
        <v>2</v>
      </c>
      <c r="C7" t="s">
        <v>10</v>
      </c>
      <c r="D7" s="7">
        <v>0.23599999999999999</v>
      </c>
      <c r="E7" s="7">
        <f t="shared" si="2"/>
        <v>0.47199999999999998</v>
      </c>
      <c r="J7" t="s">
        <v>21</v>
      </c>
      <c r="K7">
        <v>1</v>
      </c>
      <c r="L7" t="s">
        <v>23</v>
      </c>
      <c r="M7" s="5">
        <v>2.5</v>
      </c>
      <c r="N7" s="5">
        <f t="shared" si="1"/>
        <v>2.5</v>
      </c>
    </row>
    <row r="8" spans="1:17">
      <c r="A8">
        <v>197427</v>
      </c>
      <c r="B8">
        <v>5</v>
      </c>
      <c r="C8" t="s">
        <v>11</v>
      </c>
      <c r="D8" s="7">
        <v>0.3</v>
      </c>
      <c r="E8" s="7">
        <f t="shared" si="2"/>
        <v>1.5</v>
      </c>
    </row>
    <row r="9" spans="1:17">
      <c r="A9">
        <v>2331324</v>
      </c>
      <c r="B9">
        <v>2</v>
      </c>
      <c r="C9" t="s">
        <v>13</v>
      </c>
      <c r="D9" s="7">
        <v>0.39900000000000002</v>
      </c>
      <c r="E9" s="7">
        <f t="shared" si="2"/>
        <v>0.79800000000000004</v>
      </c>
    </row>
    <row r="10" spans="1:17">
      <c r="A10" s="3">
        <v>3796325</v>
      </c>
      <c r="B10">
        <v>5</v>
      </c>
      <c r="C10" t="s">
        <v>12</v>
      </c>
      <c r="D10" s="7">
        <v>0.121</v>
      </c>
      <c r="E10" s="7">
        <f t="shared" si="2"/>
        <v>0.60499999999999998</v>
      </c>
    </row>
    <row r="11" spans="1:17">
      <c r="A11">
        <v>1466783</v>
      </c>
      <c r="B11">
        <v>8</v>
      </c>
      <c r="C11" t="s">
        <v>24</v>
      </c>
      <c r="D11" s="7">
        <v>0.46100000000000002</v>
      </c>
      <c r="E11" s="7">
        <f t="shared" si="2"/>
        <v>3.6880000000000002</v>
      </c>
    </row>
    <row r="12" spans="1:17">
      <c r="A12">
        <v>3397776</v>
      </c>
      <c r="B12">
        <v>10</v>
      </c>
      <c r="C12" t="s">
        <v>28</v>
      </c>
      <c r="D12" s="7">
        <v>0.28499999999999998</v>
      </c>
      <c r="E12" s="7">
        <f t="shared" si="2"/>
        <v>2.8499999999999996</v>
      </c>
    </row>
    <row r="13" spans="1:17">
      <c r="A13">
        <v>1439483</v>
      </c>
      <c r="B13">
        <v>2</v>
      </c>
      <c r="C13" t="s">
        <v>29</v>
      </c>
      <c r="D13" s="7">
        <v>0.48</v>
      </c>
      <c r="E13" s="7">
        <f t="shared" si="2"/>
        <v>0.96</v>
      </c>
    </row>
    <row r="14" spans="1:17">
      <c r="E14" s="7">
        <f t="shared" si="2"/>
        <v>0</v>
      </c>
    </row>
    <row r="15" spans="1:17">
      <c r="E15" s="7">
        <f t="shared" si="2"/>
        <v>0</v>
      </c>
    </row>
    <row r="19" spans="1:5">
      <c r="A19" t="s">
        <v>25</v>
      </c>
    </row>
    <row r="20" spans="1:5">
      <c r="A20" t="s">
        <v>0</v>
      </c>
      <c r="B20" t="s">
        <v>1</v>
      </c>
      <c r="C20" t="s">
        <v>2</v>
      </c>
      <c r="D20" s="7" t="s">
        <v>7</v>
      </c>
      <c r="E20" s="7" t="s">
        <v>8</v>
      </c>
    </row>
    <row r="21" spans="1:5">
      <c r="A21" t="s">
        <v>26</v>
      </c>
      <c r="B21">
        <v>10</v>
      </c>
      <c r="C21" t="s">
        <v>27</v>
      </c>
      <c r="D21" s="7">
        <v>6.86</v>
      </c>
      <c r="E21" s="7">
        <f>D21*B21</f>
        <v>68.600000000000009</v>
      </c>
    </row>
    <row r="22" spans="1:5">
      <c r="A22" t="s">
        <v>30</v>
      </c>
      <c r="B22">
        <v>2</v>
      </c>
      <c r="C22" t="s">
        <v>31</v>
      </c>
      <c r="D22" s="7">
        <v>3.17</v>
      </c>
      <c r="E22" s="7">
        <f>D22*B22</f>
        <v>6.34</v>
      </c>
    </row>
    <row r="23" spans="1:5">
      <c r="A23" s="3" t="s">
        <v>67</v>
      </c>
      <c r="B23">
        <v>2</v>
      </c>
      <c r="C23" s="3" t="s">
        <v>36</v>
      </c>
      <c r="D23" s="7">
        <v>8.2100000000000009</v>
      </c>
      <c r="E23" s="7">
        <f>D23*B23</f>
        <v>16.420000000000002</v>
      </c>
    </row>
    <row r="24" spans="1:5">
      <c r="A24" t="s">
        <v>37</v>
      </c>
      <c r="B24">
        <v>2</v>
      </c>
      <c r="C24" t="s">
        <v>38</v>
      </c>
      <c r="D24" s="7">
        <v>1.1399999999999999</v>
      </c>
      <c r="E24" s="7">
        <f>D24*B24</f>
        <v>2.2799999999999998</v>
      </c>
    </row>
    <row r="27" spans="1:5">
      <c r="A27" t="s">
        <v>32</v>
      </c>
    </row>
    <row r="28" spans="1:5">
      <c r="A28" t="s">
        <v>0</v>
      </c>
      <c r="B28" t="s">
        <v>1</v>
      </c>
      <c r="C28" t="s">
        <v>2</v>
      </c>
      <c r="D28" s="7" t="s">
        <v>7</v>
      </c>
      <c r="E28" s="7" t="s">
        <v>8</v>
      </c>
    </row>
    <row r="29" spans="1:5">
      <c r="A29" t="s">
        <v>33</v>
      </c>
      <c r="B29">
        <v>2</v>
      </c>
      <c r="C29" t="s">
        <v>34</v>
      </c>
      <c r="D29" s="7">
        <v>4.26</v>
      </c>
      <c r="E29" s="7">
        <f>D29*B29</f>
        <v>8.52</v>
      </c>
    </row>
  </sheetData>
  <hyperlinks>
    <hyperlink ref="J2" r:id="rId1"/>
    <hyperlink ref="J4" r:id="rId2"/>
    <hyperlink ref="J5" r:id="rId3"/>
    <hyperlink ref="J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C38" sqref="C38"/>
    </sheetView>
  </sheetViews>
  <sheetFormatPr defaultRowHeight="12.75"/>
  <cols>
    <col min="1" max="1" width="23.42578125" customWidth="1"/>
    <col min="2" max="2" width="22.42578125" bestFit="1" customWidth="1"/>
    <col min="4" max="4" width="45" bestFit="1" customWidth="1"/>
    <col min="5" max="5" width="12.7109375" style="11" bestFit="1" customWidth="1"/>
    <col min="6" max="6" width="11.7109375" style="5" bestFit="1" customWidth="1"/>
  </cols>
  <sheetData>
    <row r="1" spans="1:6">
      <c r="A1" s="2" t="s">
        <v>83</v>
      </c>
      <c r="B1" s="2" t="s">
        <v>41</v>
      </c>
      <c r="C1" s="2" t="s">
        <v>1</v>
      </c>
      <c r="D1" s="2" t="s">
        <v>2</v>
      </c>
      <c r="E1" s="10" t="s">
        <v>7</v>
      </c>
      <c r="F1" s="4" t="s">
        <v>8</v>
      </c>
    </row>
    <row r="2" spans="1:6">
      <c r="A2" s="3" t="s">
        <v>42</v>
      </c>
      <c r="B2" s="3" t="s">
        <v>43</v>
      </c>
      <c r="C2">
        <f>Sheet1!B2</f>
        <v>30</v>
      </c>
      <c r="D2" t="str">
        <f>Sheet1!C2</f>
        <v>SMD Multilayer Ceramic Capacitor, 1 pF</v>
      </c>
      <c r="E2" s="11">
        <v>0.114</v>
      </c>
      <c r="F2" s="5">
        <f t="shared" ref="F2:F11" si="0">E2*C2</f>
        <v>3.42</v>
      </c>
    </row>
    <row r="3" spans="1:6">
      <c r="A3" s="3" t="s">
        <v>45</v>
      </c>
      <c r="B3" s="3" t="s">
        <v>44</v>
      </c>
      <c r="C3">
        <f>Sheet1!B3</f>
        <v>6</v>
      </c>
      <c r="D3" t="str">
        <f>Sheet1!C3</f>
        <v>SMD Multilayer Ceramic Capacitor, 2 pF</v>
      </c>
      <c r="E3" s="11">
        <v>0.47</v>
      </c>
      <c r="F3" s="5">
        <f t="shared" si="0"/>
        <v>2.82</v>
      </c>
    </row>
    <row r="4" spans="1:6">
      <c r="A4" s="12" t="s">
        <v>46</v>
      </c>
      <c r="B4" s="13" t="s">
        <v>47</v>
      </c>
      <c r="C4">
        <v>10</v>
      </c>
      <c r="D4" t="str">
        <f>Sheet1!C4</f>
        <v>SMD Multilayer Ceramic Capacitor, IR Reflow, 10000</v>
      </c>
      <c r="E4" s="11">
        <v>2.9000000000000001E-2</v>
      </c>
      <c r="F4" s="5">
        <f t="shared" si="0"/>
        <v>0.29000000000000004</v>
      </c>
    </row>
    <row r="5" spans="1:6">
      <c r="A5" s="12" t="s">
        <v>48</v>
      </c>
      <c r="B5" s="3" t="s">
        <v>49</v>
      </c>
      <c r="C5">
        <f>Sheet1!B5</f>
        <v>10</v>
      </c>
      <c r="D5" t="str">
        <f>Sheet1!C5</f>
        <v>SMD Multilayer Ceramic Capacitor, 10 µF</v>
      </c>
      <c r="E5" s="11">
        <v>5.8999999999999997E-2</v>
      </c>
      <c r="F5" s="5">
        <f t="shared" si="0"/>
        <v>0.59</v>
      </c>
    </row>
    <row r="6" spans="1:6">
      <c r="A6" t="s">
        <v>50</v>
      </c>
      <c r="B6" s="3" t="s">
        <v>51</v>
      </c>
      <c r="C6">
        <f>Sheet1!B6</f>
        <v>10</v>
      </c>
      <c r="D6" t="str">
        <f>Sheet1!C6</f>
        <v>SMD Multilayer Ceramic Capacitor, 4.7 µF</v>
      </c>
      <c r="E6" s="11">
        <v>0.11899999999999999</v>
      </c>
      <c r="F6" s="5">
        <f t="shared" si="0"/>
        <v>1.19</v>
      </c>
    </row>
    <row r="7" spans="1:6">
      <c r="A7" s="12" t="s">
        <v>52</v>
      </c>
      <c r="B7" s="3" t="s">
        <v>53</v>
      </c>
      <c r="C7">
        <f>Sheet1!B7</f>
        <v>2</v>
      </c>
      <c r="D7" t="str">
        <f>Sheet1!C7</f>
        <v>SMD Multilayer Ceramic Capacitor, IR Reflow, 0.1 µF</v>
      </c>
      <c r="E7" s="11">
        <v>0.1</v>
      </c>
      <c r="F7" s="5">
        <f t="shared" si="0"/>
        <v>0.2</v>
      </c>
    </row>
    <row r="8" spans="1:6">
      <c r="A8" s="12" t="s">
        <v>81</v>
      </c>
      <c r="B8" s="3" t="s">
        <v>80</v>
      </c>
      <c r="C8">
        <v>2</v>
      </c>
      <c r="D8" t="s">
        <v>82</v>
      </c>
      <c r="E8" s="11">
        <v>0.7</v>
      </c>
      <c r="F8" s="5">
        <f t="shared" si="0"/>
        <v>1.4</v>
      </c>
    </row>
    <row r="9" spans="1:6">
      <c r="A9" s="12" t="s">
        <v>54</v>
      </c>
      <c r="B9" s="13" t="s">
        <v>55</v>
      </c>
      <c r="C9">
        <f>Sheet1!B9</f>
        <v>2</v>
      </c>
      <c r="D9" t="str">
        <f>Sheet1!C9</f>
        <v>SMD Chip Resistor, 64.9 ohm</v>
      </c>
      <c r="E9" s="11">
        <v>0.35</v>
      </c>
      <c r="F9" s="5">
        <f t="shared" si="0"/>
        <v>0.7</v>
      </c>
    </row>
    <row r="10" spans="1:6">
      <c r="A10" s="12" t="s">
        <v>56</v>
      </c>
      <c r="B10" s="3" t="s">
        <v>57</v>
      </c>
      <c r="C10">
        <f>Sheet1!B10</f>
        <v>5</v>
      </c>
      <c r="D10" t="str">
        <f>Sheet1!C10</f>
        <v>LED, Red, SMD</v>
      </c>
      <c r="E10" s="11">
        <v>0.19</v>
      </c>
      <c r="F10" s="5">
        <f t="shared" si="0"/>
        <v>0.95</v>
      </c>
    </row>
    <row r="11" spans="1:6">
      <c r="A11" s="12" t="s">
        <v>58</v>
      </c>
      <c r="B11" s="3">
        <v>970250321</v>
      </c>
      <c r="C11">
        <f>Sheet1!B11</f>
        <v>8</v>
      </c>
      <c r="D11" t="str">
        <f>Sheet1!C11</f>
        <v>Standoff, Zinc Plated</v>
      </c>
      <c r="E11" s="11">
        <v>0.57999999999999996</v>
      </c>
      <c r="F11" s="5">
        <f t="shared" si="0"/>
        <v>4.6399999999999997</v>
      </c>
    </row>
    <row r="12" spans="1:6">
      <c r="A12" s="3" t="s">
        <v>61</v>
      </c>
      <c r="B12" s="3" t="s">
        <v>62</v>
      </c>
      <c r="C12">
        <v>4</v>
      </c>
      <c r="D12" t="str">
        <f>Sheet1!C12</f>
        <v>Tactile Switch, FSMJSM</v>
      </c>
      <c r="E12" s="11">
        <v>0.32</v>
      </c>
      <c r="F12" s="5">
        <f t="shared" ref="F12:F14" si="1">E12*C12</f>
        <v>1.28</v>
      </c>
    </row>
    <row r="13" spans="1:6">
      <c r="A13" s="3" t="s">
        <v>63</v>
      </c>
      <c r="B13" s="3" t="s">
        <v>64</v>
      </c>
      <c r="C13">
        <f>Sheet1!B13</f>
        <v>2</v>
      </c>
      <c r="D13" t="str">
        <f>Sheet1!C13</f>
        <v>Temperature Sensor IC, Voltage, ± 2°C, 0 °C, 70 °C, TO-92, 3 Pins</v>
      </c>
      <c r="E13" s="11">
        <v>0.56999999999999995</v>
      </c>
      <c r="F13" s="5">
        <f t="shared" si="1"/>
        <v>1.1399999999999999</v>
      </c>
    </row>
    <row r="14" spans="1:6">
      <c r="A14" s="15" t="s">
        <v>59</v>
      </c>
      <c r="B14" t="s">
        <v>59</v>
      </c>
      <c r="C14">
        <v>8</v>
      </c>
      <c r="D14" t="s">
        <v>60</v>
      </c>
      <c r="E14" s="11">
        <v>0.19400000000000001</v>
      </c>
      <c r="F14" s="5">
        <f t="shared" si="1"/>
        <v>1.552</v>
      </c>
    </row>
    <row r="15" spans="1:6">
      <c r="A15" t="str">
        <f>Sheet1!A21</f>
        <v>985-PCAP04-AQFM-24</v>
      </c>
      <c r="B15" s="3" t="s">
        <v>65</v>
      </c>
      <c r="C15">
        <f>Sheet1!B21</f>
        <v>10</v>
      </c>
      <c r="D15" t="str">
        <f>Sheet1!C21</f>
        <v>PCAP04</v>
      </c>
      <c r="E15" s="5">
        <v>6.16</v>
      </c>
      <c r="F15" s="5">
        <f>E15*C15</f>
        <v>61.6</v>
      </c>
    </row>
    <row r="16" spans="1:6">
      <c r="A16" t="str">
        <f>Sheet1!A22</f>
        <v>118-2MS1T2B3M2QES</v>
      </c>
      <c r="B16" s="3" t="s">
        <v>66</v>
      </c>
      <c r="C16">
        <f>Sheet1!B22</f>
        <v>2</v>
      </c>
      <c r="D16" t="str">
        <f>Sheet1!C22</f>
        <v>Toggle Switch</v>
      </c>
      <c r="E16" s="5">
        <f>Sheet1!D22</f>
        <v>3.17</v>
      </c>
      <c r="F16" s="5">
        <f>Sheet1!E22</f>
        <v>6.34</v>
      </c>
    </row>
    <row r="17" spans="1:16">
      <c r="A17" t="str">
        <f>Sheet1!A23</f>
        <v>538-43045-2022</v>
      </c>
      <c r="B17" s="3" t="s">
        <v>35</v>
      </c>
      <c r="C17">
        <f>Sheet1!B23</f>
        <v>2</v>
      </c>
      <c r="D17" t="str">
        <f>Sheet1!C23</f>
        <v>Headers &amp; Wire Housings Microfit 3.0</v>
      </c>
      <c r="E17" s="5">
        <f>Sheet1!D23</f>
        <v>8.2100000000000009</v>
      </c>
      <c r="F17" s="5">
        <f>Sheet1!E23</f>
        <v>16.420000000000002</v>
      </c>
    </row>
    <row r="18" spans="1:16">
      <c r="A18" t="str">
        <f>Sheet1!A24</f>
        <v>640-MEM20670218000A</v>
      </c>
      <c r="B18" s="3" t="s">
        <v>68</v>
      </c>
      <c r="C18">
        <f>Sheet1!B24</f>
        <v>2</v>
      </c>
      <c r="D18" t="str">
        <f>Sheet1!C24</f>
        <v>Micro SDCard Holder</v>
      </c>
      <c r="E18" s="5">
        <f>Sheet1!D24</f>
        <v>1.1399999999999999</v>
      </c>
      <c r="F18" s="5">
        <f>Sheet1!E24</f>
        <v>2.2799999999999998</v>
      </c>
    </row>
    <row r="19" spans="1:16">
      <c r="A19" t="s">
        <v>69</v>
      </c>
      <c r="B19">
        <v>4684</v>
      </c>
      <c r="C19">
        <v>1</v>
      </c>
      <c r="D19" s="3" t="s">
        <v>70</v>
      </c>
      <c r="E19" s="5">
        <v>3.95</v>
      </c>
      <c r="F19" s="5">
        <f>E19*C19</f>
        <v>3.95</v>
      </c>
      <c r="P19" s="8"/>
    </row>
    <row r="20" spans="1:16">
      <c r="A20" s="3" t="s">
        <v>71</v>
      </c>
      <c r="B20" s="14" t="s">
        <v>72</v>
      </c>
      <c r="C20">
        <v>2</v>
      </c>
      <c r="D20" t="s">
        <v>73</v>
      </c>
      <c r="E20" s="11">
        <v>1.96</v>
      </c>
      <c r="F20" s="5">
        <f>E20*C20</f>
        <v>3.92</v>
      </c>
    </row>
    <row r="21" spans="1:16">
      <c r="A21" s="3" t="s">
        <v>74</v>
      </c>
      <c r="B21" s="3" t="s">
        <v>75</v>
      </c>
      <c r="C21">
        <v>5</v>
      </c>
      <c r="D21" t="s">
        <v>76</v>
      </c>
      <c r="E21" s="11">
        <v>1.33</v>
      </c>
      <c r="F21" s="5">
        <f>E21*C21</f>
        <v>6.65</v>
      </c>
    </row>
    <row r="22" spans="1:16">
      <c r="A22" s="3" t="s">
        <v>77</v>
      </c>
      <c r="B22" s="3" t="s">
        <v>78</v>
      </c>
      <c r="C22">
        <v>100</v>
      </c>
      <c r="D22" t="s">
        <v>79</v>
      </c>
      <c r="E22" s="11">
        <v>8.2000000000000003E-2</v>
      </c>
      <c r="F22" s="5">
        <f>E22*C22</f>
        <v>8.2000000000000011</v>
      </c>
    </row>
    <row r="27" spans="1:16">
      <c r="A27" t="s">
        <v>84</v>
      </c>
      <c r="B27" s="9" t="s">
        <v>85</v>
      </c>
      <c r="F27" s="5">
        <f>SUM(F1:F22)</f>
        <v>129.53200000000001</v>
      </c>
    </row>
  </sheetData>
  <hyperlinks>
    <hyperlink ref="B2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EverythingMouser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Gehring</dc:creator>
  <cp:lastModifiedBy>Tom Salden</cp:lastModifiedBy>
  <dcterms:created xsi:type="dcterms:W3CDTF">2014-10-22T10:13:58Z</dcterms:created>
  <dcterms:modified xsi:type="dcterms:W3CDTF">2022-09-05T16:31:42Z</dcterms:modified>
</cp:coreProperties>
</file>