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E:\Inews\counciltaxreal\"/>
    </mc:Choice>
  </mc:AlternateContent>
  <xr:revisionPtr revIDLastSave="0" documentId="8_{268C81B9-E408-49F7-9E47-78F48014DF1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able 6" sheetId="4" r:id="rId1"/>
    <sheet name="Data" sheetId="3" r:id="rId2"/>
  </sheets>
  <externalReferences>
    <externalReference r:id="rId3"/>
  </externalReferences>
  <definedNames>
    <definedName name="_xlnm._FilterDatabase" localSheetId="1" hidden="1">Data!$I$13:$K$337</definedName>
    <definedName name="_QRC4">'Table 6'!#REF!</definedName>
    <definedName name="ccc">'Table 6'!$A$1:$AI$39</definedName>
    <definedName name="CONTACT">'Table 6'!#REF!</definedName>
    <definedName name="datar">Data!$A$13:$V$331</definedName>
    <definedName name="LA_List">'Table 6'!#REF!</definedName>
    <definedName name="LAlist">Data!$B$13:$B$330</definedName>
    <definedName name="lanames">Data!$B$13:$B$328</definedName>
    <definedName name="_xlnm.Print_Area" localSheetId="0">'Table 6'!$A$1:$L$39</definedName>
    <definedName name="_xlnm.Print_Titles" localSheetId="1">Data!$A:$C,Data!$1:$12</definedName>
    <definedName name="Range">'[1]Area CT'!$B$421:$B$442</definedName>
    <definedName name="Table">Data!$A$13:$C$329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4" l="1"/>
  <c r="B33" i="4"/>
  <c r="G4" i="4"/>
  <c r="G6" i="4" s="1"/>
  <c r="C22" i="4" l="1"/>
  <c r="D22" i="4"/>
  <c r="D18" i="4"/>
  <c r="F35" i="4"/>
  <c r="C20" i="4"/>
  <c r="B35" i="4"/>
  <c r="D20" i="4"/>
  <c r="D35" i="4"/>
  <c r="C18" i="4"/>
  <c r="D33" i="4"/>
  <c r="F33" i="4"/>
  <c r="F18" i="4"/>
  <c r="C33" i="4"/>
  <c r="C37" i="4"/>
  <c r="C35" i="4"/>
  <c r="F20" i="4"/>
  <c r="B20" i="4"/>
  <c r="F22" i="4" l="1"/>
  <c r="F37" i="4" l="1"/>
  <c r="D37" i="4"/>
  <c r="H18" i="4" l="1"/>
  <c r="H33" i="4"/>
  <c r="H20" i="4"/>
  <c r="H35" i="4" l="1"/>
  <c r="H22" i="4"/>
  <c r="I20" i="4"/>
  <c r="H37" i="4"/>
  <c r="K33" i="4"/>
  <c r="I33" i="4"/>
  <c r="K18" i="4"/>
  <c r="I18" i="4"/>
  <c r="I35" i="4"/>
  <c r="K35" i="4" l="1"/>
  <c r="K20" i="4"/>
  <c r="I37" i="4" l="1"/>
  <c r="K22" i="4"/>
  <c r="I22" i="4"/>
  <c r="K37" i="4" l="1"/>
</calcChain>
</file>

<file path=xl/sharedStrings.xml><?xml version="1.0" encoding="utf-8"?>
<sst xmlns="http://schemas.openxmlformats.org/spreadsheetml/2006/main" count="1774" uniqueCount="692">
  <si>
    <t>%</t>
  </si>
  <si>
    <t>Adur</t>
  </si>
  <si>
    <t>E3831</t>
  </si>
  <si>
    <t>Allerdale</t>
  </si>
  <si>
    <t>E0931</t>
  </si>
  <si>
    <t>Amber Valley</t>
  </si>
  <si>
    <t>E1031</t>
  </si>
  <si>
    <t>Arun</t>
  </si>
  <si>
    <t>E3832</t>
  </si>
  <si>
    <t>Ashfield</t>
  </si>
  <si>
    <t>E3031</t>
  </si>
  <si>
    <t>Ashford</t>
  </si>
  <si>
    <t>E2231</t>
  </si>
  <si>
    <t>Aylesbury Vale</t>
  </si>
  <si>
    <t>E0431</t>
  </si>
  <si>
    <t>Babergh</t>
  </si>
  <si>
    <t>E3531</t>
  </si>
  <si>
    <t>E5030</t>
  </si>
  <si>
    <t>Barnet</t>
  </si>
  <si>
    <t>E5031</t>
  </si>
  <si>
    <t>Barnsley</t>
  </si>
  <si>
    <t>E4401</t>
  </si>
  <si>
    <t>Barrow-in-Furness</t>
  </si>
  <si>
    <t>E0932</t>
  </si>
  <si>
    <t>Basildon</t>
  </si>
  <si>
    <t>E1531</t>
  </si>
  <si>
    <t>Basingstoke &amp; Deane</t>
  </si>
  <si>
    <t>E1731</t>
  </si>
  <si>
    <t>Bassetlaw</t>
  </si>
  <si>
    <t>E3032</t>
  </si>
  <si>
    <t>E0101</t>
  </si>
  <si>
    <t>Bexley</t>
  </si>
  <si>
    <t>E5032</t>
  </si>
  <si>
    <t>Birmingham</t>
  </si>
  <si>
    <t>E4601</t>
  </si>
  <si>
    <t>Blaby</t>
  </si>
  <si>
    <t>E2431</t>
  </si>
  <si>
    <t>E2301</t>
  </si>
  <si>
    <t>E2302</t>
  </si>
  <si>
    <t>Bolsover</t>
  </si>
  <si>
    <t>E1032</t>
  </si>
  <si>
    <t>Bolton</t>
  </si>
  <si>
    <t>E4201</t>
  </si>
  <si>
    <t>Boston</t>
  </si>
  <si>
    <t>E2531</t>
  </si>
  <si>
    <t>E0301</t>
  </si>
  <si>
    <t>Bradford</t>
  </si>
  <si>
    <t>E4701</t>
  </si>
  <si>
    <t>Braintree</t>
  </si>
  <si>
    <t>E1532</t>
  </si>
  <si>
    <t>Breckland</t>
  </si>
  <si>
    <t>E2631</t>
  </si>
  <si>
    <t>Brent</t>
  </si>
  <si>
    <t>E5033</t>
  </si>
  <si>
    <t>Brentwood</t>
  </si>
  <si>
    <t>E1533</t>
  </si>
  <si>
    <t>E1401</t>
  </si>
  <si>
    <t>E0102</t>
  </si>
  <si>
    <t>Broadland</t>
  </si>
  <si>
    <t>E2632</t>
  </si>
  <si>
    <t>Bromley</t>
  </si>
  <si>
    <t>E5034</t>
  </si>
  <si>
    <t>Bromsgrove</t>
  </si>
  <si>
    <t>E1831</t>
  </si>
  <si>
    <t>Broxbourne</t>
  </si>
  <si>
    <t>E1931</t>
  </si>
  <si>
    <t>Broxtowe</t>
  </si>
  <si>
    <t>E3033</t>
  </si>
  <si>
    <t>Burnley</t>
  </si>
  <si>
    <t>E2333</t>
  </si>
  <si>
    <t>Bury</t>
  </si>
  <si>
    <t>E4202</t>
  </si>
  <si>
    <t>Calderdale</t>
  </si>
  <si>
    <t>E4702</t>
  </si>
  <si>
    <t>Cambridge</t>
  </si>
  <si>
    <t>E0531</t>
  </si>
  <si>
    <t>Camden</t>
  </si>
  <si>
    <t>E5011</t>
  </si>
  <si>
    <t>Cannock Chase</t>
  </si>
  <si>
    <t>E3431</t>
  </si>
  <si>
    <t>Canterbury</t>
  </si>
  <si>
    <t>E2232</t>
  </si>
  <si>
    <t>Carlisle</t>
  </si>
  <si>
    <t>E0933</t>
  </si>
  <si>
    <t>Castle Point</t>
  </si>
  <si>
    <t>E1534</t>
  </si>
  <si>
    <t>Charnwood</t>
  </si>
  <si>
    <t>E2432</t>
  </si>
  <si>
    <t>Chelmsford</t>
  </si>
  <si>
    <t>E1535</t>
  </si>
  <si>
    <t>Cheltenham</t>
  </si>
  <si>
    <t>E1631</t>
  </si>
  <si>
    <t>Cherwell</t>
  </si>
  <si>
    <t>E3131</t>
  </si>
  <si>
    <t>Chesterfield</t>
  </si>
  <si>
    <t>E1033</t>
  </si>
  <si>
    <t>Chichester</t>
  </si>
  <si>
    <t>E3833</t>
  </si>
  <si>
    <t>Chiltern</t>
  </si>
  <si>
    <t>E0432</t>
  </si>
  <si>
    <t>Chorley</t>
  </si>
  <si>
    <t>E2334</t>
  </si>
  <si>
    <t>City of London</t>
  </si>
  <si>
    <t>E5010</t>
  </si>
  <si>
    <t>Colchester</t>
  </si>
  <si>
    <t>E1536</t>
  </si>
  <si>
    <t>Copeland</t>
  </si>
  <si>
    <t>E0934</t>
  </si>
  <si>
    <t>Corby</t>
  </si>
  <si>
    <t>E2831</t>
  </si>
  <si>
    <t>Cotswold</t>
  </si>
  <si>
    <t>E1632</t>
  </si>
  <si>
    <t>Coventry</t>
  </si>
  <si>
    <t>E4602</t>
  </si>
  <si>
    <t>Craven</t>
  </si>
  <si>
    <t>E2731</t>
  </si>
  <si>
    <t>Crawley</t>
  </si>
  <si>
    <t>E3834</t>
  </si>
  <si>
    <t>Croydon</t>
  </si>
  <si>
    <t>E5035</t>
  </si>
  <si>
    <t>Dacorum</t>
  </si>
  <si>
    <t>E1932</t>
  </si>
  <si>
    <t>E1301</t>
  </si>
  <si>
    <t>Dartford</t>
  </si>
  <si>
    <t>E2233</t>
  </si>
  <si>
    <t>Daventry</t>
  </si>
  <si>
    <t>E2832</t>
  </si>
  <si>
    <t>E1001</t>
  </si>
  <si>
    <t>Derbyshire Dales</t>
  </si>
  <si>
    <t>E1035</t>
  </si>
  <si>
    <t>Doncaster</t>
  </si>
  <si>
    <t>E4402</t>
  </si>
  <si>
    <t>Dover</t>
  </si>
  <si>
    <t>E2234</t>
  </si>
  <si>
    <t>Dudley</t>
  </si>
  <si>
    <t>E4603</t>
  </si>
  <si>
    <t>Ealing</t>
  </si>
  <si>
    <t>E5036</t>
  </si>
  <si>
    <t>East Cambridgeshire</t>
  </si>
  <si>
    <t>E0532</t>
  </si>
  <si>
    <t>East Devon</t>
  </si>
  <si>
    <t>E1131</t>
  </si>
  <si>
    <t>East Hampshire</t>
  </si>
  <si>
    <t>E1732</t>
  </si>
  <si>
    <t>East Hertfordshire</t>
  </si>
  <si>
    <t>E1933</t>
  </si>
  <si>
    <t>East Lindsey</t>
  </si>
  <si>
    <t>E2532</t>
  </si>
  <si>
    <t>East Northamptonshire</t>
  </si>
  <si>
    <t>E2833</t>
  </si>
  <si>
    <t>E2001</t>
  </si>
  <si>
    <t>East Staffordshire</t>
  </si>
  <si>
    <t>E3432</t>
  </si>
  <si>
    <t>Eastbourne</t>
  </si>
  <si>
    <t>E1432</t>
  </si>
  <si>
    <t>Eastleigh</t>
  </si>
  <si>
    <t>E1733</t>
  </si>
  <si>
    <t>Eden</t>
  </si>
  <si>
    <t>E0935</t>
  </si>
  <si>
    <t>Elmbridge</t>
  </si>
  <si>
    <t>E3631</t>
  </si>
  <si>
    <t>Enfield</t>
  </si>
  <si>
    <t>E5037</t>
  </si>
  <si>
    <t>Epping Forest</t>
  </si>
  <si>
    <t>E1537</t>
  </si>
  <si>
    <t>Epsom &amp; Ewell</t>
  </si>
  <si>
    <t>E3632</t>
  </si>
  <si>
    <t>Erewash</t>
  </si>
  <si>
    <t>E1036</t>
  </si>
  <si>
    <t>Exeter</t>
  </si>
  <si>
    <t>E1132</t>
  </si>
  <si>
    <t>Fareham</t>
  </si>
  <si>
    <t>E1734</t>
  </si>
  <si>
    <t>Fenland</t>
  </si>
  <si>
    <t>E0533</t>
  </si>
  <si>
    <t>Forest of Dean</t>
  </si>
  <si>
    <t>E1633</t>
  </si>
  <si>
    <t>Fylde</t>
  </si>
  <si>
    <t>E2335</t>
  </si>
  <si>
    <t>Gateshead</t>
  </si>
  <si>
    <t>E4501</t>
  </si>
  <si>
    <t>Gedling</t>
  </si>
  <si>
    <t>E3034</t>
  </si>
  <si>
    <t>Gloucester</t>
  </si>
  <si>
    <t>E1634</t>
  </si>
  <si>
    <t>Gosport</t>
  </si>
  <si>
    <t>E1735</t>
  </si>
  <si>
    <t>Gravesham</t>
  </si>
  <si>
    <t>E2236</t>
  </si>
  <si>
    <t>Great Yarmouth</t>
  </si>
  <si>
    <t>E2633</t>
  </si>
  <si>
    <t>Greenwich</t>
  </si>
  <si>
    <t>E5012</t>
  </si>
  <si>
    <t>Guildford</t>
  </si>
  <si>
    <t>E3633</t>
  </si>
  <si>
    <t>Hackney</t>
  </si>
  <si>
    <t>E5013</t>
  </si>
  <si>
    <t>E0601</t>
  </si>
  <si>
    <t>Hambleton</t>
  </si>
  <si>
    <t>E2732</t>
  </si>
  <si>
    <t>E5014</t>
  </si>
  <si>
    <t>Harborough</t>
  </si>
  <si>
    <t>E2433</t>
  </si>
  <si>
    <t>Haringey</t>
  </si>
  <si>
    <t>E5038</t>
  </si>
  <si>
    <t>Harlow</t>
  </si>
  <si>
    <t>E1538</t>
  </si>
  <si>
    <t>Harrogate</t>
  </si>
  <si>
    <t>E2753</t>
  </si>
  <si>
    <t>Harrow</t>
  </si>
  <si>
    <t>E5039</t>
  </si>
  <si>
    <t>Hart</t>
  </si>
  <si>
    <t>E1736</t>
  </si>
  <si>
    <t>E0701</t>
  </si>
  <si>
    <t>Hastings</t>
  </si>
  <si>
    <t>E1433</t>
  </si>
  <si>
    <t>Havant</t>
  </si>
  <si>
    <t>E1737</t>
  </si>
  <si>
    <t>Havering</t>
  </si>
  <si>
    <t>E5040</t>
  </si>
  <si>
    <t>E1801</t>
  </si>
  <si>
    <t>Hertsmere</t>
  </si>
  <si>
    <t>E1934</t>
  </si>
  <si>
    <t>High Peak</t>
  </si>
  <si>
    <t>E1037</t>
  </si>
  <si>
    <t>Hillingdon</t>
  </si>
  <si>
    <t>E5041</t>
  </si>
  <si>
    <t>E2434</t>
  </si>
  <si>
    <t>Horsham</t>
  </si>
  <si>
    <t>E3835</t>
  </si>
  <si>
    <t>Hounslow</t>
  </si>
  <si>
    <t>E5042</t>
  </si>
  <si>
    <t>Huntingdonshire</t>
  </si>
  <si>
    <t>Hyndburn</t>
  </si>
  <si>
    <t>E2336</t>
  </si>
  <si>
    <t>Ipswich</t>
  </si>
  <si>
    <t>E3533</t>
  </si>
  <si>
    <t>E2101</t>
  </si>
  <si>
    <t>Isles of Scilly</t>
  </si>
  <si>
    <t>E4001</t>
  </si>
  <si>
    <t>Islington</t>
  </si>
  <si>
    <t>E5015</t>
  </si>
  <si>
    <t>E5016</t>
  </si>
  <si>
    <t>Kettering</t>
  </si>
  <si>
    <t>E2834</t>
  </si>
  <si>
    <t>E2634</t>
  </si>
  <si>
    <t>E2002</t>
  </si>
  <si>
    <t>Kingston upon Thames</t>
  </si>
  <si>
    <t>E5043</t>
  </si>
  <si>
    <t>Kirklees</t>
  </si>
  <si>
    <t>E4703</t>
  </si>
  <si>
    <t>Knowsley</t>
  </si>
  <si>
    <t>E4301</t>
  </si>
  <si>
    <t>Lambeth</t>
  </si>
  <si>
    <t>E5017</t>
  </si>
  <si>
    <t>Lancaster</t>
  </si>
  <si>
    <t>E2337</t>
  </si>
  <si>
    <t>Leeds</t>
  </si>
  <si>
    <t>E4704</t>
  </si>
  <si>
    <t>E2401</t>
  </si>
  <si>
    <t>Lewes</t>
  </si>
  <si>
    <t>E1435</t>
  </si>
  <si>
    <t>Lewisham</t>
  </si>
  <si>
    <t>E5018</t>
  </si>
  <si>
    <t>Lichfield</t>
  </si>
  <si>
    <t>E3433</t>
  </si>
  <si>
    <t>Lincoln</t>
  </si>
  <si>
    <t>E2533</t>
  </si>
  <si>
    <t>Liverpool</t>
  </si>
  <si>
    <t>E4302</t>
  </si>
  <si>
    <t>E0201</t>
  </si>
  <si>
    <t>Maidstone</t>
  </si>
  <si>
    <t>E2237</t>
  </si>
  <si>
    <t>Maldon</t>
  </si>
  <si>
    <t>E1539</t>
  </si>
  <si>
    <t>Malvern Hills</t>
  </si>
  <si>
    <t>E1851</t>
  </si>
  <si>
    <t>Manchester</t>
  </si>
  <si>
    <t>E4203</t>
  </si>
  <si>
    <t>Mansfield</t>
  </si>
  <si>
    <t>E3035</t>
  </si>
  <si>
    <t>E2201</t>
  </si>
  <si>
    <t>Melton</t>
  </si>
  <si>
    <t>E2436</t>
  </si>
  <si>
    <t>Mendip</t>
  </si>
  <si>
    <t>E3331</t>
  </si>
  <si>
    <t>Merton</t>
  </si>
  <si>
    <t>E5044</t>
  </si>
  <si>
    <t>Mid Devon</t>
  </si>
  <si>
    <t>E1133</t>
  </si>
  <si>
    <t>Mid Suffolk</t>
  </si>
  <si>
    <t>E3534</t>
  </si>
  <si>
    <t>Mid Sussex</t>
  </si>
  <si>
    <t>E3836</t>
  </si>
  <si>
    <t>E0702</t>
  </si>
  <si>
    <t>E0401</t>
  </si>
  <si>
    <t>Mole Valley</t>
  </si>
  <si>
    <t>E3634</t>
  </si>
  <si>
    <t>New Forest</t>
  </si>
  <si>
    <t>E1738</t>
  </si>
  <si>
    <t>E3036</t>
  </si>
  <si>
    <t>Newcastle upon Tyne</t>
  </si>
  <si>
    <t>E4502</t>
  </si>
  <si>
    <t>Newcastle-under-Lyme</t>
  </si>
  <si>
    <t>E3434</t>
  </si>
  <si>
    <t>Newham</t>
  </si>
  <si>
    <t>E5045</t>
  </si>
  <si>
    <t>North Devon</t>
  </si>
  <si>
    <t>E1134</t>
  </si>
  <si>
    <t>North East Derbyshire</t>
  </si>
  <si>
    <t>E1038</t>
  </si>
  <si>
    <t>E2003</t>
  </si>
  <si>
    <t>North Hertfordshire</t>
  </si>
  <si>
    <t>E1935</t>
  </si>
  <si>
    <t>North Kesteven</t>
  </si>
  <si>
    <t>E2534</t>
  </si>
  <si>
    <t>E2004</t>
  </si>
  <si>
    <t>North Norfolk</t>
  </si>
  <si>
    <t>E2635</t>
  </si>
  <si>
    <t>E0104</t>
  </si>
  <si>
    <t>North Tyneside</t>
  </si>
  <si>
    <t>E4503</t>
  </si>
  <si>
    <t>North Warwickshire</t>
  </si>
  <si>
    <t>E3731</t>
  </si>
  <si>
    <t>North West Leicestershire</t>
  </si>
  <si>
    <t>E2437</t>
  </si>
  <si>
    <t>Northampton</t>
  </si>
  <si>
    <t>E2835</t>
  </si>
  <si>
    <t>Norwich</t>
  </si>
  <si>
    <t>E2636</t>
  </si>
  <si>
    <t>E3001</t>
  </si>
  <si>
    <t>E3732</t>
  </si>
  <si>
    <t>E2438</t>
  </si>
  <si>
    <t>Oldham</t>
  </si>
  <si>
    <t>E4204</t>
  </si>
  <si>
    <t>Oxford</t>
  </si>
  <si>
    <t>E3132</t>
  </si>
  <si>
    <t>Pendle</t>
  </si>
  <si>
    <t>E2338</t>
  </si>
  <si>
    <t>E0501</t>
  </si>
  <si>
    <t>E1101</t>
  </si>
  <si>
    <t>E1701</t>
  </si>
  <si>
    <t>Preston</t>
  </si>
  <si>
    <t>E2339</t>
  </si>
  <si>
    <t>E0303</t>
  </si>
  <si>
    <t>Redbridge</t>
  </si>
  <si>
    <t>E5046</t>
  </si>
  <si>
    <t>E0703</t>
  </si>
  <si>
    <t>Redditch</t>
  </si>
  <si>
    <t>E1835</t>
  </si>
  <si>
    <t>E3635</t>
  </si>
  <si>
    <t>Ribble Valley</t>
  </si>
  <si>
    <t>E2340</t>
  </si>
  <si>
    <t>Richmond upon Thames</t>
  </si>
  <si>
    <t>E5047</t>
  </si>
  <si>
    <t>Richmondshire</t>
  </si>
  <si>
    <t>E2734</t>
  </si>
  <si>
    <t>Rochdale</t>
  </si>
  <si>
    <t>E4205</t>
  </si>
  <si>
    <t>Rochford</t>
  </si>
  <si>
    <t>E1540</t>
  </si>
  <si>
    <t>Rossendale</t>
  </si>
  <si>
    <t>E2341</t>
  </si>
  <si>
    <t>Rother</t>
  </si>
  <si>
    <t>E1436</t>
  </si>
  <si>
    <t>Rotherham</t>
  </si>
  <si>
    <t>E4403</t>
  </si>
  <si>
    <t>Rugby</t>
  </si>
  <si>
    <t>E3733</t>
  </si>
  <si>
    <t>Runnymede</t>
  </si>
  <si>
    <t>E3636</t>
  </si>
  <si>
    <t>Rushcliffe</t>
  </si>
  <si>
    <t>E3038</t>
  </si>
  <si>
    <t>Rushmoor</t>
  </si>
  <si>
    <t>E1740</t>
  </si>
  <si>
    <t>E2402</t>
  </si>
  <si>
    <t>Ryedale</t>
  </si>
  <si>
    <t>E2755</t>
  </si>
  <si>
    <t>Salford</t>
  </si>
  <si>
    <t>E4206</t>
  </si>
  <si>
    <t>Sandwell</t>
  </si>
  <si>
    <t>E4604</t>
  </si>
  <si>
    <t>Scarborough</t>
  </si>
  <si>
    <t>E2736</t>
  </si>
  <si>
    <t>Sedgemoor</t>
  </si>
  <si>
    <t>E3332</t>
  </si>
  <si>
    <t>Sefton</t>
  </si>
  <si>
    <t>E4304</t>
  </si>
  <si>
    <t>Selby</t>
  </si>
  <si>
    <t>E2757</t>
  </si>
  <si>
    <t>Sevenoaks</t>
  </si>
  <si>
    <t>E2239</t>
  </si>
  <si>
    <t>Sheffield</t>
  </si>
  <si>
    <t>E4404</t>
  </si>
  <si>
    <t>E0304</t>
  </si>
  <si>
    <t>Solihull</t>
  </si>
  <si>
    <t>E4605</t>
  </si>
  <si>
    <t>South Bucks</t>
  </si>
  <si>
    <t>E0434</t>
  </si>
  <si>
    <t>South Cambridgeshire</t>
  </si>
  <si>
    <t>E0536</t>
  </si>
  <si>
    <t>South Derbyshire</t>
  </si>
  <si>
    <t>E1039</t>
  </si>
  <si>
    <t>E0103</t>
  </si>
  <si>
    <t>South Hams</t>
  </si>
  <si>
    <t>E1136</t>
  </si>
  <si>
    <t>South Holland</t>
  </si>
  <si>
    <t>E2535</t>
  </si>
  <si>
    <t>South Kesteven</t>
  </si>
  <si>
    <t>E2536</t>
  </si>
  <si>
    <t>South Lakeland</t>
  </si>
  <si>
    <t>E0936</t>
  </si>
  <si>
    <t>South Norfolk</t>
  </si>
  <si>
    <t>E2637</t>
  </si>
  <si>
    <t>South Northamptonshire</t>
  </si>
  <si>
    <t>E2836</t>
  </si>
  <si>
    <t>South Oxfordshire</t>
  </si>
  <si>
    <t>E3133</t>
  </si>
  <si>
    <t>E2342</t>
  </si>
  <si>
    <t>South Somerset</t>
  </si>
  <si>
    <t>E3334</t>
  </si>
  <si>
    <t>South Staffordshire</t>
  </si>
  <si>
    <t>E3435</t>
  </si>
  <si>
    <t>South Tyneside</t>
  </si>
  <si>
    <t>E4504</t>
  </si>
  <si>
    <t>E1702</t>
  </si>
  <si>
    <t>E1501</t>
  </si>
  <si>
    <t>Southwark</t>
  </si>
  <si>
    <t>E5019</t>
  </si>
  <si>
    <t>Spelthorne</t>
  </si>
  <si>
    <t>E3637</t>
  </si>
  <si>
    <t>St Albans</t>
  </si>
  <si>
    <t>E1936</t>
  </si>
  <si>
    <t>St Helens</t>
  </si>
  <si>
    <t>E4303</t>
  </si>
  <si>
    <t>Stafford</t>
  </si>
  <si>
    <t>E3436</t>
  </si>
  <si>
    <t>Staffordshire Moorlands</t>
  </si>
  <si>
    <t>E3437</t>
  </si>
  <si>
    <t>Stevenage</t>
  </si>
  <si>
    <t>E1937</t>
  </si>
  <si>
    <t>Stockport</t>
  </si>
  <si>
    <t>E4207</t>
  </si>
  <si>
    <t>E0704</t>
  </si>
  <si>
    <t>E3401</t>
  </si>
  <si>
    <t>Stratford-on-Avon</t>
  </si>
  <si>
    <t>E3734</t>
  </si>
  <si>
    <t>Stroud</t>
  </si>
  <si>
    <t>E1635</t>
  </si>
  <si>
    <t>Sunderland</t>
  </si>
  <si>
    <t>E4505</t>
  </si>
  <si>
    <t>Surrey Heath</t>
  </si>
  <si>
    <t>E3638</t>
  </si>
  <si>
    <t>Sutton</t>
  </si>
  <si>
    <t>E5048</t>
  </si>
  <si>
    <t>Swale</t>
  </si>
  <si>
    <t>E2241</t>
  </si>
  <si>
    <t>E3901</t>
  </si>
  <si>
    <t>Tameside</t>
  </si>
  <si>
    <t>E4208</t>
  </si>
  <si>
    <t>Tamworth</t>
  </si>
  <si>
    <t>E3439</t>
  </si>
  <si>
    <t>Tandridge</t>
  </si>
  <si>
    <t>E3639</t>
  </si>
  <si>
    <t>Teignbridge</t>
  </si>
  <si>
    <t>E1137</t>
  </si>
  <si>
    <t>E3201</t>
  </si>
  <si>
    <t>Tendring</t>
  </si>
  <si>
    <t>E1542</t>
  </si>
  <si>
    <t>Test Valley</t>
  </si>
  <si>
    <t>E1742</t>
  </si>
  <si>
    <t>Tewkesbury</t>
  </si>
  <si>
    <t>E1636</t>
  </si>
  <si>
    <t>Thanet</t>
  </si>
  <si>
    <t>E2242</t>
  </si>
  <si>
    <t>Three Rivers</t>
  </si>
  <si>
    <t>E1938</t>
  </si>
  <si>
    <t>E1502</t>
  </si>
  <si>
    <t>E2243</t>
  </si>
  <si>
    <t>E1102</t>
  </si>
  <si>
    <t>Torridge</t>
  </si>
  <si>
    <t>E1139</t>
  </si>
  <si>
    <t>Tower Hamlets</t>
  </si>
  <si>
    <t>E5020</t>
  </si>
  <si>
    <t>Trafford</t>
  </si>
  <si>
    <t>E4209</t>
  </si>
  <si>
    <t>Tunbridge Wells</t>
  </si>
  <si>
    <t>E2244</t>
  </si>
  <si>
    <t>Uttlesford</t>
  </si>
  <si>
    <t>E1544</t>
  </si>
  <si>
    <t>Vale of White Horse</t>
  </si>
  <si>
    <t>E3134</t>
  </si>
  <si>
    <t>Wakefield</t>
  </si>
  <si>
    <t>E4705</t>
  </si>
  <si>
    <t>Walsall</t>
  </si>
  <si>
    <t>E4606</t>
  </si>
  <si>
    <t>Waltham Forest</t>
  </si>
  <si>
    <t>E5049</t>
  </si>
  <si>
    <t>Wandsworth</t>
  </si>
  <si>
    <t>E5021</t>
  </si>
  <si>
    <t>E0602</t>
  </si>
  <si>
    <t>Warwick</t>
  </si>
  <si>
    <t>E3735</t>
  </si>
  <si>
    <t>Watford</t>
  </si>
  <si>
    <t>E1939</t>
  </si>
  <si>
    <t>Waverley</t>
  </si>
  <si>
    <t>E3640</t>
  </si>
  <si>
    <t>Wealden</t>
  </si>
  <si>
    <t>E1437</t>
  </si>
  <si>
    <t>Wellingborough</t>
  </si>
  <si>
    <t>E2837</t>
  </si>
  <si>
    <t>Welwyn Hatfield</t>
  </si>
  <si>
    <t>E1940</t>
  </si>
  <si>
    <t>E0302</t>
  </si>
  <si>
    <t>West Devon</t>
  </si>
  <si>
    <t>E1140</t>
  </si>
  <si>
    <t>West Lancashire</t>
  </si>
  <si>
    <t>E2343</t>
  </si>
  <si>
    <t>West Lindsey</t>
  </si>
  <si>
    <t>E2537</t>
  </si>
  <si>
    <t>West Oxfordshire</t>
  </si>
  <si>
    <t>E3135</t>
  </si>
  <si>
    <t>Westminster</t>
  </si>
  <si>
    <t>E5022</t>
  </si>
  <si>
    <t>Wigan</t>
  </si>
  <si>
    <t>E4210</t>
  </si>
  <si>
    <t>Winchester</t>
  </si>
  <si>
    <t>E1743</t>
  </si>
  <si>
    <t>E0305</t>
  </si>
  <si>
    <t>Wirral</t>
  </si>
  <si>
    <t>E4305</t>
  </si>
  <si>
    <t>Woking</t>
  </si>
  <si>
    <t>E3641</t>
  </si>
  <si>
    <t>E0306</t>
  </si>
  <si>
    <t>Wolverhampton</t>
  </si>
  <si>
    <t>E4607</t>
  </si>
  <si>
    <t>Worcester</t>
  </si>
  <si>
    <t>E1837</t>
  </si>
  <si>
    <t>Worthing</t>
  </si>
  <si>
    <t>E3837</t>
  </si>
  <si>
    <t>Wychavon</t>
  </si>
  <si>
    <t>E1838</t>
  </si>
  <si>
    <t>Wycombe</t>
  </si>
  <si>
    <t>E0435</t>
  </si>
  <si>
    <t>Wyre</t>
  </si>
  <si>
    <t>E2344</t>
  </si>
  <si>
    <t>Wyre Forest</t>
  </si>
  <si>
    <t>E1839</t>
  </si>
  <si>
    <t>E2701</t>
  </si>
  <si>
    <t>Central Bedfordshire UA</t>
  </si>
  <si>
    <t>Cheshire East UA</t>
  </si>
  <si>
    <t>Cheshire West and Chester UA</t>
  </si>
  <si>
    <t>Cornwall UA</t>
  </si>
  <si>
    <t>Northumberland UA</t>
  </si>
  <si>
    <t>Shropshire UA</t>
  </si>
  <si>
    <t>Wiltshire UA</t>
  </si>
  <si>
    <t>E0202</t>
  </si>
  <si>
    <t>E0203</t>
  </si>
  <si>
    <t>E0603</t>
  </si>
  <si>
    <t>E0604</t>
  </si>
  <si>
    <t>E0801</t>
  </si>
  <si>
    <t>E1302</t>
  </si>
  <si>
    <t>E2901</t>
  </si>
  <si>
    <t>E3202</t>
  </si>
  <si>
    <t>E3902</t>
  </si>
  <si>
    <t>Council Tax</t>
  </si>
  <si>
    <t>Non-Domestic Rates</t>
  </si>
  <si>
    <t>Barking and Dagenham</t>
  </si>
  <si>
    <t>Bath &amp; North East Somerset</t>
  </si>
  <si>
    <t>Bedford</t>
  </si>
  <si>
    <t>Blackburn with Darwen</t>
  </si>
  <si>
    <t>Blackpool</t>
  </si>
  <si>
    <t>Bracknell Forest</t>
  </si>
  <si>
    <t>Brighton &amp; Hove</t>
  </si>
  <si>
    <t>Bristol</t>
  </si>
  <si>
    <t>Darlington</t>
  </si>
  <si>
    <t>Derby</t>
  </si>
  <si>
    <t>Durham</t>
  </si>
  <si>
    <t>East Riding of Yorkshire</t>
  </si>
  <si>
    <t>Halton</t>
  </si>
  <si>
    <t>Hammersmith and Fulham</t>
  </si>
  <si>
    <t>Hartlepool</t>
  </si>
  <si>
    <t>Herefordshire</t>
  </si>
  <si>
    <t>Hinckley and Bosworth</t>
  </si>
  <si>
    <t>E0551</t>
  </si>
  <si>
    <t>Isle of Wight Council</t>
  </si>
  <si>
    <t>Kensington and Chelsea</t>
  </si>
  <si>
    <t>Kings Lynn and West Norfolk</t>
  </si>
  <si>
    <t>Kingston upon Hull</t>
  </si>
  <si>
    <t>Leicester</t>
  </si>
  <si>
    <t>Luton</t>
  </si>
  <si>
    <t>Medway</t>
  </si>
  <si>
    <t>Middlesbrough</t>
  </si>
  <si>
    <t>Milton Keynes</t>
  </si>
  <si>
    <t>Newark and Sherwood</t>
  </si>
  <si>
    <t>North East Lincolnshire</t>
  </si>
  <si>
    <t>North Lincolnshire</t>
  </si>
  <si>
    <t>North Somerset</t>
  </si>
  <si>
    <t>Nottingham</t>
  </si>
  <si>
    <t>Nuneaton and Bedworth</t>
  </si>
  <si>
    <t>Oadby and Wigston</t>
  </si>
  <si>
    <t>Peterborough</t>
  </si>
  <si>
    <t>Plymouth</t>
  </si>
  <si>
    <t>Portsmouth</t>
  </si>
  <si>
    <t>Reading</t>
  </si>
  <si>
    <t>Redcar and Cleveland</t>
  </si>
  <si>
    <t>Reigate and Banstead</t>
  </si>
  <si>
    <t>Rutland</t>
  </si>
  <si>
    <t>Slough</t>
  </si>
  <si>
    <t>South Gloucestershire</t>
  </si>
  <si>
    <t>Southampton</t>
  </si>
  <si>
    <t>Southend-on-Sea</t>
  </si>
  <si>
    <t>Stockton-on-Tees</t>
  </si>
  <si>
    <t>Stoke-on-Trent</t>
  </si>
  <si>
    <t>Swindon</t>
  </si>
  <si>
    <t>Telford and the Wrekin</t>
  </si>
  <si>
    <t>Thurrock</t>
  </si>
  <si>
    <t>Tonbridge and Malling</t>
  </si>
  <si>
    <t>Torbay</t>
  </si>
  <si>
    <t>Warrington</t>
  </si>
  <si>
    <t>West Berkshire</t>
  </si>
  <si>
    <t>Windsor and Maidenhead</t>
  </si>
  <si>
    <t>Wokingham</t>
  </si>
  <si>
    <t>York</t>
  </si>
  <si>
    <t>Inner London</t>
  </si>
  <si>
    <t>Outer London</t>
  </si>
  <si>
    <t>All London</t>
  </si>
  <si>
    <t>Shire Districts</t>
  </si>
  <si>
    <t>All England</t>
  </si>
  <si>
    <t>collectable debit</t>
  </si>
  <si>
    <t>as a % of net</t>
  </si>
  <si>
    <t/>
  </si>
  <si>
    <t>£000s</t>
  </si>
  <si>
    <t>Unitary Authority</t>
  </si>
  <si>
    <t>Shire District</t>
  </si>
  <si>
    <t>Metropolitan</t>
  </si>
  <si>
    <t>Local Authority :</t>
  </si>
  <si>
    <t>Class :</t>
  </si>
  <si>
    <t>Amount</t>
  </si>
  <si>
    <t xml:space="preserve">Amount collected </t>
  </si>
  <si>
    <t>collected by</t>
  </si>
  <si>
    <t>Estimate of</t>
  </si>
  <si>
    <t>as a % of amount</t>
  </si>
  <si>
    <t>collectable</t>
  </si>
  <si>
    <t xml:space="preserve"> collectable</t>
  </si>
  <si>
    <t>amount</t>
  </si>
  <si>
    <t>in the year*</t>
  </si>
  <si>
    <t>* Also known as the Net Collectable Debit</t>
  </si>
  <si>
    <t>Region</t>
  </si>
  <si>
    <t>SE</t>
  </si>
  <si>
    <t>NW</t>
  </si>
  <si>
    <t>EM</t>
  </si>
  <si>
    <t>E</t>
  </si>
  <si>
    <t>L</t>
  </si>
  <si>
    <t>YH</t>
  </si>
  <si>
    <t>SW</t>
  </si>
  <si>
    <t>WM</t>
  </si>
  <si>
    <t>NE</t>
  </si>
  <si>
    <t>London</t>
  </si>
  <si>
    <t>Yorkshire &amp; the Humber</t>
  </si>
  <si>
    <t>East</t>
  </si>
  <si>
    <t>North East</t>
  </si>
  <si>
    <t>North West</t>
  </si>
  <si>
    <t>East Midlands</t>
  </si>
  <si>
    <t>West Midlands</t>
  </si>
  <si>
    <t>South East</t>
  </si>
  <si>
    <t>South West</t>
  </si>
  <si>
    <t>Non-domestic rates</t>
  </si>
  <si>
    <t>Folkestone &amp; Hythe</t>
  </si>
  <si>
    <t>E2240</t>
  </si>
  <si>
    <t>2019-20</t>
  </si>
  <si>
    <t xml:space="preserve"> 31 March 2020</t>
  </si>
  <si>
    <t>by 31 March 2020</t>
  </si>
  <si>
    <t>Bournemouth, Christchurch and Poole</t>
  </si>
  <si>
    <t>E1204</t>
  </si>
  <si>
    <t>Dorset UA</t>
  </si>
  <si>
    <t>East Suffolk</t>
  </si>
  <si>
    <t>E1203</t>
  </si>
  <si>
    <t>E3538</t>
  </si>
  <si>
    <t>Somerset West and Taunton</t>
  </si>
  <si>
    <t>E3336</t>
  </si>
  <si>
    <t>West Suffolk</t>
  </si>
  <si>
    <t>E3539</t>
  </si>
  <si>
    <r>
      <rPr>
        <sz val="14"/>
        <color theme="0"/>
        <rFont val="Arial"/>
        <family val="2"/>
      </rPr>
      <t xml:space="preserve">Table 6 </t>
    </r>
    <r>
      <rPr>
        <b/>
        <sz val="14"/>
        <color theme="0"/>
        <rFont val="Arial"/>
        <family val="2"/>
      </rPr>
      <t>: Council tax and non-domestic rates : collection amounts and rates - England : 2019-20 and 2020-21</t>
    </r>
  </si>
  <si>
    <t>2020-21</t>
  </si>
  <si>
    <t xml:space="preserve"> 31 March 2021</t>
  </si>
  <si>
    <t>by 31 March 2021</t>
  </si>
  <si>
    <t>Buckinghamshire UA</t>
  </si>
  <si>
    <t>…</t>
  </si>
  <si>
    <t>E0402</t>
  </si>
  <si>
    <t>(a) 2020/21 data is not available for South Ribble</t>
  </si>
  <si>
    <r>
      <t>South Ribble</t>
    </r>
    <r>
      <rPr>
        <vertAlign val="superscript"/>
        <sz val="10"/>
        <rFont val="Arial"/>
        <family val="2"/>
      </rPr>
      <t xml:space="preserve"> (a)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</si>
</sst>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* #,##0.00_);_(* \(#,##0.00\);_(* &quot;-&quot;??_);_(@_)"/>
    <numFmt numFmtId="165" formatCode="&quot;£&quot;#,##0"/>
    <numFmt numFmtId="166" formatCode="0.0"/>
    <numFmt numFmtId="167" formatCode="#,##0.0"/>
    <numFmt numFmtId="168" formatCode="_-* #,##0_-;\-* #,##0_-;_-* &quot;-&quot;??_-;_-@_-"/>
    <numFmt numFmtId="169" formatCode="_-* #,##0.0_-;\-* #,##0.0_-;_-* &quot;-&quot;??_-;_-@_-"/>
  </numFmts>
  <fonts count="65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2"/>
      <name val="Times New Roman"/>
      <family val="1"/>
    </font>
    <font>
      <sz val="12"/>
      <name val="Arial"/>
      <family val="2"/>
    </font>
    <font>
      <u/>
      <sz val="9"/>
      <color indexed="12"/>
      <name val="Arial"/>
      <family val="2"/>
    </font>
    <font>
      <b/>
      <sz val="14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b/>
      <sz val="16"/>
      <name val="Arial"/>
      <family val="2"/>
    </font>
    <font>
      <b/>
      <sz val="13"/>
      <name val="Arial"/>
      <family val="2"/>
    </font>
    <font>
      <b/>
      <u/>
      <sz val="18"/>
      <name val="Arial"/>
      <family val="2"/>
    </font>
    <font>
      <u/>
      <sz val="14"/>
      <name val="Arial"/>
      <family val="2"/>
    </font>
    <font>
      <sz val="10"/>
      <color theme="0"/>
      <name val="Arial"/>
      <family val="2"/>
    </font>
    <font>
      <b/>
      <sz val="14"/>
      <color theme="0"/>
      <name val="Arial"/>
      <family val="2"/>
    </font>
    <font>
      <sz val="16"/>
      <name val="Arial"/>
      <family val="2"/>
    </font>
    <font>
      <sz val="16"/>
      <color indexed="9"/>
      <name val="Arial"/>
      <family val="2"/>
    </font>
    <font>
      <u/>
      <sz val="18"/>
      <name val="Arial"/>
      <family val="2"/>
    </font>
    <font>
      <sz val="14"/>
      <color theme="0"/>
      <name val="Arial"/>
      <family val="2"/>
    </font>
    <font>
      <sz val="8"/>
      <name val="Arial"/>
      <family val="2"/>
    </font>
    <font>
      <b/>
      <sz val="12"/>
      <color rgb="FFFF0000"/>
      <name val="Arial"/>
      <family val="2"/>
    </font>
    <font>
      <sz val="10"/>
      <color indexed="8"/>
      <name val="Arial"/>
      <family val="2"/>
    </font>
    <font>
      <sz val="12"/>
      <color theme="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u/>
      <sz val="12"/>
      <color indexed="12"/>
      <name val="Arial"/>
      <family val="2"/>
    </font>
    <font>
      <u/>
      <sz val="10"/>
      <color indexed="12"/>
      <name val="Arial"/>
      <family val="2"/>
    </font>
    <font>
      <sz val="12"/>
      <color theme="0"/>
      <name val="Arial"/>
      <family val="2"/>
    </font>
    <font>
      <sz val="12"/>
      <color rgb="FFFF0000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u/>
      <sz val="10"/>
      <color theme="10"/>
      <name val="Arial"/>
      <family val="2"/>
    </font>
    <font>
      <b/>
      <sz val="11"/>
      <color theme="3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sz val="12"/>
      <color rgb="FF006100"/>
      <name val="Arial"/>
      <family val="2"/>
    </font>
    <font>
      <sz val="12"/>
      <color rgb="FF9C0006"/>
      <name val="Arial"/>
      <family val="2"/>
    </font>
    <font>
      <sz val="12"/>
      <color rgb="FF9C6500"/>
      <name val="Arial"/>
      <family val="2"/>
    </font>
    <font>
      <sz val="12"/>
      <color rgb="FF3F3F76"/>
      <name val="Arial"/>
      <family val="2"/>
    </font>
    <font>
      <b/>
      <sz val="12"/>
      <color rgb="FF3F3F3F"/>
      <name val="Arial"/>
      <family val="2"/>
    </font>
    <font>
      <b/>
      <sz val="12"/>
      <color rgb="FFFA7D00"/>
      <name val="Arial"/>
      <family val="2"/>
    </font>
    <font>
      <sz val="12"/>
      <color rgb="FFFA7D00"/>
      <name val="Arial"/>
      <family val="2"/>
    </font>
    <font>
      <i/>
      <sz val="12"/>
      <color rgb="FF7F7F7F"/>
      <name val="Arial"/>
      <family val="2"/>
    </font>
    <font>
      <vertAlign val="superscript"/>
      <sz val="10"/>
      <name val="Arial"/>
      <family val="2"/>
    </font>
    <font>
      <sz val="14"/>
      <color rgb="FFFF0000"/>
      <name val="Arial"/>
      <family val="2"/>
    </font>
  </fonts>
  <fills count="6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55"/>
      </patternFill>
    </fill>
  </fills>
  <borders count="4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86">
    <xf numFmtId="0" fontId="0" fillId="0" borderId="0"/>
    <xf numFmtId="164" fontId="1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6" borderId="0" applyNumberFormat="0" applyBorder="0" applyAlignment="0" applyProtection="0"/>
    <xf numFmtId="0" fontId="29" fillId="56" borderId="0" applyNumberFormat="0" applyBorder="0" applyAlignment="0" applyProtection="0"/>
    <xf numFmtId="0" fontId="29" fillId="56" borderId="0" applyNumberFormat="0" applyBorder="0" applyAlignment="0" applyProtection="0"/>
    <xf numFmtId="0" fontId="29" fillId="57" borderId="0" applyNumberFormat="0" applyBorder="0" applyAlignment="0" applyProtection="0"/>
    <xf numFmtId="0" fontId="29" fillId="57" borderId="0" applyNumberFormat="0" applyBorder="0" applyAlignment="0" applyProtection="0"/>
    <xf numFmtId="0" fontId="29" fillId="57" borderId="0" applyNumberFormat="0" applyBorder="0" applyAlignment="0" applyProtection="0"/>
    <xf numFmtId="0" fontId="29" fillId="58" borderId="0" applyNumberFormat="0" applyBorder="0" applyAlignment="0" applyProtection="0"/>
    <xf numFmtId="0" fontId="29" fillId="58" borderId="0" applyNumberFormat="0" applyBorder="0" applyAlignment="0" applyProtection="0"/>
    <xf numFmtId="0" fontId="29" fillId="58" borderId="0" applyNumberFormat="0" applyBorder="0" applyAlignment="0" applyProtection="0"/>
    <xf numFmtId="0" fontId="30" fillId="59" borderId="0" applyNumberFormat="0" applyBorder="0" applyAlignment="0" applyProtection="0"/>
    <xf numFmtId="0" fontId="30" fillId="59" borderId="0" applyNumberFormat="0" applyBorder="0" applyAlignment="0" applyProtection="0"/>
    <xf numFmtId="0" fontId="30" fillId="59" borderId="0" applyNumberFormat="0" applyBorder="0" applyAlignment="0" applyProtection="0"/>
    <xf numFmtId="0" fontId="31" fillId="60" borderId="36" applyNumberFormat="0" applyAlignment="0" applyProtection="0"/>
    <xf numFmtId="0" fontId="31" fillId="60" borderId="36" applyNumberFormat="0" applyAlignment="0" applyProtection="0"/>
    <xf numFmtId="0" fontId="31" fillId="60" borderId="36" applyNumberFormat="0" applyAlignment="0" applyProtection="0"/>
    <xf numFmtId="3" fontId="1" fillId="61" borderId="37">
      <alignment horizontal="right"/>
    </xf>
    <xf numFmtId="3" fontId="1" fillId="61" borderId="37">
      <alignment horizontal="right"/>
    </xf>
    <xf numFmtId="3" fontId="3" fillId="61" borderId="26">
      <alignment horizontal="right"/>
    </xf>
    <xf numFmtId="3" fontId="1" fillId="61" borderId="26">
      <alignment horizontal="right"/>
    </xf>
    <xf numFmtId="3" fontId="1" fillId="61" borderId="26">
      <alignment horizontal="right"/>
    </xf>
    <xf numFmtId="0" fontId="32" fillId="62" borderId="38" applyNumberFormat="0" applyAlignment="0" applyProtection="0"/>
    <xf numFmtId="0" fontId="32" fillId="62" borderId="38" applyNumberFormat="0" applyAlignment="0" applyProtection="0"/>
    <xf numFmtId="0" fontId="32" fillId="62" borderId="38" applyNumberForma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5" fillId="0" borderId="39" applyNumberFormat="0" applyFill="0" applyAlignment="0" applyProtection="0"/>
    <xf numFmtId="0" fontId="35" fillId="0" borderId="39" applyNumberFormat="0" applyFill="0" applyAlignment="0" applyProtection="0"/>
    <xf numFmtId="0" fontId="35" fillId="0" borderId="39" applyNumberFormat="0" applyFill="0" applyAlignment="0" applyProtection="0"/>
    <xf numFmtId="0" fontId="36" fillId="0" borderId="40" applyNumberFormat="0" applyFill="0" applyAlignment="0" applyProtection="0"/>
    <xf numFmtId="0" fontId="36" fillId="0" borderId="40" applyNumberFormat="0" applyFill="0" applyAlignment="0" applyProtection="0"/>
    <xf numFmtId="0" fontId="36" fillId="0" borderId="40" applyNumberFormat="0" applyFill="0" applyAlignment="0" applyProtection="0"/>
    <xf numFmtId="0" fontId="37" fillId="0" borderId="41" applyNumberFormat="0" applyFill="0" applyAlignment="0" applyProtection="0"/>
    <xf numFmtId="0" fontId="37" fillId="0" borderId="41" applyNumberFormat="0" applyFill="0" applyAlignment="0" applyProtection="0"/>
    <xf numFmtId="0" fontId="37" fillId="0" borderId="41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38" fillId="51" borderId="36" applyNumberFormat="0" applyAlignment="0" applyProtection="0"/>
    <xf numFmtId="0" fontId="38" fillId="51" borderId="36" applyNumberFormat="0" applyAlignment="0" applyProtection="0"/>
    <xf numFmtId="0" fontId="38" fillId="51" borderId="36" applyNumberFormat="0" applyAlignment="0" applyProtection="0"/>
    <xf numFmtId="0" fontId="39" fillId="0" borderId="42" applyNumberFormat="0" applyFill="0" applyAlignment="0" applyProtection="0"/>
    <xf numFmtId="0" fontId="39" fillId="0" borderId="42" applyNumberFormat="0" applyFill="0" applyAlignment="0" applyProtection="0"/>
    <xf numFmtId="0" fontId="39" fillId="0" borderId="42" applyNumberFormat="0" applyFill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48" borderId="43" applyNumberFormat="0" applyFont="0" applyAlignment="0" applyProtection="0"/>
    <xf numFmtId="0" fontId="1" fillId="48" borderId="43" applyNumberFormat="0" applyFont="0" applyAlignment="0" applyProtection="0"/>
    <xf numFmtId="0" fontId="1" fillId="48" borderId="43" applyNumberFormat="0" applyFont="0" applyAlignment="0" applyProtection="0"/>
    <xf numFmtId="0" fontId="41" fillId="60" borderId="44" applyNumberFormat="0" applyAlignment="0" applyProtection="0"/>
    <xf numFmtId="0" fontId="41" fillId="60" borderId="44" applyNumberFormat="0" applyAlignment="0" applyProtection="0"/>
    <xf numFmtId="0" fontId="41" fillId="60" borderId="44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45" applyNumberFormat="0" applyFill="0" applyAlignment="0" applyProtection="0"/>
    <xf numFmtId="0" fontId="43" fillId="0" borderId="45" applyNumberFormat="0" applyFill="0" applyAlignment="0" applyProtection="0"/>
    <xf numFmtId="0" fontId="43" fillId="0" borderId="45" applyNumberFormat="0" applyFill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48" borderId="43" applyNumberFormat="0" applyFont="0" applyAlignment="0" applyProtection="0"/>
    <xf numFmtId="0" fontId="1" fillId="0" borderId="0"/>
    <xf numFmtId="0" fontId="1" fillId="0" borderId="0"/>
    <xf numFmtId="0" fontId="52" fillId="0" borderId="0" applyNumberFormat="0" applyFill="0" applyBorder="0" applyAlignment="0" applyProtection="0"/>
    <xf numFmtId="0" fontId="53" fillId="0" borderId="27" applyNumberFormat="0" applyFill="0" applyAlignment="0" applyProtection="0"/>
    <xf numFmtId="0" fontId="54" fillId="0" borderId="28" applyNumberFormat="0" applyFill="0" applyAlignment="0" applyProtection="0"/>
    <xf numFmtId="0" fontId="51" fillId="0" borderId="29" applyNumberFormat="0" applyFill="0" applyAlignment="0" applyProtection="0"/>
    <xf numFmtId="0" fontId="51" fillId="0" borderId="0" applyNumberFormat="0" applyFill="0" applyBorder="0" applyAlignment="0" applyProtection="0"/>
    <xf numFmtId="0" fontId="55" fillId="15" borderId="0" applyNumberFormat="0" applyBorder="0" applyAlignment="0" applyProtection="0"/>
    <xf numFmtId="0" fontId="56" fillId="16" borderId="0" applyNumberFormat="0" applyBorder="0" applyAlignment="0" applyProtection="0"/>
    <xf numFmtId="0" fontId="57" fillId="17" borderId="0" applyNumberFormat="0" applyBorder="0" applyAlignment="0" applyProtection="0"/>
    <xf numFmtId="0" fontId="58" fillId="18" borderId="30" applyNumberFormat="0" applyAlignment="0" applyProtection="0"/>
    <xf numFmtId="0" fontId="59" fillId="19" borderId="31" applyNumberFormat="0" applyAlignment="0" applyProtection="0"/>
    <xf numFmtId="0" fontId="60" fillId="19" borderId="30" applyNumberFormat="0" applyAlignment="0" applyProtection="0"/>
    <xf numFmtId="0" fontId="61" fillId="0" borderId="32" applyNumberFormat="0" applyFill="0" applyAlignment="0" applyProtection="0"/>
    <xf numFmtId="0" fontId="49" fillId="20" borderId="33" applyNumberFormat="0" applyAlignment="0" applyProtection="0"/>
    <xf numFmtId="0" fontId="47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48" fillId="0" borderId="35" applyNumberFormat="0" applyFill="0" applyAlignment="0" applyProtection="0"/>
    <xf numFmtId="0" fontId="46" fillId="22" borderId="0" applyNumberFormat="0" applyBorder="0" applyAlignment="0" applyProtection="0"/>
    <xf numFmtId="0" fontId="27" fillId="23" borderId="0" applyNumberFormat="0" applyBorder="0" applyAlignment="0" applyProtection="0"/>
    <xf numFmtId="0" fontId="27" fillId="24" borderId="0" applyNumberFormat="0" applyBorder="0" applyAlignment="0" applyProtection="0"/>
    <xf numFmtId="0" fontId="46" fillId="25" borderId="0" applyNumberFormat="0" applyBorder="0" applyAlignment="0" applyProtection="0"/>
    <xf numFmtId="0" fontId="46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46" fillId="29" borderId="0" applyNumberFormat="0" applyBorder="0" applyAlignment="0" applyProtection="0"/>
    <xf numFmtId="0" fontId="46" fillId="30" borderId="0" applyNumberFormat="0" applyBorder="0" applyAlignment="0" applyProtection="0"/>
    <xf numFmtId="0" fontId="27" fillId="31" borderId="0" applyNumberFormat="0" applyBorder="0" applyAlignment="0" applyProtection="0"/>
    <xf numFmtId="0" fontId="27" fillId="32" borderId="0" applyNumberFormat="0" applyBorder="0" applyAlignment="0" applyProtection="0"/>
    <xf numFmtId="0" fontId="46" fillId="33" borderId="0" applyNumberFormat="0" applyBorder="0" applyAlignment="0" applyProtection="0"/>
    <xf numFmtId="0" fontId="46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46" fillId="37" borderId="0" applyNumberFormat="0" applyBorder="0" applyAlignment="0" applyProtection="0"/>
    <xf numFmtId="0" fontId="46" fillId="38" borderId="0" applyNumberFormat="0" applyBorder="0" applyAlignment="0" applyProtection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46" fillId="41" borderId="0" applyNumberFormat="0" applyBorder="0" applyAlignment="0" applyProtection="0"/>
    <xf numFmtId="0" fontId="46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46" fillId="45" borderId="0" applyNumberFormat="0" applyBorder="0" applyAlignment="0" applyProtection="0"/>
    <xf numFmtId="0" fontId="27" fillId="0" borderId="0"/>
    <xf numFmtId="0" fontId="27" fillId="21" borderId="34" applyNumberFormat="0" applyFont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/>
    <xf numFmtId="0" fontId="1" fillId="0" borderId="0"/>
    <xf numFmtId="0" fontId="1" fillId="0" borderId="0"/>
    <xf numFmtId="0" fontId="27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0" borderId="0"/>
    <xf numFmtId="0" fontId="27" fillId="21" borderId="34" applyNumberFormat="0" applyFont="0" applyAlignment="0" applyProtection="0"/>
    <xf numFmtId="0" fontId="27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0" borderId="0"/>
    <xf numFmtId="0" fontId="27" fillId="21" borderId="34" applyNumberFormat="0" applyFont="0" applyAlignment="0" applyProtection="0"/>
    <xf numFmtId="0" fontId="27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0" borderId="0"/>
    <xf numFmtId="0" fontId="27" fillId="21" borderId="34" applyNumberFormat="0" applyFont="0" applyAlignment="0" applyProtection="0"/>
    <xf numFmtId="0" fontId="27" fillId="0" borderId="0"/>
    <xf numFmtId="0" fontId="27" fillId="21" borderId="34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82">
    <xf numFmtId="0" fontId="0" fillId="0" borderId="0" xfId="0"/>
    <xf numFmtId="0" fontId="8" fillId="0" borderId="0" xfId="0" applyFont="1"/>
    <xf numFmtId="0" fontId="8" fillId="0" borderId="0" xfId="0" applyFont="1" applyAlignment="1">
      <alignment horizontal="left"/>
    </xf>
    <xf numFmtId="0" fontId="0" fillId="0" borderId="0" xfId="0" applyBorder="1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/>
    <xf numFmtId="0" fontId="0" fillId="0" borderId="0" xfId="0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166" fontId="0" fillId="0" borderId="0" xfId="0" applyNumberFormat="1"/>
    <xf numFmtId="0" fontId="0" fillId="0" borderId="0" xfId="0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3" fontId="3" fillId="3" borderId="0" xfId="3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3" fontId="4" fillId="4" borderId="7" xfId="0" applyNumberFormat="1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 vertical="center"/>
    </xf>
    <xf numFmtId="0" fontId="10" fillId="0" borderId="3" xfId="0" applyFont="1" applyFill="1" applyBorder="1" applyAlignment="1">
      <alignment horizontal="left" vertical="center"/>
    </xf>
    <xf numFmtId="0" fontId="11" fillId="0" borderId="3" xfId="0" applyFont="1" applyFill="1" applyBorder="1" applyAlignment="1">
      <alignment horizontal="centerContinuous"/>
    </xf>
    <xf numFmtId="0" fontId="8" fillId="0" borderId="3" xfId="0" applyFont="1" applyFill="1" applyBorder="1" applyAlignment="1">
      <alignment horizontal="left"/>
    </xf>
    <xf numFmtId="0" fontId="0" fillId="0" borderId="3" xfId="0" applyFill="1" applyBorder="1" applyAlignment="1"/>
    <xf numFmtId="0" fontId="6" fillId="0" borderId="3" xfId="0" applyFont="1" applyFill="1" applyBorder="1" applyAlignment="1" applyProtection="1">
      <alignment horizontal="left" vertical="center"/>
    </xf>
    <xf numFmtId="0" fontId="6" fillId="0" borderId="0" xfId="0" applyFont="1" applyFill="1" applyBorder="1" applyAlignment="1" applyProtection="1">
      <alignment horizontal="left" vertical="center"/>
    </xf>
    <xf numFmtId="0" fontId="0" fillId="0" borderId="14" xfId="0" applyFill="1" applyBorder="1" applyAlignment="1" applyProtection="1">
      <alignment vertical="center"/>
    </xf>
    <xf numFmtId="0" fontId="2" fillId="0" borderId="3" xfId="0" applyFont="1" applyFill="1" applyBorder="1" applyAlignment="1" applyProtection="1">
      <alignment horizontal="left" vertical="center"/>
    </xf>
    <xf numFmtId="0" fontId="10" fillId="0" borderId="3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0" fillId="0" borderId="14" xfId="0" applyFill="1" applyBorder="1"/>
    <xf numFmtId="0" fontId="0" fillId="0" borderId="0" xfId="0" applyBorder="1" applyAlignment="1">
      <alignment vertical="center" wrapText="1"/>
    </xf>
    <xf numFmtId="0" fontId="0" fillId="0" borderId="14" xfId="0" applyBorder="1"/>
    <xf numFmtId="0" fontId="7" fillId="0" borderId="0" xfId="0" applyFont="1" applyBorder="1" applyAlignment="1">
      <alignment vertical="center" wrapText="1"/>
    </xf>
    <xf numFmtId="0" fontId="4" fillId="4" borderId="0" xfId="0" applyFont="1" applyFill="1" applyBorder="1" applyAlignment="1">
      <alignment horizontal="center"/>
    </xf>
    <xf numFmtId="3" fontId="0" fillId="0" borderId="0" xfId="0" applyNumberFormat="1" applyFill="1" applyBorder="1"/>
    <xf numFmtId="3" fontId="3" fillId="0" borderId="0" xfId="0" applyNumberFormat="1" applyFont="1" applyFill="1" applyBorder="1"/>
    <xf numFmtId="0" fontId="4" fillId="4" borderId="5" xfId="0" applyFont="1" applyFill="1" applyBorder="1" applyAlignment="1">
      <alignment horizontal="center"/>
    </xf>
    <xf numFmtId="3" fontId="4" fillId="4" borderId="2" xfId="0" applyNumberFormat="1" applyFont="1" applyFill="1" applyBorder="1" applyAlignment="1">
      <alignment horizontal="center"/>
    </xf>
    <xf numFmtId="169" fontId="6" fillId="0" borderId="0" xfId="1" applyNumberFormat="1" applyFont="1" applyBorder="1" applyAlignment="1">
      <alignment horizontal="right"/>
    </xf>
    <xf numFmtId="166" fontId="6" fillId="0" borderId="0" xfId="1" applyNumberFormat="1" applyFont="1" applyBorder="1" applyAlignment="1">
      <alignment horizontal="right"/>
    </xf>
    <xf numFmtId="168" fontId="6" fillId="0" borderId="0" xfId="1" applyNumberFormat="1" applyFont="1" applyBorder="1" applyAlignment="1" applyProtection="1">
      <alignment horizontal="right"/>
    </xf>
    <xf numFmtId="168" fontId="6" fillId="0" borderId="15" xfId="1" applyNumberFormat="1" applyFont="1" applyBorder="1" applyAlignment="1" applyProtection="1">
      <alignment horizontal="right"/>
    </xf>
    <xf numFmtId="169" fontId="6" fillId="0" borderId="15" xfId="1" applyNumberFormat="1" applyFont="1" applyBorder="1" applyAlignment="1" applyProtection="1">
      <alignment horizontal="right"/>
    </xf>
    <xf numFmtId="169" fontId="6" fillId="0" borderId="15" xfId="1" applyNumberFormat="1" applyFont="1" applyBorder="1" applyAlignment="1">
      <alignment horizontal="right"/>
    </xf>
    <xf numFmtId="0" fontId="0" fillId="5" borderId="0" xfId="0" applyFill="1" applyBorder="1"/>
    <xf numFmtId="168" fontId="4" fillId="0" borderId="0" xfId="1" applyNumberFormat="1" applyFont="1" applyBorder="1" applyAlignment="1" applyProtection="1">
      <alignment horizontal="right"/>
    </xf>
    <xf numFmtId="0" fontId="2" fillId="0" borderId="0" xfId="0" applyFont="1" applyBorder="1" applyAlignment="1">
      <alignment horizontal="center" vertical="center"/>
    </xf>
    <xf numFmtId="0" fontId="0" fillId="0" borderId="3" xfId="0" applyBorder="1"/>
    <xf numFmtId="0" fontId="0" fillId="0" borderId="14" xfId="0" applyFill="1" applyBorder="1" applyAlignment="1" applyProtection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/>
    <xf numFmtId="0" fontId="2" fillId="0" borderId="15" xfId="0" applyFont="1" applyBorder="1" applyAlignment="1">
      <alignment horizontal="center" vertical="center"/>
    </xf>
    <xf numFmtId="169" fontId="6" fillId="0" borderId="0" xfId="1" applyNumberFormat="1" applyFont="1" applyBorder="1"/>
    <xf numFmtId="0" fontId="0" fillId="0" borderId="16" xfId="0" applyBorder="1"/>
    <xf numFmtId="3" fontId="5" fillId="0" borderId="15" xfId="0" applyNumberFormat="1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167" fontId="5" fillId="0" borderId="15" xfId="0" applyNumberFormat="1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3" fontId="2" fillId="0" borderId="15" xfId="0" applyNumberFormat="1" applyFont="1" applyFill="1" applyBorder="1" applyAlignment="1" applyProtection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5" xfId="0" applyFill="1" applyBorder="1"/>
    <xf numFmtId="165" fontId="2" fillId="0" borderId="15" xfId="0" applyNumberFormat="1" applyFont="1" applyFill="1" applyBorder="1" applyAlignment="1" applyProtection="1">
      <alignment horizontal="right"/>
    </xf>
    <xf numFmtId="0" fontId="2" fillId="0" borderId="15" xfId="0" applyFont="1" applyBorder="1" applyAlignment="1">
      <alignment horizontal="center"/>
    </xf>
    <xf numFmtId="0" fontId="6" fillId="0" borderId="11" xfId="0" applyFont="1" applyFill="1" applyBorder="1" applyAlignment="1" applyProtection="1">
      <alignment horizontal="left" vertical="center"/>
    </xf>
    <xf numFmtId="0" fontId="6" fillId="0" borderId="12" xfId="0" applyFont="1" applyFill="1" applyBorder="1" applyAlignment="1" applyProtection="1">
      <alignment horizontal="left" vertical="center"/>
    </xf>
    <xf numFmtId="0" fontId="0" fillId="0" borderId="12" xfId="0" applyBorder="1" applyAlignment="1"/>
    <xf numFmtId="0" fontId="0" fillId="0" borderId="13" xfId="0" applyFill="1" applyBorder="1" applyAlignment="1" applyProtection="1">
      <alignment vertical="center"/>
    </xf>
    <xf numFmtId="0" fontId="15" fillId="0" borderId="0" xfId="0" applyFont="1" applyBorder="1" applyAlignment="1">
      <alignment horizontal="right" vertical="center"/>
    </xf>
    <xf numFmtId="0" fontId="16" fillId="0" borderId="11" xfId="0" applyFont="1" applyFill="1" applyBorder="1" applyAlignment="1">
      <alignment horizontal="left" vertical="center"/>
    </xf>
    <xf numFmtId="0" fontId="22" fillId="0" borderId="12" xfId="0" applyFont="1" applyFill="1" applyBorder="1" applyAlignment="1">
      <alignment horizontal="left" vertical="center"/>
    </xf>
    <xf numFmtId="0" fontId="17" fillId="0" borderId="12" xfId="0" applyFont="1" applyFill="1" applyBorder="1" applyAlignment="1">
      <alignment horizontal="left" vertical="center"/>
    </xf>
    <xf numFmtId="0" fontId="5" fillId="0" borderId="12" xfId="2" applyFont="1" applyFill="1" applyBorder="1" applyAlignment="1" applyProtection="1">
      <alignment horizontal="left" vertical="center"/>
    </xf>
    <xf numFmtId="0" fontId="18" fillId="0" borderId="13" xfId="0" applyFont="1" applyFill="1" applyBorder="1" applyAlignment="1" applyProtection="1">
      <alignment horizontal="left"/>
      <protection locked="0"/>
    </xf>
    <xf numFmtId="0" fontId="3" fillId="0" borderId="16" xfId="0" applyFont="1" applyFill="1" applyBorder="1" applyAlignment="1"/>
    <xf numFmtId="0" fontId="12" fillId="0" borderId="15" xfId="0" applyFont="1" applyFill="1" applyBorder="1" applyAlignment="1" applyProtection="1">
      <alignment horizontal="center" vertical="center"/>
    </xf>
    <xf numFmtId="0" fontId="13" fillId="0" borderId="15" xfId="0" applyFont="1" applyFill="1" applyBorder="1" applyAlignment="1" applyProtection="1">
      <alignment horizontal="center" vertical="center"/>
    </xf>
    <xf numFmtId="0" fontId="2" fillId="0" borderId="15" xfId="0" applyFont="1" applyFill="1" applyBorder="1" applyAlignment="1" applyProtection="1">
      <alignment horizontal="centerContinuous"/>
      <protection locked="0"/>
    </xf>
    <xf numFmtId="0" fontId="3" fillId="0" borderId="15" xfId="0" quotePrefix="1" applyFont="1" applyFill="1" applyBorder="1" applyAlignment="1" applyProtection="1">
      <alignment horizontal="centerContinuous"/>
      <protection locked="0"/>
    </xf>
    <xf numFmtId="0" fontId="3" fillId="0" borderId="15" xfId="0" applyFont="1" applyFill="1" applyBorder="1" applyAlignment="1" applyProtection="1">
      <alignment horizontal="centerContinuous"/>
      <protection locked="0"/>
    </xf>
    <xf numFmtId="0" fontId="3" fillId="0" borderId="17" xfId="0" applyFont="1" applyFill="1" applyBorder="1" applyAlignment="1" applyProtection="1">
      <alignment horizontal="centerContinuous"/>
      <protection locked="0"/>
    </xf>
    <xf numFmtId="0" fontId="4" fillId="4" borderId="19" xfId="0" applyFont="1" applyFill="1" applyBorder="1" applyAlignment="1">
      <alignment horizontal="center"/>
    </xf>
    <xf numFmtId="0" fontId="4" fillId="2" borderId="5" xfId="0" applyFont="1" applyFill="1" applyBorder="1"/>
    <xf numFmtId="0" fontId="6" fillId="0" borderId="14" xfId="0" applyFont="1" applyFill="1" applyBorder="1" applyAlignment="1" applyProtection="1">
      <alignment vertical="center"/>
    </xf>
    <xf numFmtId="0" fontId="6" fillId="0" borderId="0" xfId="0" applyFont="1" applyAlignment="1"/>
    <xf numFmtId="169" fontId="6" fillId="0" borderId="0" xfId="1" applyNumberFormat="1" applyFont="1" applyBorder="1" applyAlignment="1" applyProtection="1">
      <alignment horizontal="right"/>
    </xf>
    <xf numFmtId="0" fontId="6" fillId="0" borderId="0" xfId="0" applyFont="1" applyBorder="1" applyAlignment="1"/>
    <xf numFmtId="0" fontId="6" fillId="0" borderId="0" xfId="0" applyFont="1" applyBorder="1" applyAlignment="1">
      <alignment horizontal="right"/>
    </xf>
    <xf numFmtId="3" fontId="6" fillId="0" borderId="0" xfId="0" applyNumberFormat="1" applyFont="1" applyFill="1" applyBorder="1" applyAlignment="1">
      <alignment horizontal="right" vertical="center"/>
    </xf>
    <xf numFmtId="0" fontId="6" fillId="0" borderId="0" xfId="0" applyFont="1" applyBorder="1" applyAlignment="1">
      <alignment horizontal="center" vertical="center"/>
    </xf>
    <xf numFmtId="167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 applyProtection="1">
      <alignment horizontal="center" vertical="center"/>
    </xf>
    <xf numFmtId="166" fontId="6" fillId="0" borderId="0" xfId="0" applyNumberFormat="1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 applyProtection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3" fontId="2" fillId="0" borderId="0" xfId="0" applyNumberFormat="1" applyFont="1" applyFill="1" applyBorder="1" applyAlignment="1" applyProtection="1">
      <alignment horizontal="right" vertical="center" wrapText="1"/>
    </xf>
    <xf numFmtId="0" fontId="2" fillId="0" borderId="0" xfId="0" applyFont="1" applyFill="1" applyBorder="1" applyAlignment="1" applyProtection="1">
      <alignment horizontal="right" vertical="center"/>
    </xf>
    <xf numFmtId="169" fontId="2" fillId="0" borderId="0" xfId="1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0" xfId="0" applyFont="1" applyFill="1" applyBorder="1" applyAlignment="1" applyProtection="1">
      <alignment vertical="center"/>
    </xf>
    <xf numFmtId="0" fontId="8" fillId="0" borderId="0" xfId="0" applyFont="1" applyFill="1" applyBorder="1"/>
    <xf numFmtId="0" fontId="0" fillId="0" borderId="0" xfId="0" applyAlignment="1">
      <alignment vertical="center"/>
    </xf>
    <xf numFmtId="3" fontId="6" fillId="0" borderId="0" xfId="0" applyNumberFormat="1" applyFont="1" applyFill="1" applyBorder="1" applyAlignment="1">
      <alignment horizontal="right" vertical="center" indent="1"/>
    </xf>
    <xf numFmtId="3" fontId="2" fillId="0" borderId="0" xfId="0" quotePrefix="1" applyNumberFormat="1" applyFont="1" applyFill="1" applyBorder="1" applyAlignment="1" applyProtection="1">
      <alignment horizontal="right" vertical="center" indent="1"/>
    </xf>
    <xf numFmtId="0" fontId="8" fillId="0" borderId="23" xfId="0" applyFont="1" applyFill="1" applyBorder="1" applyAlignment="1">
      <alignment horizontal="left" vertical="center"/>
    </xf>
    <xf numFmtId="0" fontId="6" fillId="0" borderId="24" xfId="0" applyFont="1" applyFill="1" applyBorder="1" applyAlignment="1">
      <alignment vertical="center"/>
    </xf>
    <xf numFmtId="0" fontId="8" fillId="0" borderId="24" xfId="0" applyFont="1" applyFill="1" applyBorder="1" applyAlignment="1">
      <alignment vertical="center"/>
    </xf>
    <xf numFmtId="0" fontId="0" fillId="0" borderId="25" xfId="0" applyFill="1" applyBorder="1" applyAlignment="1">
      <alignment vertical="center"/>
    </xf>
    <xf numFmtId="0" fontId="8" fillId="0" borderId="0" xfId="0" applyFont="1" applyBorder="1"/>
    <xf numFmtId="168" fontId="4" fillId="0" borderId="2" xfId="1" applyNumberFormat="1" applyFont="1" applyBorder="1" applyAlignment="1" applyProtection="1">
      <alignment horizontal="right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168" fontId="4" fillId="0" borderId="7" xfId="1" applyNumberFormat="1" applyFont="1" applyBorder="1" applyAlignment="1" applyProtection="1">
      <alignment horizontal="right"/>
    </xf>
    <xf numFmtId="168" fontId="4" fillId="0" borderId="1" xfId="1" applyNumberFormat="1" applyFont="1" applyBorder="1" applyAlignment="1" applyProtection="1">
      <alignment horizontal="right"/>
    </xf>
    <xf numFmtId="169" fontId="4" fillId="0" borderId="19" xfId="1" applyNumberFormat="1" applyFont="1" applyBorder="1" applyAlignment="1" applyProtection="1">
      <alignment horizontal="right"/>
    </xf>
    <xf numFmtId="169" fontId="4" fillId="0" borderId="8" xfId="1" applyNumberFormat="1" applyFont="1" applyBorder="1" applyAlignment="1" applyProtection="1">
      <alignment horizontal="center"/>
    </xf>
    <xf numFmtId="169" fontId="4" fillId="0" borderId="19" xfId="1" applyNumberFormat="1" applyFont="1" applyBorder="1" applyAlignment="1" applyProtection="1">
      <alignment horizontal="center"/>
    </xf>
    <xf numFmtId="169" fontId="4" fillId="0" borderId="19" xfId="1" applyNumberFormat="1" applyFont="1" applyBorder="1" applyAlignment="1">
      <alignment horizontal="center"/>
    </xf>
    <xf numFmtId="166" fontId="4" fillId="0" borderId="19" xfId="1" applyNumberFormat="1" applyFont="1" applyBorder="1" applyAlignment="1" applyProtection="1">
      <alignment horizontal="center"/>
    </xf>
    <xf numFmtId="0" fontId="0" fillId="5" borderId="0" xfId="0" applyFill="1"/>
    <xf numFmtId="0" fontId="0" fillId="5" borderId="2" xfId="0" applyFill="1" applyBorder="1" applyAlignment="1">
      <alignment horizontal="right" wrapText="1"/>
    </xf>
    <xf numFmtId="0" fontId="0" fillId="5" borderId="0" xfId="0" applyFill="1" applyBorder="1" applyAlignment="1">
      <alignment horizontal="right" wrapText="1"/>
    </xf>
    <xf numFmtId="0" fontId="0" fillId="5" borderId="0" xfId="0" applyFill="1" applyBorder="1" applyAlignment="1">
      <alignment horizontal="center" wrapText="1"/>
    </xf>
    <xf numFmtId="166" fontId="0" fillId="5" borderId="0" xfId="0" applyNumberFormat="1" applyFill="1" applyBorder="1" applyAlignment="1">
      <alignment horizontal="right" wrapText="1"/>
    </xf>
    <xf numFmtId="0" fontId="0" fillId="5" borderId="19" xfId="0" applyFill="1" applyBorder="1" applyAlignment="1">
      <alignment horizontal="center" wrapText="1"/>
    </xf>
    <xf numFmtId="0" fontId="0" fillId="5" borderId="0" xfId="0" applyFill="1" applyAlignment="1">
      <alignment horizontal="right" wrapText="1"/>
    </xf>
    <xf numFmtId="0" fontId="0" fillId="5" borderId="0" xfId="0" applyFill="1" applyAlignment="1">
      <alignment horizontal="center" wrapText="1"/>
    </xf>
    <xf numFmtId="3" fontId="21" fillId="9" borderId="7" xfId="0" applyNumberFormat="1" applyFont="1" applyFill="1" applyBorder="1" applyAlignment="1" applyProtection="1">
      <alignment horizontal="left" vertical="center" wrapText="1"/>
    </xf>
    <xf numFmtId="3" fontId="21" fillId="9" borderId="1" xfId="0" applyNumberFormat="1" applyFont="1" applyFill="1" applyBorder="1" applyAlignment="1" applyProtection="1">
      <alignment horizontal="left" vertical="center" wrapText="1"/>
    </xf>
    <xf numFmtId="3" fontId="21" fillId="9" borderId="8" xfId="0" applyNumberFormat="1" applyFont="1" applyFill="1" applyBorder="1" applyAlignment="1" applyProtection="1">
      <alignment horizontal="left" vertical="center" wrapText="1"/>
    </xf>
    <xf numFmtId="0" fontId="14" fillId="9" borderId="2" xfId="0" quotePrefix="1" applyFont="1" applyFill="1" applyBorder="1" applyAlignment="1">
      <alignment horizontal="left"/>
    </xf>
    <xf numFmtId="0" fontId="14" fillId="9" borderId="0" xfId="0" quotePrefix="1" applyFont="1" applyFill="1" applyBorder="1" applyAlignment="1">
      <alignment horizontal="right"/>
    </xf>
    <xf numFmtId="0" fontId="14" fillId="9" borderId="9" xfId="0" quotePrefix="1" applyFont="1" applyFill="1" applyBorder="1" applyAlignment="1">
      <alignment horizontal="left"/>
    </xf>
    <xf numFmtId="0" fontId="14" fillId="9" borderId="18" xfId="0" quotePrefix="1" applyFont="1" applyFill="1" applyBorder="1" applyAlignment="1">
      <alignment horizontal="left"/>
    </xf>
    <xf numFmtId="0" fontId="21" fillId="9" borderId="18" xfId="0" applyFont="1" applyFill="1" applyBorder="1" applyAlignment="1">
      <alignment horizontal="center"/>
    </xf>
    <xf numFmtId="3" fontId="14" fillId="9" borderId="18" xfId="0" applyNumberFormat="1" applyFont="1" applyFill="1" applyBorder="1" applyAlignment="1" applyProtection="1">
      <alignment horizontal="center" vertical="center" wrapText="1"/>
    </xf>
    <xf numFmtId="0" fontId="20" fillId="9" borderId="18" xfId="0" applyFont="1" applyFill="1" applyBorder="1" applyAlignment="1">
      <alignment horizontal="left" wrapText="1"/>
    </xf>
    <xf numFmtId="0" fontId="20" fillId="9" borderId="18" xfId="0" applyFont="1" applyFill="1" applyBorder="1"/>
    <xf numFmtId="0" fontId="20" fillId="9" borderId="10" xfId="0" applyFont="1" applyFill="1" applyBorder="1" applyAlignment="1">
      <alignment horizontal="left" wrapText="1"/>
    </xf>
    <xf numFmtId="0" fontId="0" fillId="5" borderId="6" xfId="0" applyFill="1" applyBorder="1" applyAlignment="1">
      <alignment horizontal="right" wrapText="1"/>
    </xf>
    <xf numFmtId="168" fontId="1" fillId="0" borderId="0" xfId="1" applyNumberFormat="1" applyFont="1" applyBorder="1" applyAlignment="1" applyProtection="1">
      <alignment horizontal="right"/>
    </xf>
    <xf numFmtId="169" fontId="1" fillId="0" borderId="19" xfId="1" applyNumberFormat="1" applyFont="1" applyBorder="1" applyAlignment="1" applyProtection="1">
      <alignment horizontal="right"/>
    </xf>
    <xf numFmtId="169" fontId="1" fillId="0" borderId="19" xfId="1" applyNumberFormat="1" applyFont="1" applyBorder="1" applyAlignment="1" applyProtection="1">
      <alignment horizontal="center"/>
    </xf>
    <xf numFmtId="3" fontId="1" fillId="6" borderId="0" xfId="1" applyNumberFormat="1" applyFont="1" applyFill="1" applyBorder="1" applyAlignment="1">
      <alignment horizontal="right" vertical="center"/>
    </xf>
    <xf numFmtId="0" fontId="4" fillId="11" borderId="5" xfId="0" applyFont="1" applyFill="1" applyBorder="1"/>
    <xf numFmtId="0" fontId="3" fillId="0" borderId="0" xfId="0" applyFont="1" applyAlignment="1">
      <alignment horizontal="center"/>
    </xf>
    <xf numFmtId="0" fontId="13" fillId="10" borderId="0" xfId="0" applyFont="1" applyFill="1" applyBorder="1" applyAlignment="1">
      <alignment horizontal="center"/>
    </xf>
    <xf numFmtId="0" fontId="3" fillId="10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1" fillId="0" borderId="0" xfId="0" applyNumberFormat="1" applyFont="1" applyFill="1" applyBorder="1"/>
    <xf numFmtId="3" fontId="1" fillId="6" borderId="7" xfId="1" applyNumberFormat="1" applyFont="1" applyFill="1" applyBorder="1" applyAlignment="1">
      <alignment horizontal="right" vertical="center"/>
    </xf>
    <xf numFmtId="3" fontId="1" fillId="6" borderId="1" xfId="1" applyNumberFormat="1" applyFont="1" applyFill="1" applyBorder="1" applyAlignment="1">
      <alignment horizontal="right" vertical="center"/>
    </xf>
    <xf numFmtId="166" fontId="0" fillId="6" borderId="8" xfId="0" applyNumberFormat="1" applyFill="1" applyBorder="1" applyAlignment="1">
      <alignment horizontal="center"/>
    </xf>
    <xf numFmtId="3" fontId="1" fillId="6" borderId="2" xfId="1" applyNumberFormat="1" applyFont="1" applyFill="1" applyBorder="1" applyAlignment="1">
      <alignment horizontal="right" vertical="center"/>
    </xf>
    <xf numFmtId="166" fontId="0" fillId="6" borderId="19" xfId="0" applyNumberFormat="1" applyFill="1" applyBorder="1" applyAlignment="1">
      <alignment horizontal="center"/>
    </xf>
    <xf numFmtId="3" fontId="1" fillId="6" borderId="9" xfId="1" applyNumberFormat="1" applyFont="1" applyFill="1" applyBorder="1" applyAlignment="1">
      <alignment horizontal="right" vertical="center"/>
    </xf>
    <xf numFmtId="3" fontId="1" fillId="6" borderId="18" xfId="1" applyNumberFormat="1" applyFont="1" applyFill="1" applyBorder="1" applyAlignment="1">
      <alignment horizontal="right" vertical="center"/>
    </xf>
    <xf numFmtId="166" fontId="0" fillId="6" borderId="10" xfId="0" applyNumberFormat="1" applyFill="1" applyBorder="1" applyAlignment="1">
      <alignment horizontal="center"/>
    </xf>
    <xf numFmtId="169" fontId="4" fillId="5" borderId="0" xfId="1" applyNumberFormat="1" applyFont="1" applyFill="1" applyBorder="1" applyAlignment="1" applyProtection="1">
      <alignment horizontal="right"/>
    </xf>
    <xf numFmtId="0" fontId="4" fillId="5" borderId="0" xfId="0" applyFont="1" applyFill="1" applyBorder="1" applyAlignment="1">
      <alignment horizontal="right"/>
    </xf>
    <xf numFmtId="0" fontId="4" fillId="5" borderId="0" xfId="0" applyFont="1" applyFill="1" applyBorder="1" applyAlignment="1">
      <alignment horizontal="center"/>
    </xf>
    <xf numFmtId="166" fontId="0" fillId="5" borderId="0" xfId="0" applyNumberFormat="1" applyFill="1" applyBorder="1" applyAlignment="1">
      <alignment horizontal="center"/>
    </xf>
    <xf numFmtId="166" fontId="0" fillId="5" borderId="0" xfId="0" applyNumberFormat="1" applyFill="1" applyAlignment="1">
      <alignment horizontal="center"/>
    </xf>
    <xf numFmtId="169" fontId="4" fillId="5" borderId="5" xfId="1" applyNumberFormat="1" applyFont="1" applyFill="1" applyBorder="1" applyAlignment="1">
      <alignment horizontal="right"/>
    </xf>
    <xf numFmtId="169" fontId="4" fillId="5" borderId="5" xfId="1" applyNumberFormat="1" applyFont="1" applyFill="1" applyBorder="1" applyAlignment="1" applyProtection="1">
      <alignment horizontal="right"/>
    </xf>
    <xf numFmtId="0" fontId="4" fillId="5" borderId="5" xfId="0" applyFont="1" applyFill="1" applyBorder="1" applyAlignment="1">
      <alignment horizontal="right"/>
    </xf>
    <xf numFmtId="0" fontId="4" fillId="5" borderId="5" xfId="0" applyFont="1" applyFill="1" applyBorder="1" applyAlignment="1">
      <alignment horizontal="center"/>
    </xf>
    <xf numFmtId="3" fontId="3" fillId="4" borderId="2" xfId="0" applyNumberFormat="1" applyFont="1" applyFill="1" applyBorder="1" applyAlignment="1">
      <alignment horizontal="center"/>
    </xf>
    <xf numFmtId="0" fontId="3" fillId="4" borderId="19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169" fontId="3" fillId="5" borderId="0" xfId="1" applyNumberFormat="1" applyFont="1" applyFill="1" applyBorder="1" applyAlignment="1">
      <alignment horizontal="right"/>
    </xf>
    <xf numFmtId="169" fontId="3" fillId="5" borderId="5" xfId="1" applyNumberFormat="1" applyFont="1" applyFill="1" applyBorder="1" applyAlignment="1">
      <alignment horizontal="right"/>
    </xf>
    <xf numFmtId="0" fontId="3" fillId="0" borderId="0" xfId="0" applyFont="1"/>
    <xf numFmtId="168" fontId="3" fillId="0" borderId="9" xfId="1" applyNumberFormat="1" applyFont="1" applyBorder="1" applyAlignment="1" applyProtection="1">
      <alignment horizontal="right"/>
    </xf>
    <xf numFmtId="168" fontId="3" fillId="0" borderId="18" xfId="1" applyNumberFormat="1" applyFont="1" applyBorder="1" applyAlignment="1" applyProtection="1">
      <alignment horizontal="right"/>
    </xf>
    <xf numFmtId="169" fontId="3" fillId="0" borderId="10" xfId="1" quotePrefix="1" applyNumberFormat="1" applyFont="1" applyBorder="1" applyAlignment="1" applyProtection="1">
      <alignment horizontal="center"/>
    </xf>
    <xf numFmtId="169" fontId="3" fillId="5" borderId="0" xfId="1" applyNumberFormat="1" applyFont="1" applyFill="1" applyBorder="1" applyAlignment="1" applyProtection="1">
      <alignment horizontal="right"/>
    </xf>
    <xf numFmtId="169" fontId="3" fillId="5" borderId="5" xfId="1" applyNumberFormat="1" applyFont="1" applyFill="1" applyBorder="1" applyAlignment="1" applyProtection="1">
      <alignment horizontal="right"/>
    </xf>
    <xf numFmtId="0" fontId="3" fillId="12" borderId="4" xfId="0" applyFont="1" applyFill="1" applyBorder="1" applyAlignment="1">
      <alignment horizontal="right"/>
    </xf>
    <xf numFmtId="0" fontId="1" fillId="12" borderId="4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right" vertical="center"/>
    </xf>
    <xf numFmtId="0" fontId="3" fillId="12" borderId="5" xfId="0" applyFont="1" applyFill="1" applyBorder="1" applyAlignment="1">
      <alignment horizontal="right"/>
    </xf>
    <xf numFmtId="0" fontId="1" fillId="12" borderId="5" xfId="0" applyFont="1" applyFill="1" applyBorder="1" applyAlignment="1">
      <alignment horizontal="center"/>
    </xf>
    <xf numFmtId="0" fontId="3" fillId="12" borderId="0" xfId="0" applyFont="1" applyFill="1" applyBorder="1" applyAlignment="1">
      <alignment horizontal="right" vertical="center"/>
    </xf>
    <xf numFmtId="0" fontId="3" fillId="12" borderId="2" xfId="0" applyFont="1" applyFill="1" applyBorder="1" applyAlignment="1">
      <alignment horizontal="right" vertical="center"/>
    </xf>
    <xf numFmtId="3" fontId="3" fillId="12" borderId="9" xfId="0" applyNumberFormat="1" applyFont="1" applyFill="1" applyBorder="1" applyAlignment="1">
      <alignment horizontal="right" vertical="center"/>
    </xf>
    <xf numFmtId="3" fontId="3" fillId="12" borderId="10" xfId="0" applyNumberFormat="1" applyFont="1" applyFill="1" applyBorder="1" applyAlignment="1">
      <alignment horizontal="center"/>
    </xf>
    <xf numFmtId="0" fontId="14" fillId="9" borderId="0" xfId="0" applyFont="1" applyFill="1" applyBorder="1" applyAlignment="1">
      <alignment horizontal="left" vertical="center" wrapText="1"/>
    </xf>
    <xf numFmtId="0" fontId="14" fillId="9" borderId="19" xfId="0" applyFont="1" applyFill="1" applyBorder="1" applyAlignment="1">
      <alignment horizontal="left" vertical="center" wrapText="1"/>
    </xf>
    <xf numFmtId="0" fontId="14" fillId="9" borderId="2" xfId="0" applyFont="1" applyFill="1" applyBorder="1" applyAlignment="1">
      <alignment horizontal="center" vertical="center" wrapText="1"/>
    </xf>
    <xf numFmtId="0" fontId="14" fillId="9" borderId="0" xfId="0" applyFont="1" applyFill="1" applyBorder="1" applyAlignment="1">
      <alignment horizontal="center" vertical="center" wrapText="1"/>
    </xf>
    <xf numFmtId="3" fontId="3" fillId="12" borderId="18" xfId="0" applyNumberFormat="1" applyFont="1" applyFill="1" applyBorder="1" applyAlignment="1">
      <alignment horizontal="right" vertical="center"/>
    </xf>
    <xf numFmtId="0" fontId="1" fillId="2" borderId="5" xfId="0" applyFont="1" applyFill="1" applyBorder="1"/>
    <xf numFmtId="0" fontId="4" fillId="4" borderId="26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left"/>
    </xf>
    <xf numFmtId="0" fontId="4" fillId="0" borderId="0" xfId="0" applyFont="1" applyBorder="1"/>
    <xf numFmtId="0" fontId="1" fillId="0" borderId="2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3" fontId="0" fillId="14" borderId="0" xfId="0" applyNumberFormat="1" applyFill="1" applyBorder="1"/>
    <xf numFmtId="166" fontId="0" fillId="14" borderId="10" xfId="0" applyNumberFormat="1" applyFill="1" applyBorder="1" applyAlignment="1">
      <alignment horizontal="center"/>
    </xf>
    <xf numFmtId="167" fontId="0" fillId="14" borderId="0" xfId="0" applyNumberFormat="1" applyFill="1" applyBorder="1" applyAlignment="1">
      <alignment horizontal="center"/>
    </xf>
    <xf numFmtId="166" fontId="1" fillId="5" borderId="0" xfId="0" applyNumberFormat="1" applyFont="1" applyFill="1" applyAlignment="1">
      <alignment horizontal="center"/>
    </xf>
    <xf numFmtId="167" fontId="1" fillId="14" borderId="0" xfId="0" applyNumberFormat="1" applyFont="1" applyFill="1" applyBorder="1" applyAlignment="1">
      <alignment horizontal="center"/>
    </xf>
    <xf numFmtId="0" fontId="1" fillId="5" borderId="0" xfId="0" applyFont="1" applyFill="1"/>
    <xf numFmtId="3" fontId="1" fillId="0" borderId="0" xfId="0" applyNumberFormat="1" applyFont="1" applyAlignment="1">
      <alignment horizontal="right"/>
    </xf>
    <xf numFmtId="0" fontId="1" fillId="5" borderId="0" xfId="0" applyFont="1" applyFill="1" applyAlignment="1">
      <alignment horizontal="center"/>
    </xf>
    <xf numFmtId="0" fontId="26" fillId="10" borderId="0" xfId="0" applyFont="1" applyFill="1" applyBorder="1" applyAlignment="1">
      <alignment horizontal="center"/>
    </xf>
    <xf numFmtId="0" fontId="1" fillId="0" borderId="0" xfId="0" applyFont="1"/>
    <xf numFmtId="3" fontId="3" fillId="3" borderId="2" xfId="3" applyNumberFormat="1" applyFont="1" applyFill="1" applyBorder="1" applyAlignment="1">
      <alignment horizontal="center"/>
    </xf>
    <xf numFmtId="3" fontId="1" fillId="0" borderId="0" xfId="0" applyNumberFormat="1" applyFont="1" applyBorder="1" applyAlignment="1">
      <alignment horizontal="right"/>
    </xf>
    <xf numFmtId="166" fontId="1" fillId="0" borderId="0" xfId="0" applyNumberFormat="1" applyFont="1" applyFill="1" applyBorder="1" applyAlignment="1">
      <alignment horizontal="center"/>
    </xf>
    <xf numFmtId="0" fontId="1" fillId="0" borderId="1" xfId="0" applyFont="1" applyFill="1" applyBorder="1"/>
    <xf numFmtId="0" fontId="0" fillId="0" borderId="0" xfId="0" applyFill="1" applyAlignment="1">
      <alignment horizontal="center"/>
    </xf>
    <xf numFmtId="166" fontId="0" fillId="0" borderId="0" xfId="0" applyNumberFormat="1" applyFill="1"/>
    <xf numFmtId="0" fontId="24" fillId="0" borderId="0" xfId="0" applyFont="1" applyFill="1" applyBorder="1" applyAlignment="1">
      <alignment horizontal="right"/>
    </xf>
    <xf numFmtId="0" fontId="24" fillId="0" borderId="0" xfId="0" applyFont="1" applyFill="1" applyAlignment="1"/>
    <xf numFmtId="0" fontId="24" fillId="0" borderId="0" xfId="0" applyFont="1" applyFill="1"/>
    <xf numFmtId="0" fontId="4" fillId="0" borderId="0" xfId="0" applyFont="1" applyFill="1" applyBorder="1"/>
    <xf numFmtId="0" fontId="24" fillId="0" borderId="0" xfId="0" applyFont="1" applyFill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3" fontId="3" fillId="3" borderId="0" xfId="3" applyNumberFormat="1" applyFont="1" applyFill="1" applyBorder="1" applyAlignment="1">
      <alignment horizontal="center"/>
    </xf>
    <xf numFmtId="3" fontId="0" fillId="14" borderId="18" xfId="0" applyNumberFormat="1" applyFill="1" applyBorder="1"/>
    <xf numFmtId="3" fontId="0" fillId="14" borderId="1" xfId="0" applyNumberFormat="1" applyFill="1" applyBorder="1"/>
    <xf numFmtId="3" fontId="0" fillId="14" borderId="9" xfId="0" applyNumberFormat="1" applyFill="1" applyBorder="1"/>
    <xf numFmtId="3" fontId="0" fillId="14" borderId="2" xfId="0" applyNumberFormat="1" applyFill="1" applyBorder="1"/>
    <xf numFmtId="3" fontId="0" fillId="14" borderId="7" xfId="0" applyNumberFormat="1" applyFill="1" applyBorder="1"/>
    <xf numFmtId="0" fontId="4" fillId="2" borderId="46" xfId="0" applyFont="1" applyFill="1" applyBorder="1" applyAlignment="1">
      <alignment horizontal="center"/>
    </xf>
    <xf numFmtId="167" fontId="0" fillId="14" borderId="8" xfId="0" applyNumberFormat="1" applyFill="1" applyBorder="1" applyAlignment="1">
      <alignment horizontal="center"/>
    </xf>
    <xf numFmtId="167" fontId="0" fillId="14" borderId="19" xfId="0" applyNumberFormat="1" applyFill="1" applyBorder="1" applyAlignment="1">
      <alignment horizontal="center"/>
    </xf>
    <xf numFmtId="0" fontId="0" fillId="0" borderId="0" xfId="0"/>
    <xf numFmtId="0" fontId="0" fillId="5" borderId="0" xfId="0" applyFill="1"/>
    <xf numFmtId="0" fontId="0" fillId="5" borderId="0" xfId="0" applyFill="1" applyBorder="1"/>
    <xf numFmtId="0" fontId="0" fillId="0" borderId="0" xfId="0" applyFill="1"/>
    <xf numFmtId="0" fontId="1" fillId="0" borderId="0" xfId="0" applyFont="1" applyFill="1"/>
    <xf numFmtId="3" fontId="1" fillId="0" borderId="0" xfId="0" applyNumberFormat="1" applyFont="1" applyFill="1" applyBorder="1"/>
    <xf numFmtId="3" fontId="0" fillId="0" borderId="0" xfId="0" applyNumberFormat="1" applyFill="1" applyBorder="1"/>
    <xf numFmtId="167" fontId="1" fillId="0" borderId="0" xfId="0" applyNumberFormat="1" applyFont="1" applyAlignment="1">
      <alignment horizontal="center"/>
    </xf>
    <xf numFmtId="3" fontId="1" fillId="14" borderId="0" xfId="0" applyNumberFormat="1" applyFont="1" applyFill="1" applyBorder="1" applyAlignment="1">
      <alignment horizontal="right"/>
    </xf>
    <xf numFmtId="3" fontId="0" fillId="14" borderId="0" xfId="0" applyNumberFormat="1" applyFill="1" applyBorder="1" applyAlignment="1">
      <alignment horizontal="right"/>
    </xf>
    <xf numFmtId="0" fontId="1" fillId="0" borderId="0" xfId="0" applyFont="1" applyFill="1" applyBorder="1"/>
    <xf numFmtId="0" fontId="64" fillId="0" borderId="12" xfId="0" applyFont="1" applyFill="1" applyBorder="1" applyAlignment="1">
      <alignment horizontal="left" vertical="center"/>
    </xf>
    <xf numFmtId="169" fontId="19" fillId="13" borderId="11" xfId="1" applyNumberFormat="1" applyFont="1" applyFill="1" applyBorder="1" applyAlignment="1" applyProtection="1">
      <alignment horizontal="left"/>
    </xf>
    <xf numFmtId="0" fontId="18" fillId="13" borderId="12" xfId="0" applyFont="1" applyFill="1" applyBorder="1" applyAlignment="1">
      <alignment horizontal="left"/>
    </xf>
    <xf numFmtId="0" fontId="18" fillId="13" borderId="13" xfId="0" applyFont="1" applyFill="1" applyBorder="1" applyAlignment="1">
      <alignment horizontal="left"/>
    </xf>
    <xf numFmtId="0" fontId="10" fillId="8" borderId="20" xfId="0" applyFont="1" applyFill="1" applyBorder="1" applyAlignment="1">
      <alignment horizontal="center"/>
    </xf>
    <xf numFmtId="0" fontId="10" fillId="8" borderId="21" xfId="0" applyFont="1" applyFill="1" applyBorder="1" applyAlignment="1">
      <alignment horizontal="center"/>
    </xf>
    <xf numFmtId="0" fontId="10" fillId="8" borderId="22" xfId="0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7" borderId="21" xfId="0" applyFont="1" applyFill="1" applyBorder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4" fillId="9" borderId="0" xfId="0" applyFont="1" applyFill="1" applyBorder="1" applyAlignment="1">
      <alignment horizontal="left" vertical="center" wrapText="1"/>
    </xf>
    <xf numFmtId="0" fontId="14" fillId="9" borderId="19" xfId="0" applyFont="1" applyFill="1" applyBorder="1" applyAlignment="1">
      <alignment horizontal="left" vertical="center" wrapText="1"/>
    </xf>
    <xf numFmtId="0" fontId="14" fillId="9" borderId="2" xfId="0" applyFont="1" applyFill="1" applyBorder="1" applyAlignment="1">
      <alignment horizontal="center" vertical="center" wrapText="1"/>
    </xf>
    <xf numFmtId="0" fontId="14" fillId="9" borderId="0" xfId="0" applyFont="1" applyFill="1" applyBorder="1" applyAlignment="1">
      <alignment horizontal="center" vertical="center" wrapText="1"/>
    </xf>
    <xf numFmtId="3" fontId="14" fillId="9" borderId="0" xfId="0" applyNumberFormat="1" applyFont="1" applyFill="1" applyBorder="1" applyAlignment="1" applyProtection="1">
      <alignment horizontal="left" vertical="center" wrapText="1"/>
    </xf>
    <xf numFmtId="3" fontId="14" fillId="9" borderId="19" xfId="0" applyNumberFormat="1" applyFont="1" applyFill="1" applyBorder="1" applyAlignment="1" applyProtection="1">
      <alignment horizontal="left" vertical="center" wrapText="1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169" fontId="6" fillId="0" borderId="1" xfId="1" applyNumberFormat="1" applyFont="1" applyBorder="1" applyAlignment="1" applyProtection="1">
      <alignment horizontal="right"/>
    </xf>
    <xf numFmtId="169" fontId="6" fillId="0" borderId="0" xfId="1" applyNumberFormat="1" applyFont="1" applyBorder="1" applyAlignment="1" applyProtection="1">
      <alignment horizontal="right"/>
    </xf>
    <xf numFmtId="0" fontId="6" fillId="0" borderId="0" xfId="0" applyFont="1" applyBorder="1" applyAlignment="1">
      <alignment horizontal="right"/>
    </xf>
    <xf numFmtId="0" fontId="25" fillId="0" borderId="0" xfId="0" applyFont="1" applyAlignment="1">
      <alignment horizontal="center" wrapText="1"/>
    </xf>
    <xf numFmtId="0" fontId="25" fillId="0" borderId="19" xfId="0" applyFont="1" applyBorder="1" applyAlignment="1">
      <alignment horizontal="center" wrapText="1"/>
    </xf>
    <xf numFmtId="169" fontId="3" fillId="0" borderId="20" xfId="1" applyNumberFormat="1" applyFont="1" applyBorder="1" applyAlignment="1">
      <alignment horizontal="center"/>
    </xf>
    <xf numFmtId="169" fontId="3" fillId="0" borderId="21" xfId="1" applyNumberFormat="1" applyFont="1" applyBorder="1" applyAlignment="1">
      <alignment horizontal="center"/>
    </xf>
    <xf numFmtId="169" fontId="3" fillId="0" borderId="22" xfId="1" applyNumberFormat="1" applyFont="1" applyBorder="1" applyAlignment="1">
      <alignment horizontal="center"/>
    </xf>
    <xf numFmtId="168" fontId="3" fillId="0" borderId="20" xfId="1" applyNumberFormat="1" applyFont="1" applyBorder="1" applyAlignment="1">
      <alignment horizontal="center"/>
    </xf>
    <xf numFmtId="168" fontId="3" fillId="0" borderId="21" xfId="1" applyNumberFormat="1" applyFont="1" applyBorder="1" applyAlignment="1">
      <alignment horizontal="center"/>
    </xf>
    <xf numFmtId="168" fontId="3" fillId="0" borderId="22" xfId="1" applyNumberFormat="1" applyFont="1" applyBorder="1" applyAlignment="1">
      <alignment horizontal="center"/>
    </xf>
  </cellXfs>
  <cellStyles count="286">
    <cellStyle name="%" xfId="5" xr:uid="{DEC90CC0-0938-42D8-91E2-DAF99515AB47}"/>
    <cellStyle name="% 2" xfId="185" xr:uid="{83D55C76-CF31-4209-BDA1-B30FD4F1CAE3}"/>
    <cellStyle name="% 3" xfId="232" xr:uid="{9AF0C504-2748-4051-AC69-C1106D5360EB}"/>
    <cellStyle name="20% - Accent1 2" xfId="7" xr:uid="{0B3C9CE3-9013-44D3-BF0B-5E6CB9E21CF1}"/>
    <cellStyle name="20% - Accent1 2 2" xfId="261" xr:uid="{DAB384BF-3F7F-4634-BE02-AD566CD452CD}"/>
    <cellStyle name="20% - Accent1 2 3" xfId="233" xr:uid="{F2EF6CB2-239A-4F49-8626-85B7B7333FE3}"/>
    <cellStyle name="20% - Accent1 3" xfId="8" xr:uid="{026B5271-F28F-4DF8-B184-DB3F8D6004F4}"/>
    <cellStyle name="20% - Accent1 3 2" xfId="247" xr:uid="{04087CE2-3F67-4A69-9A09-9B286F4CD274}"/>
    <cellStyle name="20% - Accent1 4" xfId="204" xr:uid="{C17F7D5E-7E31-47B9-873A-DA75EE00217E}"/>
    <cellStyle name="20% - Accent1 5" xfId="6" xr:uid="{0CCD46C3-FACE-431A-A26D-234C7DE43DF1}"/>
    <cellStyle name="20% - Accent2 2" xfId="10" xr:uid="{AE3B4AD3-7401-4540-BC34-C9A0D7CE44E1}"/>
    <cellStyle name="20% - Accent2 2 2" xfId="263" xr:uid="{CF3904B2-97C7-43BC-B193-84987A2A40A3}"/>
    <cellStyle name="20% - Accent2 2 3" xfId="235" xr:uid="{D7BC56B9-BE90-42A7-9152-137A2C203208}"/>
    <cellStyle name="20% - Accent2 3" xfId="11" xr:uid="{C9E5855F-5CE4-48BC-ABE4-8B40DE8D491C}"/>
    <cellStyle name="20% - Accent2 3 2" xfId="249" xr:uid="{D03B283E-CD39-448A-A294-2EE621A60827}"/>
    <cellStyle name="20% - Accent2 4" xfId="208" xr:uid="{9CE177D7-18F9-4BD4-8CD7-97FE4BA6C943}"/>
    <cellStyle name="20% - Accent2 5" xfId="9" xr:uid="{DC270584-B0A6-4CAC-8E1E-0506D65A76D3}"/>
    <cellStyle name="20% - Accent3 2" xfId="13" xr:uid="{C5699EA1-6AD6-41E1-B709-A792F22CB476}"/>
    <cellStyle name="20% - Accent3 2 2" xfId="265" xr:uid="{C84D95B8-5F1B-46FB-8320-EEAD6630FDC7}"/>
    <cellStyle name="20% - Accent3 2 3" xfId="237" xr:uid="{6D52F7D6-94BB-42A9-BEA6-DA14EDD0F61C}"/>
    <cellStyle name="20% - Accent3 3" xfId="14" xr:uid="{62287F0D-F8C0-4C22-9930-6CFD6AB9BE36}"/>
    <cellStyle name="20% - Accent3 3 2" xfId="251" xr:uid="{C977BFA4-E555-45C1-94B4-A23248695E28}"/>
    <cellStyle name="20% - Accent3 4" xfId="212" xr:uid="{2B189151-A3D3-49C5-89D2-49B337667547}"/>
    <cellStyle name="20% - Accent3 5" xfId="12" xr:uid="{0A66BC5B-4F41-43B4-9A06-A1BC78BE5C19}"/>
    <cellStyle name="20% - Accent4 2" xfId="16" xr:uid="{2E0B9226-EB03-4319-A798-D18BBDF4C124}"/>
    <cellStyle name="20% - Accent4 2 2" xfId="267" xr:uid="{2D9B7B4B-F5C8-4703-BDEF-2D600B4030BA}"/>
    <cellStyle name="20% - Accent4 2 3" xfId="239" xr:uid="{7C0CD059-59AF-4A37-995C-9BBF6E2A137C}"/>
    <cellStyle name="20% - Accent4 3" xfId="17" xr:uid="{34540D95-740B-4387-88AE-3F7C0566F911}"/>
    <cellStyle name="20% - Accent4 3 2" xfId="253" xr:uid="{D59E76DF-3D8B-4CB4-9605-82F0CFAE42A6}"/>
    <cellStyle name="20% - Accent4 4" xfId="216" xr:uid="{1CD9D36B-ECB5-45DF-A7F3-33DE956C379C}"/>
    <cellStyle name="20% - Accent4 5" xfId="15" xr:uid="{1538D724-C05B-4AEA-A17B-5F8523A455DD}"/>
    <cellStyle name="20% - Accent5 2" xfId="19" xr:uid="{64D1E2C6-FB3D-4671-BA05-2FE50D71EF75}"/>
    <cellStyle name="20% - Accent5 2 2" xfId="269" xr:uid="{BC16F981-6A03-49BD-B634-829A39B64A56}"/>
    <cellStyle name="20% - Accent5 2 3" xfId="241" xr:uid="{E1B1EAC1-4B26-4A42-8548-CE3F1F4E0AFD}"/>
    <cellStyle name="20% - Accent5 3" xfId="20" xr:uid="{D0E150CD-1B5C-47A9-BB55-D0B0921B0479}"/>
    <cellStyle name="20% - Accent5 3 2" xfId="255" xr:uid="{B9C9C993-AF2C-4C4A-AF45-7F91808B0C60}"/>
    <cellStyle name="20% - Accent5 4" xfId="220" xr:uid="{108A011D-26EE-42FF-A257-29F528303975}"/>
    <cellStyle name="20% - Accent5 5" xfId="18" xr:uid="{C893AB62-BFF8-4B31-81BE-C26FD1E41F51}"/>
    <cellStyle name="20% - Accent6 2" xfId="22" xr:uid="{9E1939A8-FE19-46A9-9B32-081694DD464D}"/>
    <cellStyle name="20% - Accent6 2 2" xfId="271" xr:uid="{22016881-8956-46DC-966E-A9B1694A5B38}"/>
    <cellStyle name="20% - Accent6 2 3" xfId="243" xr:uid="{271BA7DB-BB7C-4AEA-BD27-41270BA87DF8}"/>
    <cellStyle name="20% - Accent6 3" xfId="23" xr:uid="{E5A034A3-5E77-4CCD-BDD6-B06E464A6FD4}"/>
    <cellStyle name="20% - Accent6 3 2" xfId="257" xr:uid="{5E5E7A56-BCC5-40B5-B9BB-88F9D30F826F}"/>
    <cellStyle name="20% - Accent6 4" xfId="224" xr:uid="{0EF2FE3C-6215-4B09-82E6-14EF7F0A9400}"/>
    <cellStyle name="20% - Accent6 5" xfId="21" xr:uid="{5E9CC2B5-AADD-448F-BA5F-F0FCF720EAEA}"/>
    <cellStyle name="40% - Accent1 2" xfId="25" xr:uid="{912A18C4-6E01-45F5-AB17-9AA79BF1E8C6}"/>
    <cellStyle name="40% - Accent1 2 2" xfId="262" xr:uid="{D3AFB5B9-6C0A-4013-8044-FB602E7F327E}"/>
    <cellStyle name="40% - Accent1 2 3" xfId="234" xr:uid="{03078E8B-96FA-49CB-BA12-ABB230446A6A}"/>
    <cellStyle name="40% - Accent1 3" xfId="26" xr:uid="{73BB0FA2-C6E3-4258-A76F-07BAB5F704FC}"/>
    <cellStyle name="40% - Accent1 3 2" xfId="248" xr:uid="{FB7BE4C1-7F5C-454C-ACEA-30B39561767D}"/>
    <cellStyle name="40% - Accent1 4" xfId="205" xr:uid="{941AF820-E729-4BD1-916C-A1D35D2F0B2E}"/>
    <cellStyle name="40% - Accent1 5" xfId="24" xr:uid="{E139AD55-1F9B-4CF9-B481-B75D9EFC26FF}"/>
    <cellStyle name="40% - Accent2 2" xfId="28" xr:uid="{03D07BAD-6733-4236-B374-2639E92E8D94}"/>
    <cellStyle name="40% - Accent2 2 2" xfId="264" xr:uid="{9E7790D8-9D5E-4C50-AA6E-5C44A3B44A93}"/>
    <cellStyle name="40% - Accent2 2 3" xfId="236" xr:uid="{911FBFCB-9918-404B-86BF-7DE24EABC304}"/>
    <cellStyle name="40% - Accent2 3" xfId="29" xr:uid="{A8A499E4-A862-4729-B911-A8457C2A134E}"/>
    <cellStyle name="40% - Accent2 3 2" xfId="250" xr:uid="{B058D612-9537-47EE-8158-91C8D2EA3C14}"/>
    <cellStyle name="40% - Accent2 4" xfId="209" xr:uid="{0251B6FD-9256-40BA-B4EE-25DBB3154B88}"/>
    <cellStyle name="40% - Accent2 5" xfId="27" xr:uid="{57986942-8F1A-4E25-8F36-07EAA56DD376}"/>
    <cellStyle name="40% - Accent3 2" xfId="31" xr:uid="{4AF85FB8-3228-4B1B-AF5F-5725A7B1CA14}"/>
    <cellStyle name="40% - Accent3 2 2" xfId="266" xr:uid="{961A164C-6E16-4D75-99DF-72043BC96964}"/>
    <cellStyle name="40% - Accent3 2 3" xfId="238" xr:uid="{A81571FA-41B9-460B-BDE9-58C9900F7AB0}"/>
    <cellStyle name="40% - Accent3 3" xfId="32" xr:uid="{B1A1701F-696F-4338-92D8-4F2542708FE2}"/>
    <cellStyle name="40% - Accent3 3 2" xfId="252" xr:uid="{266B7C80-544B-42FA-BC41-C421275BD7C0}"/>
    <cellStyle name="40% - Accent3 4" xfId="213" xr:uid="{EF88C307-71D3-45A1-9B79-084FB2C84A4D}"/>
    <cellStyle name="40% - Accent3 5" xfId="30" xr:uid="{CCBFC2BD-0940-4EE0-B574-308BBFFF80FF}"/>
    <cellStyle name="40% - Accent4 2" xfId="34" xr:uid="{E8A560DD-FBD6-404E-83F2-3CEAAED196CE}"/>
    <cellStyle name="40% - Accent4 2 2" xfId="268" xr:uid="{C8A0B908-7F33-41A2-812E-BF857CB6C8C2}"/>
    <cellStyle name="40% - Accent4 2 3" xfId="240" xr:uid="{CBE1AF5A-29E5-48B6-BB74-3F69F2D153CB}"/>
    <cellStyle name="40% - Accent4 3" xfId="35" xr:uid="{20FF3758-6D42-48BF-8C44-D9A58287F585}"/>
    <cellStyle name="40% - Accent4 3 2" xfId="254" xr:uid="{2BA6329B-7217-4B9C-8583-A14A63B29581}"/>
    <cellStyle name="40% - Accent4 4" xfId="217" xr:uid="{A27BAD6E-3198-482C-8091-5BAE9C4A481A}"/>
    <cellStyle name="40% - Accent4 5" xfId="33" xr:uid="{7E1B8C9F-E20A-47B1-B721-12B1793DA9BC}"/>
    <cellStyle name="40% - Accent5 2" xfId="37" xr:uid="{44097507-4B69-40BC-BD2A-491E4B1F42F7}"/>
    <cellStyle name="40% - Accent5 2 2" xfId="270" xr:uid="{D705A579-EA68-4AE5-8533-DA989C45D26D}"/>
    <cellStyle name="40% - Accent5 2 3" xfId="242" xr:uid="{6397E086-7E0A-4B8F-88C1-F52A43AC5472}"/>
    <cellStyle name="40% - Accent5 3" xfId="38" xr:uid="{83A19011-8426-4802-B5B8-3E4A03C8180A}"/>
    <cellStyle name="40% - Accent5 3 2" xfId="256" xr:uid="{9D3A82D4-A165-4444-A06F-EE941D46F47F}"/>
    <cellStyle name="40% - Accent5 4" xfId="221" xr:uid="{7ACD32D0-FDFD-4E46-B3BC-844CF700C1F2}"/>
    <cellStyle name="40% - Accent5 5" xfId="36" xr:uid="{63ECCF93-53A2-4A19-98F2-F194448AE79A}"/>
    <cellStyle name="40% - Accent6 2" xfId="40" xr:uid="{35BD3B2B-4667-409E-B183-FE1CBDFAF6F8}"/>
    <cellStyle name="40% - Accent6 2 2" xfId="272" xr:uid="{2180E7A8-E437-4FB0-A202-0896EB69B4C8}"/>
    <cellStyle name="40% - Accent6 2 3" xfId="244" xr:uid="{66AAFE85-FE72-48EF-85C9-FD0EAD35CC56}"/>
    <cellStyle name="40% - Accent6 3" xfId="41" xr:uid="{135843EF-76F5-4350-A8C4-BCD3205D2A7D}"/>
    <cellStyle name="40% - Accent6 3 2" xfId="258" xr:uid="{61D9A96B-C1AA-44B2-A5B7-879D47572A38}"/>
    <cellStyle name="40% - Accent6 4" xfId="225" xr:uid="{F93D7619-BCC7-46B3-A33A-A66DF818E0EA}"/>
    <cellStyle name="40% - Accent6 5" xfId="39" xr:uid="{7BED7CC7-60CE-4514-A311-823634C581CD}"/>
    <cellStyle name="60% - Accent1 2" xfId="43" xr:uid="{C0E52A81-D540-42FA-A406-EE184D0EAF1F}"/>
    <cellStyle name="60% - Accent1 2 2" xfId="206" xr:uid="{78530240-747D-4264-A120-D431296FE83C}"/>
    <cellStyle name="60% - Accent1 3" xfId="44" xr:uid="{DCE4EAF8-AED8-44D7-A133-E04427E905C1}"/>
    <cellStyle name="60% - Accent1 4" xfId="42" xr:uid="{9BEE77D7-2D3D-44A1-A16A-C794420452EF}"/>
    <cellStyle name="60% - Accent2 2" xfId="46" xr:uid="{E0DB8BBB-1A39-438B-8ABE-3E3BEF2A16D2}"/>
    <cellStyle name="60% - Accent2 2 2" xfId="210" xr:uid="{9EFF1077-A1EE-4C0F-898B-155CDE09A654}"/>
    <cellStyle name="60% - Accent2 3" xfId="47" xr:uid="{CBEE2639-C4FC-4265-9AC4-2E47C15DEB58}"/>
    <cellStyle name="60% - Accent2 4" xfId="45" xr:uid="{B6682499-2429-42B2-ADB7-5E6EB5AF995D}"/>
    <cellStyle name="60% - Accent3 2" xfId="49" xr:uid="{90EBF626-AFF2-42D9-A648-243FB30E42F5}"/>
    <cellStyle name="60% - Accent3 2 2" xfId="214" xr:uid="{C3FBCAA1-D0F0-4563-82EA-081D46754432}"/>
    <cellStyle name="60% - Accent3 3" xfId="50" xr:uid="{F9AB797B-D4E2-492F-854C-3EC461CE8E6D}"/>
    <cellStyle name="60% - Accent3 4" xfId="48" xr:uid="{B40B2D67-BE73-4F5B-8C8C-D362A069D8AF}"/>
    <cellStyle name="60% - Accent4 2" xfId="52" xr:uid="{53A8A3F0-809C-40E4-86B1-BAD4C0F0219C}"/>
    <cellStyle name="60% - Accent4 2 2" xfId="218" xr:uid="{86419E12-CE9E-426A-B5A7-A92B91BE319B}"/>
    <cellStyle name="60% - Accent4 3" xfId="53" xr:uid="{01383A27-7D57-4A63-B27C-E1903CADABBA}"/>
    <cellStyle name="60% - Accent4 4" xfId="51" xr:uid="{10138BCE-A41E-40E4-ADA0-0DBE905D74AB}"/>
    <cellStyle name="60% - Accent5 2" xfId="55" xr:uid="{5EE675D5-98A2-41C6-BBA0-FF916F37947C}"/>
    <cellStyle name="60% - Accent5 2 2" xfId="222" xr:uid="{906F9D37-4F2A-4929-9435-BB153ACBFC69}"/>
    <cellStyle name="60% - Accent5 3" xfId="56" xr:uid="{1F59B3E9-EA48-4B15-99A7-CF6F84CA3B81}"/>
    <cellStyle name="60% - Accent5 4" xfId="54" xr:uid="{26F58C86-4AD6-428B-A4A7-95E5C9285949}"/>
    <cellStyle name="60% - Accent6 2" xfId="58" xr:uid="{99ACDDC3-609A-4502-A617-4124B008F104}"/>
    <cellStyle name="60% - Accent6 2 2" xfId="226" xr:uid="{13607CED-8162-4DBC-86BE-BC53DBD2AE45}"/>
    <cellStyle name="60% - Accent6 3" xfId="59" xr:uid="{AF6D8FBE-DB71-4DC9-ACF5-ABB3E876D52C}"/>
    <cellStyle name="60% - Accent6 4" xfId="57" xr:uid="{9CB67F7C-4D0B-4A9E-BFE6-D15B5E12095E}"/>
    <cellStyle name="Accent1 2" xfId="61" xr:uid="{E8502FB3-455A-4762-9B53-5AD99A2065B7}"/>
    <cellStyle name="Accent1 2 2" xfId="203" xr:uid="{3A33A413-D3A7-4B0E-A3CD-27C69F7521E6}"/>
    <cellStyle name="Accent1 3" xfId="62" xr:uid="{EC9E9048-C6F8-40FC-A1BF-0C46FC79534B}"/>
    <cellStyle name="Accent1 4" xfId="60" xr:uid="{A66EEB96-B060-4D3E-83CD-DC9C5723D4B0}"/>
    <cellStyle name="Accent2 2" xfId="64" xr:uid="{B10735B1-55DC-45D3-8C41-2A2396916BA7}"/>
    <cellStyle name="Accent2 2 2" xfId="207" xr:uid="{C31FE932-7AC7-4BCB-B110-DFE22BE38953}"/>
    <cellStyle name="Accent2 3" xfId="65" xr:uid="{9C9B2EAB-2A72-456B-B7A8-10518D4DD1A0}"/>
    <cellStyle name="Accent2 4" xfId="63" xr:uid="{23BDEEC0-9CB6-491A-82D5-88E0E2A7EBB9}"/>
    <cellStyle name="Accent3 2" xfId="67" xr:uid="{B9BCF6C3-6F13-4BF3-BFF8-2AD8E43448DC}"/>
    <cellStyle name="Accent3 2 2" xfId="211" xr:uid="{648DACC0-DD28-4A23-800A-B71A3AFF5051}"/>
    <cellStyle name="Accent3 3" xfId="68" xr:uid="{EDBE3488-C91F-4835-9734-DB065990B752}"/>
    <cellStyle name="Accent3 4" xfId="66" xr:uid="{F6DA33F4-E5A7-4227-A31C-67324BD7C3A9}"/>
    <cellStyle name="Accent4 2" xfId="70" xr:uid="{40D5E4D6-1C0D-48E4-A3A8-28E9D4E58A11}"/>
    <cellStyle name="Accent4 2 2" xfId="215" xr:uid="{E557A617-A8B9-4A35-A3AB-7BA3551CDB5B}"/>
    <cellStyle name="Accent4 3" xfId="71" xr:uid="{C6D81B02-48D4-44B5-AF45-77E7756B77C5}"/>
    <cellStyle name="Accent4 4" xfId="69" xr:uid="{B54F70B5-7896-4665-B781-5938CAC6FB60}"/>
    <cellStyle name="Accent5 2" xfId="73" xr:uid="{FBF60A89-A23C-4F21-A17F-54BCBE3EF2E9}"/>
    <cellStyle name="Accent5 2 2" xfId="219" xr:uid="{90CD6972-DD3B-42D6-A180-451E662B269F}"/>
    <cellStyle name="Accent5 3" xfId="74" xr:uid="{B53BCBEA-D2E5-4984-907B-020BD3A96D2A}"/>
    <cellStyle name="Accent5 4" xfId="72" xr:uid="{DBA4D627-34D9-426B-AD7A-14BBFC88558A}"/>
    <cellStyle name="Accent6 2" xfId="76" xr:uid="{2927F1E5-D36B-4234-B514-059AE470809D}"/>
    <cellStyle name="Accent6 2 2" xfId="223" xr:uid="{D23B5DFD-DDC1-4A95-9788-0CEEBB71C73D}"/>
    <cellStyle name="Accent6 3" xfId="77" xr:uid="{70E025A1-E95B-4CD8-9FEA-8D95C0C6D702}"/>
    <cellStyle name="Accent6 4" xfId="75" xr:uid="{D51839F8-25E9-4F22-9B66-C100AF444FC5}"/>
    <cellStyle name="Bad 2" xfId="79" xr:uid="{28D3A412-53D2-43E9-AEFE-71A9D76B7A74}"/>
    <cellStyle name="Bad 2 2" xfId="193" xr:uid="{62379E4B-00C9-4075-9A7D-21D58FDD8BC1}"/>
    <cellStyle name="Bad 3" xfId="80" xr:uid="{A48FDC38-1313-4F36-AE1A-D77282D0E8E9}"/>
    <cellStyle name="Bad 4" xfId="78" xr:uid="{5DBA0D13-B6CA-4BEE-B952-EAD0AF5A2AC2}"/>
    <cellStyle name="Calculation 2" xfId="82" xr:uid="{903C9A1D-9629-40CD-A26A-71D27AD0AC82}"/>
    <cellStyle name="Calculation 2 2" xfId="197" xr:uid="{EB3CF807-44D3-4938-87FF-C2BD6CDE4E68}"/>
    <cellStyle name="Calculation 3" xfId="83" xr:uid="{C2F8FF5C-FE8B-454C-BD3C-44BAB5E355AE}"/>
    <cellStyle name="Calculation 4" xfId="81" xr:uid="{C7ED7EF1-817D-4A2F-B0FC-829EA6BEACFE}"/>
    <cellStyle name="CellBAValue" xfId="84" xr:uid="{AAD1F5E6-66CE-4BD5-BD3B-765BE730C390}"/>
    <cellStyle name="CellBAValue 2" xfId="85" xr:uid="{C847C972-BCC1-48FE-9944-D3BD4F642958}"/>
    <cellStyle name="CellNationValue" xfId="86" xr:uid="{A88B8B33-4A2E-4F61-AF5A-86E2CCF6F48F}"/>
    <cellStyle name="CellUAValue" xfId="87" xr:uid="{117F606D-1A58-4D0B-9DE8-5D6B6087B7BA}"/>
    <cellStyle name="CellUAValue 2" xfId="88" xr:uid="{FAC3931D-C091-4E7C-9613-5023D24FDB6F}"/>
    <cellStyle name="Check Cell 2" xfId="90" xr:uid="{D7317158-3E09-4AED-B3B7-0815C5E4B091}"/>
    <cellStyle name="Check Cell 2 2" xfId="199" xr:uid="{CCE17A73-DFCA-4318-AEED-227D3EB8D7EB}"/>
    <cellStyle name="Check Cell 3" xfId="91" xr:uid="{A5B56801-AE17-44A7-B730-2AF0DB5DD570}"/>
    <cellStyle name="Check Cell 4" xfId="89" xr:uid="{01B27F75-0ACA-4009-BF91-CA51D87D4362}"/>
    <cellStyle name="Comma" xfId="1" builtinId="3"/>
    <cellStyle name="Comma 2" xfId="93" xr:uid="{4FFFA2EB-A519-4B1D-A562-EB2B27A3698B}"/>
    <cellStyle name="Comma 2 2" xfId="94" xr:uid="{650D2B6B-3B03-4531-AFC8-95C95BFD2AE0}"/>
    <cellStyle name="Comma 2 2 2" xfId="279" xr:uid="{F793C581-591C-48DB-A23B-721073E02BB7}"/>
    <cellStyle name="Comma 2 2 3" xfId="171" xr:uid="{6549BAF9-8C51-494A-85DA-7D9B75ED59A9}"/>
    <cellStyle name="Comma 2 3" xfId="95" xr:uid="{6E6E4273-A567-4A2F-B7A0-409797A83698}"/>
    <cellStyle name="Comma 2 3 2" xfId="280" xr:uid="{F93EEFDA-9F13-40B3-9842-46CBDCAB03CB}"/>
    <cellStyle name="Comma 2 3 3" xfId="172" xr:uid="{232F8F3C-1C15-46A3-AD1E-0CA112619EFD}"/>
    <cellStyle name="Comma 2 4" xfId="96" xr:uid="{C60EF8FE-B984-4EB3-877F-E8A73EDBA22A}"/>
    <cellStyle name="Comma 2 4 2" xfId="281" xr:uid="{3978DD7A-261A-4EAE-AA23-1591F08A2722}"/>
    <cellStyle name="Comma 2 4 3" xfId="173" xr:uid="{B1D5C70C-D51E-4445-8B41-F6FD053F1A91}"/>
    <cellStyle name="Comma 2 5" xfId="170" xr:uid="{1A8075EE-C9BE-4DBA-9E4B-9F74DECA400C}"/>
    <cellStyle name="Comma 2 5 2" xfId="278" xr:uid="{1D3A5537-CFEA-43FD-BCCB-515BCE366162}"/>
    <cellStyle name="Comma 2 6" xfId="168" xr:uid="{7B2A6F27-B3B8-40BE-A429-5C9DD7BCE5AD}"/>
    <cellStyle name="Comma 3" xfId="97" xr:uid="{2F60D6C2-A4F7-478F-ABCF-05A2688FF607}"/>
    <cellStyle name="Comma 3 2" xfId="282" xr:uid="{D62B19F5-F839-4110-819D-5347ED25F45E}"/>
    <cellStyle name="Comma 3 3" xfId="174" xr:uid="{7778636C-74FA-4BCB-9822-8AFE0AB3EF5A}"/>
    <cellStyle name="Comma 4" xfId="98" xr:uid="{E4030B09-89B2-4F1D-95E7-9BB8B5E0EC03}"/>
    <cellStyle name="Comma 4 2" xfId="99" xr:uid="{7F9B5FEF-1F1B-4319-BE23-F903F3D76F00}"/>
    <cellStyle name="Comma 4 2 2" xfId="284" xr:uid="{9D94594C-7094-4432-AA79-A9C392E9F5FE}"/>
    <cellStyle name="Comma 4 2 3" xfId="176" xr:uid="{2D2909C2-C706-42B3-A3DA-2F02FD4F3314}"/>
    <cellStyle name="Comma 4 3" xfId="283" xr:uid="{815B6FF9-7403-492B-8D81-CC10C2FF6DE5}"/>
    <cellStyle name="Comma 4 4" xfId="175" xr:uid="{E4ECF385-009E-404C-8E10-0B5209082143}"/>
    <cellStyle name="Comma 5" xfId="100" xr:uid="{1EE4BAC3-E963-4729-A288-6603C98DB33E}"/>
    <cellStyle name="Comma 5 2" xfId="285" xr:uid="{3FFC94D1-4632-4096-B83C-185D6ABF8D1A}"/>
    <cellStyle name="Comma 5 3" xfId="177" xr:uid="{02CC5D4D-2F52-4C53-AABD-005E90D11123}"/>
    <cellStyle name="Comma 6" xfId="169" xr:uid="{14F229DA-A8BB-464A-BD8E-0ADF952BCCC0}"/>
    <cellStyle name="Comma 6 2" xfId="277" xr:uid="{5201E521-3912-4ABF-9457-40870128B7E7}"/>
    <cellStyle name="Comma 7" xfId="167" xr:uid="{BFA11E0D-905D-4BE4-8599-BC8468E7A64B}"/>
    <cellStyle name="Comma 8" xfId="92" xr:uid="{A0D1F8D5-42D7-4F8D-A095-8161250B067F}"/>
    <cellStyle name="Explanatory Text 2" xfId="102" xr:uid="{65794E7D-95BC-43C6-8139-D6A733604D8A}"/>
    <cellStyle name="Explanatory Text 2 2" xfId="201" xr:uid="{EA9512C1-1F37-45E2-ADD7-E83B173B5BE8}"/>
    <cellStyle name="Explanatory Text 3" xfId="103" xr:uid="{8B2836C6-B000-4CDF-B6D8-60D471C6A6C0}"/>
    <cellStyle name="Explanatory Text 4" xfId="101" xr:uid="{6E6C043A-6844-47D3-AE52-46251C17BE3E}"/>
    <cellStyle name="Good 2" xfId="105" xr:uid="{95046F9F-282C-4099-956E-04F3F15C5510}"/>
    <cellStyle name="Good 2 2" xfId="192" xr:uid="{5D6FABED-DDBE-4EB8-BCB7-BE9808592B09}"/>
    <cellStyle name="Good 3" xfId="106" xr:uid="{317BCEAB-ADBC-4043-82A1-BFF6FC89A3AA}"/>
    <cellStyle name="Good 4" xfId="104" xr:uid="{9922E9DF-7ED0-4F31-906F-122C5B468AEC}"/>
    <cellStyle name="Heading 1 2" xfId="108" xr:uid="{E457FCEA-B333-4BD5-A652-CE1B340DF5BE}"/>
    <cellStyle name="Heading 1 2 2" xfId="188" xr:uid="{333A9FCB-B6E1-4560-AB4B-368326EA042B}"/>
    <cellStyle name="Heading 1 3" xfId="109" xr:uid="{7FE56E35-8C7E-4BDE-893D-AD90BBE1C4D4}"/>
    <cellStyle name="Heading 1 4" xfId="107" xr:uid="{9B426BC1-2E7F-474E-AF47-94D72C3D648C}"/>
    <cellStyle name="Heading 2 2" xfId="111" xr:uid="{7728BE44-671C-44E1-893D-B8BC2E4EFECC}"/>
    <cellStyle name="Heading 2 2 2" xfId="189" xr:uid="{2E8CDEB1-2619-42A3-877E-D2BFFA4BC4A5}"/>
    <cellStyle name="Heading 2 3" xfId="112" xr:uid="{AD1684A6-2E86-460F-9EFC-39F3F22A9D5B}"/>
    <cellStyle name="Heading 2 4" xfId="110" xr:uid="{939E89FD-64F3-4126-9188-384C8D52ECCB}"/>
    <cellStyle name="Heading 3 2" xfId="114" xr:uid="{BD9C2251-0D26-49CA-BE55-61A57E26E502}"/>
    <cellStyle name="Heading 3 2 2" xfId="190" xr:uid="{9975BF16-BEE9-4C10-9CEE-578904C4FDB2}"/>
    <cellStyle name="Heading 3 3" xfId="115" xr:uid="{B3664839-29B2-4F0F-AE40-8BEE34F8EE54}"/>
    <cellStyle name="Heading 3 4" xfId="113" xr:uid="{7D70F26D-1D14-458D-8C1F-AA2B8497A785}"/>
    <cellStyle name="Heading 4 2" xfId="117" xr:uid="{3DB26CD2-7145-4739-9726-DF74B850DDF9}"/>
    <cellStyle name="Heading 4 2 2" xfId="191" xr:uid="{44FBB329-AAF5-4479-9F8C-D33AF48F9A9F}"/>
    <cellStyle name="Heading 4 3" xfId="118" xr:uid="{667C268F-11B4-418F-84D2-BB5A1B1D34FD}"/>
    <cellStyle name="Heading 4 4" xfId="116" xr:uid="{0DBF50BE-2A6A-4F7F-B52B-5A30B26092D4}"/>
    <cellStyle name="Hyperlink" xfId="2" builtinId="8"/>
    <cellStyle name="Hyperlink 2" xfId="119" xr:uid="{87A2F065-44D0-4FD0-96EA-A51F0980A985}"/>
    <cellStyle name="Hyperlink 2 2" xfId="120" xr:uid="{AC813BAB-28DB-4677-9171-FDF26D806FB1}"/>
    <cellStyle name="Hyperlink 2 3" xfId="229" xr:uid="{6B02879C-EBF0-408C-ADC3-263323EB79DC}"/>
    <cellStyle name="Hyperlink 3" xfId="121" xr:uid="{AF9BD99C-00F7-42E5-A22E-478A1803B00A}"/>
    <cellStyle name="Hyperlink 4" xfId="122" xr:uid="{EB960C59-953D-4131-8B20-E329271B9C10}"/>
    <cellStyle name="Hyperlink 4 2" xfId="123" xr:uid="{FC2D5281-4BDF-4816-841E-C772C55DBCA9}"/>
    <cellStyle name="Hyperlink 4 3" xfId="124" xr:uid="{2A21771B-AA14-47D0-ABAE-C28DFFBDC5AB}"/>
    <cellStyle name="Hyperlink 4 4" xfId="178" xr:uid="{4D3F4376-F36F-45AC-842A-B2C4243F8A9C}"/>
    <cellStyle name="Hyperlink 5" xfId="125" xr:uid="{5BCCA8A7-B560-40E7-A8A7-6914E61E8D80}"/>
    <cellStyle name="Hyperlink 5 2" xfId="230" xr:uid="{23A73608-7B09-4628-8893-BB1A577F19FC}"/>
    <cellStyle name="Input 2" xfId="127" xr:uid="{FAD8B6A8-AC2A-4C0D-8BA8-A2A9CE548430}"/>
    <cellStyle name="Input 2 2" xfId="195" xr:uid="{4C4A0960-0902-4BA9-BEB1-3D657326D633}"/>
    <cellStyle name="Input 3" xfId="128" xr:uid="{7A318A0B-4923-48F1-A456-33B207945FE4}"/>
    <cellStyle name="Input 4" xfId="126" xr:uid="{F0E1AAD0-4973-4579-BC56-A04BCA872B5F}"/>
    <cellStyle name="Linked Cell 2" xfId="130" xr:uid="{126D98BB-F29D-40D0-A6D2-754D751768AA}"/>
    <cellStyle name="Linked Cell 2 2" xfId="198" xr:uid="{457DE9BA-B1CB-4684-A751-6DE70F366C6A}"/>
    <cellStyle name="Linked Cell 3" xfId="131" xr:uid="{7B9F776C-D840-4ADA-B65D-1FF83ADA8B7E}"/>
    <cellStyle name="Linked Cell 4" xfId="129" xr:uid="{82962E86-D0E7-4E43-9387-A7F6FC282ED2}"/>
    <cellStyle name="Neutral 2" xfId="133" xr:uid="{1D59E75E-6342-4FC0-AD77-52F6BE7F058C}"/>
    <cellStyle name="Neutral 2 2" xfId="194" xr:uid="{6988A5F2-99F1-406D-997B-FB0A03E4EC68}"/>
    <cellStyle name="Neutral 3" xfId="134" xr:uid="{4F4B2574-9332-4C3C-B354-2ED2DA5BE6F2}"/>
    <cellStyle name="Neutral 4" xfId="132" xr:uid="{C797819D-CD62-4A65-939C-54748CB3C8B5}"/>
    <cellStyle name="Normal" xfId="0" builtinId="0"/>
    <cellStyle name="Normal 2" xfId="4" xr:uid="{0760C773-1196-481D-BB9E-E56F6BB72064}"/>
    <cellStyle name="Normal 2 2" xfId="136" xr:uid="{BCABE6B3-6F77-472B-B8F2-080F6755F38B}"/>
    <cellStyle name="Normal 2 2 2" xfId="137" xr:uid="{EF6D98F6-14E0-452E-AAC1-479FD8A3ACFC}"/>
    <cellStyle name="Normal 2 2 3" xfId="138" xr:uid="{9DDD5C8B-75BF-4213-BD06-084AA859A332}"/>
    <cellStyle name="Normal 2 2 4" xfId="179" xr:uid="{903D24BF-395B-4DD9-87A3-49731EC522FA}"/>
    <cellStyle name="Normal 2 3" xfId="139" xr:uid="{AF36132B-504D-4255-A911-DBD47F7EA7A0}"/>
    <cellStyle name="Normal 2 3 2" xfId="186" xr:uid="{E24F28A1-024E-45FF-A525-D011C34A4445}"/>
    <cellStyle name="Normal 2 4" xfId="140" xr:uid="{E379458B-ED23-4B6A-91F4-8EFD7950D412}"/>
    <cellStyle name="Normal 2 5" xfId="135" xr:uid="{10CA7B0D-2D14-44A7-BE69-0524EEC96B12}"/>
    <cellStyle name="Normal 3" xfId="141" xr:uid="{08BEA9F6-000C-4A2A-9D8C-F74DD3F1A822}"/>
    <cellStyle name="Normal 3 2" xfId="142" xr:uid="{D38DF37B-8DB6-4D29-BDC8-7E7D233DD224}"/>
    <cellStyle name="Normal 3 2 2" xfId="231" xr:uid="{4E6E25E7-B153-4466-8560-02514778305F}"/>
    <cellStyle name="Normal 3 3" xfId="143" xr:uid="{C5C73468-4CFB-470C-BDAD-59BEC8E14167}"/>
    <cellStyle name="Normal 3 3 2" xfId="273" xr:uid="{C3708C7C-EA9A-4962-B070-AD7093C2DF5D}"/>
    <cellStyle name="Normal 3 3 3" xfId="245" xr:uid="{E8A58DC4-B51B-4E86-9CD8-6907CA6FCBA1}"/>
    <cellStyle name="Normal 3 4" xfId="144" xr:uid="{EFAB9C4E-523A-4AC3-8264-49ED6E0C8D72}"/>
    <cellStyle name="Normal 3 4 2" xfId="275" xr:uid="{CF8E79F4-693D-431C-A111-F486E28A4B79}"/>
    <cellStyle name="Normal 3 5" xfId="180" xr:uid="{A00B11D0-6644-4ACA-855A-5DAC264ABCDF}"/>
    <cellStyle name="Normal 3 5 2" xfId="259" xr:uid="{F80C348E-ABF4-41C6-BD07-6FC382CAC9B6}"/>
    <cellStyle name="Normal 3 6" xfId="227" xr:uid="{A8BBC41D-B80E-4818-8A16-4539E6BECF4A}"/>
    <cellStyle name="Normal 4" xfId="145" xr:uid="{DAC7069B-DEBC-42BA-B002-20E528265D64}"/>
    <cellStyle name="Normal 5" xfId="146" xr:uid="{5842E081-98F2-4DAA-B5A3-0A31B1C05007}"/>
    <cellStyle name="Normal 5 2" xfId="181" xr:uid="{94C2430C-B4BA-4310-A3D7-8EFB39842951}"/>
    <cellStyle name="Normal 6" xfId="147" xr:uid="{E6862053-4180-4CB5-B338-01700EA3E4B6}"/>
    <cellStyle name="Normal 6 2" xfId="182" xr:uid="{5939B2DD-B50A-42B1-805F-1B8D91C7A3CC}"/>
    <cellStyle name="Normal 7" xfId="148" xr:uid="{43D300B5-D2D4-4087-BA72-706919A4F1C6}"/>
    <cellStyle name="Normal 7 2" xfId="183" xr:uid="{6896D73B-4E6B-4204-AB09-7B2B3ACA891E}"/>
    <cellStyle name="Normal_10-11 Data (2009)" xfId="3" xr:uid="{00000000-0005-0000-0000-000003000000}"/>
    <cellStyle name="Note 2" xfId="150" xr:uid="{950B6136-F0A9-40B1-8DFE-495EBE53BEDE}"/>
    <cellStyle name="Note 2 2" xfId="246" xr:uid="{38F8342E-4322-4138-A2B2-762E12F5B539}"/>
    <cellStyle name="Note 2 2 2" xfId="274" xr:uid="{FEC2AB6E-3A02-4D84-A2D1-B14985215B6C}"/>
    <cellStyle name="Note 2 3" xfId="276" xr:uid="{FFFC26C7-596E-4147-89E4-DBBC44A78D6D}"/>
    <cellStyle name="Note 2 4" xfId="260" xr:uid="{269E7F3D-AB67-4009-A608-7DC5F093FFE4}"/>
    <cellStyle name="Note 2 5" xfId="228" xr:uid="{A4F1E6B6-68B5-4496-AE1A-D40C194805DB}"/>
    <cellStyle name="Note 3" xfId="151" xr:uid="{8C4E12F2-201B-4A15-975B-66538D095898}"/>
    <cellStyle name="Note 4" xfId="184" xr:uid="{BB408C57-4567-439B-8416-C2F72BA4855B}"/>
    <cellStyle name="Note 5" xfId="149" xr:uid="{11570376-5D9F-4B31-A342-E23F549DD84C}"/>
    <cellStyle name="Output 2" xfId="153" xr:uid="{1A9181AE-E8C2-41AA-BE36-631012823B77}"/>
    <cellStyle name="Output 2 2" xfId="196" xr:uid="{151C9EC1-DAF9-41AA-B641-9A061533C5B3}"/>
    <cellStyle name="Output 3" xfId="154" xr:uid="{28B6289A-6E38-4296-9F92-C0765D1236CE}"/>
    <cellStyle name="Output 4" xfId="152" xr:uid="{B86E9F66-FF7E-465E-BFAE-CF1C2F4AD36C}"/>
    <cellStyle name="Percent 2" xfId="156" xr:uid="{ADA5080A-B67D-4F06-B971-40967657B203}"/>
    <cellStyle name="Percent 3" xfId="157" xr:uid="{9D6A638D-5040-41E6-9822-6064DB05DEA8}"/>
    <cellStyle name="Percent 4" xfId="155" xr:uid="{BEC4564E-55CC-41BD-A0FA-CBCA25F792EE}"/>
    <cellStyle name="Title 2" xfId="159" xr:uid="{0E82CB73-32B7-49E5-AFCB-CE6549C8B2B7}"/>
    <cellStyle name="Title 2 2" xfId="187" xr:uid="{95D4F194-84A2-4118-B365-FDF9205F290B}"/>
    <cellStyle name="Title 3" xfId="160" xr:uid="{6695A081-EF1C-406A-8B2F-FC2B35F3247D}"/>
    <cellStyle name="Title 4" xfId="158" xr:uid="{63467487-EA53-4C9D-A41D-25ACF75D7A2E}"/>
    <cellStyle name="Total 2" xfId="162" xr:uid="{DE0A7333-08EC-4A27-8DE6-B28D50FC2219}"/>
    <cellStyle name="Total 2 2" xfId="202" xr:uid="{DCF99193-4290-4D82-AF6A-EDB6D8F82DCB}"/>
    <cellStyle name="Total 3" xfId="163" xr:uid="{AA5FF4B3-5F9B-4B44-BF26-330E7D4DB3A1}"/>
    <cellStyle name="Total 4" xfId="161" xr:uid="{A4C98B38-D719-430A-83C1-6D297FFAB352}"/>
    <cellStyle name="Warning Text 2" xfId="165" xr:uid="{3C753B98-04FA-4AEF-8C64-7A32A0D1D5AC}"/>
    <cellStyle name="Warning Text 2 2" xfId="200" xr:uid="{54A8C604-999D-4B86-ACB7-E24D44AC7AC9}"/>
    <cellStyle name="Warning Text 3" xfId="166" xr:uid="{C768DA4E-EBDB-4BC1-AC11-69FAAA37184C}"/>
    <cellStyle name="Warning Text 4" xfId="164" xr:uid="{6BCDB26E-1C7B-4CDC-926C-042E42FED8F9}"/>
  </cellStyles>
  <dxfs count="0"/>
  <tableStyles count="0" defaultTableStyle="TableStyleMedium2" defaultPivotStyle="PivotStyleLight16"/>
  <colors>
    <mruColors>
      <color rgb="FFD8E4BC"/>
      <color rgb="FF000080"/>
      <color rgb="FFDAEEF3"/>
      <color rgb="FFFFFF99"/>
      <color rgb="FFF5FA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List" dx="16" fmlaLink="L2" fmlaRange="LAlist" noThreeD="1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219075</xdr:colOff>
          <xdr:row>1</xdr:row>
          <xdr:rowOff>276225</xdr:rowOff>
        </xdr:from>
        <xdr:to>
          <xdr:col>1</xdr:col>
          <xdr:colOff>2085975</xdr:colOff>
          <xdr:row>7</xdr:row>
          <xdr:rowOff>57150</xdr:rowOff>
        </xdr:to>
        <xdr:sp macro="" textlink="">
          <xdr:nvSpPr>
            <xdr:cNvPr id="4192" name="List Box 96" descr="Local authority dropdown list" hidden="1">
              <a:extLst>
                <a:ext uri="{63B3BB69-23CF-44E3-9099-C40C66FF867C}">
                  <a14:compatExt spid="_x0000_s4192"/>
                </a:ext>
                <a:ext uri="{FF2B5EF4-FFF2-40B4-BE49-F238E27FC236}">
                  <a16:creationId xmlns:a16="http://schemas.microsoft.com/office/drawing/2014/main" id="{00000000-0008-0000-0000-00006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gov.uk/government/uploads/system/uploads/attachment_data/file/298323/Band_D_time_series_text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inc PPs"/>
      <sheetName val="exc PPs"/>
      <sheetName val="exc PPs %"/>
      <sheetName val="Area CT"/>
      <sheetName val="Area CT %"/>
      <sheetName val="list"/>
    </sheetNames>
    <sheetDataSet>
      <sheetData sheetId="0"/>
      <sheetData sheetId="1"/>
      <sheetData sheetId="2"/>
      <sheetData sheetId="3"/>
      <sheetData sheetId="4">
        <row r="421">
          <cell r="B421" t="str">
            <v>England</v>
          </cell>
        </row>
        <row r="423">
          <cell r="B423" t="str">
            <v>Inner London boroughs (excluding GLA)</v>
          </cell>
        </row>
        <row r="424">
          <cell r="B424" t="str">
            <v>Outer London boroughs (excluding GLA)</v>
          </cell>
        </row>
        <row r="425">
          <cell r="B425" t="str">
            <v>London boroughs (excluding GLA)</v>
          </cell>
        </row>
        <row r="426">
          <cell r="B426" t="str">
            <v>Greater London Authority</v>
          </cell>
        </row>
        <row r="427">
          <cell r="B427" t="str">
            <v>Metropolitan districts (excluding major precepting authorities)</v>
          </cell>
        </row>
        <row r="428">
          <cell r="B428" t="str">
            <v>Metropolitan police authorities</v>
          </cell>
        </row>
        <row r="429">
          <cell r="B429" t="str">
            <v>Metropolitan fire and rescue authorities</v>
          </cell>
        </row>
        <row r="430">
          <cell r="B430" t="str">
            <v>Unitary authorities  (excluding major precepting authorities)</v>
          </cell>
        </row>
        <row r="431">
          <cell r="B431" t="str">
            <v>Shire counties</v>
          </cell>
        </row>
        <row r="432">
          <cell r="B432" t="str">
            <v>Shire districts (excluding major precepting authorities)</v>
          </cell>
        </row>
        <row r="433">
          <cell r="B433" t="str">
            <v>Shire police authorities</v>
          </cell>
        </row>
        <row r="434">
          <cell r="B434" t="str">
            <v>Police and Crime Commissioners (excluding Met Police)</v>
          </cell>
        </row>
        <row r="435">
          <cell r="B435" t="str">
            <v>Combined fire and rescue authorities</v>
          </cell>
        </row>
        <row r="437">
          <cell r="B437" t="str">
            <v>Inner London boroughs (including GLA)</v>
          </cell>
        </row>
        <row r="438">
          <cell r="B438" t="str">
            <v>Outer London boroughs (including GLA)</v>
          </cell>
        </row>
        <row r="439">
          <cell r="B439" t="str">
            <v>London boroughs (including GLA)</v>
          </cell>
        </row>
        <row r="440">
          <cell r="B440" t="str">
            <v>Metropolitan districts (including major precepting authorities)</v>
          </cell>
        </row>
        <row r="441">
          <cell r="B441" t="str">
            <v>Unitary authorities  (including major precepting authorities)</v>
          </cell>
        </row>
        <row r="442">
          <cell r="B442" t="str">
            <v>Shire districts (including major precepting authorities)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L39"/>
  <sheetViews>
    <sheetView showGridLines="0" zoomScale="90" zoomScaleNormal="90" zoomScaleSheetLayoutView="75" workbookViewId="0">
      <selection sqref="A1:L1"/>
    </sheetView>
  </sheetViews>
  <sheetFormatPr defaultRowHeight="15" x14ac:dyDescent="0.2"/>
  <cols>
    <col min="1" max="1" width="3.5703125" style="2" customWidth="1"/>
    <col min="2" max="2" width="32.5703125" style="1" bestFit="1" customWidth="1"/>
    <col min="3" max="3" width="18.7109375" style="1" customWidth="1"/>
    <col min="4" max="4" width="21.140625" style="1" bestFit="1" customWidth="1"/>
    <col min="5" max="5" width="6.7109375" style="1" customWidth="1"/>
    <col min="6" max="6" width="18.7109375" style="1" customWidth="1"/>
    <col min="7" max="7" width="7.7109375" style="1" customWidth="1"/>
    <col min="8" max="8" width="18.7109375" style="1" customWidth="1"/>
    <col min="9" max="9" width="21.140625" style="1" bestFit="1" customWidth="1"/>
    <col min="10" max="10" width="6.7109375" style="1" customWidth="1"/>
    <col min="11" max="11" width="18.7109375" style="1" customWidth="1"/>
    <col min="12" max="12" width="5.7109375" style="3" customWidth="1"/>
  </cols>
  <sheetData>
    <row r="1" spans="1:12" s="3" customFormat="1" ht="18.75" thickBot="1" x14ac:dyDescent="0.3">
      <c r="A1" s="253" t="s">
        <v>683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5"/>
    </row>
    <row r="2" spans="1:12" s="8" customFormat="1" ht="23.25" x14ac:dyDescent="0.2">
      <c r="A2" s="70"/>
      <c r="B2" s="71"/>
      <c r="C2" s="72"/>
      <c r="D2" s="252"/>
      <c r="E2" s="73"/>
      <c r="F2" s="72"/>
      <c r="G2" s="72"/>
      <c r="H2" s="72"/>
      <c r="I2" s="72"/>
      <c r="J2" s="72"/>
      <c r="K2" s="72"/>
      <c r="L2" s="74">
        <v>1</v>
      </c>
    </row>
    <row r="3" spans="1:12" s="8" customFormat="1" ht="20.25" x14ac:dyDescent="0.2">
      <c r="A3" s="20"/>
      <c r="B3" s="19"/>
      <c r="C3" s="274"/>
      <c r="D3" s="275"/>
      <c r="E3" s="134"/>
      <c r="F3" s="135"/>
      <c r="G3" s="135"/>
      <c r="H3" s="135"/>
      <c r="I3" s="135"/>
      <c r="J3" s="135"/>
      <c r="K3" s="136"/>
      <c r="L3" s="32"/>
    </row>
    <row r="4" spans="1:12" s="8" customFormat="1" ht="20.25" x14ac:dyDescent="0.2">
      <c r="A4" s="21"/>
      <c r="B4" s="33"/>
      <c r="C4" s="274"/>
      <c r="D4" s="275"/>
      <c r="E4" s="264" t="s">
        <v>636</v>
      </c>
      <c r="F4" s="265"/>
      <c r="G4" s="262" t="str">
        <f>INDEX(Data!B13:B337,L2)</f>
        <v>Adur</v>
      </c>
      <c r="H4" s="262"/>
      <c r="I4" s="262"/>
      <c r="J4" s="262"/>
      <c r="K4" s="263"/>
      <c r="L4" s="32"/>
    </row>
    <row r="5" spans="1:12" s="8" customFormat="1" ht="20.25" x14ac:dyDescent="0.2">
      <c r="A5" s="21"/>
      <c r="B5" s="33"/>
      <c r="C5" s="208"/>
      <c r="D5" s="206"/>
      <c r="E5" s="197"/>
      <c r="F5" s="198"/>
      <c r="G5" s="195"/>
      <c r="H5" s="195"/>
      <c r="I5" s="195"/>
      <c r="J5" s="195"/>
      <c r="K5" s="196"/>
      <c r="L5" s="32"/>
    </row>
    <row r="6" spans="1:12" ht="20.25" x14ac:dyDescent="0.3">
      <c r="A6" s="21"/>
      <c r="B6" s="33"/>
      <c r="C6" s="208"/>
      <c r="D6" s="207"/>
      <c r="E6" s="137"/>
      <c r="F6" s="138" t="s">
        <v>637</v>
      </c>
      <c r="G6" s="266" t="str">
        <f>VLOOKUP(G$4,Data!B$13:U$337,3,FALSE)</f>
        <v>Shire District</v>
      </c>
      <c r="H6" s="266"/>
      <c r="I6" s="266"/>
      <c r="J6" s="266"/>
      <c r="K6" s="267"/>
      <c r="L6" s="32"/>
    </row>
    <row r="7" spans="1:12" s="3" customFormat="1" ht="14.1" customHeight="1" x14ac:dyDescent="0.3">
      <c r="A7" s="23"/>
      <c r="B7" s="33"/>
      <c r="C7" s="208"/>
      <c r="D7" s="207"/>
      <c r="E7" s="139"/>
      <c r="F7" s="140"/>
      <c r="G7" s="141"/>
      <c r="H7" s="142"/>
      <c r="I7" s="143"/>
      <c r="J7" s="144"/>
      <c r="K7" s="145"/>
      <c r="L7" s="32"/>
    </row>
    <row r="8" spans="1:12" s="3" customFormat="1" ht="14.1" customHeight="1" x14ac:dyDescent="0.2">
      <c r="A8" s="23"/>
      <c r="B8" s="31"/>
      <c r="C8" s="208"/>
      <c r="D8" s="208"/>
      <c r="E8" s="6"/>
      <c r="L8" s="32"/>
    </row>
    <row r="9" spans="1:12" s="3" customFormat="1" ht="14.1" customHeight="1" thickBot="1" x14ac:dyDescent="0.3">
      <c r="A9" s="75"/>
      <c r="B9" s="62"/>
      <c r="C9" s="76"/>
      <c r="D9" s="76"/>
      <c r="E9" s="77"/>
      <c r="F9" s="77"/>
      <c r="G9" s="78"/>
      <c r="H9" s="79"/>
      <c r="I9" s="80"/>
      <c r="J9" s="80"/>
      <c r="K9" s="80"/>
      <c r="L9" s="81"/>
    </row>
    <row r="10" spans="1:12" s="52" customFormat="1" x14ac:dyDescent="0.2">
      <c r="A10" s="65"/>
      <c r="B10" s="66"/>
      <c r="C10" s="67"/>
      <c r="D10" s="67"/>
      <c r="E10" s="67"/>
      <c r="F10" s="67"/>
      <c r="G10" s="67"/>
      <c r="H10" s="67"/>
      <c r="I10" s="67"/>
      <c r="J10" s="67"/>
      <c r="K10" s="67"/>
      <c r="L10" s="68"/>
    </row>
    <row r="11" spans="1:12" s="52" customFormat="1" ht="18" x14ac:dyDescent="0.25">
      <c r="A11" s="24"/>
      <c r="B11" s="25"/>
      <c r="C11" s="256" t="s">
        <v>565</v>
      </c>
      <c r="D11" s="257"/>
      <c r="E11" s="257"/>
      <c r="F11" s="257"/>
      <c r="G11" s="257"/>
      <c r="H11" s="257"/>
      <c r="I11" s="257"/>
      <c r="J11" s="257"/>
      <c r="K11" s="258"/>
      <c r="L11" s="26"/>
    </row>
    <row r="12" spans="1:12" s="52" customFormat="1" ht="15.75" x14ac:dyDescent="0.25">
      <c r="A12" s="24"/>
      <c r="B12" s="25"/>
      <c r="C12" s="268" t="s">
        <v>670</v>
      </c>
      <c r="D12" s="269"/>
      <c r="E12" s="269"/>
      <c r="F12" s="270"/>
      <c r="G12" s="87"/>
      <c r="H12" s="268" t="s">
        <v>684</v>
      </c>
      <c r="I12" s="269"/>
      <c r="J12" s="269"/>
      <c r="K12" s="270"/>
      <c r="L12" s="26"/>
    </row>
    <row r="13" spans="1:12" s="85" customFormat="1" ht="15.75" x14ac:dyDescent="0.2">
      <c r="A13" s="27"/>
      <c r="B13" s="25"/>
      <c r="C13" s="41" t="s">
        <v>641</v>
      </c>
      <c r="D13" s="41" t="s">
        <v>638</v>
      </c>
      <c r="E13" s="271" t="s">
        <v>639</v>
      </c>
      <c r="F13" s="271"/>
      <c r="G13" s="86"/>
      <c r="H13" s="41" t="s">
        <v>641</v>
      </c>
      <c r="I13" s="41" t="s">
        <v>638</v>
      </c>
      <c r="J13" s="271" t="s">
        <v>639</v>
      </c>
      <c r="K13" s="271"/>
      <c r="L13" s="84"/>
    </row>
    <row r="14" spans="1:12" s="85" customFormat="1" ht="15.75" x14ac:dyDescent="0.2">
      <c r="A14" s="27"/>
      <c r="B14" s="25"/>
      <c r="C14" s="41" t="s">
        <v>645</v>
      </c>
      <c r="D14" s="41" t="s">
        <v>640</v>
      </c>
      <c r="E14" s="272" t="s">
        <v>672</v>
      </c>
      <c r="F14" s="273"/>
      <c r="G14" s="86"/>
      <c r="H14" s="41" t="s">
        <v>645</v>
      </c>
      <c r="I14" s="41" t="s">
        <v>640</v>
      </c>
      <c r="J14" s="272" t="s">
        <v>686</v>
      </c>
      <c r="K14" s="273"/>
      <c r="L14" s="84"/>
    </row>
    <row r="15" spans="1:12" s="85" customFormat="1" ht="15.75" x14ac:dyDescent="0.2">
      <c r="A15" s="27"/>
      <c r="B15" s="25"/>
      <c r="C15" s="41" t="s">
        <v>644</v>
      </c>
      <c r="D15" s="41" t="s">
        <v>671</v>
      </c>
      <c r="E15" s="272" t="s">
        <v>630</v>
      </c>
      <c r="F15" s="272"/>
      <c r="G15" s="86"/>
      <c r="H15" s="41" t="s">
        <v>644</v>
      </c>
      <c r="I15" s="41" t="s">
        <v>685</v>
      </c>
      <c r="J15" s="272" t="s">
        <v>630</v>
      </c>
      <c r="K15" s="272"/>
      <c r="L15" s="84"/>
    </row>
    <row r="16" spans="1:12" s="85" customFormat="1" x14ac:dyDescent="0.2">
      <c r="A16" s="24"/>
      <c r="B16" s="25"/>
      <c r="C16" s="41" t="s">
        <v>646</v>
      </c>
      <c r="D16" s="41"/>
      <c r="E16" s="272" t="s">
        <v>629</v>
      </c>
      <c r="F16" s="272"/>
      <c r="G16" s="86"/>
      <c r="H16" s="41" t="s">
        <v>646</v>
      </c>
      <c r="I16" s="41"/>
      <c r="J16" s="272" t="s">
        <v>629</v>
      </c>
      <c r="K16" s="272"/>
      <c r="L16" s="84"/>
    </row>
    <row r="17" spans="1:12" ht="18.75" thickBot="1" x14ac:dyDescent="0.3">
      <c r="A17" s="28"/>
      <c r="B17" s="29"/>
      <c r="C17" s="42" t="s">
        <v>632</v>
      </c>
      <c r="D17" s="42" t="s">
        <v>632</v>
      </c>
      <c r="E17" s="43"/>
      <c r="F17" s="64" t="s">
        <v>0</v>
      </c>
      <c r="G17" s="88"/>
      <c r="H17" s="42" t="s">
        <v>632</v>
      </c>
      <c r="I17" s="42" t="s">
        <v>632</v>
      </c>
      <c r="J17" s="63"/>
      <c r="K17" s="64" t="s">
        <v>0</v>
      </c>
      <c r="L17" s="49"/>
    </row>
    <row r="18" spans="1:12" ht="18" x14ac:dyDescent="0.2">
      <c r="A18" s="28"/>
      <c r="B18" s="97" t="str">
        <f>INDEX(Data!$B$13:$B$337,L2)</f>
        <v>Adur</v>
      </c>
      <c r="C18" s="107">
        <f>VLOOKUP(G4,Data!B13:S337,4,FALSE)</f>
        <v>40133</v>
      </c>
      <c r="D18" s="107">
        <f>VLOOKUP(G4,Data!B13:S337,5,FALSE)</f>
        <v>39166</v>
      </c>
      <c r="E18" s="90"/>
      <c r="F18" s="91">
        <f>VLOOKUP(G4,Data!B13:S337,6,FALSE)</f>
        <v>97.59</v>
      </c>
      <c r="G18" s="92"/>
      <c r="H18" s="107">
        <f>VLOOKUP(G4,Data!B13:S337,8,FALSE)</f>
        <v>41571</v>
      </c>
      <c r="I18" s="107">
        <f>VLOOKUP(G4,Data!B13:S337,9,FALSE)</f>
        <v>39944</v>
      </c>
      <c r="J18" s="90"/>
      <c r="K18" s="91">
        <f>VLOOKUP(G4,Data!B13:S337,10,FALSE)</f>
        <v>96.09</v>
      </c>
      <c r="L18" s="49"/>
    </row>
    <row r="19" spans="1:12" ht="20.100000000000001" customHeight="1" x14ac:dyDescent="0.2">
      <c r="A19" s="28"/>
      <c r="B19" s="97"/>
      <c r="C19" s="107"/>
      <c r="D19" s="107"/>
      <c r="E19" s="90"/>
      <c r="F19" s="91"/>
      <c r="G19" s="92"/>
      <c r="H19" s="107"/>
      <c r="I19" s="107"/>
      <c r="J19" s="90"/>
      <c r="K19" s="91"/>
      <c r="L19" s="49"/>
    </row>
    <row r="20" spans="1:12" ht="15.75" x14ac:dyDescent="0.2">
      <c r="A20" s="22"/>
      <c r="B20" s="98" t="str">
        <f>+IF(G$6="Unitary Authority","Unitary Authorities",G$6)</f>
        <v>Shire District</v>
      </c>
      <c r="C20" s="107">
        <f>VLOOKUP($G$6,Data!$C$13:$S$337,3,FALSE)</f>
        <v>14302607</v>
      </c>
      <c r="D20" s="107">
        <f>VLOOKUP($G$6,Data!$C$13:$S$337,4,FALSE)</f>
        <v>13980219</v>
      </c>
      <c r="E20" s="90"/>
      <c r="F20" s="94">
        <f>VLOOKUP($G$6,Data!$C$13:$S$337,5,FALSE)</f>
        <v>97.745949392303103</v>
      </c>
      <c r="G20" s="92"/>
      <c r="H20" s="107">
        <f>VLOOKUP($G$6,Data!$C$13:$S$337,7,FALSE)</f>
        <v>14384849</v>
      </c>
      <c r="I20" s="107">
        <f>VLOOKUP($G$6,Data!$C$13:$S$337,8,FALSE)</f>
        <v>13937177</v>
      </c>
      <c r="J20" s="93"/>
      <c r="K20" s="94">
        <f>VLOOKUP($G$6,Data!$C$13:$S$337,9,FALSE)</f>
        <v>96.887892253856819</v>
      </c>
      <c r="L20" s="50"/>
    </row>
    <row r="21" spans="1:12" ht="15.75" x14ac:dyDescent="0.2">
      <c r="A21" s="22"/>
      <c r="B21" s="98"/>
      <c r="C21" s="107"/>
      <c r="D21" s="107"/>
      <c r="E21" s="90"/>
      <c r="F21" s="94"/>
      <c r="G21" s="92"/>
      <c r="H21" s="107"/>
      <c r="I21" s="107"/>
      <c r="J21" s="93"/>
      <c r="K21" s="94"/>
      <c r="L21" s="50"/>
    </row>
    <row r="22" spans="1:12" ht="15.75" x14ac:dyDescent="0.2">
      <c r="A22" s="48"/>
      <c r="B22" s="97" t="s">
        <v>628</v>
      </c>
      <c r="C22" s="107">
        <f>Data!$E$337</f>
        <v>32076334</v>
      </c>
      <c r="D22" s="107">
        <f>Data!$F$337</f>
        <v>31061572</v>
      </c>
      <c r="E22" s="90"/>
      <c r="F22" s="91">
        <f>Data!$G$337</f>
        <v>96.836415283616887</v>
      </c>
      <c r="G22" s="92"/>
      <c r="H22" s="107">
        <f>Data!$I$337</f>
        <v>33101727</v>
      </c>
      <c r="I22" s="107">
        <f>Data!$J$337</f>
        <v>31678072</v>
      </c>
      <c r="J22" s="93"/>
      <c r="K22" s="91">
        <f>Data!$K$337</f>
        <v>95.699151890171777</v>
      </c>
      <c r="L22" s="51"/>
    </row>
    <row r="23" spans="1:12" ht="16.5" x14ac:dyDescent="0.2">
      <c r="A23" s="48"/>
      <c r="B23" s="69"/>
      <c r="C23" s="96"/>
      <c r="D23" s="96"/>
      <c r="E23" s="90"/>
      <c r="F23" s="91"/>
      <c r="G23" s="92"/>
      <c r="H23" s="89"/>
      <c r="I23" s="89"/>
      <c r="J23" s="93"/>
      <c r="K23" s="91"/>
      <c r="L23" s="51"/>
    </row>
    <row r="24" spans="1:12" ht="18.75" thickBot="1" x14ac:dyDescent="0.25">
      <c r="A24" s="55"/>
      <c r="B24" s="53"/>
      <c r="C24" s="56"/>
      <c r="D24" s="56"/>
      <c r="E24" s="57"/>
      <c r="F24" s="58"/>
      <c r="G24" s="59"/>
      <c r="H24" s="56"/>
      <c r="I24" s="56"/>
      <c r="J24" s="60"/>
      <c r="K24" s="58"/>
      <c r="L24" s="61"/>
    </row>
    <row r="25" spans="1:12" ht="15.75" x14ac:dyDescent="0.2">
      <c r="A25" s="48"/>
      <c r="B25" s="47"/>
      <c r="C25" s="41"/>
      <c r="D25" s="41"/>
      <c r="E25" s="113"/>
      <c r="F25" s="39"/>
      <c r="G25" s="113"/>
      <c r="H25" s="41"/>
      <c r="I25" s="41"/>
      <c r="J25" s="54"/>
      <c r="K25" s="40"/>
      <c r="L25" s="51"/>
    </row>
    <row r="26" spans="1:12" ht="18" x14ac:dyDescent="0.25">
      <c r="A26" s="48"/>
      <c r="B26" s="47"/>
      <c r="C26" s="259" t="s">
        <v>667</v>
      </c>
      <c r="D26" s="260"/>
      <c r="E26" s="260"/>
      <c r="F26" s="260"/>
      <c r="G26" s="260"/>
      <c r="H26" s="260"/>
      <c r="I26" s="260"/>
      <c r="J26" s="260"/>
      <c r="K26" s="261"/>
      <c r="L26" s="51"/>
    </row>
    <row r="27" spans="1:12" ht="15.75" x14ac:dyDescent="0.25">
      <c r="A27" s="48"/>
      <c r="B27" s="47"/>
      <c r="C27" s="268" t="s">
        <v>670</v>
      </c>
      <c r="D27" s="269"/>
      <c r="E27" s="269"/>
      <c r="F27" s="270"/>
      <c r="G27" s="87"/>
      <c r="H27" s="268" t="s">
        <v>684</v>
      </c>
      <c r="I27" s="269"/>
      <c r="J27" s="269"/>
      <c r="K27" s="270"/>
      <c r="L27" s="51"/>
    </row>
    <row r="28" spans="1:12" ht="15.75" x14ac:dyDescent="0.2">
      <c r="A28" s="48"/>
      <c r="B28" s="47"/>
      <c r="C28" s="41" t="s">
        <v>641</v>
      </c>
      <c r="D28" s="41" t="s">
        <v>638</v>
      </c>
      <c r="E28" s="271" t="s">
        <v>639</v>
      </c>
      <c r="F28" s="271"/>
      <c r="G28" s="86"/>
      <c r="H28" s="41" t="s">
        <v>641</v>
      </c>
      <c r="I28" s="41" t="s">
        <v>638</v>
      </c>
      <c r="J28" s="271" t="s">
        <v>639</v>
      </c>
      <c r="K28" s="271"/>
      <c r="L28" s="51"/>
    </row>
    <row r="29" spans="1:12" ht="15.75" x14ac:dyDescent="0.2">
      <c r="A29" s="48"/>
      <c r="B29" s="47"/>
      <c r="C29" s="41" t="s">
        <v>645</v>
      </c>
      <c r="D29" s="41" t="s">
        <v>640</v>
      </c>
      <c r="E29" s="272" t="s">
        <v>672</v>
      </c>
      <c r="F29" s="273"/>
      <c r="G29" s="86"/>
      <c r="H29" s="41" t="s">
        <v>645</v>
      </c>
      <c r="I29" s="41" t="s">
        <v>640</v>
      </c>
      <c r="J29" s="272" t="s">
        <v>686</v>
      </c>
      <c r="K29" s="273"/>
      <c r="L29" s="51"/>
    </row>
    <row r="30" spans="1:12" ht="15.75" x14ac:dyDescent="0.2">
      <c r="A30" s="48"/>
      <c r="B30" s="47"/>
      <c r="C30" s="41" t="s">
        <v>644</v>
      </c>
      <c r="D30" s="41" t="s">
        <v>671</v>
      </c>
      <c r="E30" s="272" t="s">
        <v>630</v>
      </c>
      <c r="F30" s="272"/>
      <c r="G30" s="86"/>
      <c r="H30" s="41" t="s">
        <v>644</v>
      </c>
      <c r="I30" s="41" t="s">
        <v>685</v>
      </c>
      <c r="J30" s="272" t="s">
        <v>630</v>
      </c>
      <c r="K30" s="272"/>
      <c r="L30" s="51"/>
    </row>
    <row r="31" spans="1:12" x14ac:dyDescent="0.2">
      <c r="A31" s="48"/>
      <c r="B31" s="87"/>
      <c r="C31" s="41" t="s">
        <v>646</v>
      </c>
      <c r="D31" s="41"/>
      <c r="E31" s="272" t="s">
        <v>629</v>
      </c>
      <c r="F31" s="272"/>
      <c r="G31" s="86"/>
      <c r="H31" s="41" t="s">
        <v>646</v>
      </c>
      <c r="I31" s="41"/>
      <c r="J31" s="272" t="s">
        <v>629</v>
      </c>
      <c r="K31" s="272"/>
      <c r="L31" s="32"/>
    </row>
    <row r="32" spans="1:12" ht="16.5" thickBot="1" x14ac:dyDescent="0.3">
      <c r="A32" s="24"/>
      <c r="B32" s="100"/>
      <c r="C32" s="42" t="s">
        <v>632</v>
      </c>
      <c r="D32" s="42" t="s">
        <v>632</v>
      </c>
      <c r="E32" s="44"/>
      <c r="F32" s="64" t="s">
        <v>0</v>
      </c>
      <c r="G32" s="88"/>
      <c r="H32" s="42" t="s">
        <v>632</v>
      </c>
      <c r="I32" s="42" t="s">
        <v>632</v>
      </c>
      <c r="J32" s="44"/>
      <c r="K32" s="64" t="s">
        <v>0</v>
      </c>
      <c r="L32" s="26"/>
    </row>
    <row r="33" spans="1:12" ht="20.100000000000001" customHeight="1" x14ac:dyDescent="0.2">
      <c r="A33" s="28"/>
      <c r="B33" s="97" t="str">
        <f>INDEX(Data!B13:B337,L2)</f>
        <v>Adur</v>
      </c>
      <c r="C33" s="107">
        <f>VLOOKUP($G$4,Data!$B$13:$S$337,12,FALSE)</f>
        <v>18721</v>
      </c>
      <c r="D33" s="107">
        <f>VLOOKUP($G$4,Data!$B$13:$S$337,13,FALSE)</f>
        <v>18403</v>
      </c>
      <c r="E33" s="101"/>
      <c r="F33" s="91">
        <f>VLOOKUP($G$4,Data!$B$13:$S$337,14,FALSE)</f>
        <v>98.3</v>
      </c>
      <c r="G33" s="102"/>
      <c r="H33" s="107">
        <f>VLOOKUP($G$4,Data!$B$13:$S$337,16,FALSE)</f>
        <v>10442</v>
      </c>
      <c r="I33" s="107">
        <f>VLOOKUP($G$4,Data!$B$13:$S$337,17,FALSE)</f>
        <v>10068</v>
      </c>
      <c r="J33" s="101"/>
      <c r="K33" s="91">
        <f>VLOOKUP($G$4,Data!$B$13:$S$337,18,FALSE)</f>
        <v>96.42</v>
      </c>
      <c r="L33" s="26"/>
    </row>
    <row r="34" spans="1:12" ht="15.75" x14ac:dyDescent="0.25">
      <c r="A34" s="24"/>
      <c r="B34" s="99"/>
      <c r="C34" s="108"/>
      <c r="D34" s="108"/>
      <c r="E34" s="95"/>
      <c r="F34" s="103"/>
      <c r="G34" s="104"/>
      <c r="H34" s="107"/>
      <c r="I34" s="107"/>
      <c r="J34" s="95"/>
      <c r="K34" s="103"/>
      <c r="L34" s="26"/>
    </row>
    <row r="35" spans="1:12" ht="15.75" x14ac:dyDescent="0.2">
      <c r="A35" s="22"/>
      <c r="B35" s="98" t="str">
        <f>+IF(G$6="Unitary Authority","Unitary Authorities",G$6)</f>
        <v>Shire District</v>
      </c>
      <c r="C35" s="107">
        <f>VLOOKUP($G$6,Data!$C$13:$S$337,11,FALSE)</f>
        <v>8089452</v>
      </c>
      <c r="D35" s="107">
        <f>VLOOKUP($G$6,Data!$C$13:$S$337,12,FALSE)</f>
        <v>7949515</v>
      </c>
      <c r="E35" s="90"/>
      <c r="F35" s="94">
        <f>VLOOKUP($G$6,Data!$C$13:$S$337,13,FALSE)</f>
        <v>98.270130040947151</v>
      </c>
      <c r="G35" s="92"/>
      <c r="H35" s="107">
        <f>VLOOKUP($G$6,Data!$C$13:$S$337,15,FALSE)</f>
        <v>4658929</v>
      </c>
      <c r="I35" s="107">
        <f>VLOOKUP($G$6,Data!$C$13:$S$337,16,FALSE)</f>
        <v>4426210</v>
      </c>
      <c r="J35" s="93"/>
      <c r="K35" s="94">
        <f>VLOOKUP($G$6,Data!$C$13:$S$337,17,FALSE)</f>
        <v>95.004882023314792</v>
      </c>
      <c r="L35" s="30"/>
    </row>
    <row r="36" spans="1:12" ht="15.75" x14ac:dyDescent="0.25">
      <c r="A36" s="48"/>
      <c r="B36" s="99"/>
      <c r="C36" s="108"/>
      <c r="D36" s="108"/>
      <c r="E36" s="95"/>
      <c r="F36" s="103"/>
      <c r="G36" s="104"/>
      <c r="H36" s="107"/>
      <c r="I36" s="107"/>
      <c r="J36" s="95"/>
      <c r="K36" s="103"/>
      <c r="L36" s="32"/>
    </row>
    <row r="37" spans="1:12" ht="15.75" x14ac:dyDescent="0.2">
      <c r="A37" s="48"/>
      <c r="B37" s="97" t="s">
        <v>628</v>
      </c>
      <c r="C37" s="107">
        <f>Data!$M$337</f>
        <v>26416752</v>
      </c>
      <c r="D37" s="107">
        <f>Data!$N$337</f>
        <v>25899784</v>
      </c>
      <c r="E37" s="90"/>
      <c r="F37" s="91">
        <f>Data!$O$337</f>
        <v>98.043029665418373</v>
      </c>
      <c r="G37" s="92"/>
      <c r="H37" s="107">
        <f>Data!$Q$337</f>
        <v>16001106</v>
      </c>
      <c r="I37" s="107">
        <f>Data!$R$337</f>
        <v>14883986</v>
      </c>
      <c r="J37" s="93"/>
      <c r="K37" s="91">
        <f>Data!$S$337</f>
        <v>93.018482597390445</v>
      </c>
      <c r="L37" s="32"/>
    </row>
    <row r="38" spans="1:12" ht="15.75" thickBot="1" x14ac:dyDescent="0.25">
      <c r="A38" s="22"/>
      <c r="B38" s="105"/>
      <c r="C38" s="105"/>
      <c r="D38" s="105"/>
      <c r="E38" s="105"/>
      <c r="F38" s="105"/>
      <c r="G38" s="105"/>
      <c r="H38" s="105"/>
      <c r="I38" s="105"/>
      <c r="J38" s="105"/>
      <c r="K38" s="105"/>
      <c r="L38" s="30"/>
    </row>
    <row r="39" spans="1:12" s="106" customFormat="1" ht="22.5" customHeight="1" thickBot="1" x14ac:dyDescent="0.25">
      <c r="A39" s="109"/>
      <c r="B39" s="110" t="s">
        <v>647</v>
      </c>
      <c r="C39" s="111"/>
      <c r="D39" s="111"/>
      <c r="E39" s="111"/>
      <c r="F39" s="111"/>
      <c r="G39" s="111"/>
      <c r="H39" s="111"/>
      <c r="I39" s="111"/>
      <c r="J39" s="111"/>
      <c r="K39" s="111"/>
      <c r="L39" s="112"/>
    </row>
  </sheetData>
  <mergeCells count="27">
    <mergeCell ref="E31:F31"/>
    <mergeCell ref="J31:K31"/>
    <mergeCell ref="J16:K16"/>
    <mergeCell ref="C27:F27"/>
    <mergeCell ref="H27:K27"/>
    <mergeCell ref="E28:F28"/>
    <mergeCell ref="J28:K28"/>
    <mergeCell ref="E29:F29"/>
    <mergeCell ref="J29:K29"/>
    <mergeCell ref="E30:F30"/>
    <mergeCell ref="J30:K30"/>
    <mergeCell ref="A1:L1"/>
    <mergeCell ref="C11:K11"/>
    <mergeCell ref="C26:K26"/>
    <mergeCell ref="G4:K4"/>
    <mergeCell ref="E4:F4"/>
    <mergeCell ref="G6:K6"/>
    <mergeCell ref="C12:F12"/>
    <mergeCell ref="H12:K12"/>
    <mergeCell ref="E13:F13"/>
    <mergeCell ref="J13:K13"/>
    <mergeCell ref="E14:F14"/>
    <mergeCell ref="J14:K14"/>
    <mergeCell ref="E15:F15"/>
    <mergeCell ref="J15:K15"/>
    <mergeCell ref="E16:F16"/>
    <mergeCell ref="C3:D4"/>
  </mergeCells>
  <phoneticPr fontId="0" type="noConversion"/>
  <printOptions horizontalCentered="1" verticalCentered="1"/>
  <pageMargins left="0.19685039370078741" right="0.19685039370078741" top="0.39370078740157483" bottom="0.39370078740157483" header="0.19685039370078741" footer="0.19685039370078741"/>
  <pageSetup paperSize="9" scale="81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2" r:id="rId4" name="List Box 96">
              <controlPr defaultSize="0" autoFill="0" autoLine="0" autoPict="0" altText="Local authority dropdown list">
                <anchor moveWithCells="1">
                  <from>
                    <xdr:col>1</xdr:col>
                    <xdr:colOff>219075</xdr:colOff>
                    <xdr:row>1</xdr:row>
                    <xdr:rowOff>276225</xdr:rowOff>
                  </from>
                  <to>
                    <xdr:col>1</xdr:col>
                    <xdr:colOff>2085975</xdr:colOff>
                    <xdr:row>7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>
    <pageSetUpPr fitToPage="1"/>
  </sheetPr>
  <dimension ref="A1:AN650"/>
  <sheetViews>
    <sheetView tabSelected="1" zoomScale="80" zoomScaleNormal="80" workbookViewId="0">
      <pane xSplit="2" ySplit="12" topLeftCell="C13" activePane="bottomRight" state="frozen"/>
      <selection pane="topRight" activeCell="C1" sqref="C1"/>
      <selection pane="bottomLeft" activeCell="A10" sqref="A10"/>
      <selection pane="bottomRight"/>
    </sheetView>
  </sheetViews>
  <sheetFormatPr defaultRowHeight="12.75" x14ac:dyDescent="0.2"/>
  <cols>
    <col min="1" max="1" width="6.42578125" style="4" customWidth="1"/>
    <col min="2" max="2" width="27.5703125" style="4" bestFit="1" customWidth="1"/>
    <col min="3" max="3" width="15" style="5" bestFit="1" customWidth="1"/>
    <col min="4" max="4" width="22.85546875" style="5" bestFit="1" customWidth="1"/>
    <col min="5" max="5" width="15" bestFit="1" customWidth="1"/>
    <col min="6" max="6" width="17.85546875" customWidth="1"/>
    <col min="7" max="7" width="18.85546875" style="12" bestFit="1" customWidth="1"/>
    <col min="8" max="8" width="3.28515625" style="126" customWidth="1"/>
    <col min="9" max="9" width="15" style="11" bestFit="1" customWidth="1"/>
    <col min="10" max="10" width="15.85546875" bestFit="1" customWidth="1"/>
    <col min="11" max="11" width="17.7109375" style="12" customWidth="1"/>
    <col min="12" max="12" width="3.28515625" style="126" customWidth="1"/>
    <col min="13" max="13" width="15.7109375" bestFit="1" customWidth="1"/>
    <col min="14" max="14" width="18.28515625" customWidth="1"/>
    <col min="15" max="15" width="18.85546875" style="12" bestFit="1" customWidth="1"/>
    <col min="16" max="16" width="3.28515625" style="126" customWidth="1"/>
    <col min="17" max="17" width="15.7109375" bestFit="1" customWidth="1"/>
    <col min="18" max="18" width="15.85546875" customWidth="1"/>
    <col min="19" max="19" width="17.7109375" style="12" bestFit="1" customWidth="1"/>
    <col min="20" max="20" width="7.42578125" style="12" bestFit="1" customWidth="1"/>
    <col min="21" max="21" width="21.140625" bestFit="1" customWidth="1"/>
    <col min="22" max="22" width="14.28515625" customWidth="1"/>
  </cols>
  <sheetData>
    <row r="1" spans="1:22" x14ac:dyDescent="0.2">
      <c r="A1" s="17"/>
      <c r="B1" s="18">
        <v>1</v>
      </c>
      <c r="C1" s="16">
        <v>2</v>
      </c>
      <c r="D1" s="16">
        <v>3</v>
      </c>
      <c r="E1" s="16">
        <v>4</v>
      </c>
      <c r="F1" s="16">
        <v>5</v>
      </c>
      <c r="G1" s="16">
        <v>6</v>
      </c>
      <c r="H1" s="16">
        <v>7</v>
      </c>
      <c r="I1" s="16">
        <v>8</v>
      </c>
      <c r="J1" s="16">
        <v>9</v>
      </c>
      <c r="K1" s="16">
        <v>10</v>
      </c>
      <c r="L1" s="201">
        <v>11</v>
      </c>
      <c r="M1" s="16">
        <v>12</v>
      </c>
      <c r="N1" s="16">
        <v>13</v>
      </c>
      <c r="O1" s="16">
        <v>14</v>
      </c>
      <c r="P1" s="16">
        <v>15</v>
      </c>
      <c r="Q1" s="16">
        <v>16</v>
      </c>
      <c r="R1" s="16">
        <v>17</v>
      </c>
      <c r="S1" s="16">
        <v>18</v>
      </c>
      <c r="T1" s="201">
        <v>19</v>
      </c>
      <c r="U1" s="201">
        <v>20</v>
      </c>
      <c r="V1" s="12"/>
    </row>
    <row r="2" spans="1:22" x14ac:dyDescent="0.2">
      <c r="A2" s="38"/>
      <c r="B2" s="82"/>
      <c r="C2" s="37"/>
      <c r="D2" s="34"/>
      <c r="E2" s="276" t="s">
        <v>565</v>
      </c>
      <c r="F2" s="277"/>
      <c r="G2" s="277"/>
      <c r="H2" s="277"/>
      <c r="I2" s="277"/>
      <c r="J2" s="277"/>
      <c r="K2" s="278"/>
      <c r="L2" s="170"/>
      <c r="M2" s="277" t="s">
        <v>566</v>
      </c>
      <c r="N2" s="277"/>
      <c r="O2" s="277"/>
      <c r="P2" s="277"/>
      <c r="Q2" s="277"/>
      <c r="R2" s="277"/>
      <c r="S2" s="278"/>
      <c r="U2" s="12"/>
      <c r="V2" s="12"/>
    </row>
    <row r="3" spans="1:22" s="180" customFormat="1" x14ac:dyDescent="0.2">
      <c r="A3" s="174"/>
      <c r="B3" s="175"/>
      <c r="C3" s="176"/>
      <c r="D3" s="177"/>
      <c r="E3" s="279" t="s">
        <v>670</v>
      </c>
      <c r="F3" s="280"/>
      <c r="G3" s="281"/>
      <c r="H3" s="178"/>
      <c r="I3" s="279" t="s">
        <v>684</v>
      </c>
      <c r="J3" s="280"/>
      <c r="K3" s="281"/>
      <c r="L3" s="179"/>
      <c r="M3" s="279" t="s">
        <v>670</v>
      </c>
      <c r="N3" s="280"/>
      <c r="O3" s="281"/>
      <c r="P3" s="178"/>
      <c r="Q3" s="279" t="s">
        <v>684</v>
      </c>
      <c r="R3" s="280"/>
      <c r="S3" s="281"/>
      <c r="T3" s="152"/>
      <c r="U3" s="152"/>
      <c r="V3" s="152"/>
    </row>
    <row r="4" spans="1:22" x14ac:dyDescent="0.2">
      <c r="A4" s="38"/>
      <c r="B4" s="82"/>
      <c r="C4" s="37"/>
      <c r="D4" s="34"/>
      <c r="E4" s="119"/>
      <c r="F4" s="120"/>
      <c r="G4" s="122"/>
      <c r="H4" s="165"/>
      <c r="I4" s="119"/>
      <c r="J4" s="120"/>
      <c r="K4" s="122"/>
      <c r="L4" s="171"/>
      <c r="M4" s="119"/>
      <c r="N4" s="120"/>
      <c r="O4" s="122"/>
      <c r="P4" s="165"/>
      <c r="Q4" s="119"/>
      <c r="R4" s="120"/>
      <c r="S4" s="122"/>
      <c r="U4" s="12"/>
      <c r="V4" s="12"/>
    </row>
    <row r="5" spans="1:22" x14ac:dyDescent="0.2">
      <c r="A5" s="38"/>
      <c r="B5" s="82"/>
      <c r="C5" s="37"/>
      <c r="D5" s="34"/>
      <c r="E5" s="114" t="s">
        <v>641</v>
      </c>
      <c r="F5" s="46" t="s">
        <v>638</v>
      </c>
      <c r="G5" s="121" t="s">
        <v>639</v>
      </c>
      <c r="H5" s="165"/>
      <c r="I5" s="114" t="s">
        <v>641</v>
      </c>
      <c r="J5" s="46" t="s">
        <v>638</v>
      </c>
      <c r="K5" s="123" t="s">
        <v>639</v>
      </c>
      <c r="L5" s="171"/>
      <c r="M5" s="114" t="s">
        <v>641</v>
      </c>
      <c r="N5" s="46" t="s">
        <v>638</v>
      </c>
      <c r="O5" s="123" t="s">
        <v>639</v>
      </c>
      <c r="P5" s="165"/>
      <c r="Q5" s="114" t="s">
        <v>641</v>
      </c>
      <c r="R5" s="46" t="s">
        <v>638</v>
      </c>
      <c r="S5" s="123" t="s">
        <v>639</v>
      </c>
      <c r="U5" s="12"/>
      <c r="V5" s="12"/>
    </row>
    <row r="6" spans="1:22" x14ac:dyDescent="0.2">
      <c r="A6" s="38"/>
      <c r="B6" s="82"/>
      <c r="C6" s="37"/>
      <c r="D6" s="34"/>
      <c r="E6" s="114" t="s">
        <v>645</v>
      </c>
      <c r="F6" s="46" t="s">
        <v>640</v>
      </c>
      <c r="G6" s="148" t="s">
        <v>672</v>
      </c>
      <c r="H6" s="166"/>
      <c r="I6" s="114" t="s">
        <v>645</v>
      </c>
      <c r="J6" s="46" t="s">
        <v>640</v>
      </c>
      <c r="K6" s="149" t="s">
        <v>686</v>
      </c>
      <c r="L6" s="172"/>
      <c r="M6" s="114" t="s">
        <v>645</v>
      </c>
      <c r="N6" s="46" t="s">
        <v>640</v>
      </c>
      <c r="O6" s="149" t="s">
        <v>672</v>
      </c>
      <c r="P6" s="166"/>
      <c r="Q6" s="114" t="s">
        <v>645</v>
      </c>
      <c r="R6" s="46" t="s">
        <v>640</v>
      </c>
      <c r="S6" s="149" t="s">
        <v>686</v>
      </c>
      <c r="U6" s="12"/>
      <c r="V6" s="12"/>
    </row>
    <row r="7" spans="1:22" x14ac:dyDescent="0.2">
      <c r="A7" s="38"/>
      <c r="B7" s="82"/>
      <c r="C7" s="37"/>
      <c r="D7" s="34"/>
      <c r="E7" s="114" t="s">
        <v>644</v>
      </c>
      <c r="F7" s="147" t="s">
        <v>671</v>
      </c>
      <c r="G7" s="121" t="s">
        <v>642</v>
      </c>
      <c r="H7" s="165"/>
      <c r="I7" s="114" t="s">
        <v>644</v>
      </c>
      <c r="J7" s="147" t="s">
        <v>685</v>
      </c>
      <c r="K7" s="123" t="s">
        <v>642</v>
      </c>
      <c r="L7" s="171"/>
      <c r="M7" s="114" t="s">
        <v>644</v>
      </c>
      <c r="N7" s="147" t="s">
        <v>671</v>
      </c>
      <c r="O7" s="123" t="s">
        <v>642</v>
      </c>
      <c r="P7" s="165"/>
      <c r="Q7" s="114" t="s">
        <v>644</v>
      </c>
      <c r="R7" s="147" t="s">
        <v>685</v>
      </c>
      <c r="S7" s="123" t="s">
        <v>642</v>
      </c>
      <c r="U7" s="12"/>
      <c r="V7" s="12"/>
    </row>
    <row r="8" spans="1:22" x14ac:dyDescent="0.2">
      <c r="A8" s="38"/>
      <c r="B8" s="82"/>
      <c r="C8" s="37"/>
      <c r="D8" s="34"/>
      <c r="E8" s="114" t="s">
        <v>646</v>
      </c>
      <c r="F8" s="46" t="s">
        <v>631</v>
      </c>
      <c r="G8" s="121" t="s">
        <v>643</v>
      </c>
      <c r="H8" s="165"/>
      <c r="I8" s="114" t="s">
        <v>646</v>
      </c>
      <c r="J8" s="46" t="s">
        <v>631</v>
      </c>
      <c r="K8" s="123" t="s">
        <v>643</v>
      </c>
      <c r="L8" s="171"/>
      <c r="M8" s="114" t="s">
        <v>646</v>
      </c>
      <c r="N8" s="46" t="s">
        <v>631</v>
      </c>
      <c r="O8" s="123" t="s">
        <v>643</v>
      </c>
      <c r="P8" s="165"/>
      <c r="Q8" s="114" t="s">
        <v>646</v>
      </c>
      <c r="R8" s="46" t="s">
        <v>631</v>
      </c>
      <c r="S8" s="123" t="s">
        <v>643</v>
      </c>
      <c r="U8" s="12"/>
      <c r="V8" s="12"/>
    </row>
    <row r="9" spans="1:22" x14ac:dyDescent="0.2">
      <c r="A9" s="38"/>
      <c r="B9" s="82"/>
      <c r="C9" s="37"/>
      <c r="D9" s="34"/>
      <c r="E9" s="114"/>
      <c r="F9" s="46"/>
      <c r="G9" s="124"/>
      <c r="H9" s="165"/>
      <c r="I9" s="114"/>
      <c r="J9" s="46"/>
      <c r="K9" s="125"/>
      <c r="L9" s="171"/>
      <c r="M9" s="114"/>
      <c r="N9" s="46"/>
      <c r="O9" s="125"/>
      <c r="P9" s="165"/>
      <c r="Q9" s="114"/>
      <c r="R9" s="46"/>
      <c r="S9" s="125"/>
      <c r="U9" s="12"/>
      <c r="V9" s="12"/>
    </row>
    <row r="10" spans="1:22" s="180" customFormat="1" x14ac:dyDescent="0.2">
      <c r="A10" s="174"/>
      <c r="B10" s="175"/>
      <c r="C10" s="176"/>
      <c r="D10" s="177"/>
      <c r="E10" s="181" t="s">
        <v>632</v>
      </c>
      <c r="F10" s="182" t="s">
        <v>632</v>
      </c>
      <c r="G10" s="183" t="s">
        <v>0</v>
      </c>
      <c r="H10" s="184"/>
      <c r="I10" s="181" t="s">
        <v>632</v>
      </c>
      <c r="J10" s="182" t="s">
        <v>632</v>
      </c>
      <c r="K10" s="183" t="s">
        <v>0</v>
      </c>
      <c r="L10" s="185"/>
      <c r="M10" s="181" t="s">
        <v>632</v>
      </c>
      <c r="N10" s="182" t="s">
        <v>632</v>
      </c>
      <c r="O10" s="183" t="s">
        <v>0</v>
      </c>
      <c r="P10" s="184"/>
      <c r="Q10" s="181" t="s">
        <v>632</v>
      </c>
      <c r="R10" s="182" t="s">
        <v>632</v>
      </c>
      <c r="S10" s="183" t="s">
        <v>0</v>
      </c>
      <c r="T10" s="152"/>
      <c r="U10" s="152"/>
      <c r="V10" s="152"/>
    </row>
    <row r="11" spans="1:22" x14ac:dyDescent="0.2">
      <c r="A11" s="38"/>
      <c r="B11" s="82"/>
      <c r="C11" s="37"/>
      <c r="D11" s="34"/>
      <c r="E11" s="115"/>
      <c r="F11" s="116"/>
      <c r="G11" s="116"/>
      <c r="H11" s="167"/>
      <c r="I11" s="117"/>
      <c r="J11" s="116"/>
      <c r="K11" s="118"/>
      <c r="L11" s="173"/>
      <c r="M11" s="117"/>
      <c r="N11" s="116"/>
      <c r="O11" s="116"/>
      <c r="P11" s="167"/>
      <c r="Q11" s="117"/>
      <c r="R11" s="116"/>
      <c r="S11" s="116"/>
      <c r="U11" s="12"/>
      <c r="V11" s="12"/>
    </row>
    <row r="12" spans="1:22" s="126" customFormat="1" x14ac:dyDescent="0.2">
      <c r="A12" s="38"/>
      <c r="B12" s="82"/>
      <c r="C12" s="37"/>
      <c r="D12" s="34"/>
      <c r="E12" s="127"/>
      <c r="F12" s="128"/>
      <c r="G12" s="129"/>
      <c r="H12" s="128"/>
      <c r="I12" s="130"/>
      <c r="J12" s="128"/>
      <c r="K12" s="131"/>
      <c r="L12" s="146"/>
      <c r="M12" s="132"/>
      <c r="N12" s="132"/>
      <c r="O12" s="133"/>
      <c r="P12" s="132"/>
      <c r="Q12" s="132"/>
      <c r="R12" s="132"/>
      <c r="S12" s="133"/>
      <c r="T12" s="152" t="s">
        <v>648</v>
      </c>
      <c r="U12" s="132"/>
      <c r="V12" s="132"/>
    </row>
    <row r="13" spans="1:22" x14ac:dyDescent="0.2">
      <c r="A13" s="10">
        <v>1</v>
      </c>
      <c r="B13" s="83" t="s">
        <v>1</v>
      </c>
      <c r="C13" s="13" t="s">
        <v>2</v>
      </c>
      <c r="D13" s="15" t="s">
        <v>634</v>
      </c>
      <c r="E13" s="215">
        <v>40133</v>
      </c>
      <c r="F13" s="215">
        <v>39166</v>
      </c>
      <c r="G13" s="248">
        <v>97.59</v>
      </c>
      <c r="H13" s="168"/>
      <c r="I13" s="209">
        <v>41571</v>
      </c>
      <c r="J13" s="209">
        <v>39944</v>
      </c>
      <c r="K13" s="211">
        <v>96.09</v>
      </c>
      <c r="L13" s="45"/>
      <c r="M13" s="220">
        <v>18721</v>
      </c>
      <c r="N13" s="220">
        <v>18403</v>
      </c>
      <c r="O13" s="221">
        <v>98.3</v>
      </c>
      <c r="Q13" s="209">
        <v>10442</v>
      </c>
      <c r="R13" s="209">
        <v>10068</v>
      </c>
      <c r="S13" s="211">
        <v>96.42</v>
      </c>
      <c r="T13" s="153" t="s">
        <v>649</v>
      </c>
      <c r="U13" s="156" t="s">
        <v>665</v>
      </c>
    </row>
    <row r="14" spans="1:22" x14ac:dyDescent="0.2">
      <c r="A14" s="10">
        <v>2</v>
      </c>
      <c r="B14" s="83" t="s">
        <v>3</v>
      </c>
      <c r="C14" s="14" t="s">
        <v>4</v>
      </c>
      <c r="D14" s="15" t="s">
        <v>634</v>
      </c>
      <c r="E14" s="215">
        <v>58663</v>
      </c>
      <c r="F14" s="215">
        <v>57123</v>
      </c>
      <c r="G14" s="248">
        <v>97.37</v>
      </c>
      <c r="H14" s="168"/>
      <c r="I14" s="209">
        <v>60424</v>
      </c>
      <c r="J14" s="209">
        <v>58486</v>
      </c>
      <c r="K14" s="211">
        <v>96.79</v>
      </c>
      <c r="L14" s="45"/>
      <c r="M14" s="220">
        <v>28935</v>
      </c>
      <c r="N14" s="220">
        <v>28493</v>
      </c>
      <c r="O14" s="221">
        <v>98.47</v>
      </c>
      <c r="Q14" s="209">
        <v>14139</v>
      </c>
      <c r="R14" s="209">
        <v>13707</v>
      </c>
      <c r="S14" s="211">
        <v>96.94</v>
      </c>
      <c r="T14" s="153" t="s">
        <v>650</v>
      </c>
      <c r="U14" s="156" t="s">
        <v>662</v>
      </c>
      <c r="V14" s="35"/>
    </row>
    <row r="15" spans="1:22" x14ac:dyDescent="0.2">
      <c r="A15" s="10">
        <v>3</v>
      </c>
      <c r="B15" s="83" t="s">
        <v>5</v>
      </c>
      <c r="C15" s="14" t="s">
        <v>6</v>
      </c>
      <c r="D15" s="15" t="s">
        <v>634</v>
      </c>
      <c r="E15" s="215">
        <v>73749</v>
      </c>
      <c r="F15" s="215">
        <v>72807</v>
      </c>
      <c r="G15" s="248">
        <v>98.72</v>
      </c>
      <c r="H15" s="168"/>
      <c r="I15" s="209">
        <v>74903</v>
      </c>
      <c r="J15" s="209">
        <v>73731</v>
      </c>
      <c r="K15" s="211">
        <v>98.44</v>
      </c>
      <c r="L15" s="45"/>
      <c r="M15" s="220">
        <v>32392</v>
      </c>
      <c r="N15" s="220">
        <v>31991</v>
      </c>
      <c r="O15" s="221">
        <v>98.76</v>
      </c>
      <c r="Q15" s="209">
        <v>21968</v>
      </c>
      <c r="R15" s="209">
        <v>21524</v>
      </c>
      <c r="S15" s="211">
        <v>97.98</v>
      </c>
      <c r="T15" s="153" t="s">
        <v>651</v>
      </c>
      <c r="U15" s="156" t="s">
        <v>663</v>
      </c>
      <c r="V15" s="35"/>
    </row>
    <row r="16" spans="1:22" x14ac:dyDescent="0.2">
      <c r="A16" s="10">
        <v>4</v>
      </c>
      <c r="B16" s="83" t="s">
        <v>7</v>
      </c>
      <c r="C16" s="14" t="s">
        <v>8</v>
      </c>
      <c r="D16" s="15" t="s">
        <v>634</v>
      </c>
      <c r="E16" s="215">
        <v>113221</v>
      </c>
      <c r="F16" s="215">
        <v>110404</v>
      </c>
      <c r="G16" s="248">
        <v>97.51</v>
      </c>
      <c r="H16" s="168"/>
      <c r="I16" s="209">
        <v>117716</v>
      </c>
      <c r="J16" s="209">
        <v>114118</v>
      </c>
      <c r="K16" s="211">
        <v>96.94</v>
      </c>
      <c r="L16" s="45"/>
      <c r="M16" s="220">
        <v>38723</v>
      </c>
      <c r="N16" s="220">
        <v>37689</v>
      </c>
      <c r="O16" s="221">
        <v>97.33</v>
      </c>
      <c r="Q16" s="209">
        <v>15779</v>
      </c>
      <c r="R16" s="209">
        <v>14725</v>
      </c>
      <c r="S16" s="211">
        <v>93.32</v>
      </c>
      <c r="T16" s="153" t="s">
        <v>649</v>
      </c>
      <c r="U16" s="156" t="s">
        <v>665</v>
      </c>
      <c r="V16" s="35"/>
    </row>
    <row r="17" spans="1:22" x14ac:dyDescent="0.2">
      <c r="A17" s="10">
        <v>5</v>
      </c>
      <c r="B17" s="83" t="s">
        <v>9</v>
      </c>
      <c r="C17" s="14" t="s">
        <v>10</v>
      </c>
      <c r="D17" s="15" t="s">
        <v>634</v>
      </c>
      <c r="E17" s="215">
        <v>66324</v>
      </c>
      <c r="F17" s="215">
        <v>64357</v>
      </c>
      <c r="G17" s="248">
        <v>97.03</v>
      </c>
      <c r="H17" s="168"/>
      <c r="I17" s="209">
        <v>68794</v>
      </c>
      <c r="J17" s="209">
        <v>65836</v>
      </c>
      <c r="K17" s="211">
        <v>95.7</v>
      </c>
      <c r="L17" s="45"/>
      <c r="M17" s="220">
        <v>38121</v>
      </c>
      <c r="N17" s="220">
        <v>37339</v>
      </c>
      <c r="O17" s="221">
        <v>97.95</v>
      </c>
      <c r="Q17" s="209">
        <v>28914</v>
      </c>
      <c r="R17" s="209">
        <v>27584</v>
      </c>
      <c r="S17" s="211">
        <v>95.4</v>
      </c>
      <c r="T17" s="153" t="s">
        <v>651</v>
      </c>
      <c r="U17" s="156" t="s">
        <v>663</v>
      </c>
      <c r="V17" s="35"/>
    </row>
    <row r="18" spans="1:22" x14ac:dyDescent="0.2">
      <c r="A18" s="10">
        <v>6</v>
      </c>
      <c r="B18" s="83" t="s">
        <v>11</v>
      </c>
      <c r="C18" s="14" t="s">
        <v>12</v>
      </c>
      <c r="D18" s="15" t="s">
        <v>634</v>
      </c>
      <c r="E18" s="215">
        <v>83283</v>
      </c>
      <c r="F18" s="215">
        <v>81388</v>
      </c>
      <c r="G18" s="248">
        <v>97.72</v>
      </c>
      <c r="H18" s="168"/>
      <c r="I18" s="209">
        <v>86474</v>
      </c>
      <c r="J18" s="209">
        <v>83564</v>
      </c>
      <c r="K18" s="211">
        <v>96.63</v>
      </c>
      <c r="L18" s="45"/>
      <c r="M18" s="220">
        <v>52688</v>
      </c>
      <c r="N18" s="220">
        <v>52023</v>
      </c>
      <c r="O18" s="221">
        <v>98.74</v>
      </c>
      <c r="Q18" s="209">
        <v>27461</v>
      </c>
      <c r="R18" s="209">
        <v>24941</v>
      </c>
      <c r="S18" s="211">
        <v>90.82</v>
      </c>
      <c r="T18" s="153" t="s">
        <v>649</v>
      </c>
      <c r="U18" s="156" t="s">
        <v>665</v>
      </c>
      <c r="V18" s="35"/>
    </row>
    <row r="19" spans="1:22" s="241" customFormat="1" x14ac:dyDescent="0.2">
      <c r="A19" s="10">
        <v>7</v>
      </c>
      <c r="B19" s="200" t="s">
        <v>13</v>
      </c>
      <c r="C19" s="205" t="s">
        <v>14</v>
      </c>
      <c r="D19" s="232" t="s">
        <v>634</v>
      </c>
      <c r="E19" s="215">
        <v>139476</v>
      </c>
      <c r="F19" s="215">
        <v>137348</v>
      </c>
      <c r="G19" s="248">
        <v>98.47</v>
      </c>
      <c r="H19" s="168"/>
      <c r="I19" s="249" t="s">
        <v>688</v>
      </c>
      <c r="J19" s="249" t="s">
        <v>688</v>
      </c>
      <c r="K19" s="213" t="s">
        <v>688</v>
      </c>
      <c r="L19" s="243"/>
      <c r="M19" s="220">
        <v>52303</v>
      </c>
      <c r="N19" s="220">
        <v>51781</v>
      </c>
      <c r="O19" s="221">
        <v>99</v>
      </c>
      <c r="P19" s="242"/>
      <c r="Q19" s="249" t="s">
        <v>688</v>
      </c>
      <c r="R19" s="249" t="s">
        <v>688</v>
      </c>
      <c r="S19" s="213" t="s">
        <v>688</v>
      </c>
      <c r="T19" s="153" t="s">
        <v>649</v>
      </c>
      <c r="U19" s="246" t="s">
        <v>665</v>
      </c>
      <c r="V19" s="247"/>
    </row>
    <row r="20" spans="1:22" x14ac:dyDescent="0.2">
      <c r="A20" s="10">
        <v>8</v>
      </c>
      <c r="B20" s="83" t="s">
        <v>15</v>
      </c>
      <c r="C20" s="14" t="s">
        <v>16</v>
      </c>
      <c r="D20" s="15" t="s">
        <v>634</v>
      </c>
      <c r="E20" s="215">
        <v>58745</v>
      </c>
      <c r="F20" s="215">
        <v>57818</v>
      </c>
      <c r="G20" s="248">
        <v>98.42</v>
      </c>
      <c r="H20" s="168"/>
      <c r="I20" s="209">
        <v>60888</v>
      </c>
      <c r="J20" s="209">
        <v>59462</v>
      </c>
      <c r="K20" s="211">
        <v>97.66</v>
      </c>
      <c r="L20" s="45"/>
      <c r="M20" s="220">
        <v>23718</v>
      </c>
      <c r="N20" s="220">
        <v>23322</v>
      </c>
      <c r="O20" s="221">
        <v>98.33</v>
      </c>
      <c r="Q20" s="209">
        <v>13144</v>
      </c>
      <c r="R20" s="209">
        <v>12727</v>
      </c>
      <c r="S20" s="211">
        <v>96.83</v>
      </c>
      <c r="T20" s="153" t="s">
        <v>652</v>
      </c>
      <c r="U20" s="156" t="s">
        <v>660</v>
      </c>
      <c r="V20" s="35"/>
    </row>
    <row r="21" spans="1:22" x14ac:dyDescent="0.2">
      <c r="A21" s="10">
        <v>9</v>
      </c>
      <c r="B21" s="83" t="s">
        <v>567</v>
      </c>
      <c r="C21" s="14" t="s">
        <v>17</v>
      </c>
      <c r="D21" s="15" t="s">
        <v>625</v>
      </c>
      <c r="E21" s="215">
        <v>81799</v>
      </c>
      <c r="F21" s="215">
        <v>78257</v>
      </c>
      <c r="G21" s="248">
        <v>95.67</v>
      </c>
      <c r="H21" s="168"/>
      <c r="I21" s="209">
        <v>82528</v>
      </c>
      <c r="J21" s="209">
        <v>76896</v>
      </c>
      <c r="K21" s="211">
        <v>93.18</v>
      </c>
      <c r="L21" s="45"/>
      <c r="M21" s="220">
        <v>62167</v>
      </c>
      <c r="N21" s="220">
        <v>60896</v>
      </c>
      <c r="O21" s="221">
        <v>97.96</v>
      </c>
      <c r="Q21" s="209">
        <v>43543</v>
      </c>
      <c r="R21" s="209">
        <v>37819</v>
      </c>
      <c r="S21" s="211">
        <v>86.85</v>
      </c>
      <c r="T21" s="153" t="s">
        <v>653</v>
      </c>
      <c r="U21" s="156" t="s">
        <v>658</v>
      </c>
      <c r="V21" s="35"/>
    </row>
    <row r="22" spans="1:22" x14ac:dyDescent="0.2">
      <c r="A22" s="10">
        <v>10</v>
      </c>
      <c r="B22" s="83" t="s">
        <v>18</v>
      </c>
      <c r="C22" s="14" t="s">
        <v>19</v>
      </c>
      <c r="D22" s="15" t="s">
        <v>625</v>
      </c>
      <c r="E22" s="215">
        <v>228942</v>
      </c>
      <c r="F22" s="215">
        <v>218983</v>
      </c>
      <c r="G22" s="248">
        <v>95.65</v>
      </c>
      <c r="H22" s="168"/>
      <c r="I22" s="209">
        <v>234358</v>
      </c>
      <c r="J22" s="209">
        <v>222495</v>
      </c>
      <c r="K22" s="211">
        <v>94.94</v>
      </c>
      <c r="L22" s="45"/>
      <c r="M22" s="220">
        <v>115638</v>
      </c>
      <c r="N22" s="220">
        <v>110954</v>
      </c>
      <c r="O22" s="221">
        <v>95.95</v>
      </c>
      <c r="Q22" s="209">
        <v>42161</v>
      </c>
      <c r="R22" s="209">
        <v>34749</v>
      </c>
      <c r="S22" s="211">
        <v>82.42</v>
      </c>
      <c r="T22" s="153" t="s">
        <v>653</v>
      </c>
      <c r="U22" s="156" t="s">
        <v>658</v>
      </c>
      <c r="V22" s="35"/>
    </row>
    <row r="23" spans="1:22" x14ac:dyDescent="0.2">
      <c r="A23" s="10">
        <v>11</v>
      </c>
      <c r="B23" s="83" t="s">
        <v>20</v>
      </c>
      <c r="C23" s="14" t="s">
        <v>21</v>
      </c>
      <c r="D23" s="15" t="s">
        <v>635</v>
      </c>
      <c r="E23" s="215">
        <v>121478</v>
      </c>
      <c r="F23" s="215">
        <v>116431</v>
      </c>
      <c r="G23" s="248">
        <v>95.85</v>
      </c>
      <c r="H23" s="168"/>
      <c r="I23" s="209">
        <v>121207</v>
      </c>
      <c r="J23" s="209">
        <v>116672</v>
      </c>
      <c r="K23" s="211">
        <v>96.26</v>
      </c>
      <c r="L23" s="45"/>
      <c r="M23" s="220">
        <v>54503</v>
      </c>
      <c r="N23" s="220">
        <v>53553</v>
      </c>
      <c r="O23" s="221">
        <v>98.26</v>
      </c>
      <c r="Q23" s="209">
        <v>35873</v>
      </c>
      <c r="R23" s="209">
        <v>35254</v>
      </c>
      <c r="S23" s="211">
        <v>98.27</v>
      </c>
      <c r="T23" s="153" t="s">
        <v>654</v>
      </c>
      <c r="U23" s="156" t="s">
        <v>659</v>
      </c>
      <c r="V23" s="35"/>
    </row>
    <row r="24" spans="1:22" x14ac:dyDescent="0.2">
      <c r="A24" s="10">
        <v>12</v>
      </c>
      <c r="B24" s="83" t="s">
        <v>22</v>
      </c>
      <c r="C24" s="14" t="s">
        <v>23</v>
      </c>
      <c r="D24" s="15" t="s">
        <v>634</v>
      </c>
      <c r="E24" s="215">
        <v>37116</v>
      </c>
      <c r="F24" s="215">
        <v>35648</v>
      </c>
      <c r="G24" s="248">
        <v>96.04</v>
      </c>
      <c r="H24" s="169"/>
      <c r="I24" s="209">
        <v>37968</v>
      </c>
      <c r="J24" s="209">
        <v>36170</v>
      </c>
      <c r="K24" s="211">
        <v>95.26</v>
      </c>
      <c r="M24" s="220">
        <v>23125</v>
      </c>
      <c r="N24" s="220">
        <v>22470</v>
      </c>
      <c r="O24" s="221">
        <v>97.17</v>
      </c>
      <c r="Q24" s="209">
        <v>13566</v>
      </c>
      <c r="R24" s="209">
        <v>13276</v>
      </c>
      <c r="S24" s="211">
        <v>97.86</v>
      </c>
      <c r="T24" s="153" t="s">
        <v>650</v>
      </c>
      <c r="U24" s="156" t="s">
        <v>662</v>
      </c>
      <c r="V24" s="35"/>
    </row>
    <row r="25" spans="1:22" x14ac:dyDescent="0.2">
      <c r="A25" s="10">
        <v>13</v>
      </c>
      <c r="B25" s="83" t="s">
        <v>24</v>
      </c>
      <c r="C25" s="14" t="s">
        <v>25</v>
      </c>
      <c r="D25" s="15" t="s">
        <v>634</v>
      </c>
      <c r="E25" s="215">
        <v>112461</v>
      </c>
      <c r="F25" s="215">
        <v>108764</v>
      </c>
      <c r="G25" s="248">
        <v>96.71</v>
      </c>
      <c r="H25" s="169"/>
      <c r="I25" s="209">
        <v>114181</v>
      </c>
      <c r="J25" s="209">
        <v>109325</v>
      </c>
      <c r="K25" s="211">
        <v>95.75</v>
      </c>
      <c r="M25" s="220">
        <v>82709</v>
      </c>
      <c r="N25" s="220">
        <v>81443</v>
      </c>
      <c r="O25" s="221">
        <v>98.47</v>
      </c>
      <c r="Q25" s="209">
        <v>47269</v>
      </c>
      <c r="R25" s="209">
        <v>45472</v>
      </c>
      <c r="S25" s="211">
        <v>96.2</v>
      </c>
      <c r="T25" s="153" t="s">
        <v>652</v>
      </c>
      <c r="U25" s="156" t="s">
        <v>660</v>
      </c>
      <c r="V25" s="35"/>
    </row>
    <row r="26" spans="1:22" x14ac:dyDescent="0.2">
      <c r="A26" s="10">
        <v>14</v>
      </c>
      <c r="B26" s="83" t="s">
        <v>26</v>
      </c>
      <c r="C26" s="14" t="s">
        <v>27</v>
      </c>
      <c r="D26" s="15" t="s">
        <v>634</v>
      </c>
      <c r="E26" s="215">
        <v>109766</v>
      </c>
      <c r="F26" s="215">
        <v>107960</v>
      </c>
      <c r="G26" s="248">
        <v>98.35</v>
      </c>
      <c r="H26" s="169"/>
      <c r="I26" s="209">
        <v>114989</v>
      </c>
      <c r="J26" s="209">
        <v>112636</v>
      </c>
      <c r="K26" s="211">
        <v>97.95</v>
      </c>
      <c r="M26" s="220">
        <v>78626</v>
      </c>
      <c r="N26" s="220">
        <v>77359</v>
      </c>
      <c r="O26" s="221">
        <v>98.39</v>
      </c>
      <c r="Q26" s="209">
        <v>46950</v>
      </c>
      <c r="R26" s="209">
        <v>46777</v>
      </c>
      <c r="S26" s="211">
        <v>99.63</v>
      </c>
      <c r="T26" s="153" t="s">
        <v>649</v>
      </c>
      <c r="U26" s="156" t="s">
        <v>665</v>
      </c>
      <c r="V26" s="35"/>
    </row>
    <row r="27" spans="1:22" x14ac:dyDescent="0.2">
      <c r="A27" s="10">
        <v>15</v>
      </c>
      <c r="B27" s="83" t="s">
        <v>28</v>
      </c>
      <c r="C27" s="14" t="s">
        <v>29</v>
      </c>
      <c r="D27" s="15" t="s">
        <v>634</v>
      </c>
      <c r="E27" s="215">
        <v>70249</v>
      </c>
      <c r="F27" s="215">
        <v>67428</v>
      </c>
      <c r="G27" s="248">
        <v>95.98</v>
      </c>
      <c r="H27" s="169"/>
      <c r="I27" s="209">
        <v>73146</v>
      </c>
      <c r="J27" s="209">
        <v>70198</v>
      </c>
      <c r="K27" s="211">
        <v>95.97</v>
      </c>
      <c r="M27" s="220">
        <v>50405</v>
      </c>
      <c r="N27" s="220">
        <v>50132</v>
      </c>
      <c r="O27" s="221">
        <v>99.46</v>
      </c>
      <c r="Q27" s="209">
        <v>36545</v>
      </c>
      <c r="R27" s="209">
        <v>36152</v>
      </c>
      <c r="S27" s="211">
        <v>98.92</v>
      </c>
      <c r="T27" s="153" t="s">
        <v>651</v>
      </c>
      <c r="U27" s="156" t="s">
        <v>663</v>
      </c>
      <c r="V27" s="35"/>
    </row>
    <row r="28" spans="1:22" x14ac:dyDescent="0.2">
      <c r="A28" s="10">
        <v>16</v>
      </c>
      <c r="B28" s="83" t="s">
        <v>568</v>
      </c>
      <c r="C28" s="14" t="s">
        <v>30</v>
      </c>
      <c r="D28" s="15" t="s">
        <v>633</v>
      </c>
      <c r="E28" s="215">
        <v>115245</v>
      </c>
      <c r="F28" s="215">
        <v>113104</v>
      </c>
      <c r="G28" s="248">
        <v>98.14</v>
      </c>
      <c r="H28" s="169"/>
      <c r="I28" s="209">
        <v>119792</v>
      </c>
      <c r="J28" s="209">
        <v>117958</v>
      </c>
      <c r="K28" s="211">
        <v>98.47</v>
      </c>
      <c r="M28" s="220">
        <v>71129</v>
      </c>
      <c r="N28" s="220">
        <v>69748</v>
      </c>
      <c r="O28" s="221">
        <v>98.06</v>
      </c>
      <c r="Q28" s="209">
        <v>29549</v>
      </c>
      <c r="R28" s="209">
        <v>27881</v>
      </c>
      <c r="S28" s="211">
        <v>94.36</v>
      </c>
      <c r="T28" s="153" t="s">
        <v>655</v>
      </c>
      <c r="U28" s="156" t="s">
        <v>666</v>
      </c>
      <c r="V28" s="35"/>
    </row>
    <row r="29" spans="1:22" x14ac:dyDescent="0.2">
      <c r="A29" s="10">
        <v>17</v>
      </c>
      <c r="B29" s="83" t="s">
        <v>569</v>
      </c>
      <c r="C29" s="14" t="s">
        <v>556</v>
      </c>
      <c r="D29" s="15" t="s">
        <v>633</v>
      </c>
      <c r="E29" s="215">
        <v>111923</v>
      </c>
      <c r="F29" s="215">
        <v>109024</v>
      </c>
      <c r="G29" s="248">
        <v>97.41</v>
      </c>
      <c r="H29" s="169"/>
      <c r="I29" s="209">
        <v>115413</v>
      </c>
      <c r="J29" s="209">
        <v>111627</v>
      </c>
      <c r="K29" s="211">
        <v>96.72</v>
      </c>
      <c r="M29" s="220">
        <v>67981</v>
      </c>
      <c r="N29" s="220">
        <v>66431</v>
      </c>
      <c r="O29" s="221">
        <v>97.72</v>
      </c>
      <c r="Q29" s="209">
        <v>44611</v>
      </c>
      <c r="R29" s="209">
        <v>43518</v>
      </c>
      <c r="S29" s="211">
        <v>97.55</v>
      </c>
      <c r="T29" s="153" t="s">
        <v>652</v>
      </c>
      <c r="U29" s="156" t="s">
        <v>660</v>
      </c>
      <c r="V29" s="35"/>
    </row>
    <row r="30" spans="1:22" x14ac:dyDescent="0.2">
      <c r="A30" s="10">
        <v>18</v>
      </c>
      <c r="B30" s="83" t="s">
        <v>31</v>
      </c>
      <c r="C30" s="14" t="s">
        <v>32</v>
      </c>
      <c r="D30" s="15" t="s">
        <v>625</v>
      </c>
      <c r="E30" s="215">
        <v>138685</v>
      </c>
      <c r="F30" s="215">
        <v>133566</v>
      </c>
      <c r="G30" s="248">
        <v>96.31</v>
      </c>
      <c r="H30" s="169"/>
      <c r="I30" s="209">
        <v>142541</v>
      </c>
      <c r="J30" s="209">
        <v>135549</v>
      </c>
      <c r="K30" s="211">
        <v>95.09</v>
      </c>
      <c r="M30" s="220">
        <v>78182</v>
      </c>
      <c r="N30" s="220">
        <v>77076</v>
      </c>
      <c r="O30" s="221">
        <v>98.59</v>
      </c>
      <c r="Q30" s="209">
        <v>49059</v>
      </c>
      <c r="R30" s="209">
        <v>44558</v>
      </c>
      <c r="S30" s="211">
        <v>90.83</v>
      </c>
      <c r="T30" s="153" t="s">
        <v>653</v>
      </c>
      <c r="U30" s="156" t="s">
        <v>658</v>
      </c>
      <c r="V30" s="35"/>
    </row>
    <row r="31" spans="1:22" x14ac:dyDescent="0.2">
      <c r="A31" s="10">
        <v>19</v>
      </c>
      <c r="B31" s="83" t="s">
        <v>33</v>
      </c>
      <c r="C31" s="14" t="s">
        <v>34</v>
      </c>
      <c r="D31" s="15" t="s">
        <v>635</v>
      </c>
      <c r="E31" s="215">
        <v>415415</v>
      </c>
      <c r="F31" s="215">
        <v>391655</v>
      </c>
      <c r="G31" s="248">
        <v>94.28</v>
      </c>
      <c r="H31" s="169"/>
      <c r="I31" s="209">
        <v>425716</v>
      </c>
      <c r="J31" s="209">
        <v>394302</v>
      </c>
      <c r="K31" s="211">
        <v>92.62</v>
      </c>
      <c r="M31" s="220">
        <v>443544</v>
      </c>
      <c r="N31" s="220">
        <v>429794</v>
      </c>
      <c r="O31" s="221">
        <v>96.9</v>
      </c>
      <c r="Q31" s="209">
        <v>263711</v>
      </c>
      <c r="R31" s="209">
        <v>240715</v>
      </c>
      <c r="S31" s="211">
        <v>91.28</v>
      </c>
      <c r="T31" s="153" t="s">
        <v>656</v>
      </c>
      <c r="U31" s="156" t="s">
        <v>664</v>
      </c>
      <c r="V31" s="35"/>
    </row>
    <row r="32" spans="1:22" x14ac:dyDescent="0.2">
      <c r="A32" s="10">
        <v>20</v>
      </c>
      <c r="B32" s="83" t="s">
        <v>35</v>
      </c>
      <c r="C32" s="14" t="s">
        <v>36</v>
      </c>
      <c r="D32" s="15" t="s">
        <v>634</v>
      </c>
      <c r="E32" s="215">
        <v>62251</v>
      </c>
      <c r="F32" s="215">
        <v>61029</v>
      </c>
      <c r="G32" s="248">
        <v>98.04</v>
      </c>
      <c r="H32" s="169"/>
      <c r="I32" s="209">
        <v>64538</v>
      </c>
      <c r="J32" s="209">
        <v>63110</v>
      </c>
      <c r="K32" s="211">
        <v>97.79</v>
      </c>
      <c r="M32" s="220">
        <v>48566</v>
      </c>
      <c r="N32" s="220">
        <v>48158</v>
      </c>
      <c r="O32" s="221">
        <v>99.16</v>
      </c>
      <c r="Q32" s="209">
        <v>27077</v>
      </c>
      <c r="R32" s="209">
        <v>26627</v>
      </c>
      <c r="S32" s="211">
        <v>98.34</v>
      </c>
      <c r="T32" s="153" t="s">
        <v>651</v>
      </c>
      <c r="U32" s="156" t="s">
        <v>663</v>
      </c>
      <c r="V32" s="35"/>
    </row>
    <row r="33" spans="1:22" x14ac:dyDescent="0.2">
      <c r="A33" s="10">
        <v>21</v>
      </c>
      <c r="B33" s="83" t="s">
        <v>570</v>
      </c>
      <c r="C33" s="14" t="s">
        <v>37</v>
      </c>
      <c r="D33" s="15" t="s">
        <v>633</v>
      </c>
      <c r="E33" s="215">
        <v>64202</v>
      </c>
      <c r="F33" s="215">
        <v>60926</v>
      </c>
      <c r="G33" s="248">
        <v>94.9</v>
      </c>
      <c r="H33" s="169"/>
      <c r="I33" s="209">
        <v>64903</v>
      </c>
      <c r="J33" s="209">
        <v>61508</v>
      </c>
      <c r="K33" s="211">
        <v>94.77</v>
      </c>
      <c r="M33" s="220">
        <v>45568</v>
      </c>
      <c r="N33" s="220">
        <v>44787</v>
      </c>
      <c r="O33" s="221">
        <v>98.29</v>
      </c>
      <c r="Q33" s="209">
        <v>27781</v>
      </c>
      <c r="R33" s="209">
        <v>26815</v>
      </c>
      <c r="S33" s="211">
        <v>96.52</v>
      </c>
      <c r="T33" s="153" t="s">
        <v>650</v>
      </c>
      <c r="U33" s="156" t="s">
        <v>662</v>
      </c>
      <c r="V33" s="35"/>
    </row>
    <row r="34" spans="1:22" x14ac:dyDescent="0.2">
      <c r="A34" s="10">
        <v>22</v>
      </c>
      <c r="B34" s="83" t="s">
        <v>571</v>
      </c>
      <c r="C34" s="14" t="s">
        <v>38</v>
      </c>
      <c r="D34" s="15" t="s">
        <v>633</v>
      </c>
      <c r="E34" s="215">
        <v>70825</v>
      </c>
      <c r="F34" s="215">
        <v>64795</v>
      </c>
      <c r="G34" s="248">
        <v>91.49</v>
      </c>
      <c r="H34" s="169"/>
      <c r="I34" s="209">
        <v>71349</v>
      </c>
      <c r="J34" s="209">
        <v>62613</v>
      </c>
      <c r="K34" s="211">
        <v>87.76</v>
      </c>
      <c r="M34" s="220">
        <v>48144</v>
      </c>
      <c r="N34" s="220">
        <v>46038</v>
      </c>
      <c r="O34" s="221">
        <v>95.63</v>
      </c>
      <c r="Q34" s="209">
        <v>18050</v>
      </c>
      <c r="R34" s="209">
        <v>15482</v>
      </c>
      <c r="S34" s="211">
        <v>85.77</v>
      </c>
      <c r="T34" s="153" t="s">
        <v>650</v>
      </c>
      <c r="U34" s="156" t="s">
        <v>662</v>
      </c>
      <c r="V34" s="35"/>
    </row>
    <row r="35" spans="1:22" x14ac:dyDescent="0.2">
      <c r="A35" s="10">
        <v>23</v>
      </c>
      <c r="B35" s="83" t="s">
        <v>39</v>
      </c>
      <c r="C35" s="14" t="s">
        <v>40</v>
      </c>
      <c r="D35" s="15" t="s">
        <v>634</v>
      </c>
      <c r="E35" s="215">
        <v>42019</v>
      </c>
      <c r="F35" s="215">
        <v>40886</v>
      </c>
      <c r="G35" s="248">
        <v>97.3</v>
      </c>
      <c r="H35" s="169"/>
      <c r="I35" s="209">
        <v>43005</v>
      </c>
      <c r="J35" s="209">
        <v>41288</v>
      </c>
      <c r="K35" s="211">
        <v>96.01</v>
      </c>
      <c r="M35" s="220">
        <v>28331</v>
      </c>
      <c r="N35" s="220">
        <v>28010</v>
      </c>
      <c r="O35" s="221">
        <v>98.87</v>
      </c>
      <c r="Q35" s="209">
        <v>20911</v>
      </c>
      <c r="R35" s="209">
        <v>20561</v>
      </c>
      <c r="S35" s="211">
        <v>98.33</v>
      </c>
      <c r="T35" s="153" t="s">
        <v>651</v>
      </c>
      <c r="U35" s="156" t="s">
        <v>663</v>
      </c>
      <c r="V35" s="35"/>
    </row>
    <row r="36" spans="1:22" x14ac:dyDescent="0.2">
      <c r="A36" s="10">
        <v>24</v>
      </c>
      <c r="B36" s="83" t="s">
        <v>41</v>
      </c>
      <c r="C36" s="14" t="s">
        <v>42</v>
      </c>
      <c r="D36" s="15" t="s">
        <v>635</v>
      </c>
      <c r="E36" s="215">
        <v>136581</v>
      </c>
      <c r="F36" s="215">
        <v>129933</v>
      </c>
      <c r="G36" s="248">
        <v>95.13</v>
      </c>
      <c r="H36" s="169"/>
      <c r="I36" s="209">
        <v>138315</v>
      </c>
      <c r="J36" s="209">
        <v>130799</v>
      </c>
      <c r="K36" s="211">
        <v>94.57</v>
      </c>
      <c r="M36" s="220">
        <v>91317</v>
      </c>
      <c r="N36" s="220">
        <v>86708</v>
      </c>
      <c r="O36" s="221">
        <v>94.95</v>
      </c>
      <c r="Q36" s="209">
        <v>51913</v>
      </c>
      <c r="R36" s="209">
        <v>46462</v>
      </c>
      <c r="S36" s="211">
        <v>89.5</v>
      </c>
      <c r="T36" s="153" t="s">
        <v>650</v>
      </c>
      <c r="U36" s="156" t="s">
        <v>662</v>
      </c>
      <c r="V36" s="35"/>
    </row>
    <row r="37" spans="1:22" x14ac:dyDescent="0.2">
      <c r="A37" s="10">
        <v>25</v>
      </c>
      <c r="B37" s="83" t="s">
        <v>43</v>
      </c>
      <c r="C37" s="14" t="s">
        <v>44</v>
      </c>
      <c r="D37" s="15" t="s">
        <v>634</v>
      </c>
      <c r="E37" s="215">
        <v>34472</v>
      </c>
      <c r="F37" s="215">
        <v>33042</v>
      </c>
      <c r="G37" s="248">
        <v>95.85</v>
      </c>
      <c r="H37" s="169"/>
      <c r="I37" s="209">
        <v>35928</v>
      </c>
      <c r="J37" s="209">
        <v>33846</v>
      </c>
      <c r="K37" s="211">
        <v>94.21</v>
      </c>
      <c r="M37" s="220">
        <v>20313</v>
      </c>
      <c r="N37" s="220">
        <v>19863</v>
      </c>
      <c r="O37" s="221">
        <v>97.78</v>
      </c>
      <c r="Q37" s="209">
        <v>10888</v>
      </c>
      <c r="R37" s="209">
        <v>10518</v>
      </c>
      <c r="S37" s="211">
        <v>96.6</v>
      </c>
      <c r="T37" s="153" t="s">
        <v>651</v>
      </c>
      <c r="U37" s="156" t="s">
        <v>663</v>
      </c>
      <c r="V37" s="35"/>
    </row>
    <row r="38" spans="1:22" x14ac:dyDescent="0.2">
      <c r="A38" s="10">
        <v>26</v>
      </c>
      <c r="B38" s="200" t="s">
        <v>673</v>
      </c>
      <c r="C38" s="205" t="s">
        <v>674</v>
      </c>
      <c r="D38" s="15" t="s">
        <v>633</v>
      </c>
      <c r="E38" s="215">
        <v>255678</v>
      </c>
      <c r="F38" s="215">
        <v>248422</v>
      </c>
      <c r="G38" s="248">
        <v>97.16</v>
      </c>
      <c r="H38" s="212"/>
      <c r="I38" s="209">
        <v>261664</v>
      </c>
      <c r="J38" s="209">
        <v>248883</v>
      </c>
      <c r="K38" s="211">
        <v>95.12</v>
      </c>
      <c r="L38" s="216"/>
      <c r="M38" s="220">
        <v>149914</v>
      </c>
      <c r="N38" s="220">
        <v>147017</v>
      </c>
      <c r="O38" s="221">
        <v>98.07</v>
      </c>
      <c r="Q38" s="209">
        <v>66852</v>
      </c>
      <c r="R38" s="209">
        <v>60613</v>
      </c>
      <c r="S38" s="211">
        <v>90.67</v>
      </c>
      <c r="T38" s="153" t="s">
        <v>655</v>
      </c>
      <c r="U38" s="156" t="s">
        <v>666</v>
      </c>
      <c r="V38" s="35"/>
    </row>
    <row r="39" spans="1:22" x14ac:dyDescent="0.2">
      <c r="A39" s="10">
        <v>27</v>
      </c>
      <c r="B39" s="83" t="s">
        <v>572</v>
      </c>
      <c r="C39" s="14" t="s">
        <v>45</v>
      </c>
      <c r="D39" s="15" t="s">
        <v>633</v>
      </c>
      <c r="E39" s="215">
        <v>76195</v>
      </c>
      <c r="F39" s="215">
        <v>74571</v>
      </c>
      <c r="G39" s="248">
        <v>97.87</v>
      </c>
      <c r="H39" s="169"/>
      <c r="I39" s="209">
        <v>80230</v>
      </c>
      <c r="J39" s="209">
        <v>78552</v>
      </c>
      <c r="K39" s="211">
        <v>97.91</v>
      </c>
      <c r="M39" s="220">
        <v>75416</v>
      </c>
      <c r="N39" s="220">
        <v>75316</v>
      </c>
      <c r="O39" s="221">
        <v>99.87</v>
      </c>
      <c r="Q39" s="209">
        <v>52250</v>
      </c>
      <c r="R39" s="209">
        <v>50620</v>
      </c>
      <c r="S39" s="211">
        <v>96.88</v>
      </c>
      <c r="T39" s="153" t="s">
        <v>649</v>
      </c>
      <c r="U39" s="156" t="s">
        <v>665</v>
      </c>
      <c r="V39" s="35"/>
    </row>
    <row r="40" spans="1:22" x14ac:dyDescent="0.2">
      <c r="A40" s="10">
        <v>28</v>
      </c>
      <c r="B40" s="83" t="s">
        <v>46</v>
      </c>
      <c r="C40" s="14" t="s">
        <v>47</v>
      </c>
      <c r="D40" s="15" t="s">
        <v>635</v>
      </c>
      <c r="E40" s="215">
        <v>239322</v>
      </c>
      <c r="F40" s="215">
        <v>225091</v>
      </c>
      <c r="G40" s="248">
        <v>94.05</v>
      </c>
      <c r="H40" s="169"/>
      <c r="I40" s="209">
        <v>241549</v>
      </c>
      <c r="J40" s="209">
        <v>227488</v>
      </c>
      <c r="K40" s="211">
        <v>94.18</v>
      </c>
      <c r="M40" s="220">
        <v>140358</v>
      </c>
      <c r="N40" s="220">
        <v>135729</v>
      </c>
      <c r="O40" s="221">
        <v>96.7</v>
      </c>
      <c r="Q40" s="209">
        <v>85033</v>
      </c>
      <c r="R40" s="209">
        <v>78502</v>
      </c>
      <c r="S40" s="211">
        <v>92.32</v>
      </c>
      <c r="T40" s="153" t="s">
        <v>654</v>
      </c>
      <c r="U40" s="156" t="s">
        <v>659</v>
      </c>
      <c r="V40" s="35"/>
    </row>
    <row r="41" spans="1:22" x14ac:dyDescent="0.2">
      <c r="A41" s="10">
        <v>29</v>
      </c>
      <c r="B41" s="83" t="s">
        <v>48</v>
      </c>
      <c r="C41" s="14" t="s">
        <v>49</v>
      </c>
      <c r="D41" s="15" t="s">
        <v>634</v>
      </c>
      <c r="E41" s="215">
        <v>94311</v>
      </c>
      <c r="F41" s="215">
        <v>92430</v>
      </c>
      <c r="G41" s="248">
        <v>98.01</v>
      </c>
      <c r="H41" s="169"/>
      <c r="I41" s="209">
        <v>97927</v>
      </c>
      <c r="J41" s="209">
        <v>94644</v>
      </c>
      <c r="K41" s="211">
        <v>96.65</v>
      </c>
      <c r="M41" s="220">
        <v>43466</v>
      </c>
      <c r="N41" s="220">
        <v>43154</v>
      </c>
      <c r="O41" s="221">
        <v>99.28</v>
      </c>
      <c r="Q41" s="209">
        <v>26476</v>
      </c>
      <c r="R41" s="209">
        <v>25344</v>
      </c>
      <c r="S41" s="211">
        <v>95.72</v>
      </c>
      <c r="T41" s="153" t="s">
        <v>652</v>
      </c>
      <c r="U41" s="156" t="s">
        <v>660</v>
      </c>
      <c r="V41" s="35"/>
    </row>
    <row r="42" spans="1:22" x14ac:dyDescent="0.2">
      <c r="A42" s="10">
        <v>30</v>
      </c>
      <c r="B42" s="83" t="s">
        <v>50</v>
      </c>
      <c r="C42" s="14" t="s">
        <v>51</v>
      </c>
      <c r="D42" s="15" t="s">
        <v>634</v>
      </c>
      <c r="E42" s="215">
        <v>79102</v>
      </c>
      <c r="F42" s="215">
        <v>77132</v>
      </c>
      <c r="G42" s="248">
        <v>97.51</v>
      </c>
      <c r="H42" s="169"/>
      <c r="I42" s="209">
        <v>82170</v>
      </c>
      <c r="J42" s="209">
        <v>79949</v>
      </c>
      <c r="K42" s="211">
        <v>97.3</v>
      </c>
      <c r="M42" s="220">
        <v>34987</v>
      </c>
      <c r="N42" s="220">
        <v>34160</v>
      </c>
      <c r="O42" s="221">
        <v>97.64</v>
      </c>
      <c r="Q42" s="209">
        <v>22122</v>
      </c>
      <c r="R42" s="209">
        <v>21354</v>
      </c>
      <c r="S42" s="211">
        <v>96.53</v>
      </c>
      <c r="T42" s="153" t="s">
        <v>652</v>
      </c>
      <c r="U42" s="156" t="s">
        <v>660</v>
      </c>
      <c r="V42" s="35"/>
    </row>
    <row r="43" spans="1:22" x14ac:dyDescent="0.2">
      <c r="A43" s="10">
        <v>31</v>
      </c>
      <c r="B43" s="83" t="s">
        <v>52</v>
      </c>
      <c r="C43" s="14" t="s">
        <v>53</v>
      </c>
      <c r="D43" s="15" t="s">
        <v>625</v>
      </c>
      <c r="E43" s="215">
        <v>151831</v>
      </c>
      <c r="F43" s="215">
        <v>145596</v>
      </c>
      <c r="G43" s="248">
        <v>95.89</v>
      </c>
      <c r="H43" s="169"/>
      <c r="I43" s="209">
        <v>158592</v>
      </c>
      <c r="J43" s="209">
        <v>145799</v>
      </c>
      <c r="K43" s="211">
        <v>91.93</v>
      </c>
      <c r="M43" s="220">
        <v>128712</v>
      </c>
      <c r="N43" s="220">
        <v>126432</v>
      </c>
      <c r="O43" s="221">
        <v>98.23</v>
      </c>
      <c r="Q43" s="209">
        <v>72573</v>
      </c>
      <c r="R43" s="209">
        <v>63319</v>
      </c>
      <c r="S43" s="211">
        <v>87.25</v>
      </c>
      <c r="T43" s="153" t="s">
        <v>653</v>
      </c>
      <c r="U43" s="156" t="s">
        <v>658</v>
      </c>
      <c r="V43" s="35"/>
    </row>
    <row r="44" spans="1:22" x14ac:dyDescent="0.2">
      <c r="A44" s="10">
        <v>32</v>
      </c>
      <c r="B44" s="83" t="s">
        <v>54</v>
      </c>
      <c r="C44" s="14" t="s">
        <v>55</v>
      </c>
      <c r="D44" s="15" t="s">
        <v>634</v>
      </c>
      <c r="E44" s="215">
        <v>58220</v>
      </c>
      <c r="F44" s="215">
        <v>56957</v>
      </c>
      <c r="G44" s="248">
        <v>97.83</v>
      </c>
      <c r="H44" s="169"/>
      <c r="I44" s="209">
        <v>60094</v>
      </c>
      <c r="J44" s="209">
        <v>58274</v>
      </c>
      <c r="K44" s="211">
        <v>96.97</v>
      </c>
      <c r="M44" s="220">
        <v>27269</v>
      </c>
      <c r="N44" s="220">
        <v>26522</v>
      </c>
      <c r="O44" s="221">
        <v>97.26</v>
      </c>
      <c r="Q44" s="209">
        <v>14812</v>
      </c>
      <c r="R44" s="209">
        <v>13876</v>
      </c>
      <c r="S44" s="211">
        <v>93.68</v>
      </c>
      <c r="T44" s="153" t="s">
        <v>652</v>
      </c>
      <c r="U44" s="156" t="s">
        <v>660</v>
      </c>
      <c r="V44" s="35"/>
    </row>
    <row r="45" spans="1:22" x14ac:dyDescent="0.2">
      <c r="A45" s="10">
        <v>33</v>
      </c>
      <c r="B45" s="83" t="s">
        <v>573</v>
      </c>
      <c r="C45" s="14" t="s">
        <v>56</v>
      </c>
      <c r="D45" s="15" t="s">
        <v>633</v>
      </c>
      <c r="E45" s="215">
        <v>169702</v>
      </c>
      <c r="F45" s="215">
        <v>163571</v>
      </c>
      <c r="G45" s="248">
        <v>96.39</v>
      </c>
      <c r="H45" s="169"/>
      <c r="I45" s="209">
        <v>174284</v>
      </c>
      <c r="J45" s="209">
        <v>165471</v>
      </c>
      <c r="K45" s="211">
        <v>94.94</v>
      </c>
      <c r="M45" s="220">
        <v>119583</v>
      </c>
      <c r="N45" s="220">
        <v>115756</v>
      </c>
      <c r="O45" s="221">
        <v>96.8</v>
      </c>
      <c r="Q45" s="209">
        <v>52940</v>
      </c>
      <c r="R45" s="209">
        <v>44996</v>
      </c>
      <c r="S45" s="211">
        <v>84.99</v>
      </c>
      <c r="T45" s="153" t="s">
        <v>649</v>
      </c>
      <c r="U45" s="156" t="s">
        <v>665</v>
      </c>
      <c r="V45" s="35"/>
    </row>
    <row r="46" spans="1:22" x14ac:dyDescent="0.2">
      <c r="A46" s="10">
        <v>34</v>
      </c>
      <c r="B46" s="83" t="s">
        <v>574</v>
      </c>
      <c r="C46" s="14" t="s">
        <v>57</v>
      </c>
      <c r="D46" s="15" t="s">
        <v>633</v>
      </c>
      <c r="E46" s="215">
        <v>256058</v>
      </c>
      <c r="F46" s="215">
        <v>247750</v>
      </c>
      <c r="G46" s="248">
        <v>96.76</v>
      </c>
      <c r="H46" s="169"/>
      <c r="I46" s="209">
        <v>265174</v>
      </c>
      <c r="J46" s="209">
        <v>252438</v>
      </c>
      <c r="K46" s="211">
        <v>95.2</v>
      </c>
      <c r="M46" s="220">
        <v>232433</v>
      </c>
      <c r="N46" s="220">
        <v>228569</v>
      </c>
      <c r="O46" s="221">
        <v>98.34</v>
      </c>
      <c r="Q46" s="209">
        <v>148453</v>
      </c>
      <c r="R46" s="209">
        <v>136927</v>
      </c>
      <c r="S46" s="211">
        <v>92.24</v>
      </c>
      <c r="T46" s="153" t="s">
        <v>655</v>
      </c>
      <c r="U46" s="156" t="s">
        <v>666</v>
      </c>
      <c r="V46" s="35"/>
    </row>
    <row r="47" spans="1:22" x14ac:dyDescent="0.2">
      <c r="A47" s="10">
        <v>35</v>
      </c>
      <c r="B47" s="83" t="s">
        <v>58</v>
      </c>
      <c r="C47" s="14" t="s">
        <v>59</v>
      </c>
      <c r="D47" s="15" t="s">
        <v>634</v>
      </c>
      <c r="E47" s="215">
        <v>84229</v>
      </c>
      <c r="F47" s="215">
        <v>83237</v>
      </c>
      <c r="G47" s="248">
        <v>98.82</v>
      </c>
      <c r="H47" s="169"/>
      <c r="I47" s="209">
        <v>87401</v>
      </c>
      <c r="J47" s="209">
        <v>86349</v>
      </c>
      <c r="K47" s="211">
        <v>98.8</v>
      </c>
      <c r="M47" s="220">
        <v>31723</v>
      </c>
      <c r="N47" s="220">
        <v>31428</v>
      </c>
      <c r="O47" s="221">
        <v>99.07</v>
      </c>
      <c r="Q47" s="209">
        <v>17958</v>
      </c>
      <c r="R47" s="209">
        <v>17366</v>
      </c>
      <c r="S47" s="211">
        <v>96.7</v>
      </c>
      <c r="T47" s="153" t="s">
        <v>652</v>
      </c>
      <c r="U47" s="156" t="s">
        <v>660</v>
      </c>
      <c r="V47" s="35"/>
    </row>
    <row r="48" spans="1:22" x14ac:dyDescent="0.2">
      <c r="A48" s="10">
        <v>36</v>
      </c>
      <c r="B48" s="83" t="s">
        <v>60</v>
      </c>
      <c r="C48" s="14" t="s">
        <v>61</v>
      </c>
      <c r="D48" s="15" t="s">
        <v>625</v>
      </c>
      <c r="E48" s="215">
        <v>211176</v>
      </c>
      <c r="F48" s="215">
        <v>206677</v>
      </c>
      <c r="G48" s="248">
        <v>97.87</v>
      </c>
      <c r="H48" s="169"/>
      <c r="I48" s="209">
        <v>217882</v>
      </c>
      <c r="J48" s="209">
        <v>210330</v>
      </c>
      <c r="K48" s="211">
        <v>96.53</v>
      </c>
      <c r="M48" s="220">
        <v>94085</v>
      </c>
      <c r="N48" s="220">
        <v>92319</v>
      </c>
      <c r="O48" s="221">
        <v>98.12</v>
      </c>
      <c r="Q48" s="209">
        <v>39223</v>
      </c>
      <c r="R48" s="209">
        <v>36098</v>
      </c>
      <c r="S48" s="211">
        <v>92.03</v>
      </c>
      <c r="T48" s="153" t="s">
        <v>653</v>
      </c>
      <c r="U48" s="156" t="s">
        <v>658</v>
      </c>
      <c r="V48" s="35"/>
    </row>
    <row r="49" spans="1:22" x14ac:dyDescent="0.2">
      <c r="A49" s="10">
        <v>37</v>
      </c>
      <c r="B49" s="83" t="s">
        <v>62</v>
      </c>
      <c r="C49" s="14" t="s">
        <v>63</v>
      </c>
      <c r="D49" s="15" t="s">
        <v>634</v>
      </c>
      <c r="E49" s="215">
        <v>67805</v>
      </c>
      <c r="F49" s="215">
        <v>66800</v>
      </c>
      <c r="G49" s="248">
        <v>98.52</v>
      </c>
      <c r="H49" s="169"/>
      <c r="I49" s="209">
        <v>70008</v>
      </c>
      <c r="J49" s="209">
        <v>68659</v>
      </c>
      <c r="K49" s="211">
        <v>98.07</v>
      </c>
      <c r="M49" s="220">
        <v>25894</v>
      </c>
      <c r="N49" s="220">
        <v>25257</v>
      </c>
      <c r="O49" s="221">
        <v>97.54</v>
      </c>
      <c r="Q49" s="209">
        <v>15624</v>
      </c>
      <c r="R49" s="209">
        <v>14407</v>
      </c>
      <c r="S49" s="211">
        <v>92.21</v>
      </c>
      <c r="T49" s="153" t="s">
        <v>656</v>
      </c>
      <c r="U49" s="156" t="s">
        <v>664</v>
      </c>
      <c r="V49" s="35"/>
    </row>
    <row r="50" spans="1:22" x14ac:dyDescent="0.2">
      <c r="A50" s="10">
        <v>38</v>
      </c>
      <c r="B50" s="83" t="s">
        <v>64</v>
      </c>
      <c r="C50" s="14" t="s">
        <v>65</v>
      </c>
      <c r="D50" s="15" t="s">
        <v>634</v>
      </c>
      <c r="E50" s="215">
        <v>60651</v>
      </c>
      <c r="F50" s="215">
        <v>59108</v>
      </c>
      <c r="G50" s="248">
        <v>97.46</v>
      </c>
      <c r="H50" s="169"/>
      <c r="I50" s="209">
        <v>62498</v>
      </c>
      <c r="J50" s="209">
        <v>60387</v>
      </c>
      <c r="K50" s="211">
        <v>96.62</v>
      </c>
      <c r="M50" s="220">
        <v>40108</v>
      </c>
      <c r="N50" s="220">
        <v>39471</v>
      </c>
      <c r="O50" s="221">
        <v>98.41</v>
      </c>
      <c r="Q50" s="209">
        <v>24271</v>
      </c>
      <c r="R50" s="209">
        <v>23559</v>
      </c>
      <c r="S50" s="211">
        <v>97.07</v>
      </c>
      <c r="T50" s="153" t="s">
        <v>652</v>
      </c>
      <c r="U50" s="156" t="s">
        <v>660</v>
      </c>
      <c r="V50" s="35"/>
    </row>
    <row r="51" spans="1:22" x14ac:dyDescent="0.2">
      <c r="A51" s="10">
        <v>39</v>
      </c>
      <c r="B51" s="83" t="s">
        <v>66</v>
      </c>
      <c r="C51" s="14" t="s">
        <v>67</v>
      </c>
      <c r="D51" s="15" t="s">
        <v>634</v>
      </c>
      <c r="E51" s="215">
        <v>66779</v>
      </c>
      <c r="F51" s="215">
        <v>65625</v>
      </c>
      <c r="G51" s="248">
        <v>98.27</v>
      </c>
      <c r="H51" s="169"/>
      <c r="I51" s="209">
        <v>68979</v>
      </c>
      <c r="J51" s="209">
        <v>66929</v>
      </c>
      <c r="K51" s="211">
        <v>97.03</v>
      </c>
      <c r="M51" s="220">
        <v>27251</v>
      </c>
      <c r="N51" s="220">
        <v>26876</v>
      </c>
      <c r="O51" s="221">
        <v>98.62</v>
      </c>
      <c r="Q51" s="209">
        <v>11048</v>
      </c>
      <c r="R51" s="209">
        <v>10668</v>
      </c>
      <c r="S51" s="211">
        <v>96.56</v>
      </c>
      <c r="T51" s="153" t="s">
        <v>651</v>
      </c>
      <c r="U51" s="156" t="s">
        <v>663</v>
      </c>
      <c r="V51" s="35"/>
    </row>
    <row r="52" spans="1:22" x14ac:dyDescent="0.2">
      <c r="A52" s="10">
        <v>40</v>
      </c>
      <c r="B52" s="200" t="s">
        <v>687</v>
      </c>
      <c r="C52" s="205" t="s">
        <v>689</v>
      </c>
      <c r="D52" s="15" t="s">
        <v>633</v>
      </c>
      <c r="E52" s="215" t="s">
        <v>688</v>
      </c>
      <c r="F52" s="215" t="s">
        <v>688</v>
      </c>
      <c r="G52" s="248" t="s">
        <v>688</v>
      </c>
      <c r="H52" s="169"/>
      <c r="I52" s="209">
        <v>422843</v>
      </c>
      <c r="J52" s="209">
        <v>414875</v>
      </c>
      <c r="K52" s="211">
        <v>98.12</v>
      </c>
      <c r="M52" s="220" t="s">
        <v>688</v>
      </c>
      <c r="N52" s="220" t="s">
        <v>688</v>
      </c>
      <c r="O52" s="221" t="s">
        <v>688</v>
      </c>
      <c r="Q52" s="209">
        <v>105513</v>
      </c>
      <c r="R52" s="209">
        <v>99885</v>
      </c>
      <c r="S52" s="211">
        <v>94.67</v>
      </c>
      <c r="T52" s="153" t="s">
        <v>649</v>
      </c>
      <c r="U52" s="156" t="s">
        <v>665</v>
      </c>
      <c r="V52" s="35"/>
    </row>
    <row r="53" spans="1:22" x14ac:dyDescent="0.2">
      <c r="A53" s="10">
        <v>41</v>
      </c>
      <c r="B53" s="83" t="s">
        <v>68</v>
      </c>
      <c r="C53" s="14" t="s">
        <v>69</v>
      </c>
      <c r="D53" s="15" t="s">
        <v>634</v>
      </c>
      <c r="E53" s="215">
        <v>45764</v>
      </c>
      <c r="F53" s="215">
        <v>43333</v>
      </c>
      <c r="G53" s="248">
        <v>94.69</v>
      </c>
      <c r="H53" s="169"/>
      <c r="I53" s="209">
        <v>46104</v>
      </c>
      <c r="J53" s="209">
        <v>42805</v>
      </c>
      <c r="K53" s="211">
        <v>92.84</v>
      </c>
      <c r="M53" s="220">
        <v>29605</v>
      </c>
      <c r="N53" s="220">
        <v>28953</v>
      </c>
      <c r="O53" s="221">
        <v>97.8</v>
      </c>
      <c r="Q53" s="209">
        <v>18026</v>
      </c>
      <c r="R53" s="209">
        <v>16916</v>
      </c>
      <c r="S53" s="211">
        <v>93.84</v>
      </c>
      <c r="T53" s="153" t="s">
        <v>650</v>
      </c>
      <c r="U53" s="156" t="s">
        <v>662</v>
      </c>
      <c r="V53" s="35"/>
    </row>
    <row r="54" spans="1:22" x14ac:dyDescent="0.2">
      <c r="A54" s="10">
        <v>42</v>
      </c>
      <c r="B54" s="83" t="s">
        <v>70</v>
      </c>
      <c r="C54" s="14" t="s">
        <v>71</v>
      </c>
      <c r="D54" s="15" t="s">
        <v>635</v>
      </c>
      <c r="E54" s="215">
        <v>104032</v>
      </c>
      <c r="F54" s="215">
        <v>100027</v>
      </c>
      <c r="G54" s="248">
        <v>96.15</v>
      </c>
      <c r="H54" s="169"/>
      <c r="I54" s="209">
        <v>106616</v>
      </c>
      <c r="J54" s="209">
        <v>102365</v>
      </c>
      <c r="K54" s="211">
        <v>96.01</v>
      </c>
      <c r="M54" s="220">
        <v>51254</v>
      </c>
      <c r="N54" s="220">
        <v>48914</v>
      </c>
      <c r="O54" s="221">
        <v>95.43</v>
      </c>
      <c r="Q54" s="209">
        <v>26302</v>
      </c>
      <c r="R54" s="209">
        <v>23047</v>
      </c>
      <c r="S54" s="211">
        <v>87.62</v>
      </c>
      <c r="T54" s="153" t="s">
        <v>650</v>
      </c>
      <c r="U54" s="156" t="s">
        <v>662</v>
      </c>
      <c r="V54" s="35"/>
    </row>
    <row r="55" spans="1:22" x14ac:dyDescent="0.2">
      <c r="A55" s="10">
        <v>43</v>
      </c>
      <c r="B55" s="83" t="s">
        <v>72</v>
      </c>
      <c r="C55" s="14" t="s">
        <v>73</v>
      </c>
      <c r="D55" s="15" t="s">
        <v>635</v>
      </c>
      <c r="E55" s="215">
        <v>110785</v>
      </c>
      <c r="F55" s="215">
        <v>106731</v>
      </c>
      <c r="G55" s="248">
        <v>96.34</v>
      </c>
      <c r="H55" s="169"/>
      <c r="I55" s="209">
        <v>113340</v>
      </c>
      <c r="J55" s="209">
        <v>108058</v>
      </c>
      <c r="K55" s="211">
        <v>95.34</v>
      </c>
      <c r="M55" s="220">
        <v>58844</v>
      </c>
      <c r="N55" s="220">
        <v>57266</v>
      </c>
      <c r="O55" s="221">
        <v>97.32</v>
      </c>
      <c r="Q55" s="209">
        <v>37200</v>
      </c>
      <c r="R55" s="209">
        <v>34689</v>
      </c>
      <c r="S55" s="211">
        <v>93.25</v>
      </c>
      <c r="T55" s="153" t="s">
        <v>654</v>
      </c>
      <c r="U55" s="156" t="s">
        <v>659</v>
      </c>
      <c r="V55" s="35"/>
    </row>
    <row r="56" spans="1:22" x14ac:dyDescent="0.2">
      <c r="A56" s="10">
        <v>44</v>
      </c>
      <c r="B56" s="83" t="s">
        <v>74</v>
      </c>
      <c r="C56" s="14" t="s">
        <v>75</v>
      </c>
      <c r="D56" s="15" t="s">
        <v>634</v>
      </c>
      <c r="E56" s="215">
        <v>80175</v>
      </c>
      <c r="F56" s="215">
        <v>78257</v>
      </c>
      <c r="G56" s="248">
        <v>97.61</v>
      </c>
      <c r="H56" s="169"/>
      <c r="I56" s="209">
        <v>81903</v>
      </c>
      <c r="J56" s="209">
        <v>79188</v>
      </c>
      <c r="K56" s="211">
        <v>96.69</v>
      </c>
      <c r="M56" s="220">
        <v>115886</v>
      </c>
      <c r="N56" s="220">
        <v>114266</v>
      </c>
      <c r="O56" s="221">
        <v>98.6</v>
      </c>
      <c r="Q56" s="209">
        <v>65169</v>
      </c>
      <c r="R56" s="209">
        <v>64084</v>
      </c>
      <c r="S56" s="211">
        <v>98.34</v>
      </c>
      <c r="T56" s="153" t="s">
        <v>652</v>
      </c>
      <c r="U56" s="156" t="s">
        <v>660</v>
      </c>
      <c r="V56" s="35"/>
    </row>
    <row r="57" spans="1:22" x14ac:dyDescent="0.2">
      <c r="A57" s="10">
        <v>45</v>
      </c>
      <c r="B57" s="83" t="s">
        <v>76</v>
      </c>
      <c r="C57" s="14" t="s">
        <v>77</v>
      </c>
      <c r="D57" s="15" t="s">
        <v>624</v>
      </c>
      <c r="E57" s="215">
        <v>144100</v>
      </c>
      <c r="F57" s="215">
        <v>137404</v>
      </c>
      <c r="G57" s="248">
        <v>95.35</v>
      </c>
      <c r="H57" s="169"/>
      <c r="I57" s="209">
        <v>151289</v>
      </c>
      <c r="J57" s="209">
        <v>137669</v>
      </c>
      <c r="K57" s="211">
        <v>91</v>
      </c>
      <c r="M57" s="220">
        <v>655120</v>
      </c>
      <c r="N57" s="220">
        <v>648540</v>
      </c>
      <c r="O57" s="221">
        <v>99</v>
      </c>
      <c r="Q57" s="209">
        <v>477448</v>
      </c>
      <c r="R57" s="209">
        <v>441383</v>
      </c>
      <c r="S57" s="211">
        <v>92.45</v>
      </c>
      <c r="T57" s="153" t="s">
        <v>653</v>
      </c>
      <c r="U57" s="156" t="s">
        <v>658</v>
      </c>
      <c r="V57" s="35"/>
    </row>
    <row r="58" spans="1:22" x14ac:dyDescent="0.2">
      <c r="A58" s="10">
        <v>46</v>
      </c>
      <c r="B58" s="83" t="s">
        <v>78</v>
      </c>
      <c r="C58" s="14" t="s">
        <v>79</v>
      </c>
      <c r="D58" s="15" t="s">
        <v>634</v>
      </c>
      <c r="E58" s="215">
        <v>52450</v>
      </c>
      <c r="F58" s="215">
        <v>50909</v>
      </c>
      <c r="G58" s="248">
        <v>97.06</v>
      </c>
      <c r="H58" s="169"/>
      <c r="I58" s="209">
        <v>53835</v>
      </c>
      <c r="J58" s="209">
        <v>51641</v>
      </c>
      <c r="K58" s="211">
        <v>95.92</v>
      </c>
      <c r="M58" s="220">
        <v>33391</v>
      </c>
      <c r="N58" s="220">
        <v>32964</v>
      </c>
      <c r="O58" s="221">
        <v>98.72</v>
      </c>
      <c r="Q58" s="209">
        <v>20036</v>
      </c>
      <c r="R58" s="209">
        <v>19151</v>
      </c>
      <c r="S58" s="211">
        <v>95.58</v>
      </c>
      <c r="T58" s="153" t="s">
        <v>656</v>
      </c>
      <c r="U58" s="156" t="s">
        <v>664</v>
      </c>
      <c r="V58" s="35"/>
    </row>
    <row r="59" spans="1:22" x14ac:dyDescent="0.2">
      <c r="A59" s="10">
        <v>47</v>
      </c>
      <c r="B59" s="83" t="s">
        <v>80</v>
      </c>
      <c r="C59" s="14" t="s">
        <v>81</v>
      </c>
      <c r="D59" s="15" t="s">
        <v>634</v>
      </c>
      <c r="E59" s="215">
        <v>91532</v>
      </c>
      <c r="F59" s="215">
        <v>89743</v>
      </c>
      <c r="G59" s="248">
        <v>98.05</v>
      </c>
      <c r="H59" s="169"/>
      <c r="I59" s="209">
        <v>94390</v>
      </c>
      <c r="J59" s="209">
        <v>91808</v>
      </c>
      <c r="K59" s="211">
        <v>97.26</v>
      </c>
      <c r="M59" s="220">
        <v>54716</v>
      </c>
      <c r="N59" s="220">
        <v>53723</v>
      </c>
      <c r="O59" s="221">
        <v>98.19</v>
      </c>
      <c r="Q59" s="209">
        <v>21612</v>
      </c>
      <c r="R59" s="209">
        <v>20289</v>
      </c>
      <c r="S59" s="211">
        <v>93.88</v>
      </c>
      <c r="T59" s="153" t="s">
        <v>649</v>
      </c>
      <c r="U59" s="156" t="s">
        <v>665</v>
      </c>
      <c r="V59" s="35"/>
    </row>
    <row r="60" spans="1:22" x14ac:dyDescent="0.2">
      <c r="A60" s="10">
        <v>48</v>
      </c>
      <c r="B60" s="83" t="s">
        <v>82</v>
      </c>
      <c r="C60" s="14" t="s">
        <v>83</v>
      </c>
      <c r="D60" s="15" t="s">
        <v>634</v>
      </c>
      <c r="E60" s="215">
        <v>63990</v>
      </c>
      <c r="F60" s="215">
        <v>62144</v>
      </c>
      <c r="G60" s="248">
        <v>97.12</v>
      </c>
      <c r="H60" s="169"/>
      <c r="I60" s="209">
        <v>66570</v>
      </c>
      <c r="J60" s="209">
        <v>63686</v>
      </c>
      <c r="K60" s="211">
        <v>95.67</v>
      </c>
      <c r="M60" s="220">
        <v>44300</v>
      </c>
      <c r="N60" s="220">
        <v>43138</v>
      </c>
      <c r="O60" s="221">
        <v>97.38</v>
      </c>
      <c r="Q60" s="209">
        <v>21598</v>
      </c>
      <c r="R60" s="209">
        <v>20375</v>
      </c>
      <c r="S60" s="211">
        <v>94.34</v>
      </c>
      <c r="T60" s="153" t="s">
        <v>650</v>
      </c>
      <c r="U60" s="156" t="s">
        <v>662</v>
      </c>
      <c r="V60" s="35"/>
    </row>
    <row r="61" spans="1:22" x14ac:dyDescent="0.2">
      <c r="A61" s="10">
        <v>49</v>
      </c>
      <c r="B61" s="83" t="s">
        <v>84</v>
      </c>
      <c r="C61" s="14" t="s">
        <v>85</v>
      </c>
      <c r="D61" s="15" t="s">
        <v>634</v>
      </c>
      <c r="E61" s="215">
        <v>56162</v>
      </c>
      <c r="F61" s="215">
        <v>55012</v>
      </c>
      <c r="G61" s="248">
        <v>97.95</v>
      </c>
      <c r="H61" s="169"/>
      <c r="I61" s="209">
        <v>58039</v>
      </c>
      <c r="J61" s="209">
        <v>55833</v>
      </c>
      <c r="K61" s="211">
        <v>96.2</v>
      </c>
      <c r="M61" s="220">
        <v>14657</v>
      </c>
      <c r="N61" s="220">
        <v>14515</v>
      </c>
      <c r="O61" s="221">
        <v>99.03</v>
      </c>
      <c r="Q61" s="209">
        <v>6246</v>
      </c>
      <c r="R61" s="209">
        <v>5981</v>
      </c>
      <c r="S61" s="211">
        <v>95.76</v>
      </c>
      <c r="T61" s="153" t="s">
        <v>652</v>
      </c>
      <c r="U61" s="156" t="s">
        <v>660</v>
      </c>
      <c r="V61" s="35"/>
    </row>
    <row r="62" spans="1:22" x14ac:dyDescent="0.2">
      <c r="A62" s="10">
        <v>50</v>
      </c>
      <c r="B62" s="83" t="s">
        <v>549</v>
      </c>
      <c r="C62" s="14" t="s">
        <v>557</v>
      </c>
      <c r="D62" s="15" t="s">
        <v>633</v>
      </c>
      <c r="E62" s="215">
        <v>199304</v>
      </c>
      <c r="F62" s="215">
        <v>194990</v>
      </c>
      <c r="G62" s="248">
        <v>97.84</v>
      </c>
      <c r="H62" s="169"/>
      <c r="I62" s="209">
        <v>209349</v>
      </c>
      <c r="J62" s="209">
        <v>202883</v>
      </c>
      <c r="K62" s="211">
        <v>96.91</v>
      </c>
      <c r="M62" s="220">
        <v>90662</v>
      </c>
      <c r="N62" s="220">
        <v>89767</v>
      </c>
      <c r="O62" s="221">
        <v>99.01</v>
      </c>
      <c r="Q62" s="209">
        <v>58070</v>
      </c>
      <c r="R62" s="209">
        <v>56006</v>
      </c>
      <c r="S62" s="211">
        <v>96.45</v>
      </c>
      <c r="T62" s="153" t="s">
        <v>652</v>
      </c>
      <c r="U62" s="156" t="s">
        <v>660</v>
      </c>
      <c r="V62" s="35"/>
    </row>
    <row r="63" spans="1:22" x14ac:dyDescent="0.2">
      <c r="A63" s="10">
        <v>51</v>
      </c>
      <c r="B63" s="83" t="s">
        <v>86</v>
      </c>
      <c r="C63" s="14" t="s">
        <v>87</v>
      </c>
      <c r="D63" s="15" t="s">
        <v>634</v>
      </c>
      <c r="E63" s="215">
        <v>102984</v>
      </c>
      <c r="F63" s="215">
        <v>100542</v>
      </c>
      <c r="G63" s="248">
        <v>97.63</v>
      </c>
      <c r="H63" s="169"/>
      <c r="I63" s="209">
        <v>107334</v>
      </c>
      <c r="J63" s="209">
        <v>104522</v>
      </c>
      <c r="K63" s="211">
        <v>97.38</v>
      </c>
      <c r="M63" s="220">
        <v>48633</v>
      </c>
      <c r="N63" s="220">
        <v>48033</v>
      </c>
      <c r="O63" s="221">
        <v>98.77</v>
      </c>
      <c r="Q63" s="209">
        <v>30395</v>
      </c>
      <c r="R63" s="209">
        <v>29076</v>
      </c>
      <c r="S63" s="211">
        <v>95.66</v>
      </c>
      <c r="T63" s="153" t="s">
        <v>651</v>
      </c>
      <c r="U63" s="156" t="s">
        <v>663</v>
      </c>
      <c r="V63" s="35"/>
    </row>
    <row r="64" spans="1:22" x14ac:dyDescent="0.2">
      <c r="A64" s="10">
        <v>52</v>
      </c>
      <c r="B64" s="83" t="s">
        <v>88</v>
      </c>
      <c r="C64" s="14" t="s">
        <v>89</v>
      </c>
      <c r="D64" s="15" t="s">
        <v>634</v>
      </c>
      <c r="E64" s="215">
        <v>118890</v>
      </c>
      <c r="F64" s="215">
        <v>115578</v>
      </c>
      <c r="G64" s="248">
        <v>97.21</v>
      </c>
      <c r="H64" s="169"/>
      <c r="I64" s="209">
        <v>124202</v>
      </c>
      <c r="J64" s="209">
        <v>119983</v>
      </c>
      <c r="K64" s="211">
        <v>96.6</v>
      </c>
      <c r="M64" s="220">
        <v>81835</v>
      </c>
      <c r="N64" s="220">
        <v>80003</v>
      </c>
      <c r="O64" s="221">
        <v>97.76</v>
      </c>
      <c r="Q64" s="209">
        <v>43830</v>
      </c>
      <c r="R64" s="209">
        <v>41619</v>
      </c>
      <c r="S64" s="211">
        <v>94.96</v>
      </c>
      <c r="T64" s="153" t="s">
        <v>652</v>
      </c>
      <c r="U64" s="156" t="s">
        <v>660</v>
      </c>
      <c r="V64" s="35"/>
    </row>
    <row r="65" spans="1:22" x14ac:dyDescent="0.2">
      <c r="A65" s="10">
        <v>53</v>
      </c>
      <c r="B65" s="83" t="s">
        <v>90</v>
      </c>
      <c r="C65" s="14" t="s">
        <v>91</v>
      </c>
      <c r="D65" s="15" t="s">
        <v>634</v>
      </c>
      <c r="E65" s="215">
        <v>76011</v>
      </c>
      <c r="F65" s="215">
        <v>74402</v>
      </c>
      <c r="G65" s="248">
        <v>97.88</v>
      </c>
      <c r="H65" s="169"/>
      <c r="I65" s="209">
        <v>77869</v>
      </c>
      <c r="J65" s="209">
        <v>75943</v>
      </c>
      <c r="K65" s="211">
        <v>97.53</v>
      </c>
      <c r="M65" s="220">
        <v>56766</v>
      </c>
      <c r="N65" s="220">
        <v>55765</v>
      </c>
      <c r="O65" s="221">
        <v>98.24</v>
      </c>
      <c r="Q65" s="209">
        <v>21913</v>
      </c>
      <c r="R65" s="209">
        <v>19879</v>
      </c>
      <c r="S65" s="211">
        <v>90.72</v>
      </c>
      <c r="T65" s="153" t="s">
        <v>655</v>
      </c>
      <c r="U65" s="156" t="s">
        <v>666</v>
      </c>
      <c r="V65" s="35"/>
    </row>
    <row r="66" spans="1:22" x14ac:dyDescent="0.2">
      <c r="A66" s="10">
        <v>54</v>
      </c>
      <c r="B66" s="83" t="s">
        <v>92</v>
      </c>
      <c r="C66" s="14" t="s">
        <v>93</v>
      </c>
      <c r="D66" s="15" t="s">
        <v>634</v>
      </c>
      <c r="E66" s="215">
        <v>104968</v>
      </c>
      <c r="F66" s="215">
        <v>102901</v>
      </c>
      <c r="G66" s="248">
        <v>98.03</v>
      </c>
      <c r="H66" s="169"/>
      <c r="I66" s="209">
        <v>110543</v>
      </c>
      <c r="J66" s="209">
        <v>107731</v>
      </c>
      <c r="K66" s="211">
        <v>97.46</v>
      </c>
      <c r="M66" s="220">
        <v>102536</v>
      </c>
      <c r="N66" s="220">
        <v>100993</v>
      </c>
      <c r="O66" s="221">
        <v>98.5</v>
      </c>
      <c r="Q66" s="209">
        <v>46050</v>
      </c>
      <c r="R66" s="209">
        <v>44951</v>
      </c>
      <c r="S66" s="211">
        <v>97.61</v>
      </c>
      <c r="T66" s="153" t="s">
        <v>649</v>
      </c>
      <c r="U66" s="156" t="s">
        <v>665</v>
      </c>
      <c r="V66" s="35"/>
    </row>
    <row r="67" spans="1:22" x14ac:dyDescent="0.2">
      <c r="A67" s="10">
        <v>55</v>
      </c>
      <c r="B67" s="83" t="s">
        <v>550</v>
      </c>
      <c r="C67" s="14" t="s">
        <v>558</v>
      </c>
      <c r="D67" s="15" t="s">
        <v>633</v>
      </c>
      <c r="E67" s="215">
        <v>269592</v>
      </c>
      <c r="F67" s="215">
        <v>263948</v>
      </c>
      <c r="G67" s="248">
        <v>97.91</v>
      </c>
      <c r="H67" s="169"/>
      <c r="I67" s="209">
        <v>281035</v>
      </c>
      <c r="J67" s="209">
        <v>273695</v>
      </c>
      <c r="K67" s="211">
        <v>97.39</v>
      </c>
      <c r="M67" s="220">
        <v>145964</v>
      </c>
      <c r="N67" s="220">
        <v>143382</v>
      </c>
      <c r="O67" s="221">
        <v>98.23</v>
      </c>
      <c r="Q67" s="209">
        <v>84919</v>
      </c>
      <c r="R67" s="209">
        <v>78458</v>
      </c>
      <c r="S67" s="211">
        <v>92.39</v>
      </c>
      <c r="T67" s="153" t="s">
        <v>650</v>
      </c>
      <c r="U67" s="156" t="s">
        <v>662</v>
      </c>
      <c r="V67" s="35"/>
    </row>
    <row r="68" spans="1:22" x14ac:dyDescent="0.2">
      <c r="A68" s="10">
        <v>56</v>
      </c>
      <c r="B68" s="83" t="s">
        <v>551</v>
      </c>
      <c r="C68" s="14" t="s">
        <v>559</v>
      </c>
      <c r="D68" s="15" t="s">
        <v>633</v>
      </c>
      <c r="E68" s="215">
        <v>227492</v>
      </c>
      <c r="F68" s="215">
        <v>221200</v>
      </c>
      <c r="G68" s="248">
        <v>97.23</v>
      </c>
      <c r="H68" s="169"/>
      <c r="I68" s="209">
        <v>235703</v>
      </c>
      <c r="J68" s="209">
        <v>228630</v>
      </c>
      <c r="K68" s="211">
        <v>97</v>
      </c>
      <c r="M68" s="220">
        <v>165208</v>
      </c>
      <c r="N68" s="220">
        <v>162332</v>
      </c>
      <c r="O68" s="221">
        <v>98.26</v>
      </c>
      <c r="Q68" s="209">
        <v>85204</v>
      </c>
      <c r="R68" s="209">
        <v>80222</v>
      </c>
      <c r="S68" s="211">
        <v>94.15</v>
      </c>
      <c r="T68" s="153" t="s">
        <v>650</v>
      </c>
      <c r="U68" s="156" t="s">
        <v>662</v>
      </c>
      <c r="V68" s="35"/>
    </row>
    <row r="69" spans="1:22" x14ac:dyDescent="0.2">
      <c r="A69" s="10">
        <v>57</v>
      </c>
      <c r="B69" s="83" t="s">
        <v>94</v>
      </c>
      <c r="C69" s="14" t="s">
        <v>95</v>
      </c>
      <c r="D69" s="15" t="s">
        <v>634</v>
      </c>
      <c r="E69" s="215">
        <v>52742</v>
      </c>
      <c r="F69" s="215">
        <v>51017</v>
      </c>
      <c r="G69" s="248">
        <v>96.73</v>
      </c>
      <c r="H69" s="169"/>
      <c r="I69" s="209">
        <v>53309</v>
      </c>
      <c r="J69" s="209">
        <v>50888</v>
      </c>
      <c r="K69" s="211">
        <v>95.46</v>
      </c>
      <c r="M69" s="220">
        <v>41495</v>
      </c>
      <c r="N69" s="220">
        <v>40765</v>
      </c>
      <c r="O69" s="221">
        <v>98.24</v>
      </c>
      <c r="Q69" s="209">
        <v>23513</v>
      </c>
      <c r="R69" s="209">
        <v>22270</v>
      </c>
      <c r="S69" s="211">
        <v>94.71</v>
      </c>
      <c r="T69" s="153" t="s">
        <v>651</v>
      </c>
      <c r="U69" s="156" t="s">
        <v>663</v>
      </c>
      <c r="V69" s="35"/>
    </row>
    <row r="70" spans="1:22" x14ac:dyDescent="0.2">
      <c r="A70" s="10">
        <v>58</v>
      </c>
      <c r="B70" s="83" t="s">
        <v>96</v>
      </c>
      <c r="C70" s="14" t="s">
        <v>97</v>
      </c>
      <c r="D70" s="15" t="s">
        <v>634</v>
      </c>
      <c r="E70" s="215">
        <v>96306</v>
      </c>
      <c r="F70" s="215">
        <v>94043</v>
      </c>
      <c r="G70" s="248">
        <v>97.65</v>
      </c>
      <c r="H70" s="169"/>
      <c r="I70" s="209">
        <v>100419</v>
      </c>
      <c r="J70" s="209">
        <v>97580</v>
      </c>
      <c r="K70" s="211">
        <v>97.17</v>
      </c>
      <c r="M70" s="220">
        <v>49037</v>
      </c>
      <c r="N70" s="220">
        <v>47590</v>
      </c>
      <c r="O70" s="221">
        <v>97.05</v>
      </c>
      <c r="Q70" s="209">
        <v>21082</v>
      </c>
      <c r="R70" s="209">
        <v>20152</v>
      </c>
      <c r="S70" s="211">
        <v>95.59</v>
      </c>
      <c r="T70" s="153" t="s">
        <v>649</v>
      </c>
      <c r="U70" s="156" t="s">
        <v>665</v>
      </c>
      <c r="V70" s="35"/>
    </row>
    <row r="71" spans="1:22" s="241" customFormat="1" x14ac:dyDescent="0.2">
      <c r="A71" s="10">
        <v>59</v>
      </c>
      <c r="B71" s="200" t="s">
        <v>98</v>
      </c>
      <c r="C71" s="205" t="s">
        <v>99</v>
      </c>
      <c r="D71" s="232" t="s">
        <v>634</v>
      </c>
      <c r="E71" s="215">
        <v>83911</v>
      </c>
      <c r="F71" s="215">
        <v>83260</v>
      </c>
      <c r="G71" s="248">
        <v>99.22</v>
      </c>
      <c r="H71" s="169"/>
      <c r="I71" s="249" t="s">
        <v>688</v>
      </c>
      <c r="J71" s="249" t="s">
        <v>688</v>
      </c>
      <c r="K71" s="213" t="s">
        <v>688</v>
      </c>
      <c r="L71" s="242"/>
      <c r="M71" s="220">
        <v>21398</v>
      </c>
      <c r="N71" s="220">
        <v>21127</v>
      </c>
      <c r="O71" s="221">
        <v>98.73</v>
      </c>
      <c r="P71" s="242"/>
      <c r="Q71" s="249" t="s">
        <v>688</v>
      </c>
      <c r="R71" s="249" t="s">
        <v>688</v>
      </c>
      <c r="S71" s="213" t="s">
        <v>688</v>
      </c>
      <c r="T71" s="153" t="s">
        <v>649</v>
      </c>
      <c r="U71" s="246" t="s">
        <v>665</v>
      </c>
      <c r="V71" s="247"/>
    </row>
    <row r="72" spans="1:22" x14ac:dyDescent="0.2">
      <c r="A72" s="10">
        <v>60</v>
      </c>
      <c r="B72" s="83" t="s">
        <v>100</v>
      </c>
      <c r="C72" s="14" t="s">
        <v>101</v>
      </c>
      <c r="D72" s="15" t="s">
        <v>634</v>
      </c>
      <c r="E72" s="215">
        <v>69034</v>
      </c>
      <c r="F72" s="215">
        <v>67572</v>
      </c>
      <c r="G72" s="248">
        <v>97.88</v>
      </c>
      <c r="H72" s="169"/>
      <c r="I72" s="209">
        <v>70994</v>
      </c>
      <c r="J72" s="209">
        <v>68851</v>
      </c>
      <c r="K72" s="211">
        <v>96.98</v>
      </c>
      <c r="M72" s="220">
        <v>26297</v>
      </c>
      <c r="N72" s="220">
        <v>25810</v>
      </c>
      <c r="O72" s="221">
        <v>98.15</v>
      </c>
      <c r="Q72" s="209">
        <v>14295</v>
      </c>
      <c r="R72" s="209">
        <v>13773</v>
      </c>
      <c r="S72" s="211">
        <v>96.35</v>
      </c>
      <c r="T72" s="153" t="s">
        <v>650</v>
      </c>
      <c r="U72" s="156" t="s">
        <v>662</v>
      </c>
      <c r="V72" s="35"/>
    </row>
    <row r="73" spans="1:22" x14ac:dyDescent="0.2">
      <c r="A73" s="10">
        <v>61</v>
      </c>
      <c r="B73" s="83" t="s">
        <v>102</v>
      </c>
      <c r="C73" s="14" t="s">
        <v>103</v>
      </c>
      <c r="D73" s="15" t="s">
        <v>624</v>
      </c>
      <c r="E73" s="215">
        <v>8293</v>
      </c>
      <c r="F73" s="215">
        <v>8114</v>
      </c>
      <c r="G73" s="248">
        <v>97.84</v>
      </c>
      <c r="H73" s="169"/>
      <c r="I73" s="209">
        <v>8740</v>
      </c>
      <c r="J73" s="209">
        <v>8250</v>
      </c>
      <c r="K73" s="211">
        <v>94.39</v>
      </c>
      <c r="M73" s="220">
        <v>1231350</v>
      </c>
      <c r="N73" s="220">
        <v>1225964</v>
      </c>
      <c r="O73" s="221">
        <v>99.56</v>
      </c>
      <c r="Q73" s="209">
        <v>1126227</v>
      </c>
      <c r="R73" s="209">
        <v>1096651</v>
      </c>
      <c r="S73" s="211">
        <v>97.37</v>
      </c>
      <c r="T73" s="153" t="s">
        <v>653</v>
      </c>
      <c r="U73" s="156" t="s">
        <v>658</v>
      </c>
      <c r="V73" s="35"/>
    </row>
    <row r="74" spans="1:22" x14ac:dyDescent="0.2">
      <c r="A74" s="10">
        <v>62</v>
      </c>
      <c r="B74" s="83" t="s">
        <v>104</v>
      </c>
      <c r="C74" s="14" t="s">
        <v>105</v>
      </c>
      <c r="D74" s="15" t="s">
        <v>634</v>
      </c>
      <c r="E74" s="215">
        <v>112299</v>
      </c>
      <c r="F74" s="215">
        <v>109823</v>
      </c>
      <c r="G74" s="248">
        <v>97.8</v>
      </c>
      <c r="H74" s="169"/>
      <c r="I74" s="209">
        <v>116177</v>
      </c>
      <c r="J74" s="209">
        <v>113645</v>
      </c>
      <c r="K74" s="211">
        <v>97.82</v>
      </c>
      <c r="M74" s="220">
        <v>66595</v>
      </c>
      <c r="N74" s="220">
        <v>65732</v>
      </c>
      <c r="O74" s="221">
        <v>98.7</v>
      </c>
      <c r="Q74" s="209">
        <v>33165</v>
      </c>
      <c r="R74" s="209">
        <v>29969</v>
      </c>
      <c r="S74" s="211">
        <v>90.36</v>
      </c>
      <c r="T74" s="153" t="s">
        <v>652</v>
      </c>
      <c r="U74" s="156" t="s">
        <v>660</v>
      </c>
      <c r="V74" s="35"/>
    </row>
    <row r="75" spans="1:22" x14ac:dyDescent="0.2">
      <c r="A75" s="10">
        <v>63</v>
      </c>
      <c r="B75" s="83" t="s">
        <v>106</v>
      </c>
      <c r="C75" s="14" t="s">
        <v>107</v>
      </c>
      <c r="D75" s="15" t="s">
        <v>634</v>
      </c>
      <c r="E75" s="215">
        <v>39957</v>
      </c>
      <c r="F75" s="215">
        <v>38819</v>
      </c>
      <c r="G75" s="248">
        <v>97.15</v>
      </c>
      <c r="H75" s="169"/>
      <c r="I75" s="209">
        <v>40887</v>
      </c>
      <c r="J75" s="209">
        <v>39190</v>
      </c>
      <c r="K75" s="211">
        <v>95.85</v>
      </c>
      <c r="M75" s="220">
        <v>41749</v>
      </c>
      <c r="N75" s="220">
        <v>41414</v>
      </c>
      <c r="O75" s="221">
        <v>99.2</v>
      </c>
      <c r="Q75" s="209">
        <v>35622</v>
      </c>
      <c r="R75" s="209">
        <v>35107</v>
      </c>
      <c r="S75" s="211">
        <v>98.55</v>
      </c>
      <c r="T75" s="154" t="s">
        <v>650</v>
      </c>
      <c r="U75" s="156" t="s">
        <v>662</v>
      </c>
      <c r="V75" s="35"/>
    </row>
    <row r="76" spans="1:22" x14ac:dyDescent="0.2">
      <c r="A76" s="10">
        <v>64</v>
      </c>
      <c r="B76" s="83" t="s">
        <v>108</v>
      </c>
      <c r="C76" s="14" t="s">
        <v>109</v>
      </c>
      <c r="D76" s="15" t="s">
        <v>634</v>
      </c>
      <c r="E76" s="215">
        <v>35029</v>
      </c>
      <c r="F76" s="215">
        <v>33929</v>
      </c>
      <c r="G76" s="248">
        <v>96.86</v>
      </c>
      <c r="H76" s="169"/>
      <c r="I76" s="209">
        <v>36544</v>
      </c>
      <c r="J76" s="209">
        <v>33557</v>
      </c>
      <c r="K76" s="211">
        <v>91.83</v>
      </c>
      <c r="M76" s="220">
        <v>38638</v>
      </c>
      <c r="N76" s="220">
        <v>37792</v>
      </c>
      <c r="O76" s="221">
        <v>97.81</v>
      </c>
      <c r="Q76" s="209">
        <v>32945</v>
      </c>
      <c r="R76" s="209">
        <v>30604</v>
      </c>
      <c r="S76" s="211">
        <v>92.89</v>
      </c>
      <c r="T76" s="153" t="s">
        <v>651</v>
      </c>
      <c r="U76" s="156" t="s">
        <v>663</v>
      </c>
      <c r="V76" s="35"/>
    </row>
    <row r="77" spans="1:22" x14ac:dyDescent="0.2">
      <c r="A77" s="10">
        <v>65</v>
      </c>
      <c r="B77" s="83" t="s">
        <v>552</v>
      </c>
      <c r="C77" s="14" t="s">
        <v>560</v>
      </c>
      <c r="D77" s="15" t="s">
        <v>633</v>
      </c>
      <c r="E77" s="215">
        <v>369257</v>
      </c>
      <c r="F77" s="215">
        <v>359236</v>
      </c>
      <c r="G77" s="248">
        <v>97.29</v>
      </c>
      <c r="H77" s="169"/>
      <c r="I77" s="209">
        <v>380570</v>
      </c>
      <c r="J77" s="209">
        <v>368576</v>
      </c>
      <c r="K77" s="211">
        <v>96.85</v>
      </c>
      <c r="M77" s="220">
        <v>163181</v>
      </c>
      <c r="N77" s="220">
        <v>159474</v>
      </c>
      <c r="O77" s="221">
        <v>97.73</v>
      </c>
      <c r="Q77" s="209">
        <v>70724</v>
      </c>
      <c r="R77" s="209">
        <v>66679</v>
      </c>
      <c r="S77" s="211">
        <v>94.28</v>
      </c>
      <c r="T77" s="153" t="s">
        <v>655</v>
      </c>
      <c r="U77" s="156" t="s">
        <v>666</v>
      </c>
      <c r="V77" s="35"/>
    </row>
    <row r="78" spans="1:22" x14ac:dyDescent="0.2">
      <c r="A78" s="10">
        <v>66</v>
      </c>
      <c r="B78" s="83" t="s">
        <v>110</v>
      </c>
      <c r="C78" s="14" t="s">
        <v>111</v>
      </c>
      <c r="D78" s="15" t="s">
        <v>634</v>
      </c>
      <c r="E78" s="215">
        <v>72502</v>
      </c>
      <c r="F78" s="215">
        <v>71663</v>
      </c>
      <c r="G78" s="248">
        <v>98.84</v>
      </c>
      <c r="H78" s="169"/>
      <c r="I78" s="209">
        <v>75078</v>
      </c>
      <c r="J78" s="209">
        <v>72909</v>
      </c>
      <c r="K78" s="211">
        <v>97.11</v>
      </c>
      <c r="M78" s="220">
        <v>32824</v>
      </c>
      <c r="N78" s="220">
        <v>32069</v>
      </c>
      <c r="O78" s="221">
        <v>97.7</v>
      </c>
      <c r="Q78" s="209">
        <v>16085</v>
      </c>
      <c r="R78" s="209">
        <v>14633</v>
      </c>
      <c r="S78" s="211">
        <v>90.97</v>
      </c>
      <c r="T78" s="153" t="s">
        <v>655</v>
      </c>
      <c r="U78" s="156" t="s">
        <v>666</v>
      </c>
      <c r="V78" s="35"/>
    </row>
    <row r="79" spans="1:22" x14ac:dyDescent="0.2">
      <c r="A79" s="10">
        <v>67</v>
      </c>
      <c r="B79" s="83" t="s">
        <v>112</v>
      </c>
      <c r="C79" s="14" t="s">
        <v>113</v>
      </c>
      <c r="D79" s="15" t="s">
        <v>635</v>
      </c>
      <c r="E79" s="215">
        <v>157956</v>
      </c>
      <c r="F79" s="215">
        <v>150865</v>
      </c>
      <c r="G79" s="248">
        <v>95.51</v>
      </c>
      <c r="H79" s="169"/>
      <c r="I79" s="209">
        <v>162511</v>
      </c>
      <c r="J79" s="209">
        <v>153327</v>
      </c>
      <c r="K79" s="211">
        <v>94.35</v>
      </c>
      <c r="M79" s="220">
        <v>126649</v>
      </c>
      <c r="N79" s="220">
        <v>124106</v>
      </c>
      <c r="O79" s="221">
        <v>97.99</v>
      </c>
      <c r="Q79" s="209">
        <v>80020</v>
      </c>
      <c r="R79" s="209">
        <v>73048</v>
      </c>
      <c r="S79" s="211">
        <v>91.29</v>
      </c>
      <c r="T79" s="153" t="s">
        <v>656</v>
      </c>
      <c r="U79" s="156" t="s">
        <v>664</v>
      </c>
      <c r="V79" s="35"/>
    </row>
    <row r="80" spans="1:22" x14ac:dyDescent="0.2">
      <c r="A80" s="10">
        <v>68</v>
      </c>
      <c r="B80" s="83" t="s">
        <v>114</v>
      </c>
      <c r="C80" s="14" t="s">
        <v>115</v>
      </c>
      <c r="D80" s="15" t="s">
        <v>634</v>
      </c>
      <c r="E80" s="215">
        <v>42988</v>
      </c>
      <c r="F80" s="215">
        <v>42340</v>
      </c>
      <c r="G80" s="248">
        <v>98.49</v>
      </c>
      <c r="H80" s="169"/>
      <c r="I80" s="209">
        <v>44406</v>
      </c>
      <c r="J80" s="209">
        <v>43432</v>
      </c>
      <c r="K80" s="211">
        <v>97.81</v>
      </c>
      <c r="M80" s="220">
        <v>18128</v>
      </c>
      <c r="N80" s="220">
        <v>17873</v>
      </c>
      <c r="O80" s="221">
        <v>98.59</v>
      </c>
      <c r="Q80" s="209">
        <v>9159</v>
      </c>
      <c r="R80" s="209">
        <v>8803</v>
      </c>
      <c r="S80" s="211">
        <v>96.11</v>
      </c>
      <c r="T80" s="153" t="s">
        <v>654</v>
      </c>
      <c r="U80" s="156" t="s">
        <v>659</v>
      </c>
      <c r="V80" s="35"/>
    </row>
    <row r="81" spans="1:22" x14ac:dyDescent="0.2">
      <c r="A81" s="10">
        <v>69</v>
      </c>
      <c r="B81" s="83" t="s">
        <v>116</v>
      </c>
      <c r="C81" s="14" t="s">
        <v>117</v>
      </c>
      <c r="D81" s="15" t="s">
        <v>634</v>
      </c>
      <c r="E81" s="215">
        <v>62973</v>
      </c>
      <c r="F81" s="215">
        <v>61761</v>
      </c>
      <c r="G81" s="248">
        <v>98.08</v>
      </c>
      <c r="H81" s="169"/>
      <c r="I81" s="209">
        <v>64918</v>
      </c>
      <c r="J81" s="209">
        <v>62733</v>
      </c>
      <c r="K81" s="211">
        <v>96.63</v>
      </c>
      <c r="M81" s="220">
        <v>128517</v>
      </c>
      <c r="N81" s="220">
        <v>127373</v>
      </c>
      <c r="O81" s="221">
        <v>99.11</v>
      </c>
      <c r="Q81" s="209">
        <v>89891</v>
      </c>
      <c r="R81" s="209">
        <v>87198</v>
      </c>
      <c r="S81" s="211">
        <v>97</v>
      </c>
      <c r="T81" s="153" t="s">
        <v>649</v>
      </c>
      <c r="U81" s="156" t="s">
        <v>665</v>
      </c>
      <c r="V81" s="35"/>
    </row>
    <row r="82" spans="1:22" x14ac:dyDescent="0.2">
      <c r="A82" s="10">
        <v>70</v>
      </c>
      <c r="B82" s="83" t="s">
        <v>118</v>
      </c>
      <c r="C82" s="14" t="s">
        <v>119</v>
      </c>
      <c r="D82" s="15" t="s">
        <v>625</v>
      </c>
      <c r="E82" s="215">
        <v>224232</v>
      </c>
      <c r="F82" s="215">
        <v>217785</v>
      </c>
      <c r="G82" s="248">
        <v>97.12</v>
      </c>
      <c r="H82" s="169"/>
      <c r="I82" s="209">
        <v>232012</v>
      </c>
      <c r="J82" s="209">
        <v>221825</v>
      </c>
      <c r="K82" s="211">
        <v>95.61</v>
      </c>
      <c r="M82" s="220">
        <v>126173</v>
      </c>
      <c r="N82" s="220">
        <v>125041</v>
      </c>
      <c r="O82" s="221">
        <v>99.1</v>
      </c>
      <c r="Q82" s="209">
        <v>67925</v>
      </c>
      <c r="R82" s="209">
        <v>64893</v>
      </c>
      <c r="S82" s="211">
        <v>95.54</v>
      </c>
      <c r="T82" s="153" t="s">
        <v>653</v>
      </c>
      <c r="U82" s="156" t="s">
        <v>658</v>
      </c>
      <c r="V82" s="35"/>
    </row>
    <row r="83" spans="1:22" x14ac:dyDescent="0.2">
      <c r="A83" s="10">
        <v>71</v>
      </c>
      <c r="B83" s="83" t="s">
        <v>120</v>
      </c>
      <c r="C83" s="14" t="s">
        <v>121</v>
      </c>
      <c r="D83" s="15" t="s">
        <v>634</v>
      </c>
      <c r="E83" s="215">
        <v>102571</v>
      </c>
      <c r="F83" s="215">
        <v>100511</v>
      </c>
      <c r="G83" s="248">
        <v>97.99</v>
      </c>
      <c r="H83" s="169"/>
      <c r="I83" s="209">
        <v>106878</v>
      </c>
      <c r="J83" s="209">
        <v>103490</v>
      </c>
      <c r="K83" s="211">
        <v>96.83</v>
      </c>
      <c r="M83" s="220">
        <v>67870</v>
      </c>
      <c r="N83" s="220">
        <v>66920</v>
      </c>
      <c r="O83" s="221">
        <v>98.6</v>
      </c>
      <c r="Q83" s="209">
        <v>44157</v>
      </c>
      <c r="R83" s="209">
        <v>41286</v>
      </c>
      <c r="S83" s="211">
        <v>93.5</v>
      </c>
      <c r="T83" s="153" t="s">
        <v>652</v>
      </c>
      <c r="U83" s="156" t="s">
        <v>660</v>
      </c>
      <c r="V83" s="35"/>
    </row>
    <row r="84" spans="1:22" x14ac:dyDescent="0.2">
      <c r="A84" s="10">
        <v>72</v>
      </c>
      <c r="B84" s="83" t="s">
        <v>575</v>
      </c>
      <c r="C84" s="14" t="s">
        <v>122</v>
      </c>
      <c r="D84" s="15" t="s">
        <v>633</v>
      </c>
      <c r="E84" s="215">
        <v>60331</v>
      </c>
      <c r="F84" s="215">
        <v>58061</v>
      </c>
      <c r="G84" s="248">
        <v>96.24</v>
      </c>
      <c r="H84" s="169"/>
      <c r="I84" s="209">
        <v>61903</v>
      </c>
      <c r="J84" s="209">
        <v>59272</v>
      </c>
      <c r="K84" s="211">
        <v>95.75</v>
      </c>
      <c r="M84" s="220">
        <v>34393</v>
      </c>
      <c r="N84" s="220">
        <v>34181</v>
      </c>
      <c r="O84" s="221">
        <v>99.38</v>
      </c>
      <c r="Q84" s="209">
        <v>17589</v>
      </c>
      <c r="R84" s="209">
        <v>17071</v>
      </c>
      <c r="S84" s="211">
        <v>97.05</v>
      </c>
      <c r="T84" s="153" t="s">
        <v>657</v>
      </c>
      <c r="U84" s="156" t="s">
        <v>661</v>
      </c>
      <c r="V84" s="35"/>
    </row>
    <row r="85" spans="1:22" x14ac:dyDescent="0.2">
      <c r="A85" s="10">
        <v>73</v>
      </c>
      <c r="B85" s="83" t="s">
        <v>123</v>
      </c>
      <c r="C85" s="14" t="s">
        <v>124</v>
      </c>
      <c r="D85" s="15" t="s">
        <v>634</v>
      </c>
      <c r="E85" s="215">
        <v>70246</v>
      </c>
      <c r="F85" s="215">
        <v>68041</v>
      </c>
      <c r="G85" s="248">
        <v>96.86</v>
      </c>
      <c r="H85" s="169"/>
      <c r="I85" s="209">
        <v>72371</v>
      </c>
      <c r="J85" s="209">
        <v>69400</v>
      </c>
      <c r="K85" s="211">
        <v>95.89</v>
      </c>
      <c r="M85" s="220">
        <v>95072</v>
      </c>
      <c r="N85" s="220">
        <v>92571</v>
      </c>
      <c r="O85" s="221">
        <v>97.37</v>
      </c>
      <c r="Q85" s="209">
        <v>36809</v>
      </c>
      <c r="R85" s="209">
        <v>33346</v>
      </c>
      <c r="S85" s="211">
        <v>90.59</v>
      </c>
      <c r="T85" s="153" t="s">
        <v>649</v>
      </c>
      <c r="U85" s="156" t="s">
        <v>665</v>
      </c>
      <c r="V85" s="35"/>
    </row>
    <row r="86" spans="1:22" x14ac:dyDescent="0.2">
      <c r="A86" s="10">
        <v>74</v>
      </c>
      <c r="B86" s="83" t="s">
        <v>125</v>
      </c>
      <c r="C86" s="14" t="s">
        <v>126</v>
      </c>
      <c r="D86" s="15" t="s">
        <v>634</v>
      </c>
      <c r="E86" s="215">
        <v>58067</v>
      </c>
      <c r="F86" s="215">
        <v>56814</v>
      </c>
      <c r="G86" s="248">
        <v>97.84</v>
      </c>
      <c r="H86" s="169"/>
      <c r="I86" s="209">
        <v>60745</v>
      </c>
      <c r="J86" s="209">
        <v>57921</v>
      </c>
      <c r="K86" s="211">
        <v>95.35</v>
      </c>
      <c r="M86" s="220">
        <v>49214</v>
      </c>
      <c r="N86" s="220">
        <v>48663</v>
      </c>
      <c r="O86" s="221">
        <v>98.88</v>
      </c>
      <c r="Q86" s="209">
        <v>43320</v>
      </c>
      <c r="R86" s="209">
        <v>39636</v>
      </c>
      <c r="S86" s="211">
        <v>91.5</v>
      </c>
      <c r="T86" s="153" t="s">
        <v>651</v>
      </c>
      <c r="U86" s="156" t="s">
        <v>663</v>
      </c>
      <c r="V86" s="35"/>
    </row>
    <row r="87" spans="1:22" x14ac:dyDescent="0.2">
      <c r="A87" s="10">
        <v>75</v>
      </c>
      <c r="B87" s="83" t="s">
        <v>576</v>
      </c>
      <c r="C87" s="14" t="s">
        <v>127</v>
      </c>
      <c r="D87" s="15" t="s">
        <v>633</v>
      </c>
      <c r="E87" s="215">
        <v>120114</v>
      </c>
      <c r="F87" s="215">
        <v>112452</v>
      </c>
      <c r="G87" s="248">
        <v>93.62</v>
      </c>
      <c r="H87" s="169"/>
      <c r="I87" s="209">
        <v>123903</v>
      </c>
      <c r="J87" s="209">
        <v>114297</v>
      </c>
      <c r="K87" s="211">
        <v>92.25</v>
      </c>
      <c r="M87" s="220">
        <v>93502</v>
      </c>
      <c r="N87" s="220">
        <v>90553</v>
      </c>
      <c r="O87" s="221">
        <v>96.85</v>
      </c>
      <c r="Q87" s="209">
        <v>52716</v>
      </c>
      <c r="R87" s="209">
        <v>47559</v>
      </c>
      <c r="S87" s="211">
        <v>90.22</v>
      </c>
      <c r="T87" s="153" t="s">
        <v>651</v>
      </c>
      <c r="U87" s="156" t="s">
        <v>663</v>
      </c>
      <c r="V87" s="35"/>
    </row>
    <row r="88" spans="1:22" x14ac:dyDescent="0.2">
      <c r="A88" s="10">
        <v>76</v>
      </c>
      <c r="B88" s="83" t="s">
        <v>128</v>
      </c>
      <c r="C88" s="14" t="s">
        <v>129</v>
      </c>
      <c r="D88" s="15" t="s">
        <v>634</v>
      </c>
      <c r="E88" s="215">
        <v>55360</v>
      </c>
      <c r="F88" s="215">
        <v>54539</v>
      </c>
      <c r="G88" s="248">
        <v>98.52</v>
      </c>
      <c r="H88" s="169"/>
      <c r="I88" s="209">
        <v>56857</v>
      </c>
      <c r="J88" s="209">
        <v>55443</v>
      </c>
      <c r="K88" s="211">
        <v>97.51</v>
      </c>
      <c r="M88" s="220">
        <v>18711</v>
      </c>
      <c r="N88" s="220">
        <v>18261</v>
      </c>
      <c r="O88" s="221">
        <v>97.59</v>
      </c>
      <c r="Q88" s="209">
        <v>10296</v>
      </c>
      <c r="R88" s="209">
        <v>9489</v>
      </c>
      <c r="S88" s="211">
        <v>92.16</v>
      </c>
      <c r="T88" s="153" t="s">
        <v>651</v>
      </c>
      <c r="U88" s="156" t="s">
        <v>663</v>
      </c>
      <c r="V88" s="35"/>
    </row>
    <row r="89" spans="1:22" x14ac:dyDescent="0.2">
      <c r="A89" s="10">
        <v>77</v>
      </c>
      <c r="B89" s="83" t="s">
        <v>130</v>
      </c>
      <c r="C89" s="14" t="s">
        <v>131</v>
      </c>
      <c r="D89" s="15" t="s">
        <v>635</v>
      </c>
      <c r="E89" s="215">
        <v>137758</v>
      </c>
      <c r="F89" s="215">
        <v>130511</v>
      </c>
      <c r="G89" s="248">
        <v>94.74</v>
      </c>
      <c r="H89" s="169"/>
      <c r="I89" s="209">
        <v>142007</v>
      </c>
      <c r="J89" s="209">
        <v>132693</v>
      </c>
      <c r="K89" s="211">
        <v>93.44</v>
      </c>
      <c r="M89" s="220">
        <v>102589</v>
      </c>
      <c r="N89" s="220">
        <v>99740</v>
      </c>
      <c r="O89" s="221">
        <v>97.22</v>
      </c>
      <c r="Q89" s="209">
        <v>65977</v>
      </c>
      <c r="R89" s="209">
        <v>61124</v>
      </c>
      <c r="S89" s="211">
        <v>92.64</v>
      </c>
      <c r="T89" s="153" t="s">
        <v>654</v>
      </c>
      <c r="U89" s="156" t="s">
        <v>659</v>
      </c>
      <c r="V89" s="35"/>
    </row>
    <row r="90" spans="1:22" x14ac:dyDescent="0.2">
      <c r="A90" s="10">
        <v>78</v>
      </c>
      <c r="B90" s="200" t="s">
        <v>675</v>
      </c>
      <c r="C90" s="205" t="s">
        <v>677</v>
      </c>
      <c r="D90" s="15" t="s">
        <v>633</v>
      </c>
      <c r="E90" s="215">
        <v>306444</v>
      </c>
      <c r="F90" s="215">
        <v>300118</v>
      </c>
      <c r="G90" s="248">
        <v>97.94</v>
      </c>
      <c r="H90" s="169"/>
      <c r="I90" s="209">
        <v>317826</v>
      </c>
      <c r="J90" s="209">
        <v>302420</v>
      </c>
      <c r="K90" s="211">
        <v>95.15</v>
      </c>
      <c r="M90" s="220">
        <v>102380</v>
      </c>
      <c r="N90" s="220">
        <v>99993</v>
      </c>
      <c r="O90" s="221">
        <v>97.67</v>
      </c>
      <c r="Q90" s="209">
        <v>52670</v>
      </c>
      <c r="R90" s="209">
        <v>46527</v>
      </c>
      <c r="S90" s="211">
        <v>88.34</v>
      </c>
      <c r="T90" s="153" t="s">
        <v>655</v>
      </c>
      <c r="U90" s="156" t="s">
        <v>666</v>
      </c>
      <c r="V90" s="35"/>
    </row>
    <row r="91" spans="1:22" x14ac:dyDescent="0.2">
      <c r="A91" s="10">
        <v>79</v>
      </c>
      <c r="B91" s="83" t="s">
        <v>132</v>
      </c>
      <c r="C91" s="14" t="s">
        <v>133</v>
      </c>
      <c r="D91" s="15" t="s">
        <v>634</v>
      </c>
      <c r="E91" s="215">
        <v>71647</v>
      </c>
      <c r="F91" s="215">
        <v>69663</v>
      </c>
      <c r="G91" s="248">
        <v>97.23</v>
      </c>
      <c r="H91" s="169"/>
      <c r="I91" s="209">
        <v>73411</v>
      </c>
      <c r="J91" s="209">
        <v>71113</v>
      </c>
      <c r="K91" s="211">
        <v>96.87</v>
      </c>
      <c r="M91" s="220">
        <v>44107</v>
      </c>
      <c r="N91" s="220">
        <v>43752</v>
      </c>
      <c r="O91" s="221">
        <v>99.2</v>
      </c>
      <c r="Q91" s="209">
        <v>32379</v>
      </c>
      <c r="R91" s="209">
        <v>31451</v>
      </c>
      <c r="S91" s="211">
        <v>97.13</v>
      </c>
      <c r="T91" s="153" t="s">
        <v>649</v>
      </c>
      <c r="U91" s="156" t="s">
        <v>665</v>
      </c>
      <c r="V91" s="35"/>
    </row>
    <row r="92" spans="1:22" x14ac:dyDescent="0.2">
      <c r="A92" s="10">
        <v>80</v>
      </c>
      <c r="B92" s="83" t="s">
        <v>134</v>
      </c>
      <c r="C92" s="14" t="s">
        <v>135</v>
      </c>
      <c r="D92" s="15" t="s">
        <v>635</v>
      </c>
      <c r="E92" s="215">
        <v>144038</v>
      </c>
      <c r="F92" s="215">
        <v>139891</v>
      </c>
      <c r="G92" s="248">
        <v>97.12</v>
      </c>
      <c r="H92" s="169"/>
      <c r="I92" s="209">
        <v>146935</v>
      </c>
      <c r="J92" s="209">
        <v>141661</v>
      </c>
      <c r="K92" s="211">
        <v>96.41</v>
      </c>
      <c r="M92" s="220">
        <v>91839</v>
      </c>
      <c r="N92" s="220">
        <v>89115</v>
      </c>
      <c r="O92" s="221">
        <v>97.03</v>
      </c>
      <c r="Q92" s="209">
        <v>47411</v>
      </c>
      <c r="R92" s="209">
        <v>44368</v>
      </c>
      <c r="S92" s="211">
        <v>93.58</v>
      </c>
      <c r="T92" s="153" t="s">
        <v>656</v>
      </c>
      <c r="U92" s="156" t="s">
        <v>664</v>
      </c>
      <c r="V92" s="35"/>
    </row>
    <row r="93" spans="1:22" x14ac:dyDescent="0.2">
      <c r="A93" s="10">
        <v>81</v>
      </c>
      <c r="B93" s="83" t="s">
        <v>577</v>
      </c>
      <c r="C93" s="14" t="s">
        <v>561</v>
      </c>
      <c r="D93" s="15" t="s">
        <v>633</v>
      </c>
      <c r="E93" s="215">
        <v>282859</v>
      </c>
      <c r="F93" s="215">
        <v>272587</v>
      </c>
      <c r="G93" s="248">
        <v>96.37</v>
      </c>
      <c r="H93" s="169"/>
      <c r="I93" s="209">
        <v>290220</v>
      </c>
      <c r="J93" s="209">
        <v>271994</v>
      </c>
      <c r="K93" s="211">
        <v>93.72</v>
      </c>
      <c r="M93" s="220">
        <v>121539</v>
      </c>
      <c r="N93" s="220">
        <v>119004</v>
      </c>
      <c r="O93" s="221">
        <v>97.91</v>
      </c>
      <c r="Q93" s="209">
        <v>75315</v>
      </c>
      <c r="R93" s="209">
        <v>70368</v>
      </c>
      <c r="S93" s="211">
        <v>93.43</v>
      </c>
      <c r="T93" s="153" t="s">
        <v>657</v>
      </c>
      <c r="U93" s="156" t="s">
        <v>661</v>
      </c>
      <c r="V93" s="35"/>
    </row>
    <row r="94" spans="1:22" x14ac:dyDescent="0.2">
      <c r="A94" s="10">
        <v>82</v>
      </c>
      <c r="B94" s="83" t="s">
        <v>136</v>
      </c>
      <c r="C94" s="14" t="s">
        <v>137</v>
      </c>
      <c r="D94" s="15" t="s">
        <v>625</v>
      </c>
      <c r="E94" s="215">
        <v>179741</v>
      </c>
      <c r="F94" s="215">
        <v>174053</v>
      </c>
      <c r="G94" s="248">
        <v>96.84</v>
      </c>
      <c r="H94" s="169"/>
      <c r="I94" s="209">
        <v>184844</v>
      </c>
      <c r="J94" s="209">
        <v>176437</v>
      </c>
      <c r="K94" s="211">
        <v>95.45</v>
      </c>
      <c r="M94" s="220">
        <v>157658</v>
      </c>
      <c r="N94" s="220">
        <v>152348</v>
      </c>
      <c r="O94" s="221">
        <v>96.63</v>
      </c>
      <c r="Q94" s="209">
        <v>105051</v>
      </c>
      <c r="R94" s="209">
        <v>95142</v>
      </c>
      <c r="S94" s="211">
        <v>90.57</v>
      </c>
      <c r="T94" s="153" t="s">
        <v>653</v>
      </c>
      <c r="U94" s="156" t="s">
        <v>658</v>
      </c>
      <c r="V94" s="35"/>
    </row>
    <row r="95" spans="1:22" x14ac:dyDescent="0.2">
      <c r="A95" s="10">
        <v>83</v>
      </c>
      <c r="B95" s="83" t="s">
        <v>138</v>
      </c>
      <c r="C95" s="14" t="s">
        <v>139</v>
      </c>
      <c r="D95" s="15" t="s">
        <v>634</v>
      </c>
      <c r="E95" s="215">
        <v>55039</v>
      </c>
      <c r="F95" s="215">
        <v>54050</v>
      </c>
      <c r="G95" s="248">
        <v>98.2</v>
      </c>
      <c r="H95" s="169"/>
      <c r="I95" s="209">
        <v>57018</v>
      </c>
      <c r="J95" s="209">
        <v>55953</v>
      </c>
      <c r="K95" s="211">
        <v>98.13</v>
      </c>
      <c r="M95" s="220">
        <v>22022</v>
      </c>
      <c r="N95" s="220">
        <v>21800</v>
      </c>
      <c r="O95" s="221">
        <v>98.99</v>
      </c>
      <c r="Q95" s="209">
        <v>15533</v>
      </c>
      <c r="R95" s="209">
        <v>15020</v>
      </c>
      <c r="S95" s="211">
        <v>96.7</v>
      </c>
      <c r="T95" s="153" t="s">
        <v>652</v>
      </c>
      <c r="U95" s="156" t="s">
        <v>660</v>
      </c>
      <c r="V95" s="35"/>
    </row>
    <row r="96" spans="1:22" x14ac:dyDescent="0.2">
      <c r="A96" s="10">
        <v>84</v>
      </c>
      <c r="B96" s="83" t="s">
        <v>140</v>
      </c>
      <c r="C96" s="14" t="s">
        <v>141</v>
      </c>
      <c r="D96" s="15" t="s">
        <v>634</v>
      </c>
      <c r="E96" s="215">
        <v>114469</v>
      </c>
      <c r="F96" s="215">
        <v>112968</v>
      </c>
      <c r="G96" s="248">
        <v>98.69</v>
      </c>
      <c r="H96" s="169"/>
      <c r="I96" s="209">
        <v>118232</v>
      </c>
      <c r="J96" s="209">
        <v>116694</v>
      </c>
      <c r="K96" s="211">
        <v>98.7</v>
      </c>
      <c r="M96" s="220">
        <v>36001</v>
      </c>
      <c r="N96" s="220">
        <v>35249</v>
      </c>
      <c r="O96" s="221">
        <v>97.91</v>
      </c>
      <c r="Q96" s="209">
        <v>18816</v>
      </c>
      <c r="R96" s="209">
        <v>17500</v>
      </c>
      <c r="S96" s="211">
        <v>93.01</v>
      </c>
      <c r="T96" s="153" t="s">
        <v>655</v>
      </c>
      <c r="U96" s="156" t="s">
        <v>666</v>
      </c>
      <c r="V96" s="35"/>
    </row>
    <row r="97" spans="1:22" x14ac:dyDescent="0.2">
      <c r="A97" s="10">
        <v>85</v>
      </c>
      <c r="B97" s="83" t="s">
        <v>142</v>
      </c>
      <c r="C97" s="14" t="s">
        <v>143</v>
      </c>
      <c r="D97" s="15" t="s">
        <v>634</v>
      </c>
      <c r="E97" s="215">
        <v>87923</v>
      </c>
      <c r="F97" s="215">
        <v>86601</v>
      </c>
      <c r="G97" s="248">
        <v>98.5</v>
      </c>
      <c r="H97" s="169"/>
      <c r="I97" s="209">
        <v>92198</v>
      </c>
      <c r="J97" s="209">
        <v>90470</v>
      </c>
      <c r="K97" s="211">
        <v>98.13</v>
      </c>
      <c r="M97" s="220">
        <v>32274</v>
      </c>
      <c r="N97" s="220">
        <v>31598</v>
      </c>
      <c r="O97" s="221">
        <v>97.91</v>
      </c>
      <c r="Q97" s="209">
        <v>18051</v>
      </c>
      <c r="R97" s="209">
        <v>17299</v>
      </c>
      <c r="S97" s="211">
        <v>95.83</v>
      </c>
      <c r="T97" s="153" t="s">
        <v>649</v>
      </c>
      <c r="U97" s="156" t="s">
        <v>665</v>
      </c>
      <c r="V97" s="35"/>
    </row>
    <row r="98" spans="1:22" x14ac:dyDescent="0.2">
      <c r="A98" s="10">
        <v>86</v>
      </c>
      <c r="B98" s="83" t="s">
        <v>144</v>
      </c>
      <c r="C98" s="14" t="s">
        <v>145</v>
      </c>
      <c r="D98" s="15" t="s">
        <v>634</v>
      </c>
      <c r="E98" s="215">
        <v>109515</v>
      </c>
      <c r="F98" s="215">
        <v>107173</v>
      </c>
      <c r="G98" s="248">
        <v>97.86</v>
      </c>
      <c r="H98" s="169"/>
      <c r="I98" s="209">
        <v>115092</v>
      </c>
      <c r="J98" s="209">
        <v>111798</v>
      </c>
      <c r="K98" s="211">
        <v>97.14</v>
      </c>
      <c r="M98" s="220">
        <v>44671</v>
      </c>
      <c r="N98" s="220">
        <v>44012</v>
      </c>
      <c r="O98" s="221">
        <v>98.52</v>
      </c>
      <c r="Q98" s="209">
        <v>25391</v>
      </c>
      <c r="R98" s="209">
        <v>24613</v>
      </c>
      <c r="S98" s="211">
        <v>96.94</v>
      </c>
      <c r="T98" s="153" t="s">
        <v>652</v>
      </c>
      <c r="U98" s="156" t="s">
        <v>660</v>
      </c>
      <c r="V98" s="35"/>
    </row>
    <row r="99" spans="1:22" x14ac:dyDescent="0.2">
      <c r="A99" s="10">
        <v>87</v>
      </c>
      <c r="B99" s="83" t="s">
        <v>146</v>
      </c>
      <c r="C99" s="14" t="s">
        <v>147</v>
      </c>
      <c r="D99" s="15" t="s">
        <v>634</v>
      </c>
      <c r="E99" s="215">
        <v>78451</v>
      </c>
      <c r="F99" s="215">
        <v>75973</v>
      </c>
      <c r="G99" s="248">
        <v>96.84</v>
      </c>
      <c r="H99" s="169"/>
      <c r="I99" s="209">
        <v>80614</v>
      </c>
      <c r="J99" s="209">
        <v>77683</v>
      </c>
      <c r="K99" s="211">
        <v>96.36</v>
      </c>
      <c r="M99" s="220">
        <v>36879</v>
      </c>
      <c r="N99" s="220">
        <v>35497</v>
      </c>
      <c r="O99" s="221">
        <v>96.25</v>
      </c>
      <c r="Q99" s="209">
        <v>15710</v>
      </c>
      <c r="R99" s="209">
        <v>14752</v>
      </c>
      <c r="S99" s="211">
        <v>93.9</v>
      </c>
      <c r="T99" s="153" t="s">
        <v>651</v>
      </c>
      <c r="U99" s="156" t="s">
        <v>663</v>
      </c>
      <c r="V99" s="35"/>
    </row>
    <row r="100" spans="1:22" x14ac:dyDescent="0.2">
      <c r="A100" s="10">
        <v>88</v>
      </c>
      <c r="B100" s="83" t="s">
        <v>148</v>
      </c>
      <c r="C100" s="14" t="s">
        <v>149</v>
      </c>
      <c r="D100" s="15" t="s">
        <v>634</v>
      </c>
      <c r="E100" s="215">
        <v>58348</v>
      </c>
      <c r="F100" s="215">
        <v>56894</v>
      </c>
      <c r="G100" s="248">
        <v>97.51</v>
      </c>
      <c r="H100" s="169"/>
      <c r="I100" s="209">
        <v>60560</v>
      </c>
      <c r="J100" s="209">
        <v>58221</v>
      </c>
      <c r="K100" s="211">
        <v>96.14</v>
      </c>
      <c r="M100" s="220">
        <v>34916</v>
      </c>
      <c r="N100" s="220">
        <v>34452</v>
      </c>
      <c r="O100" s="221">
        <v>98.67</v>
      </c>
      <c r="Q100" s="209">
        <v>24251</v>
      </c>
      <c r="R100" s="209">
        <v>22678</v>
      </c>
      <c r="S100" s="211">
        <v>93.51</v>
      </c>
      <c r="T100" s="153" t="s">
        <v>651</v>
      </c>
      <c r="U100" s="156" t="s">
        <v>663</v>
      </c>
      <c r="V100" s="35"/>
    </row>
    <row r="101" spans="1:22" x14ac:dyDescent="0.2">
      <c r="A101" s="10">
        <v>89</v>
      </c>
      <c r="B101" s="83" t="s">
        <v>578</v>
      </c>
      <c r="C101" s="14" t="s">
        <v>150</v>
      </c>
      <c r="D101" s="15" t="s">
        <v>633</v>
      </c>
      <c r="E101" s="215">
        <v>215799</v>
      </c>
      <c r="F101" s="215">
        <v>210281</v>
      </c>
      <c r="G101" s="248">
        <v>97.44</v>
      </c>
      <c r="H101" s="169"/>
      <c r="I101" s="209">
        <v>222514</v>
      </c>
      <c r="J101" s="209">
        <v>216627</v>
      </c>
      <c r="K101" s="211">
        <v>97.35</v>
      </c>
      <c r="M101" s="220">
        <v>112003</v>
      </c>
      <c r="N101" s="220">
        <v>110735</v>
      </c>
      <c r="O101" s="221">
        <v>98.87</v>
      </c>
      <c r="Q101" s="209">
        <v>78603</v>
      </c>
      <c r="R101" s="209">
        <v>74906</v>
      </c>
      <c r="S101" s="211">
        <v>95.3</v>
      </c>
      <c r="T101" s="153" t="s">
        <v>654</v>
      </c>
      <c r="U101" s="156" t="s">
        <v>659</v>
      </c>
      <c r="V101" s="35"/>
    </row>
    <row r="102" spans="1:22" x14ac:dyDescent="0.2">
      <c r="A102" s="10">
        <v>90</v>
      </c>
      <c r="B102" s="83" t="s">
        <v>151</v>
      </c>
      <c r="C102" s="14" t="s">
        <v>152</v>
      </c>
      <c r="D102" s="15" t="s">
        <v>634</v>
      </c>
      <c r="E102" s="215">
        <v>67216</v>
      </c>
      <c r="F102" s="215">
        <v>65596</v>
      </c>
      <c r="G102" s="248">
        <v>97.59</v>
      </c>
      <c r="H102" s="169"/>
      <c r="I102" s="209">
        <v>69529</v>
      </c>
      <c r="J102" s="209">
        <v>67456</v>
      </c>
      <c r="K102" s="211">
        <v>97.02</v>
      </c>
      <c r="M102" s="220">
        <v>58848</v>
      </c>
      <c r="N102" s="220">
        <v>57840</v>
      </c>
      <c r="O102" s="221">
        <v>98.29</v>
      </c>
      <c r="Q102" s="209">
        <v>39916</v>
      </c>
      <c r="R102" s="209">
        <v>37955</v>
      </c>
      <c r="S102" s="211">
        <v>95.09</v>
      </c>
      <c r="T102" s="153" t="s">
        <v>656</v>
      </c>
      <c r="U102" s="156" t="s">
        <v>664</v>
      </c>
      <c r="V102" s="35"/>
    </row>
    <row r="103" spans="1:22" x14ac:dyDescent="0.2">
      <c r="A103" s="10">
        <v>91</v>
      </c>
      <c r="B103" s="200" t="s">
        <v>676</v>
      </c>
      <c r="C103" s="205" t="s">
        <v>678</v>
      </c>
      <c r="D103" s="15" t="s">
        <v>634</v>
      </c>
      <c r="E103" s="215">
        <v>153992</v>
      </c>
      <c r="F103" s="215">
        <v>150306</v>
      </c>
      <c r="G103" s="248">
        <v>97.61</v>
      </c>
      <c r="H103" s="169"/>
      <c r="I103" s="209">
        <v>158606</v>
      </c>
      <c r="J103" s="209">
        <v>154724</v>
      </c>
      <c r="K103" s="211">
        <v>97.55</v>
      </c>
      <c r="M103" s="220">
        <v>97875</v>
      </c>
      <c r="N103" s="220">
        <v>96135</v>
      </c>
      <c r="O103" s="221">
        <v>98.22</v>
      </c>
      <c r="Q103" s="209">
        <v>68194</v>
      </c>
      <c r="R103" s="209">
        <v>66260</v>
      </c>
      <c r="S103" s="211">
        <v>97.16</v>
      </c>
      <c r="T103" s="153" t="s">
        <v>652</v>
      </c>
      <c r="U103" s="156" t="s">
        <v>660</v>
      </c>
      <c r="V103" s="35"/>
    </row>
    <row r="104" spans="1:22" x14ac:dyDescent="0.2">
      <c r="A104" s="10">
        <v>92</v>
      </c>
      <c r="B104" s="83" t="s">
        <v>153</v>
      </c>
      <c r="C104" s="14" t="s">
        <v>154</v>
      </c>
      <c r="D104" s="15" t="s">
        <v>634</v>
      </c>
      <c r="E104" s="215">
        <v>69388</v>
      </c>
      <c r="F104" s="215">
        <v>66975</v>
      </c>
      <c r="G104" s="248">
        <v>96.52</v>
      </c>
      <c r="H104" s="169"/>
      <c r="I104" s="209">
        <v>71211</v>
      </c>
      <c r="J104" s="209">
        <v>68287</v>
      </c>
      <c r="K104" s="211">
        <v>95.89</v>
      </c>
      <c r="M104" s="220">
        <v>36473</v>
      </c>
      <c r="N104" s="220">
        <v>34948</v>
      </c>
      <c r="O104" s="221">
        <v>95.82</v>
      </c>
      <c r="Q104" s="209">
        <v>12370</v>
      </c>
      <c r="R104" s="209">
        <v>11713</v>
      </c>
      <c r="S104" s="211">
        <v>94.69</v>
      </c>
      <c r="T104" s="153" t="s">
        <v>649</v>
      </c>
      <c r="U104" s="156" t="s">
        <v>665</v>
      </c>
      <c r="V104" s="35"/>
    </row>
    <row r="105" spans="1:22" x14ac:dyDescent="0.2">
      <c r="A105" s="10">
        <v>93</v>
      </c>
      <c r="B105" s="83" t="s">
        <v>155</v>
      </c>
      <c r="C105" s="14" t="s">
        <v>156</v>
      </c>
      <c r="D105" s="15" t="s">
        <v>634</v>
      </c>
      <c r="E105" s="215">
        <v>81598</v>
      </c>
      <c r="F105" s="215">
        <v>79353</v>
      </c>
      <c r="G105" s="248">
        <v>97.25</v>
      </c>
      <c r="H105" s="169"/>
      <c r="I105" s="209">
        <v>85474</v>
      </c>
      <c r="J105" s="209">
        <v>82301</v>
      </c>
      <c r="K105" s="211">
        <v>96.29</v>
      </c>
      <c r="M105" s="220">
        <v>61100</v>
      </c>
      <c r="N105" s="220">
        <v>60095</v>
      </c>
      <c r="O105" s="221">
        <v>98.36</v>
      </c>
      <c r="Q105" s="209">
        <v>34723</v>
      </c>
      <c r="R105" s="209">
        <v>31490</v>
      </c>
      <c r="S105" s="211">
        <v>90.69</v>
      </c>
      <c r="T105" s="153" t="s">
        <v>649</v>
      </c>
      <c r="U105" s="156" t="s">
        <v>665</v>
      </c>
      <c r="V105" s="35"/>
    </row>
    <row r="106" spans="1:22" x14ac:dyDescent="0.2">
      <c r="A106" s="10">
        <v>94</v>
      </c>
      <c r="B106" s="83" t="s">
        <v>157</v>
      </c>
      <c r="C106" s="14" t="s">
        <v>158</v>
      </c>
      <c r="D106" s="15" t="s">
        <v>634</v>
      </c>
      <c r="E106" s="215">
        <v>38850</v>
      </c>
      <c r="F106" s="215">
        <v>38346</v>
      </c>
      <c r="G106" s="248">
        <v>98.7</v>
      </c>
      <c r="H106" s="169"/>
      <c r="I106" s="209">
        <v>40118</v>
      </c>
      <c r="J106" s="209">
        <v>39190</v>
      </c>
      <c r="K106" s="211">
        <v>97.69</v>
      </c>
      <c r="M106" s="220">
        <v>21953</v>
      </c>
      <c r="N106" s="220">
        <v>21566</v>
      </c>
      <c r="O106" s="221">
        <v>98.24</v>
      </c>
      <c r="Q106" s="209">
        <v>8088</v>
      </c>
      <c r="R106" s="209">
        <v>7580</v>
      </c>
      <c r="S106" s="211">
        <v>93.72</v>
      </c>
      <c r="T106" s="153" t="s">
        <v>650</v>
      </c>
      <c r="U106" s="156" t="s">
        <v>662</v>
      </c>
      <c r="V106" s="35"/>
    </row>
    <row r="107" spans="1:22" x14ac:dyDescent="0.2">
      <c r="A107" s="10">
        <v>95</v>
      </c>
      <c r="B107" s="83" t="s">
        <v>159</v>
      </c>
      <c r="C107" s="14" t="s">
        <v>160</v>
      </c>
      <c r="D107" s="15" t="s">
        <v>634</v>
      </c>
      <c r="E107" s="215">
        <v>126648</v>
      </c>
      <c r="F107" s="215">
        <v>125011</v>
      </c>
      <c r="G107" s="248">
        <v>98.71</v>
      </c>
      <c r="H107" s="169"/>
      <c r="I107" s="209">
        <v>130973</v>
      </c>
      <c r="J107" s="209">
        <v>128932</v>
      </c>
      <c r="K107" s="211">
        <v>98.44</v>
      </c>
      <c r="M107" s="220">
        <v>65177</v>
      </c>
      <c r="N107" s="220">
        <v>64117</v>
      </c>
      <c r="O107" s="221">
        <v>98.37</v>
      </c>
      <c r="Q107" s="209">
        <v>34933</v>
      </c>
      <c r="R107" s="209">
        <v>33056</v>
      </c>
      <c r="S107" s="211">
        <v>94.63</v>
      </c>
      <c r="T107" s="153" t="s">
        <v>649</v>
      </c>
      <c r="U107" s="156" t="s">
        <v>665</v>
      </c>
      <c r="V107" s="35"/>
    </row>
    <row r="108" spans="1:22" x14ac:dyDescent="0.2">
      <c r="A108" s="10">
        <v>96</v>
      </c>
      <c r="B108" s="83" t="s">
        <v>161</v>
      </c>
      <c r="C108" s="14" t="s">
        <v>162</v>
      </c>
      <c r="D108" s="15" t="s">
        <v>625</v>
      </c>
      <c r="E108" s="215">
        <v>161727</v>
      </c>
      <c r="F108" s="215">
        <v>154449</v>
      </c>
      <c r="G108" s="248">
        <v>95.5</v>
      </c>
      <c r="H108" s="169"/>
      <c r="I108" s="209">
        <v>160766</v>
      </c>
      <c r="J108" s="209">
        <v>151109</v>
      </c>
      <c r="K108" s="211">
        <v>93.99</v>
      </c>
      <c r="M108" s="220">
        <v>119356</v>
      </c>
      <c r="N108" s="220">
        <v>117685</v>
      </c>
      <c r="O108" s="221">
        <v>98.6</v>
      </c>
      <c r="Q108" s="209">
        <v>75958</v>
      </c>
      <c r="R108" s="209">
        <v>65565</v>
      </c>
      <c r="S108" s="211">
        <v>86.32</v>
      </c>
      <c r="T108" s="153" t="s">
        <v>653</v>
      </c>
      <c r="U108" s="156" t="s">
        <v>658</v>
      </c>
      <c r="V108" s="35"/>
    </row>
    <row r="109" spans="1:22" x14ac:dyDescent="0.2">
      <c r="A109" s="10">
        <v>97</v>
      </c>
      <c r="B109" s="83" t="s">
        <v>163</v>
      </c>
      <c r="C109" s="14" t="s">
        <v>164</v>
      </c>
      <c r="D109" s="15" t="s">
        <v>634</v>
      </c>
      <c r="E109" s="215">
        <v>96903</v>
      </c>
      <c r="F109" s="215">
        <v>94595</v>
      </c>
      <c r="G109" s="248">
        <v>97.62</v>
      </c>
      <c r="H109" s="169"/>
      <c r="I109" s="209">
        <v>100002</v>
      </c>
      <c r="J109" s="209">
        <v>95401</v>
      </c>
      <c r="K109" s="211">
        <v>95.4</v>
      </c>
      <c r="M109" s="220">
        <v>36342</v>
      </c>
      <c r="N109" s="220">
        <v>35090</v>
      </c>
      <c r="O109" s="221">
        <v>96.55</v>
      </c>
      <c r="Q109" s="209">
        <v>20257</v>
      </c>
      <c r="R109" s="209">
        <v>18329</v>
      </c>
      <c r="S109" s="211">
        <v>90.48</v>
      </c>
      <c r="T109" s="153" t="s">
        <v>652</v>
      </c>
      <c r="U109" s="156" t="s">
        <v>660</v>
      </c>
      <c r="V109" s="35"/>
    </row>
    <row r="110" spans="1:22" x14ac:dyDescent="0.2">
      <c r="A110" s="10">
        <v>98</v>
      </c>
      <c r="B110" s="83" t="s">
        <v>165</v>
      </c>
      <c r="C110" s="14" t="s">
        <v>166</v>
      </c>
      <c r="D110" s="15" t="s">
        <v>634</v>
      </c>
      <c r="E110" s="215">
        <v>63602</v>
      </c>
      <c r="F110" s="215">
        <v>63010</v>
      </c>
      <c r="G110" s="248">
        <v>99.07</v>
      </c>
      <c r="H110" s="169"/>
      <c r="I110" s="209">
        <v>65914</v>
      </c>
      <c r="J110" s="209">
        <v>64627</v>
      </c>
      <c r="K110" s="211">
        <v>98.05</v>
      </c>
      <c r="M110" s="220">
        <v>24896</v>
      </c>
      <c r="N110" s="220">
        <v>24649</v>
      </c>
      <c r="O110" s="221">
        <v>99.01</v>
      </c>
      <c r="Q110" s="209">
        <v>10718</v>
      </c>
      <c r="R110" s="209">
        <v>10413</v>
      </c>
      <c r="S110" s="211">
        <v>97.15</v>
      </c>
      <c r="T110" s="153" t="s">
        <v>649</v>
      </c>
      <c r="U110" s="156" t="s">
        <v>665</v>
      </c>
      <c r="V110" s="35"/>
    </row>
    <row r="111" spans="1:22" x14ac:dyDescent="0.2">
      <c r="A111" s="10">
        <v>99</v>
      </c>
      <c r="B111" s="83" t="s">
        <v>167</v>
      </c>
      <c r="C111" s="14" t="s">
        <v>168</v>
      </c>
      <c r="D111" s="15" t="s">
        <v>634</v>
      </c>
      <c r="E111" s="215">
        <v>61262</v>
      </c>
      <c r="F111" s="215">
        <v>59356</v>
      </c>
      <c r="G111" s="248">
        <v>96.89</v>
      </c>
      <c r="H111" s="169"/>
      <c r="I111" s="209">
        <v>62366</v>
      </c>
      <c r="J111" s="209">
        <v>59023</v>
      </c>
      <c r="K111" s="211">
        <v>94.64</v>
      </c>
      <c r="M111" s="220">
        <v>25447</v>
      </c>
      <c r="N111" s="220">
        <v>25049</v>
      </c>
      <c r="O111" s="221">
        <v>98.44</v>
      </c>
      <c r="Q111" s="209">
        <v>15149</v>
      </c>
      <c r="R111" s="209">
        <v>13295</v>
      </c>
      <c r="S111" s="211">
        <v>87.76</v>
      </c>
      <c r="T111" s="153" t="s">
        <v>651</v>
      </c>
      <c r="U111" s="156" t="s">
        <v>663</v>
      </c>
      <c r="V111" s="35"/>
    </row>
    <row r="112" spans="1:22" x14ac:dyDescent="0.2">
      <c r="A112" s="10">
        <v>100</v>
      </c>
      <c r="B112" s="83" t="s">
        <v>169</v>
      </c>
      <c r="C112" s="14" t="s">
        <v>170</v>
      </c>
      <c r="D112" s="15" t="s">
        <v>634</v>
      </c>
      <c r="E112" s="215">
        <v>69850</v>
      </c>
      <c r="F112" s="215">
        <v>67717</v>
      </c>
      <c r="G112" s="248">
        <v>96.95</v>
      </c>
      <c r="H112" s="169"/>
      <c r="I112" s="209">
        <v>71545</v>
      </c>
      <c r="J112" s="209">
        <v>68738</v>
      </c>
      <c r="K112" s="211">
        <v>96.08</v>
      </c>
      <c r="M112" s="220">
        <v>83088</v>
      </c>
      <c r="N112" s="220">
        <v>81513</v>
      </c>
      <c r="O112" s="221">
        <v>98.1</v>
      </c>
      <c r="Q112" s="209">
        <v>38486</v>
      </c>
      <c r="R112" s="209">
        <v>36884</v>
      </c>
      <c r="S112" s="211">
        <v>95.84</v>
      </c>
      <c r="T112" s="153" t="s">
        <v>655</v>
      </c>
      <c r="U112" s="156" t="s">
        <v>666</v>
      </c>
      <c r="V112" s="35"/>
    </row>
    <row r="113" spans="1:22" x14ac:dyDescent="0.2">
      <c r="A113" s="10">
        <v>101</v>
      </c>
      <c r="B113" s="83" t="s">
        <v>171</v>
      </c>
      <c r="C113" s="14" t="s">
        <v>172</v>
      </c>
      <c r="D113" s="15" t="s">
        <v>634</v>
      </c>
      <c r="E113" s="215">
        <v>72406</v>
      </c>
      <c r="F113" s="215">
        <v>71278</v>
      </c>
      <c r="G113" s="248">
        <v>98.44</v>
      </c>
      <c r="H113" s="169"/>
      <c r="I113" s="209">
        <v>75363</v>
      </c>
      <c r="J113" s="209">
        <v>74134</v>
      </c>
      <c r="K113" s="211">
        <v>98.37</v>
      </c>
      <c r="M113" s="220">
        <v>42763</v>
      </c>
      <c r="N113" s="220">
        <v>42309</v>
      </c>
      <c r="O113" s="221">
        <v>98.94</v>
      </c>
      <c r="Q113" s="209">
        <v>25004</v>
      </c>
      <c r="R113" s="209">
        <v>23126</v>
      </c>
      <c r="S113" s="211">
        <v>92.49</v>
      </c>
      <c r="T113" s="153" t="s">
        <v>649</v>
      </c>
      <c r="U113" s="156" t="s">
        <v>665</v>
      </c>
      <c r="V113" s="35"/>
    </row>
    <row r="114" spans="1:22" x14ac:dyDescent="0.2">
      <c r="A114" s="10">
        <v>102</v>
      </c>
      <c r="B114" s="83" t="s">
        <v>173</v>
      </c>
      <c r="C114" s="14" t="s">
        <v>174</v>
      </c>
      <c r="D114" s="15" t="s">
        <v>634</v>
      </c>
      <c r="E114" s="215">
        <v>57423</v>
      </c>
      <c r="F114" s="215">
        <v>55562</v>
      </c>
      <c r="G114" s="248">
        <v>96.76</v>
      </c>
      <c r="H114" s="169"/>
      <c r="I114" s="209">
        <v>58633</v>
      </c>
      <c r="J114" s="209">
        <v>56702</v>
      </c>
      <c r="K114" s="211">
        <v>96.71</v>
      </c>
      <c r="M114" s="220">
        <v>25779</v>
      </c>
      <c r="N114" s="220">
        <v>24964</v>
      </c>
      <c r="O114" s="221">
        <v>96.84</v>
      </c>
      <c r="Q114" s="209">
        <v>18052</v>
      </c>
      <c r="R114" s="209">
        <v>17552</v>
      </c>
      <c r="S114" s="211">
        <v>97.23</v>
      </c>
      <c r="T114" s="153" t="s">
        <v>652</v>
      </c>
      <c r="U114" s="156" t="s">
        <v>660</v>
      </c>
      <c r="V114" s="35"/>
    </row>
    <row r="115" spans="1:22" x14ac:dyDescent="0.2">
      <c r="A115" s="10">
        <v>103</v>
      </c>
      <c r="B115" s="200" t="s">
        <v>668</v>
      </c>
      <c r="C115" s="205" t="s">
        <v>669</v>
      </c>
      <c r="D115" s="219" t="s">
        <v>634</v>
      </c>
      <c r="E115" s="215">
        <v>74356</v>
      </c>
      <c r="F115" s="215">
        <v>72483</v>
      </c>
      <c r="G115" s="248">
        <v>97.48</v>
      </c>
      <c r="H115" s="169"/>
      <c r="I115" s="209">
        <v>75943</v>
      </c>
      <c r="J115" s="209">
        <v>73006</v>
      </c>
      <c r="K115" s="211">
        <v>96.13</v>
      </c>
      <c r="M115" s="220">
        <v>28106</v>
      </c>
      <c r="N115" s="220">
        <v>27552</v>
      </c>
      <c r="O115" s="221">
        <v>98.03</v>
      </c>
      <c r="Q115" s="209">
        <v>16074</v>
      </c>
      <c r="R115" s="209">
        <v>15127</v>
      </c>
      <c r="S115" s="211">
        <v>94.11</v>
      </c>
      <c r="T115" s="153" t="s">
        <v>649</v>
      </c>
      <c r="U115" s="156" t="s">
        <v>665</v>
      </c>
      <c r="V115" s="35"/>
    </row>
    <row r="116" spans="1:22" x14ac:dyDescent="0.2">
      <c r="A116" s="10">
        <v>104</v>
      </c>
      <c r="B116" s="83" t="s">
        <v>175</v>
      </c>
      <c r="C116" s="14" t="s">
        <v>176</v>
      </c>
      <c r="D116" s="15" t="s">
        <v>634</v>
      </c>
      <c r="E116" s="215">
        <v>53118</v>
      </c>
      <c r="F116" s="215">
        <v>52181</v>
      </c>
      <c r="G116" s="248">
        <v>98.24</v>
      </c>
      <c r="H116" s="169"/>
      <c r="I116" s="209">
        <v>55274</v>
      </c>
      <c r="J116" s="209">
        <v>53687</v>
      </c>
      <c r="K116" s="211">
        <v>97.13</v>
      </c>
      <c r="M116" s="220">
        <v>12947</v>
      </c>
      <c r="N116" s="220">
        <v>12845</v>
      </c>
      <c r="O116" s="221">
        <v>99.21</v>
      </c>
      <c r="Q116" s="209">
        <v>9364</v>
      </c>
      <c r="R116" s="209">
        <v>8729</v>
      </c>
      <c r="S116" s="211">
        <v>93.22</v>
      </c>
      <c r="T116" s="153" t="s">
        <v>655</v>
      </c>
      <c r="U116" s="156" t="s">
        <v>666</v>
      </c>
      <c r="V116" s="35"/>
    </row>
    <row r="117" spans="1:22" x14ac:dyDescent="0.2">
      <c r="A117" s="10">
        <v>105</v>
      </c>
      <c r="B117" s="83" t="s">
        <v>177</v>
      </c>
      <c r="C117" s="14" t="s">
        <v>178</v>
      </c>
      <c r="D117" s="15" t="s">
        <v>634</v>
      </c>
      <c r="E117" s="215">
        <v>57291</v>
      </c>
      <c r="F117" s="215">
        <v>55443</v>
      </c>
      <c r="G117" s="248">
        <v>96.77</v>
      </c>
      <c r="H117" s="169"/>
      <c r="I117" s="209">
        <v>59455</v>
      </c>
      <c r="J117" s="209">
        <v>56573</v>
      </c>
      <c r="K117" s="211">
        <v>95.15</v>
      </c>
      <c r="M117" s="220">
        <v>27057</v>
      </c>
      <c r="N117" s="220">
        <v>26398</v>
      </c>
      <c r="O117" s="221">
        <v>97.56</v>
      </c>
      <c r="Q117" s="209">
        <v>14620</v>
      </c>
      <c r="R117" s="209">
        <v>13620</v>
      </c>
      <c r="S117" s="211">
        <v>93.16</v>
      </c>
      <c r="T117" s="153" t="s">
        <v>650</v>
      </c>
      <c r="U117" s="156" t="s">
        <v>662</v>
      </c>
      <c r="V117" s="35"/>
    </row>
    <row r="118" spans="1:22" x14ac:dyDescent="0.2">
      <c r="A118" s="10">
        <v>106</v>
      </c>
      <c r="B118" s="83" t="s">
        <v>179</v>
      </c>
      <c r="C118" s="14" t="s">
        <v>180</v>
      </c>
      <c r="D118" s="15" t="s">
        <v>635</v>
      </c>
      <c r="E118" s="215">
        <v>104673</v>
      </c>
      <c r="F118" s="215">
        <v>100365</v>
      </c>
      <c r="G118" s="248">
        <v>95.88</v>
      </c>
      <c r="H118" s="169"/>
      <c r="I118" s="209">
        <v>105745</v>
      </c>
      <c r="J118" s="209">
        <v>99524</v>
      </c>
      <c r="K118" s="211">
        <v>94.12</v>
      </c>
      <c r="M118" s="220">
        <v>94339</v>
      </c>
      <c r="N118" s="220">
        <v>91970</v>
      </c>
      <c r="O118" s="221">
        <v>97.49</v>
      </c>
      <c r="Q118" s="209">
        <v>41373</v>
      </c>
      <c r="R118" s="209">
        <v>36560</v>
      </c>
      <c r="S118" s="211">
        <v>88.37</v>
      </c>
      <c r="T118" s="153" t="s">
        <v>657</v>
      </c>
      <c r="U118" s="156" t="s">
        <v>661</v>
      </c>
      <c r="V118" s="35"/>
    </row>
    <row r="119" spans="1:22" x14ac:dyDescent="0.2">
      <c r="A119" s="10">
        <v>107</v>
      </c>
      <c r="B119" s="83" t="s">
        <v>181</v>
      </c>
      <c r="C119" s="14" t="s">
        <v>182</v>
      </c>
      <c r="D119" s="15" t="s">
        <v>634</v>
      </c>
      <c r="E119" s="215">
        <v>72936</v>
      </c>
      <c r="F119" s="215">
        <v>71747</v>
      </c>
      <c r="G119" s="248">
        <v>98.37</v>
      </c>
      <c r="H119" s="169"/>
      <c r="I119" s="209">
        <v>75238</v>
      </c>
      <c r="J119" s="209">
        <v>73782</v>
      </c>
      <c r="K119" s="211">
        <v>98.06</v>
      </c>
      <c r="M119" s="220">
        <v>23124</v>
      </c>
      <c r="N119" s="220">
        <v>22617</v>
      </c>
      <c r="O119" s="221">
        <v>97.81</v>
      </c>
      <c r="Q119" s="209">
        <v>11524</v>
      </c>
      <c r="R119" s="209">
        <v>10953</v>
      </c>
      <c r="S119" s="211">
        <v>95.05</v>
      </c>
      <c r="T119" s="153" t="s">
        <v>651</v>
      </c>
      <c r="U119" s="156" t="s">
        <v>663</v>
      </c>
      <c r="V119" s="35"/>
    </row>
    <row r="120" spans="1:22" x14ac:dyDescent="0.2">
      <c r="A120" s="10">
        <v>108</v>
      </c>
      <c r="B120" s="83" t="s">
        <v>183</v>
      </c>
      <c r="C120" s="14" t="s">
        <v>184</v>
      </c>
      <c r="D120" s="15" t="s">
        <v>634</v>
      </c>
      <c r="E120" s="215">
        <v>67615</v>
      </c>
      <c r="F120" s="215">
        <v>65328</v>
      </c>
      <c r="G120" s="248">
        <v>96.62</v>
      </c>
      <c r="H120" s="169"/>
      <c r="I120" s="209">
        <v>69290</v>
      </c>
      <c r="J120" s="209">
        <v>66479</v>
      </c>
      <c r="K120" s="211">
        <v>95.94</v>
      </c>
      <c r="M120" s="220">
        <v>55605</v>
      </c>
      <c r="N120" s="220">
        <v>54367</v>
      </c>
      <c r="O120" s="221">
        <v>97.77</v>
      </c>
      <c r="Q120" s="209">
        <v>28421</v>
      </c>
      <c r="R120" s="209">
        <v>27300</v>
      </c>
      <c r="S120" s="211">
        <v>96.06</v>
      </c>
      <c r="T120" s="153" t="s">
        <v>655</v>
      </c>
      <c r="U120" s="156" t="s">
        <v>666</v>
      </c>
      <c r="V120" s="35"/>
    </row>
    <row r="121" spans="1:22" x14ac:dyDescent="0.2">
      <c r="A121" s="10">
        <v>109</v>
      </c>
      <c r="B121" s="83" t="s">
        <v>185</v>
      </c>
      <c r="C121" s="14" t="s">
        <v>186</v>
      </c>
      <c r="D121" s="15" t="s">
        <v>634</v>
      </c>
      <c r="E121" s="215">
        <v>47052</v>
      </c>
      <c r="F121" s="215">
        <v>44896</v>
      </c>
      <c r="G121" s="248">
        <v>95.42</v>
      </c>
      <c r="H121" s="169"/>
      <c r="I121" s="209">
        <v>48743</v>
      </c>
      <c r="J121" s="209">
        <v>46090</v>
      </c>
      <c r="K121" s="211">
        <v>94.56</v>
      </c>
      <c r="M121" s="220">
        <v>16988</v>
      </c>
      <c r="N121" s="220">
        <v>16441</v>
      </c>
      <c r="O121" s="221">
        <v>96.78</v>
      </c>
      <c r="Q121" s="209">
        <v>10656</v>
      </c>
      <c r="R121" s="209">
        <v>9881</v>
      </c>
      <c r="S121" s="211">
        <v>92.73</v>
      </c>
      <c r="T121" s="153" t="s">
        <v>649</v>
      </c>
      <c r="U121" s="156" t="s">
        <v>665</v>
      </c>
      <c r="V121" s="35"/>
    </row>
    <row r="122" spans="1:22" x14ac:dyDescent="0.2">
      <c r="A122" s="10">
        <v>110</v>
      </c>
      <c r="B122" s="83" t="s">
        <v>187</v>
      </c>
      <c r="C122" s="14" t="s">
        <v>188</v>
      </c>
      <c r="D122" s="15" t="s">
        <v>634</v>
      </c>
      <c r="E122" s="215">
        <v>61217</v>
      </c>
      <c r="F122" s="215">
        <v>59056</v>
      </c>
      <c r="G122" s="248">
        <v>96.47</v>
      </c>
      <c r="H122" s="169"/>
      <c r="I122" s="209">
        <v>63103</v>
      </c>
      <c r="J122" s="209">
        <v>59613</v>
      </c>
      <c r="K122" s="211">
        <v>94.47</v>
      </c>
      <c r="M122" s="220">
        <v>24473</v>
      </c>
      <c r="N122" s="220">
        <v>24068</v>
      </c>
      <c r="O122" s="221">
        <v>98.35</v>
      </c>
      <c r="Q122" s="209">
        <v>13837</v>
      </c>
      <c r="R122" s="209">
        <v>13357</v>
      </c>
      <c r="S122" s="211">
        <v>96.53</v>
      </c>
      <c r="T122" s="153" t="s">
        <v>649</v>
      </c>
      <c r="U122" s="156" t="s">
        <v>665</v>
      </c>
      <c r="V122" s="35"/>
    </row>
    <row r="123" spans="1:22" x14ac:dyDescent="0.2">
      <c r="A123" s="10">
        <v>111</v>
      </c>
      <c r="B123" s="83" t="s">
        <v>189</v>
      </c>
      <c r="C123" s="14" t="s">
        <v>190</v>
      </c>
      <c r="D123" s="15" t="s">
        <v>634</v>
      </c>
      <c r="E123" s="215">
        <v>52045</v>
      </c>
      <c r="F123" s="215">
        <v>49687</v>
      </c>
      <c r="G123" s="248">
        <v>95.47</v>
      </c>
      <c r="H123" s="169"/>
      <c r="I123" s="209">
        <v>53450</v>
      </c>
      <c r="J123" s="209">
        <v>50572</v>
      </c>
      <c r="K123" s="211">
        <v>94.62</v>
      </c>
      <c r="M123" s="220">
        <v>31638</v>
      </c>
      <c r="N123" s="220">
        <v>30527</v>
      </c>
      <c r="O123" s="221">
        <v>96.49</v>
      </c>
      <c r="Q123" s="209">
        <v>14642</v>
      </c>
      <c r="R123" s="209">
        <v>13223</v>
      </c>
      <c r="S123" s="211">
        <v>90.31</v>
      </c>
      <c r="T123" s="153" t="s">
        <v>652</v>
      </c>
      <c r="U123" s="156" t="s">
        <v>660</v>
      </c>
      <c r="V123" s="35"/>
    </row>
    <row r="124" spans="1:22" x14ac:dyDescent="0.2">
      <c r="A124" s="10">
        <v>112</v>
      </c>
      <c r="B124" s="83" t="s">
        <v>191</v>
      </c>
      <c r="C124" s="14" t="s">
        <v>192</v>
      </c>
      <c r="D124" s="15" t="s">
        <v>624</v>
      </c>
      <c r="E124" s="215">
        <v>130884</v>
      </c>
      <c r="F124" s="215">
        <v>123914</v>
      </c>
      <c r="G124" s="248">
        <v>94.67</v>
      </c>
      <c r="H124" s="169"/>
      <c r="I124" s="209">
        <v>133316</v>
      </c>
      <c r="J124" s="209">
        <v>124085</v>
      </c>
      <c r="K124" s="211">
        <v>93.08</v>
      </c>
      <c r="M124" s="220">
        <v>98810</v>
      </c>
      <c r="N124" s="220">
        <v>97051</v>
      </c>
      <c r="O124" s="221">
        <v>98.22</v>
      </c>
      <c r="Q124" s="209">
        <v>42933</v>
      </c>
      <c r="R124" s="209">
        <v>38781</v>
      </c>
      <c r="S124" s="211">
        <v>90.33</v>
      </c>
      <c r="T124" s="153" t="s">
        <v>653</v>
      </c>
      <c r="U124" s="156" t="s">
        <v>658</v>
      </c>
      <c r="V124" s="35"/>
    </row>
    <row r="125" spans="1:22" x14ac:dyDescent="0.2">
      <c r="A125" s="10">
        <v>113</v>
      </c>
      <c r="B125" s="83" t="s">
        <v>193</v>
      </c>
      <c r="C125" s="14" t="s">
        <v>194</v>
      </c>
      <c r="D125" s="15" t="s">
        <v>634</v>
      </c>
      <c r="E125" s="215">
        <v>110137</v>
      </c>
      <c r="F125" s="215">
        <v>108599</v>
      </c>
      <c r="G125" s="248">
        <v>98.6</v>
      </c>
      <c r="H125" s="169"/>
      <c r="I125" s="209">
        <v>115232</v>
      </c>
      <c r="J125" s="209">
        <v>112386</v>
      </c>
      <c r="K125" s="211">
        <v>97.53</v>
      </c>
      <c r="M125" s="220">
        <v>89974</v>
      </c>
      <c r="N125" s="220">
        <v>88031</v>
      </c>
      <c r="O125" s="221">
        <v>97.84</v>
      </c>
      <c r="Q125" s="209">
        <v>47447</v>
      </c>
      <c r="R125" s="209">
        <v>45304</v>
      </c>
      <c r="S125" s="211">
        <v>95.48</v>
      </c>
      <c r="T125" s="153" t="s">
        <v>649</v>
      </c>
      <c r="U125" s="156" t="s">
        <v>665</v>
      </c>
      <c r="V125" s="35"/>
    </row>
    <row r="126" spans="1:22" x14ac:dyDescent="0.2">
      <c r="A126" s="10">
        <v>114</v>
      </c>
      <c r="B126" s="83" t="s">
        <v>195</v>
      </c>
      <c r="C126" s="14" t="s">
        <v>196</v>
      </c>
      <c r="D126" s="15" t="s">
        <v>624</v>
      </c>
      <c r="E126" s="215">
        <v>111997</v>
      </c>
      <c r="F126" s="215">
        <v>106041</v>
      </c>
      <c r="G126" s="248">
        <v>94.68</v>
      </c>
      <c r="H126" s="169"/>
      <c r="I126" s="209">
        <v>115968</v>
      </c>
      <c r="J126" s="209">
        <v>98165</v>
      </c>
      <c r="K126" s="211">
        <v>84.65</v>
      </c>
      <c r="M126" s="220">
        <v>151331</v>
      </c>
      <c r="N126" s="220">
        <v>145586</v>
      </c>
      <c r="O126" s="221">
        <v>96.2</v>
      </c>
      <c r="Q126" s="209">
        <v>116940</v>
      </c>
      <c r="R126" s="209">
        <v>84633</v>
      </c>
      <c r="S126" s="211">
        <v>72.37</v>
      </c>
      <c r="T126" s="153" t="s">
        <v>653</v>
      </c>
      <c r="U126" s="156" t="s">
        <v>658</v>
      </c>
      <c r="V126" s="35"/>
    </row>
    <row r="127" spans="1:22" x14ac:dyDescent="0.2">
      <c r="A127" s="10">
        <v>115</v>
      </c>
      <c r="B127" s="83" t="s">
        <v>579</v>
      </c>
      <c r="C127" s="14" t="s">
        <v>197</v>
      </c>
      <c r="D127" s="15" t="s">
        <v>633</v>
      </c>
      <c r="E127" s="215">
        <v>62740</v>
      </c>
      <c r="F127" s="215">
        <v>59288</v>
      </c>
      <c r="G127" s="248">
        <v>94.5</v>
      </c>
      <c r="H127" s="169"/>
      <c r="I127" s="209">
        <v>64268</v>
      </c>
      <c r="J127" s="209">
        <v>60490</v>
      </c>
      <c r="K127" s="211">
        <v>94.12</v>
      </c>
      <c r="M127" s="220">
        <v>57699</v>
      </c>
      <c r="N127" s="220">
        <v>55997</v>
      </c>
      <c r="O127" s="221">
        <v>97.05</v>
      </c>
      <c r="Q127" s="209">
        <v>44096</v>
      </c>
      <c r="R127" s="209">
        <v>42411</v>
      </c>
      <c r="S127" s="211">
        <v>96.18</v>
      </c>
      <c r="T127" s="153" t="s">
        <v>650</v>
      </c>
      <c r="U127" s="156" t="s">
        <v>662</v>
      </c>
      <c r="V127" s="35"/>
    </row>
    <row r="128" spans="1:22" x14ac:dyDescent="0.2">
      <c r="A128" s="10">
        <v>116</v>
      </c>
      <c r="B128" s="83" t="s">
        <v>198</v>
      </c>
      <c r="C128" s="14" t="s">
        <v>199</v>
      </c>
      <c r="D128" s="15" t="s">
        <v>634</v>
      </c>
      <c r="E128" s="215">
        <v>65290</v>
      </c>
      <c r="F128" s="215">
        <v>64033</v>
      </c>
      <c r="G128" s="248">
        <v>98.07</v>
      </c>
      <c r="H128" s="169"/>
      <c r="I128" s="209">
        <v>69593</v>
      </c>
      <c r="J128" s="209">
        <v>67823</v>
      </c>
      <c r="K128" s="211">
        <v>97.46</v>
      </c>
      <c r="M128" s="220">
        <v>28849</v>
      </c>
      <c r="N128" s="220">
        <v>28395</v>
      </c>
      <c r="O128" s="221">
        <v>98.43</v>
      </c>
      <c r="Q128" s="209">
        <v>18250</v>
      </c>
      <c r="R128" s="209">
        <v>17545</v>
      </c>
      <c r="S128" s="211">
        <v>96.14</v>
      </c>
      <c r="T128" s="153" t="s">
        <v>654</v>
      </c>
      <c r="U128" s="156" t="s">
        <v>659</v>
      </c>
      <c r="V128" s="35"/>
    </row>
    <row r="129" spans="1:22" x14ac:dyDescent="0.2">
      <c r="A129" s="10">
        <v>117</v>
      </c>
      <c r="B129" s="83" t="s">
        <v>580</v>
      </c>
      <c r="C129" s="14" t="s">
        <v>200</v>
      </c>
      <c r="D129" s="15" t="s">
        <v>624</v>
      </c>
      <c r="E129" s="215">
        <v>89216</v>
      </c>
      <c r="F129" s="215">
        <v>85531</v>
      </c>
      <c r="G129" s="248">
        <v>95.87</v>
      </c>
      <c r="H129" s="169"/>
      <c r="I129" s="209">
        <v>93278</v>
      </c>
      <c r="J129" s="209">
        <v>87036</v>
      </c>
      <c r="K129" s="211">
        <v>93.31</v>
      </c>
      <c r="M129" s="220">
        <v>257148</v>
      </c>
      <c r="N129" s="220">
        <v>248638</v>
      </c>
      <c r="O129" s="221">
        <v>96.69</v>
      </c>
      <c r="Q129" s="209">
        <v>145311</v>
      </c>
      <c r="R129" s="209">
        <v>133478</v>
      </c>
      <c r="S129" s="211">
        <v>91.86</v>
      </c>
      <c r="T129" s="153" t="s">
        <v>653</v>
      </c>
      <c r="U129" s="156" t="s">
        <v>658</v>
      </c>
      <c r="V129" s="35"/>
    </row>
    <row r="130" spans="1:22" x14ac:dyDescent="0.2">
      <c r="A130" s="10">
        <v>118</v>
      </c>
      <c r="B130" s="83" t="s">
        <v>201</v>
      </c>
      <c r="C130" s="14" t="s">
        <v>202</v>
      </c>
      <c r="D130" s="15" t="s">
        <v>634</v>
      </c>
      <c r="E130" s="215">
        <v>64499</v>
      </c>
      <c r="F130" s="215">
        <v>63458</v>
      </c>
      <c r="G130" s="248">
        <v>98.39</v>
      </c>
      <c r="H130" s="169"/>
      <c r="I130" s="209">
        <v>67975</v>
      </c>
      <c r="J130" s="209">
        <v>66371</v>
      </c>
      <c r="K130" s="211">
        <v>97.64</v>
      </c>
      <c r="M130" s="220">
        <v>44486</v>
      </c>
      <c r="N130" s="220">
        <v>44100</v>
      </c>
      <c r="O130" s="221">
        <v>99.13</v>
      </c>
      <c r="Q130" s="209">
        <v>38170</v>
      </c>
      <c r="R130" s="209">
        <v>35107</v>
      </c>
      <c r="S130" s="211">
        <v>91.98</v>
      </c>
      <c r="T130" s="153" t="s">
        <v>651</v>
      </c>
      <c r="U130" s="156" t="s">
        <v>663</v>
      </c>
      <c r="V130" s="35"/>
    </row>
    <row r="131" spans="1:22" x14ac:dyDescent="0.2">
      <c r="A131" s="10">
        <v>119</v>
      </c>
      <c r="B131" s="83" t="s">
        <v>203</v>
      </c>
      <c r="C131" s="14" t="s">
        <v>204</v>
      </c>
      <c r="D131" s="15" t="s">
        <v>625</v>
      </c>
      <c r="E131" s="215">
        <v>132957</v>
      </c>
      <c r="F131" s="215">
        <v>128281</v>
      </c>
      <c r="G131" s="248">
        <v>96.48</v>
      </c>
      <c r="H131" s="169"/>
      <c r="I131" s="209">
        <v>136737</v>
      </c>
      <c r="J131" s="209">
        <v>128803</v>
      </c>
      <c r="K131" s="211">
        <v>94.2</v>
      </c>
      <c r="M131" s="220">
        <v>77462</v>
      </c>
      <c r="N131" s="220">
        <v>74648</v>
      </c>
      <c r="O131" s="221">
        <v>96.37</v>
      </c>
      <c r="Q131" s="209">
        <v>36047</v>
      </c>
      <c r="R131" s="209">
        <v>29813</v>
      </c>
      <c r="S131" s="211">
        <v>82.71</v>
      </c>
      <c r="T131" s="153" t="s">
        <v>653</v>
      </c>
      <c r="U131" s="156" t="s">
        <v>658</v>
      </c>
      <c r="V131" s="35"/>
    </row>
    <row r="132" spans="1:22" x14ac:dyDescent="0.2">
      <c r="A132" s="10">
        <v>120</v>
      </c>
      <c r="B132" s="83" t="s">
        <v>205</v>
      </c>
      <c r="C132" s="14" t="s">
        <v>206</v>
      </c>
      <c r="D132" s="15" t="s">
        <v>634</v>
      </c>
      <c r="E132" s="215">
        <v>50358</v>
      </c>
      <c r="F132" s="215">
        <v>48104</v>
      </c>
      <c r="G132" s="248">
        <v>95.52</v>
      </c>
      <c r="H132" s="169"/>
      <c r="I132" s="209">
        <v>51908</v>
      </c>
      <c r="J132" s="209">
        <v>48128</v>
      </c>
      <c r="K132" s="211">
        <v>92.72</v>
      </c>
      <c r="M132" s="220">
        <v>47791</v>
      </c>
      <c r="N132" s="220">
        <v>46592</v>
      </c>
      <c r="O132" s="221">
        <v>97.49</v>
      </c>
      <c r="Q132" s="209">
        <v>28823</v>
      </c>
      <c r="R132" s="209">
        <v>26825</v>
      </c>
      <c r="S132" s="211">
        <v>93.07</v>
      </c>
      <c r="T132" s="153" t="s">
        <v>652</v>
      </c>
      <c r="U132" s="156" t="s">
        <v>660</v>
      </c>
      <c r="V132" s="35"/>
    </row>
    <row r="133" spans="1:22" x14ac:dyDescent="0.2">
      <c r="A133" s="10">
        <v>121</v>
      </c>
      <c r="B133" s="83" t="s">
        <v>207</v>
      </c>
      <c r="C133" s="14" t="s">
        <v>208</v>
      </c>
      <c r="D133" s="15" t="s">
        <v>634</v>
      </c>
      <c r="E133" s="215">
        <v>120022</v>
      </c>
      <c r="F133" s="215">
        <v>117532</v>
      </c>
      <c r="G133" s="248">
        <v>97.93</v>
      </c>
      <c r="H133" s="169"/>
      <c r="I133" s="209">
        <v>124521</v>
      </c>
      <c r="J133" s="209">
        <v>121391</v>
      </c>
      <c r="K133" s="211">
        <v>97.49</v>
      </c>
      <c r="M133" s="220">
        <v>65514</v>
      </c>
      <c r="N133" s="220">
        <v>63686</v>
      </c>
      <c r="O133" s="221">
        <v>97.21</v>
      </c>
      <c r="Q133" s="209">
        <v>31289</v>
      </c>
      <c r="R133" s="209">
        <v>28763</v>
      </c>
      <c r="S133" s="211">
        <v>91.93</v>
      </c>
      <c r="T133" s="153" t="s">
        <v>654</v>
      </c>
      <c r="U133" s="156" t="s">
        <v>659</v>
      </c>
      <c r="V133" s="35"/>
    </row>
    <row r="134" spans="1:22" x14ac:dyDescent="0.2">
      <c r="A134" s="10">
        <v>122</v>
      </c>
      <c r="B134" s="83" t="s">
        <v>209</v>
      </c>
      <c r="C134" s="14" t="s">
        <v>210</v>
      </c>
      <c r="D134" s="15" t="s">
        <v>625</v>
      </c>
      <c r="E134" s="215">
        <v>158675</v>
      </c>
      <c r="F134" s="215">
        <v>154821</v>
      </c>
      <c r="G134" s="248">
        <v>97.57</v>
      </c>
      <c r="H134" s="169"/>
      <c r="I134" s="209">
        <v>163730</v>
      </c>
      <c r="J134" s="209">
        <v>156121</v>
      </c>
      <c r="K134" s="211">
        <v>95.35</v>
      </c>
      <c r="M134" s="220">
        <v>52478</v>
      </c>
      <c r="N134" s="220">
        <v>50733</v>
      </c>
      <c r="O134" s="221">
        <v>96.67</v>
      </c>
      <c r="Q134" s="209">
        <v>24747</v>
      </c>
      <c r="R134" s="209">
        <v>22041</v>
      </c>
      <c r="S134" s="211">
        <v>89.07</v>
      </c>
      <c r="T134" s="153" t="s">
        <v>653</v>
      </c>
      <c r="U134" s="156" t="s">
        <v>658</v>
      </c>
      <c r="V134" s="35"/>
    </row>
    <row r="135" spans="1:22" x14ac:dyDescent="0.2">
      <c r="A135" s="10">
        <v>123</v>
      </c>
      <c r="B135" s="83" t="s">
        <v>211</v>
      </c>
      <c r="C135" s="14" t="s">
        <v>212</v>
      </c>
      <c r="D135" s="15" t="s">
        <v>634</v>
      </c>
      <c r="E135" s="215">
        <v>71966</v>
      </c>
      <c r="F135" s="215">
        <v>71153</v>
      </c>
      <c r="G135" s="248">
        <v>98.87</v>
      </c>
      <c r="H135" s="169"/>
      <c r="I135" s="209">
        <v>75459</v>
      </c>
      <c r="J135" s="209">
        <v>73140</v>
      </c>
      <c r="K135" s="211">
        <v>96.93</v>
      </c>
      <c r="M135" s="220">
        <v>30131</v>
      </c>
      <c r="N135" s="220">
        <v>29721</v>
      </c>
      <c r="O135" s="221">
        <v>98.64</v>
      </c>
      <c r="Q135" s="209">
        <v>17403</v>
      </c>
      <c r="R135" s="209">
        <v>14893</v>
      </c>
      <c r="S135" s="211">
        <v>85.58</v>
      </c>
      <c r="T135" s="154" t="s">
        <v>649</v>
      </c>
      <c r="U135" s="156" t="s">
        <v>665</v>
      </c>
      <c r="V135" s="35"/>
    </row>
    <row r="136" spans="1:22" x14ac:dyDescent="0.2">
      <c r="A136" s="10">
        <v>124</v>
      </c>
      <c r="B136" s="83" t="s">
        <v>581</v>
      </c>
      <c r="C136" s="14" t="s">
        <v>213</v>
      </c>
      <c r="D136" s="15" t="s">
        <v>633</v>
      </c>
      <c r="E136" s="215">
        <v>49218</v>
      </c>
      <c r="F136" s="215">
        <v>46850</v>
      </c>
      <c r="G136" s="248">
        <v>95.19</v>
      </c>
      <c r="H136" s="169"/>
      <c r="I136" s="209">
        <v>49823</v>
      </c>
      <c r="J136" s="209">
        <v>46430</v>
      </c>
      <c r="K136" s="211">
        <v>93.19</v>
      </c>
      <c r="M136" s="220">
        <v>33270</v>
      </c>
      <c r="N136" s="220">
        <v>32812</v>
      </c>
      <c r="O136" s="221">
        <v>98.62</v>
      </c>
      <c r="Q136" s="209">
        <v>22567</v>
      </c>
      <c r="R136" s="209">
        <v>21750</v>
      </c>
      <c r="S136" s="211">
        <v>96.38</v>
      </c>
      <c r="T136" s="153" t="s">
        <v>657</v>
      </c>
      <c r="U136" s="156" t="s">
        <v>661</v>
      </c>
      <c r="V136" s="35"/>
    </row>
    <row r="137" spans="1:22" x14ac:dyDescent="0.2">
      <c r="A137" s="10">
        <v>125</v>
      </c>
      <c r="B137" s="83" t="s">
        <v>214</v>
      </c>
      <c r="C137" s="14" t="s">
        <v>215</v>
      </c>
      <c r="D137" s="15" t="s">
        <v>634</v>
      </c>
      <c r="E137" s="215">
        <v>53840</v>
      </c>
      <c r="F137" s="215">
        <v>50930</v>
      </c>
      <c r="G137" s="248">
        <v>94.6</v>
      </c>
      <c r="H137" s="169"/>
      <c r="I137" s="209">
        <v>54624</v>
      </c>
      <c r="J137" s="209">
        <v>50961</v>
      </c>
      <c r="K137" s="211">
        <v>93.29</v>
      </c>
      <c r="M137" s="220">
        <v>22698</v>
      </c>
      <c r="N137" s="220">
        <v>22110</v>
      </c>
      <c r="O137" s="221">
        <v>97.41</v>
      </c>
      <c r="Q137" s="209">
        <v>10284</v>
      </c>
      <c r="R137" s="209">
        <v>9612</v>
      </c>
      <c r="S137" s="211">
        <v>93.47</v>
      </c>
      <c r="T137" s="153" t="s">
        <v>649</v>
      </c>
      <c r="U137" s="156" t="s">
        <v>665</v>
      </c>
      <c r="V137" s="35"/>
    </row>
    <row r="138" spans="1:22" x14ac:dyDescent="0.2">
      <c r="A138" s="10">
        <v>126</v>
      </c>
      <c r="B138" s="83" t="s">
        <v>216</v>
      </c>
      <c r="C138" s="14" t="s">
        <v>217</v>
      </c>
      <c r="D138" s="15" t="s">
        <v>634</v>
      </c>
      <c r="E138" s="215">
        <v>70620</v>
      </c>
      <c r="F138" s="215">
        <v>68485</v>
      </c>
      <c r="G138" s="248">
        <v>96.98</v>
      </c>
      <c r="H138" s="169"/>
      <c r="I138" s="209">
        <v>73273</v>
      </c>
      <c r="J138" s="209">
        <v>70310</v>
      </c>
      <c r="K138" s="211">
        <v>95.96</v>
      </c>
      <c r="M138" s="220">
        <v>35595</v>
      </c>
      <c r="N138" s="220">
        <v>35339</v>
      </c>
      <c r="O138" s="221">
        <v>99.28</v>
      </c>
      <c r="Q138" s="209">
        <v>16486</v>
      </c>
      <c r="R138" s="209">
        <v>15654</v>
      </c>
      <c r="S138" s="211">
        <v>94.95</v>
      </c>
      <c r="T138" s="153" t="s">
        <v>649</v>
      </c>
      <c r="U138" s="156" t="s">
        <v>665</v>
      </c>
      <c r="V138" s="35"/>
    </row>
    <row r="139" spans="1:22" x14ac:dyDescent="0.2">
      <c r="A139" s="10">
        <v>127</v>
      </c>
      <c r="B139" s="83" t="s">
        <v>218</v>
      </c>
      <c r="C139" s="14" t="s">
        <v>219</v>
      </c>
      <c r="D139" s="15" t="s">
        <v>625</v>
      </c>
      <c r="E139" s="215">
        <v>154844</v>
      </c>
      <c r="F139" s="215">
        <v>150106</v>
      </c>
      <c r="G139" s="248">
        <v>96.94</v>
      </c>
      <c r="H139" s="169"/>
      <c r="I139" s="209">
        <v>159750</v>
      </c>
      <c r="J139" s="209">
        <v>153668</v>
      </c>
      <c r="K139" s="211">
        <v>96.19</v>
      </c>
      <c r="M139" s="220">
        <v>81027</v>
      </c>
      <c r="N139" s="220">
        <v>79802</v>
      </c>
      <c r="O139" s="221">
        <v>98.49</v>
      </c>
      <c r="Q139" s="209">
        <v>39174</v>
      </c>
      <c r="R139" s="209">
        <v>38617</v>
      </c>
      <c r="S139" s="211">
        <v>98.58</v>
      </c>
      <c r="T139" s="153" t="s">
        <v>653</v>
      </c>
      <c r="U139" s="156" t="s">
        <v>658</v>
      </c>
      <c r="V139" s="35"/>
    </row>
    <row r="140" spans="1:22" x14ac:dyDescent="0.2">
      <c r="A140" s="10">
        <v>128</v>
      </c>
      <c r="B140" s="83" t="s">
        <v>582</v>
      </c>
      <c r="C140" s="14" t="s">
        <v>220</v>
      </c>
      <c r="D140" s="15" t="s">
        <v>633</v>
      </c>
      <c r="E140" s="215">
        <v>131598</v>
      </c>
      <c r="F140" s="215">
        <v>128967</v>
      </c>
      <c r="G140" s="248">
        <v>98</v>
      </c>
      <c r="H140" s="169"/>
      <c r="I140" s="209">
        <v>136149</v>
      </c>
      <c r="J140" s="209">
        <v>132912</v>
      </c>
      <c r="K140" s="211">
        <v>97.62</v>
      </c>
      <c r="M140" s="220">
        <v>48134</v>
      </c>
      <c r="N140" s="220">
        <v>47064</v>
      </c>
      <c r="O140" s="221">
        <v>97.78</v>
      </c>
      <c r="Q140" s="209">
        <v>21107</v>
      </c>
      <c r="R140" s="209">
        <v>19852</v>
      </c>
      <c r="S140" s="211">
        <v>94.05</v>
      </c>
      <c r="T140" s="153" t="s">
        <v>656</v>
      </c>
      <c r="U140" s="156" t="s">
        <v>664</v>
      </c>
      <c r="V140" s="35"/>
    </row>
    <row r="141" spans="1:22" x14ac:dyDescent="0.2">
      <c r="A141" s="10">
        <v>129</v>
      </c>
      <c r="B141" s="83" t="s">
        <v>221</v>
      </c>
      <c r="C141" s="14" t="s">
        <v>222</v>
      </c>
      <c r="D141" s="15" t="s">
        <v>634</v>
      </c>
      <c r="E141" s="215">
        <v>74170</v>
      </c>
      <c r="F141" s="215">
        <v>72676</v>
      </c>
      <c r="G141" s="248">
        <v>97.99</v>
      </c>
      <c r="H141" s="169"/>
      <c r="I141" s="209">
        <v>76513</v>
      </c>
      <c r="J141" s="209">
        <v>74754</v>
      </c>
      <c r="K141" s="211">
        <v>97.7</v>
      </c>
      <c r="M141" s="220">
        <v>48793</v>
      </c>
      <c r="N141" s="220">
        <v>47968</v>
      </c>
      <c r="O141" s="221">
        <v>98.31</v>
      </c>
      <c r="Q141" s="209">
        <v>27699</v>
      </c>
      <c r="R141" s="209">
        <v>26356</v>
      </c>
      <c r="S141" s="211">
        <v>95.15</v>
      </c>
      <c r="T141" s="153" t="s">
        <v>652</v>
      </c>
      <c r="U141" s="156" t="s">
        <v>660</v>
      </c>
      <c r="V141" s="35"/>
    </row>
    <row r="142" spans="1:22" x14ac:dyDescent="0.2">
      <c r="A142" s="10">
        <v>130</v>
      </c>
      <c r="B142" s="83" t="s">
        <v>223</v>
      </c>
      <c r="C142" s="14" t="s">
        <v>224</v>
      </c>
      <c r="D142" s="15" t="s">
        <v>634</v>
      </c>
      <c r="E142" s="215">
        <v>56798</v>
      </c>
      <c r="F142" s="215">
        <v>55897</v>
      </c>
      <c r="G142" s="248">
        <v>98.41</v>
      </c>
      <c r="H142" s="169"/>
      <c r="I142" s="209">
        <v>57774</v>
      </c>
      <c r="J142" s="209">
        <v>56525</v>
      </c>
      <c r="K142" s="211">
        <v>97.84</v>
      </c>
      <c r="M142" s="220">
        <v>26953</v>
      </c>
      <c r="N142" s="220">
        <v>26520</v>
      </c>
      <c r="O142" s="221">
        <v>98.39</v>
      </c>
      <c r="Q142" s="209">
        <v>19342</v>
      </c>
      <c r="R142" s="209">
        <v>18979</v>
      </c>
      <c r="S142" s="211">
        <v>98.12</v>
      </c>
      <c r="T142" s="153" t="s">
        <v>651</v>
      </c>
      <c r="U142" s="156" t="s">
        <v>663</v>
      </c>
      <c r="V142" s="35"/>
    </row>
    <row r="143" spans="1:22" x14ac:dyDescent="0.2">
      <c r="A143" s="10">
        <v>131</v>
      </c>
      <c r="B143" s="83" t="s">
        <v>225</v>
      </c>
      <c r="C143" s="14" t="s">
        <v>226</v>
      </c>
      <c r="D143" s="15" t="s">
        <v>625</v>
      </c>
      <c r="E143" s="215">
        <v>145944</v>
      </c>
      <c r="F143" s="215">
        <v>141294</v>
      </c>
      <c r="G143" s="248">
        <v>96.81</v>
      </c>
      <c r="H143" s="169"/>
      <c r="I143" s="209">
        <v>148814</v>
      </c>
      <c r="J143" s="209">
        <v>142262</v>
      </c>
      <c r="K143" s="211">
        <v>95.6</v>
      </c>
      <c r="M143" s="220">
        <v>386770</v>
      </c>
      <c r="N143" s="220">
        <v>382838</v>
      </c>
      <c r="O143" s="221">
        <v>98.98</v>
      </c>
      <c r="Q143" s="209">
        <v>283628</v>
      </c>
      <c r="R143" s="209">
        <v>268876</v>
      </c>
      <c r="S143" s="211">
        <v>94.8</v>
      </c>
      <c r="T143" s="153" t="s">
        <v>653</v>
      </c>
      <c r="U143" s="156" t="s">
        <v>658</v>
      </c>
      <c r="V143" s="35"/>
    </row>
    <row r="144" spans="1:22" x14ac:dyDescent="0.2">
      <c r="A144" s="10">
        <v>132</v>
      </c>
      <c r="B144" s="83" t="s">
        <v>583</v>
      </c>
      <c r="C144" s="14" t="s">
        <v>227</v>
      </c>
      <c r="D144" s="15" t="s">
        <v>634</v>
      </c>
      <c r="E144" s="215">
        <v>68659</v>
      </c>
      <c r="F144" s="215">
        <v>67238</v>
      </c>
      <c r="G144" s="248">
        <v>97.93</v>
      </c>
      <c r="H144" s="169"/>
      <c r="I144" s="209">
        <v>71147</v>
      </c>
      <c r="J144" s="209">
        <v>69182</v>
      </c>
      <c r="K144" s="211">
        <v>97.24</v>
      </c>
      <c r="M144" s="220">
        <v>33871</v>
      </c>
      <c r="N144" s="220">
        <v>33373</v>
      </c>
      <c r="O144" s="221">
        <v>98.53</v>
      </c>
      <c r="Q144" s="209">
        <v>25244</v>
      </c>
      <c r="R144" s="209">
        <v>22843</v>
      </c>
      <c r="S144" s="211">
        <v>90.49</v>
      </c>
      <c r="T144" s="153" t="s">
        <v>651</v>
      </c>
      <c r="U144" s="156" t="s">
        <v>663</v>
      </c>
      <c r="V144" s="35"/>
    </row>
    <row r="145" spans="1:22" x14ac:dyDescent="0.2">
      <c r="A145" s="10">
        <v>133</v>
      </c>
      <c r="B145" s="83" t="s">
        <v>228</v>
      </c>
      <c r="C145" s="14" t="s">
        <v>229</v>
      </c>
      <c r="D145" s="15" t="s">
        <v>634</v>
      </c>
      <c r="E145" s="215">
        <v>112200</v>
      </c>
      <c r="F145" s="215">
        <v>110551</v>
      </c>
      <c r="G145" s="248">
        <v>98.53</v>
      </c>
      <c r="H145" s="169"/>
      <c r="I145" s="209">
        <v>117097</v>
      </c>
      <c r="J145" s="209">
        <v>115122</v>
      </c>
      <c r="K145" s="211">
        <v>98.31</v>
      </c>
      <c r="M145" s="220">
        <v>44468</v>
      </c>
      <c r="N145" s="220">
        <v>43382</v>
      </c>
      <c r="O145" s="221">
        <v>97.56</v>
      </c>
      <c r="Q145" s="209">
        <v>25878</v>
      </c>
      <c r="R145" s="209">
        <v>24577</v>
      </c>
      <c r="S145" s="211">
        <v>94.97</v>
      </c>
      <c r="T145" s="153" t="s">
        <v>649</v>
      </c>
      <c r="U145" s="156" t="s">
        <v>665</v>
      </c>
      <c r="V145" s="35"/>
    </row>
    <row r="146" spans="1:22" x14ac:dyDescent="0.2">
      <c r="A146" s="10">
        <v>134</v>
      </c>
      <c r="B146" s="83" t="s">
        <v>230</v>
      </c>
      <c r="C146" s="14" t="s">
        <v>231</v>
      </c>
      <c r="D146" s="15" t="s">
        <v>625</v>
      </c>
      <c r="E146" s="215">
        <v>136003</v>
      </c>
      <c r="F146" s="215">
        <v>133487</v>
      </c>
      <c r="G146" s="248">
        <v>98.15</v>
      </c>
      <c r="H146" s="169"/>
      <c r="I146" s="209">
        <v>139916</v>
      </c>
      <c r="J146" s="209">
        <v>134079</v>
      </c>
      <c r="K146" s="211">
        <v>95.83</v>
      </c>
      <c r="M146" s="220">
        <v>203711</v>
      </c>
      <c r="N146" s="220">
        <v>203459</v>
      </c>
      <c r="O146" s="221">
        <v>99.88</v>
      </c>
      <c r="Q146" s="209">
        <v>148456</v>
      </c>
      <c r="R146" s="209">
        <v>138811</v>
      </c>
      <c r="S146" s="211">
        <v>93.5</v>
      </c>
      <c r="T146" s="153" t="s">
        <v>653</v>
      </c>
      <c r="U146" s="156" t="s">
        <v>658</v>
      </c>
      <c r="V146" s="35"/>
    </row>
    <row r="147" spans="1:22" x14ac:dyDescent="0.2">
      <c r="A147" s="10">
        <v>135</v>
      </c>
      <c r="B147" s="83" t="s">
        <v>232</v>
      </c>
      <c r="C147" s="14" t="s">
        <v>584</v>
      </c>
      <c r="D147" s="15" t="s">
        <v>634</v>
      </c>
      <c r="E147" s="215">
        <v>114981</v>
      </c>
      <c r="F147" s="215">
        <v>112801</v>
      </c>
      <c r="G147" s="248">
        <v>98.1</v>
      </c>
      <c r="H147" s="169"/>
      <c r="I147" s="209">
        <v>119934</v>
      </c>
      <c r="J147" s="209">
        <v>117383</v>
      </c>
      <c r="K147" s="211">
        <v>97.87</v>
      </c>
      <c r="M147" s="220">
        <v>63289</v>
      </c>
      <c r="N147" s="220">
        <v>62580</v>
      </c>
      <c r="O147" s="221">
        <v>98.88</v>
      </c>
      <c r="Q147" s="209">
        <v>42800</v>
      </c>
      <c r="R147" s="209">
        <v>41869</v>
      </c>
      <c r="S147" s="211">
        <v>97.82</v>
      </c>
      <c r="T147" s="153" t="s">
        <v>652</v>
      </c>
      <c r="U147" s="156" t="s">
        <v>660</v>
      </c>
      <c r="V147" s="35"/>
    </row>
    <row r="148" spans="1:22" x14ac:dyDescent="0.2">
      <c r="A148" s="10">
        <v>136</v>
      </c>
      <c r="B148" s="83" t="s">
        <v>233</v>
      </c>
      <c r="C148" s="14" t="s">
        <v>234</v>
      </c>
      <c r="D148" s="15" t="s">
        <v>634</v>
      </c>
      <c r="E148" s="215">
        <v>40893</v>
      </c>
      <c r="F148" s="215">
        <v>38804</v>
      </c>
      <c r="G148" s="248">
        <v>94.89</v>
      </c>
      <c r="H148" s="169"/>
      <c r="I148" s="209">
        <v>41845</v>
      </c>
      <c r="J148" s="209">
        <v>39059</v>
      </c>
      <c r="K148" s="211">
        <v>93.34</v>
      </c>
      <c r="M148" s="220">
        <v>20886</v>
      </c>
      <c r="N148" s="220">
        <v>20303</v>
      </c>
      <c r="O148" s="221">
        <v>97.21</v>
      </c>
      <c r="Q148" s="209">
        <v>12971</v>
      </c>
      <c r="R148" s="209">
        <v>11586</v>
      </c>
      <c r="S148" s="211">
        <v>89.32</v>
      </c>
      <c r="T148" s="153" t="s">
        <v>650</v>
      </c>
      <c r="U148" s="156" t="s">
        <v>662</v>
      </c>
      <c r="V148" s="35"/>
    </row>
    <row r="149" spans="1:22" x14ac:dyDescent="0.2">
      <c r="A149" s="10">
        <v>137</v>
      </c>
      <c r="B149" s="83" t="s">
        <v>235</v>
      </c>
      <c r="C149" s="14" t="s">
        <v>236</v>
      </c>
      <c r="D149" s="15" t="s">
        <v>634</v>
      </c>
      <c r="E149" s="215">
        <v>73066</v>
      </c>
      <c r="F149" s="215">
        <v>70038</v>
      </c>
      <c r="G149" s="248">
        <v>95.86</v>
      </c>
      <c r="H149" s="169"/>
      <c r="I149" s="209">
        <v>73618</v>
      </c>
      <c r="J149" s="209">
        <v>69889</v>
      </c>
      <c r="K149" s="211">
        <v>94.93</v>
      </c>
      <c r="M149" s="220">
        <v>56705</v>
      </c>
      <c r="N149" s="220">
        <v>55234</v>
      </c>
      <c r="O149" s="221">
        <v>97.41</v>
      </c>
      <c r="Q149" s="209">
        <v>30262</v>
      </c>
      <c r="R149" s="209">
        <v>28467</v>
      </c>
      <c r="S149" s="211">
        <v>94.07</v>
      </c>
      <c r="T149" s="153" t="s">
        <v>652</v>
      </c>
      <c r="U149" s="156" t="s">
        <v>660</v>
      </c>
      <c r="V149" s="35"/>
    </row>
    <row r="150" spans="1:22" x14ac:dyDescent="0.2">
      <c r="A150" s="10">
        <v>138</v>
      </c>
      <c r="B150" s="83" t="s">
        <v>585</v>
      </c>
      <c r="C150" s="14" t="s">
        <v>237</v>
      </c>
      <c r="D150" s="15" t="s">
        <v>633</v>
      </c>
      <c r="E150" s="215">
        <v>102653</v>
      </c>
      <c r="F150" s="215">
        <v>99235</v>
      </c>
      <c r="G150" s="248">
        <v>96.67</v>
      </c>
      <c r="H150" s="169"/>
      <c r="I150" s="209">
        <v>106012</v>
      </c>
      <c r="J150" s="209">
        <v>102054</v>
      </c>
      <c r="K150" s="211">
        <v>96.27</v>
      </c>
      <c r="M150" s="220">
        <v>39922</v>
      </c>
      <c r="N150" s="220">
        <v>39383</v>
      </c>
      <c r="O150" s="221">
        <v>98.65</v>
      </c>
      <c r="Q150" s="209">
        <v>17364</v>
      </c>
      <c r="R150" s="209">
        <v>16777</v>
      </c>
      <c r="S150" s="211">
        <v>96.62</v>
      </c>
      <c r="T150" s="153" t="s">
        <v>649</v>
      </c>
      <c r="U150" s="156" t="s">
        <v>665</v>
      </c>
      <c r="V150" s="35"/>
    </row>
    <row r="151" spans="1:22" x14ac:dyDescent="0.2">
      <c r="A151" s="10">
        <v>139</v>
      </c>
      <c r="B151" s="83" t="s">
        <v>238</v>
      </c>
      <c r="C151" s="14" t="s">
        <v>239</v>
      </c>
      <c r="D151" s="15" t="s">
        <v>633</v>
      </c>
      <c r="E151" s="215">
        <v>1949</v>
      </c>
      <c r="F151" s="215">
        <v>1916</v>
      </c>
      <c r="G151" s="248">
        <v>98.31</v>
      </c>
      <c r="H151" s="169"/>
      <c r="I151" s="209">
        <v>1949</v>
      </c>
      <c r="J151" s="209">
        <v>1915</v>
      </c>
      <c r="K151" s="211">
        <v>98.26</v>
      </c>
      <c r="M151" s="220">
        <v>1520</v>
      </c>
      <c r="N151" s="220">
        <v>1498</v>
      </c>
      <c r="O151" s="221">
        <v>98.55</v>
      </c>
      <c r="Q151" s="209">
        <v>381</v>
      </c>
      <c r="R151" s="209">
        <v>359</v>
      </c>
      <c r="S151" s="211">
        <v>94.23</v>
      </c>
      <c r="T151" s="153" t="s">
        <v>655</v>
      </c>
      <c r="U151" s="156" t="s">
        <v>666</v>
      </c>
      <c r="V151" s="35"/>
    </row>
    <row r="152" spans="1:22" x14ac:dyDescent="0.2">
      <c r="A152" s="10">
        <v>140</v>
      </c>
      <c r="B152" s="83" t="s">
        <v>240</v>
      </c>
      <c r="C152" s="14" t="s">
        <v>241</v>
      </c>
      <c r="D152" s="15" t="s">
        <v>624</v>
      </c>
      <c r="E152" s="215">
        <v>122454</v>
      </c>
      <c r="F152" s="215">
        <v>116731</v>
      </c>
      <c r="G152" s="248">
        <v>95.33</v>
      </c>
      <c r="H152" s="169"/>
      <c r="I152" s="209">
        <v>125129</v>
      </c>
      <c r="J152" s="209">
        <v>117206</v>
      </c>
      <c r="K152" s="211">
        <v>93.67</v>
      </c>
      <c r="M152" s="220">
        <v>299258</v>
      </c>
      <c r="N152" s="220">
        <v>289446</v>
      </c>
      <c r="O152" s="221">
        <v>96.72</v>
      </c>
      <c r="Q152" s="209">
        <v>234984</v>
      </c>
      <c r="R152" s="209">
        <v>218486</v>
      </c>
      <c r="S152" s="211">
        <v>92.98</v>
      </c>
      <c r="T152" s="153" t="s">
        <v>653</v>
      </c>
      <c r="U152" s="156" t="s">
        <v>658</v>
      </c>
      <c r="V152" s="35"/>
    </row>
    <row r="153" spans="1:22" x14ac:dyDescent="0.2">
      <c r="A153" s="10">
        <v>141</v>
      </c>
      <c r="B153" s="83" t="s">
        <v>586</v>
      </c>
      <c r="C153" s="14" t="s">
        <v>242</v>
      </c>
      <c r="D153" s="15" t="s">
        <v>624</v>
      </c>
      <c r="E153" s="215">
        <v>119647</v>
      </c>
      <c r="F153" s="215">
        <v>116479</v>
      </c>
      <c r="G153" s="248">
        <v>97.35</v>
      </c>
      <c r="H153" s="169"/>
      <c r="I153" s="209">
        <v>123864</v>
      </c>
      <c r="J153" s="209">
        <v>114739</v>
      </c>
      <c r="K153" s="211">
        <v>92.63</v>
      </c>
      <c r="M153" s="220">
        <v>353682</v>
      </c>
      <c r="N153" s="220">
        <v>343734</v>
      </c>
      <c r="O153" s="221">
        <v>97.19</v>
      </c>
      <c r="Q153" s="209">
        <v>124040</v>
      </c>
      <c r="R153" s="209">
        <v>99542</v>
      </c>
      <c r="S153" s="211">
        <v>80.25</v>
      </c>
      <c r="T153" s="153" t="s">
        <v>653</v>
      </c>
      <c r="U153" s="156" t="s">
        <v>658</v>
      </c>
      <c r="V153" s="35"/>
    </row>
    <row r="154" spans="1:22" x14ac:dyDescent="0.2">
      <c r="A154" s="10">
        <v>142</v>
      </c>
      <c r="B154" s="83" t="s">
        <v>243</v>
      </c>
      <c r="C154" s="14" t="s">
        <v>244</v>
      </c>
      <c r="D154" s="15" t="s">
        <v>634</v>
      </c>
      <c r="E154" s="215">
        <v>58777</v>
      </c>
      <c r="F154" s="215">
        <v>57376</v>
      </c>
      <c r="G154" s="248">
        <v>97.62</v>
      </c>
      <c r="H154" s="169"/>
      <c r="I154" s="209">
        <v>60657</v>
      </c>
      <c r="J154" s="209">
        <v>58500</v>
      </c>
      <c r="K154" s="211">
        <v>96.44</v>
      </c>
      <c r="M154" s="220">
        <v>33812</v>
      </c>
      <c r="N154" s="220">
        <v>33545</v>
      </c>
      <c r="O154" s="221">
        <v>99.21</v>
      </c>
      <c r="Q154" s="209">
        <v>23233</v>
      </c>
      <c r="R154" s="209">
        <v>22397</v>
      </c>
      <c r="S154" s="211">
        <v>96.4</v>
      </c>
      <c r="T154" s="153" t="s">
        <v>651</v>
      </c>
      <c r="U154" s="156" t="s">
        <v>663</v>
      </c>
      <c r="V154" s="35"/>
    </row>
    <row r="155" spans="1:22" x14ac:dyDescent="0.2">
      <c r="A155" s="10">
        <v>143</v>
      </c>
      <c r="B155" s="83" t="s">
        <v>587</v>
      </c>
      <c r="C155" s="14" t="s">
        <v>245</v>
      </c>
      <c r="D155" s="15" t="s">
        <v>634</v>
      </c>
      <c r="E155" s="215">
        <v>93779</v>
      </c>
      <c r="F155" s="215">
        <v>91450</v>
      </c>
      <c r="G155" s="248">
        <v>97.52</v>
      </c>
      <c r="H155" s="169"/>
      <c r="I155" s="209">
        <v>97135</v>
      </c>
      <c r="J155" s="209">
        <v>94419</v>
      </c>
      <c r="K155" s="211">
        <v>97.2</v>
      </c>
      <c r="M155" s="220">
        <v>46514</v>
      </c>
      <c r="N155" s="220">
        <v>45607</v>
      </c>
      <c r="O155" s="221">
        <v>98.05</v>
      </c>
      <c r="Q155" s="209">
        <v>27639</v>
      </c>
      <c r="R155" s="209">
        <v>26974</v>
      </c>
      <c r="S155" s="211">
        <v>97.59</v>
      </c>
      <c r="T155" s="153" t="s">
        <v>652</v>
      </c>
      <c r="U155" s="156" t="s">
        <v>660</v>
      </c>
      <c r="V155" s="35"/>
    </row>
    <row r="156" spans="1:22" x14ac:dyDescent="0.2">
      <c r="A156" s="10">
        <v>144</v>
      </c>
      <c r="B156" s="83" t="s">
        <v>588</v>
      </c>
      <c r="C156" s="14" t="s">
        <v>246</v>
      </c>
      <c r="D156" s="15" t="s">
        <v>633</v>
      </c>
      <c r="E156" s="215">
        <v>107432</v>
      </c>
      <c r="F156" s="215">
        <v>100381</v>
      </c>
      <c r="G156" s="248">
        <v>93.44</v>
      </c>
      <c r="H156" s="169"/>
      <c r="I156" s="209">
        <v>108156</v>
      </c>
      <c r="J156" s="209">
        <v>100890</v>
      </c>
      <c r="K156" s="211">
        <v>93.28</v>
      </c>
      <c r="M156" s="220">
        <v>90774</v>
      </c>
      <c r="N156" s="220">
        <v>88303</v>
      </c>
      <c r="O156" s="221">
        <v>97.28</v>
      </c>
      <c r="Q156" s="209">
        <v>50630</v>
      </c>
      <c r="R156" s="209">
        <v>47180</v>
      </c>
      <c r="S156" s="211">
        <v>93.19</v>
      </c>
      <c r="T156" s="153" t="s">
        <v>654</v>
      </c>
      <c r="U156" s="156" t="s">
        <v>659</v>
      </c>
      <c r="V156" s="35"/>
    </row>
    <row r="157" spans="1:22" x14ac:dyDescent="0.2">
      <c r="A157" s="10">
        <v>145</v>
      </c>
      <c r="B157" s="83" t="s">
        <v>247</v>
      </c>
      <c r="C157" s="14" t="s">
        <v>248</v>
      </c>
      <c r="D157" s="15" t="s">
        <v>625</v>
      </c>
      <c r="E157" s="215">
        <v>118876</v>
      </c>
      <c r="F157" s="215">
        <v>117327</v>
      </c>
      <c r="G157" s="248">
        <v>98.7</v>
      </c>
      <c r="H157" s="169"/>
      <c r="I157" s="209">
        <v>123374</v>
      </c>
      <c r="J157" s="209">
        <v>119975</v>
      </c>
      <c r="K157" s="211">
        <v>97.24</v>
      </c>
      <c r="M157" s="220">
        <v>86108</v>
      </c>
      <c r="N157" s="220">
        <v>84554</v>
      </c>
      <c r="O157" s="221">
        <v>98.2</v>
      </c>
      <c r="Q157" s="209">
        <v>37836</v>
      </c>
      <c r="R157" s="209">
        <v>34445</v>
      </c>
      <c r="S157" s="211">
        <v>91.04</v>
      </c>
      <c r="T157" s="153" t="s">
        <v>653</v>
      </c>
      <c r="U157" s="156" t="s">
        <v>658</v>
      </c>
      <c r="V157" s="35"/>
    </row>
    <row r="158" spans="1:22" x14ac:dyDescent="0.2">
      <c r="A158" s="10">
        <v>146</v>
      </c>
      <c r="B158" s="83" t="s">
        <v>249</v>
      </c>
      <c r="C158" s="14" t="s">
        <v>250</v>
      </c>
      <c r="D158" s="15" t="s">
        <v>635</v>
      </c>
      <c r="E158" s="215">
        <v>214810</v>
      </c>
      <c r="F158" s="215">
        <v>204943</v>
      </c>
      <c r="G158" s="248">
        <v>95.41</v>
      </c>
      <c r="H158" s="169"/>
      <c r="I158" s="209">
        <v>218552</v>
      </c>
      <c r="J158" s="209">
        <v>209091</v>
      </c>
      <c r="K158" s="211">
        <v>95.67</v>
      </c>
      <c r="M158" s="220">
        <v>106587</v>
      </c>
      <c r="N158" s="220">
        <v>103485</v>
      </c>
      <c r="O158" s="221">
        <v>97.09</v>
      </c>
      <c r="Q158" s="209">
        <v>59565</v>
      </c>
      <c r="R158" s="209">
        <v>47843</v>
      </c>
      <c r="S158" s="211">
        <v>80.319999999999993</v>
      </c>
      <c r="T158" s="153" t="s">
        <v>654</v>
      </c>
      <c r="U158" s="156" t="s">
        <v>659</v>
      </c>
      <c r="V158" s="35"/>
    </row>
    <row r="159" spans="1:22" x14ac:dyDescent="0.2">
      <c r="A159" s="10">
        <v>147</v>
      </c>
      <c r="B159" s="83" t="s">
        <v>251</v>
      </c>
      <c r="C159" s="14" t="s">
        <v>252</v>
      </c>
      <c r="D159" s="15" t="s">
        <v>635</v>
      </c>
      <c r="E159" s="215">
        <v>67642</v>
      </c>
      <c r="F159" s="215">
        <v>64076</v>
      </c>
      <c r="G159" s="248">
        <v>94.73</v>
      </c>
      <c r="H159" s="169"/>
      <c r="I159" s="209">
        <v>70009</v>
      </c>
      <c r="J159" s="209">
        <v>64271</v>
      </c>
      <c r="K159" s="211">
        <v>91.8</v>
      </c>
      <c r="M159" s="220">
        <v>47198</v>
      </c>
      <c r="N159" s="220">
        <v>46641</v>
      </c>
      <c r="O159" s="221">
        <v>98.82</v>
      </c>
      <c r="Q159" s="209">
        <v>37820</v>
      </c>
      <c r="R159" s="209">
        <v>36158</v>
      </c>
      <c r="S159" s="211">
        <v>95.61</v>
      </c>
      <c r="T159" s="153" t="s">
        <v>650</v>
      </c>
      <c r="U159" s="156" t="s">
        <v>662</v>
      </c>
      <c r="V159" s="35"/>
    </row>
    <row r="160" spans="1:22" x14ac:dyDescent="0.2">
      <c r="A160" s="10">
        <v>148</v>
      </c>
      <c r="B160" s="83" t="s">
        <v>253</v>
      </c>
      <c r="C160" s="14" t="s">
        <v>254</v>
      </c>
      <c r="D160" s="15" t="s">
        <v>624</v>
      </c>
      <c r="E160" s="215">
        <v>163075</v>
      </c>
      <c r="F160" s="215">
        <v>154976</v>
      </c>
      <c r="G160" s="248">
        <v>95.03</v>
      </c>
      <c r="H160" s="169"/>
      <c r="I160" s="209">
        <v>171159</v>
      </c>
      <c r="J160" s="209">
        <v>155889</v>
      </c>
      <c r="K160" s="211">
        <v>91.08</v>
      </c>
      <c r="M160" s="220">
        <v>167489</v>
      </c>
      <c r="N160" s="220">
        <v>164142</v>
      </c>
      <c r="O160" s="221">
        <v>98</v>
      </c>
      <c r="Q160" s="209">
        <v>99935</v>
      </c>
      <c r="R160" s="209">
        <v>90118</v>
      </c>
      <c r="S160" s="211">
        <v>90.18</v>
      </c>
      <c r="T160" s="153" t="s">
        <v>653</v>
      </c>
      <c r="U160" s="156" t="s">
        <v>658</v>
      </c>
      <c r="V160" s="35"/>
    </row>
    <row r="161" spans="1:22" x14ac:dyDescent="0.2">
      <c r="A161" s="10">
        <v>149</v>
      </c>
      <c r="B161" s="83" t="s">
        <v>255</v>
      </c>
      <c r="C161" s="14" t="s">
        <v>256</v>
      </c>
      <c r="D161" s="15" t="s">
        <v>634</v>
      </c>
      <c r="E161" s="215">
        <v>77728</v>
      </c>
      <c r="F161" s="215">
        <v>74531</v>
      </c>
      <c r="G161" s="248">
        <v>95.89</v>
      </c>
      <c r="H161" s="169"/>
      <c r="I161" s="209">
        <v>79474</v>
      </c>
      <c r="J161" s="209">
        <v>75148</v>
      </c>
      <c r="K161" s="211">
        <v>94.56</v>
      </c>
      <c r="M161" s="220">
        <v>67801</v>
      </c>
      <c r="N161" s="220">
        <v>67066</v>
      </c>
      <c r="O161" s="221">
        <v>98.92</v>
      </c>
      <c r="Q161" s="209">
        <v>50342</v>
      </c>
      <c r="R161" s="209">
        <v>48909</v>
      </c>
      <c r="S161" s="211">
        <v>97.15</v>
      </c>
      <c r="T161" s="153" t="s">
        <v>650</v>
      </c>
      <c r="U161" s="156" t="s">
        <v>662</v>
      </c>
      <c r="V161" s="35"/>
    </row>
    <row r="162" spans="1:22" x14ac:dyDescent="0.2">
      <c r="A162" s="10">
        <v>150</v>
      </c>
      <c r="B162" s="83" t="s">
        <v>257</v>
      </c>
      <c r="C162" s="14" t="s">
        <v>258</v>
      </c>
      <c r="D162" s="15" t="s">
        <v>635</v>
      </c>
      <c r="E162" s="215">
        <v>379799</v>
      </c>
      <c r="F162" s="215">
        <v>364334</v>
      </c>
      <c r="G162" s="248">
        <v>95.93</v>
      </c>
      <c r="H162" s="169"/>
      <c r="I162" s="209">
        <v>389543</v>
      </c>
      <c r="J162" s="209">
        <v>371452</v>
      </c>
      <c r="K162" s="211">
        <v>95.36</v>
      </c>
      <c r="M162" s="220">
        <v>389014</v>
      </c>
      <c r="N162" s="220">
        <v>378471</v>
      </c>
      <c r="O162" s="221">
        <v>97.29</v>
      </c>
      <c r="Q162" s="209">
        <v>229078</v>
      </c>
      <c r="R162" s="209">
        <v>206656</v>
      </c>
      <c r="S162" s="211">
        <v>90.21</v>
      </c>
      <c r="T162" s="153" t="s">
        <v>654</v>
      </c>
      <c r="U162" s="156" t="s">
        <v>659</v>
      </c>
      <c r="V162" s="35"/>
    </row>
    <row r="163" spans="1:22" x14ac:dyDescent="0.2">
      <c r="A163" s="10">
        <v>151</v>
      </c>
      <c r="B163" s="83" t="s">
        <v>589</v>
      </c>
      <c r="C163" s="14" t="s">
        <v>259</v>
      </c>
      <c r="D163" s="15" t="s">
        <v>633</v>
      </c>
      <c r="E163" s="215">
        <v>139553</v>
      </c>
      <c r="F163" s="215">
        <v>132161</v>
      </c>
      <c r="G163" s="248">
        <v>94.7</v>
      </c>
      <c r="H163" s="169"/>
      <c r="I163" s="209">
        <v>143347</v>
      </c>
      <c r="J163" s="209">
        <v>131369</v>
      </c>
      <c r="K163" s="211">
        <v>91.64</v>
      </c>
      <c r="M163" s="220">
        <v>113977</v>
      </c>
      <c r="N163" s="220">
        <v>109049</v>
      </c>
      <c r="O163" s="221">
        <v>95.68</v>
      </c>
      <c r="Q163" s="209">
        <v>68101</v>
      </c>
      <c r="R163" s="209">
        <v>61056</v>
      </c>
      <c r="S163" s="211">
        <v>89.66</v>
      </c>
      <c r="T163" s="153" t="s">
        <v>651</v>
      </c>
      <c r="U163" s="156" t="s">
        <v>663</v>
      </c>
      <c r="V163" s="35"/>
    </row>
    <row r="164" spans="1:22" x14ac:dyDescent="0.2">
      <c r="A164" s="10">
        <v>152</v>
      </c>
      <c r="B164" s="83" t="s">
        <v>260</v>
      </c>
      <c r="C164" s="14" t="s">
        <v>261</v>
      </c>
      <c r="D164" s="15" t="s">
        <v>634</v>
      </c>
      <c r="E164" s="215">
        <v>76171</v>
      </c>
      <c r="F164" s="215">
        <v>74144</v>
      </c>
      <c r="G164" s="248">
        <v>97.34</v>
      </c>
      <c r="H164" s="169"/>
      <c r="I164" s="209">
        <v>79477</v>
      </c>
      <c r="J164" s="209">
        <v>76999</v>
      </c>
      <c r="K164" s="211">
        <v>96.88</v>
      </c>
      <c r="M164" s="220">
        <v>25559</v>
      </c>
      <c r="N164" s="220">
        <v>24666</v>
      </c>
      <c r="O164" s="221">
        <v>96.51</v>
      </c>
      <c r="Q164" s="209">
        <v>15905</v>
      </c>
      <c r="R164" s="209">
        <v>15176</v>
      </c>
      <c r="S164" s="211">
        <v>95.42</v>
      </c>
      <c r="T164" s="153" t="s">
        <v>649</v>
      </c>
      <c r="U164" s="156" t="s">
        <v>665</v>
      </c>
      <c r="V164" s="35"/>
    </row>
    <row r="165" spans="1:22" x14ac:dyDescent="0.2">
      <c r="A165" s="10">
        <v>153</v>
      </c>
      <c r="B165" s="83" t="s">
        <v>262</v>
      </c>
      <c r="C165" s="14" t="s">
        <v>263</v>
      </c>
      <c r="D165" s="15" t="s">
        <v>624</v>
      </c>
      <c r="E165" s="215">
        <v>145806</v>
      </c>
      <c r="F165" s="215">
        <v>136634</v>
      </c>
      <c r="G165" s="248">
        <v>93.71</v>
      </c>
      <c r="H165" s="169"/>
      <c r="I165" s="209">
        <v>148682</v>
      </c>
      <c r="J165" s="209">
        <v>138000</v>
      </c>
      <c r="K165" s="211">
        <v>92.82</v>
      </c>
      <c r="M165" s="220">
        <v>65131</v>
      </c>
      <c r="N165" s="220">
        <v>64975</v>
      </c>
      <c r="O165" s="221">
        <v>99.76</v>
      </c>
      <c r="Q165" s="209">
        <v>35923</v>
      </c>
      <c r="R165" s="209">
        <v>32909</v>
      </c>
      <c r="S165" s="211">
        <v>91.61</v>
      </c>
      <c r="T165" s="153" t="s">
        <v>653</v>
      </c>
      <c r="U165" s="156" t="s">
        <v>658</v>
      </c>
      <c r="V165" s="35"/>
    </row>
    <row r="166" spans="1:22" x14ac:dyDescent="0.2">
      <c r="A166" s="10">
        <v>154</v>
      </c>
      <c r="B166" s="83" t="s">
        <v>264</v>
      </c>
      <c r="C166" s="14" t="s">
        <v>265</v>
      </c>
      <c r="D166" s="15" t="s">
        <v>634</v>
      </c>
      <c r="E166" s="215">
        <v>68648</v>
      </c>
      <c r="F166" s="215">
        <v>67633</v>
      </c>
      <c r="G166" s="248">
        <v>98.52</v>
      </c>
      <c r="H166" s="169"/>
      <c r="I166" s="209">
        <v>71258</v>
      </c>
      <c r="J166" s="209">
        <v>69916</v>
      </c>
      <c r="K166" s="211">
        <v>98.12</v>
      </c>
      <c r="M166" s="220">
        <v>37154</v>
      </c>
      <c r="N166" s="220">
        <v>36752</v>
      </c>
      <c r="O166" s="221">
        <v>98.92</v>
      </c>
      <c r="Q166" s="209">
        <v>23781</v>
      </c>
      <c r="R166" s="209">
        <v>23314</v>
      </c>
      <c r="S166" s="211">
        <v>98.04</v>
      </c>
      <c r="T166" s="153" t="s">
        <v>656</v>
      </c>
      <c r="U166" s="156" t="s">
        <v>664</v>
      </c>
      <c r="V166" s="35"/>
    </row>
    <row r="167" spans="1:22" x14ac:dyDescent="0.2">
      <c r="A167" s="10">
        <v>155</v>
      </c>
      <c r="B167" s="83" t="s">
        <v>266</v>
      </c>
      <c r="C167" s="14" t="s">
        <v>267</v>
      </c>
      <c r="D167" s="15" t="s">
        <v>634</v>
      </c>
      <c r="E167" s="215">
        <v>44335</v>
      </c>
      <c r="F167" s="215">
        <v>42901</v>
      </c>
      <c r="G167" s="248">
        <v>96.77</v>
      </c>
      <c r="H167" s="169"/>
      <c r="I167" s="209">
        <v>45062</v>
      </c>
      <c r="J167" s="209">
        <v>42712</v>
      </c>
      <c r="K167" s="211">
        <v>94.78</v>
      </c>
      <c r="M167" s="220">
        <v>44549</v>
      </c>
      <c r="N167" s="220">
        <v>44308</v>
      </c>
      <c r="O167" s="221">
        <v>99.46</v>
      </c>
      <c r="Q167" s="209">
        <v>18520</v>
      </c>
      <c r="R167" s="209">
        <v>18328</v>
      </c>
      <c r="S167" s="211">
        <v>98.96</v>
      </c>
      <c r="T167" s="153" t="s">
        <v>651</v>
      </c>
      <c r="U167" s="156" t="s">
        <v>663</v>
      </c>
      <c r="V167" s="35"/>
    </row>
    <row r="168" spans="1:22" x14ac:dyDescent="0.2">
      <c r="A168" s="10">
        <v>156</v>
      </c>
      <c r="B168" s="83" t="s">
        <v>268</v>
      </c>
      <c r="C168" s="14" t="s">
        <v>269</v>
      </c>
      <c r="D168" s="15" t="s">
        <v>635</v>
      </c>
      <c r="E168" s="215">
        <v>212475</v>
      </c>
      <c r="F168" s="215">
        <v>196759</v>
      </c>
      <c r="G168" s="248">
        <v>92.6</v>
      </c>
      <c r="H168" s="169"/>
      <c r="I168" s="209">
        <v>228373</v>
      </c>
      <c r="J168" s="209">
        <v>191387</v>
      </c>
      <c r="K168" s="211">
        <v>83.8</v>
      </c>
      <c r="M168" s="220">
        <v>214958</v>
      </c>
      <c r="N168" s="220">
        <v>206022</v>
      </c>
      <c r="O168" s="221">
        <v>95.84</v>
      </c>
      <c r="Q168" s="209">
        <v>96058</v>
      </c>
      <c r="R168" s="209">
        <v>83046</v>
      </c>
      <c r="S168" s="211">
        <v>86.45</v>
      </c>
      <c r="T168" s="153" t="s">
        <v>650</v>
      </c>
      <c r="U168" s="156" t="s">
        <v>662</v>
      </c>
      <c r="V168" s="35"/>
    </row>
    <row r="169" spans="1:22" x14ac:dyDescent="0.2">
      <c r="A169" s="10">
        <v>157</v>
      </c>
      <c r="B169" s="83" t="s">
        <v>590</v>
      </c>
      <c r="C169" s="14" t="s">
        <v>270</v>
      </c>
      <c r="D169" s="15" t="s">
        <v>633</v>
      </c>
      <c r="E169" s="215">
        <v>95168</v>
      </c>
      <c r="F169" s="215">
        <v>92025</v>
      </c>
      <c r="G169" s="248">
        <v>96.7</v>
      </c>
      <c r="H169" s="169"/>
      <c r="I169" s="209">
        <v>100072</v>
      </c>
      <c r="J169" s="209">
        <v>91004</v>
      </c>
      <c r="K169" s="211">
        <v>90.94</v>
      </c>
      <c r="M169" s="220">
        <v>70392</v>
      </c>
      <c r="N169" s="220">
        <v>69363</v>
      </c>
      <c r="O169" s="221">
        <v>98.54</v>
      </c>
      <c r="Q169" s="209">
        <v>46090</v>
      </c>
      <c r="R169" s="209">
        <v>42736</v>
      </c>
      <c r="S169" s="211">
        <v>92.72</v>
      </c>
      <c r="T169" s="153" t="s">
        <v>652</v>
      </c>
      <c r="U169" s="156" t="s">
        <v>660</v>
      </c>
      <c r="V169" s="35"/>
    </row>
    <row r="170" spans="1:22" x14ac:dyDescent="0.2">
      <c r="A170" s="10">
        <v>158</v>
      </c>
      <c r="B170" s="83" t="s">
        <v>271</v>
      </c>
      <c r="C170" s="14" t="s">
        <v>272</v>
      </c>
      <c r="D170" s="15" t="s">
        <v>634</v>
      </c>
      <c r="E170" s="215">
        <v>117406</v>
      </c>
      <c r="F170" s="215">
        <v>114456</v>
      </c>
      <c r="G170" s="248">
        <v>97.49</v>
      </c>
      <c r="H170" s="169"/>
      <c r="I170" s="209">
        <v>122547</v>
      </c>
      <c r="J170" s="209">
        <v>118588</v>
      </c>
      <c r="K170" s="211">
        <v>96.77</v>
      </c>
      <c r="M170" s="220">
        <v>60705</v>
      </c>
      <c r="N170" s="220">
        <v>59197</v>
      </c>
      <c r="O170" s="221">
        <v>97.52</v>
      </c>
      <c r="Q170" s="209">
        <v>33739</v>
      </c>
      <c r="R170" s="209">
        <v>32198</v>
      </c>
      <c r="S170" s="211">
        <v>95.43</v>
      </c>
      <c r="T170" s="153" t="s">
        <v>649</v>
      </c>
      <c r="U170" s="156" t="s">
        <v>665</v>
      </c>
      <c r="V170" s="35"/>
    </row>
    <row r="171" spans="1:22" x14ac:dyDescent="0.2">
      <c r="A171" s="10">
        <v>159</v>
      </c>
      <c r="B171" s="83" t="s">
        <v>273</v>
      </c>
      <c r="C171" s="14" t="s">
        <v>274</v>
      </c>
      <c r="D171" s="15" t="s">
        <v>634</v>
      </c>
      <c r="E171" s="215">
        <v>45486</v>
      </c>
      <c r="F171" s="215">
        <v>44730</v>
      </c>
      <c r="G171" s="248">
        <v>98.34</v>
      </c>
      <c r="H171" s="169"/>
      <c r="I171" s="209">
        <v>47182</v>
      </c>
      <c r="J171" s="209">
        <v>45559</v>
      </c>
      <c r="K171" s="211">
        <v>96.56</v>
      </c>
      <c r="M171" s="220">
        <v>15236</v>
      </c>
      <c r="N171" s="220">
        <v>14984</v>
      </c>
      <c r="O171" s="221">
        <v>98.35</v>
      </c>
      <c r="Q171" s="209">
        <v>8574</v>
      </c>
      <c r="R171" s="209">
        <v>8003</v>
      </c>
      <c r="S171" s="211">
        <v>93.34</v>
      </c>
      <c r="T171" s="153" t="s">
        <v>652</v>
      </c>
      <c r="U171" s="156" t="s">
        <v>660</v>
      </c>
      <c r="V171" s="35"/>
    </row>
    <row r="172" spans="1:22" x14ac:dyDescent="0.2">
      <c r="A172" s="10">
        <v>160</v>
      </c>
      <c r="B172" s="83" t="s">
        <v>275</v>
      </c>
      <c r="C172" s="14" t="s">
        <v>276</v>
      </c>
      <c r="D172" s="15" t="s">
        <v>634</v>
      </c>
      <c r="E172" s="215">
        <v>55793</v>
      </c>
      <c r="F172" s="215">
        <v>55162</v>
      </c>
      <c r="G172" s="248">
        <v>98.87</v>
      </c>
      <c r="H172" s="169"/>
      <c r="I172" s="209">
        <v>57847</v>
      </c>
      <c r="J172" s="209">
        <v>57083</v>
      </c>
      <c r="K172" s="211">
        <v>98.68</v>
      </c>
      <c r="M172" s="220">
        <v>16333</v>
      </c>
      <c r="N172" s="220">
        <v>16094</v>
      </c>
      <c r="O172" s="221">
        <v>98.54</v>
      </c>
      <c r="Q172" s="209">
        <v>7829</v>
      </c>
      <c r="R172" s="209">
        <v>7250</v>
      </c>
      <c r="S172" s="211">
        <v>92.6</v>
      </c>
      <c r="T172" s="153" t="s">
        <v>656</v>
      </c>
      <c r="U172" s="156" t="s">
        <v>664</v>
      </c>
      <c r="V172" s="35"/>
    </row>
    <row r="173" spans="1:22" x14ac:dyDescent="0.2">
      <c r="A173" s="10">
        <v>161</v>
      </c>
      <c r="B173" s="83" t="s">
        <v>277</v>
      </c>
      <c r="C173" s="14" t="s">
        <v>278</v>
      </c>
      <c r="D173" s="15" t="s">
        <v>635</v>
      </c>
      <c r="E173" s="215">
        <v>204131</v>
      </c>
      <c r="F173" s="215">
        <v>189428</v>
      </c>
      <c r="G173" s="248">
        <v>92.8</v>
      </c>
      <c r="H173" s="169"/>
      <c r="I173" s="209">
        <v>213735</v>
      </c>
      <c r="J173" s="209">
        <v>192683</v>
      </c>
      <c r="K173" s="211">
        <v>90.15</v>
      </c>
      <c r="M173" s="220">
        <v>372073</v>
      </c>
      <c r="N173" s="220">
        <v>363779</v>
      </c>
      <c r="O173" s="221">
        <v>97.77</v>
      </c>
      <c r="Q173" s="209">
        <v>231008</v>
      </c>
      <c r="R173" s="209">
        <v>203088</v>
      </c>
      <c r="S173" s="211">
        <v>87.91</v>
      </c>
      <c r="T173" s="153" t="s">
        <v>650</v>
      </c>
      <c r="U173" s="156" t="s">
        <v>662</v>
      </c>
      <c r="V173" s="35"/>
    </row>
    <row r="174" spans="1:22" x14ac:dyDescent="0.2">
      <c r="A174" s="10">
        <v>162</v>
      </c>
      <c r="B174" s="83" t="s">
        <v>279</v>
      </c>
      <c r="C174" s="14" t="s">
        <v>280</v>
      </c>
      <c r="D174" s="15" t="s">
        <v>634</v>
      </c>
      <c r="E174" s="215">
        <v>58776</v>
      </c>
      <c r="F174" s="215">
        <v>56978</v>
      </c>
      <c r="G174" s="248">
        <v>96.94</v>
      </c>
      <c r="H174" s="169"/>
      <c r="I174" s="209">
        <v>61016</v>
      </c>
      <c r="J174" s="209">
        <v>58518</v>
      </c>
      <c r="K174" s="211">
        <v>95.91</v>
      </c>
      <c r="M174" s="220">
        <v>29916</v>
      </c>
      <c r="N174" s="220">
        <v>29400</v>
      </c>
      <c r="O174" s="221">
        <v>98.28</v>
      </c>
      <c r="Q174" s="209">
        <v>14412</v>
      </c>
      <c r="R174" s="209">
        <v>14233</v>
      </c>
      <c r="S174" s="211">
        <v>98.76</v>
      </c>
      <c r="T174" s="153" t="s">
        <v>651</v>
      </c>
      <c r="U174" s="156" t="s">
        <v>663</v>
      </c>
      <c r="V174" s="35"/>
    </row>
    <row r="175" spans="1:22" x14ac:dyDescent="0.2">
      <c r="A175" s="10">
        <v>163</v>
      </c>
      <c r="B175" s="83" t="s">
        <v>591</v>
      </c>
      <c r="C175" s="14" t="s">
        <v>281</v>
      </c>
      <c r="D175" s="15" t="s">
        <v>633</v>
      </c>
      <c r="E175" s="215">
        <v>146546</v>
      </c>
      <c r="F175" s="215">
        <v>139087</v>
      </c>
      <c r="G175" s="248">
        <v>94.91</v>
      </c>
      <c r="H175" s="169"/>
      <c r="I175" s="209">
        <v>152541</v>
      </c>
      <c r="J175" s="209">
        <v>143457</v>
      </c>
      <c r="K175" s="211">
        <v>94.04</v>
      </c>
      <c r="M175" s="220">
        <v>96738</v>
      </c>
      <c r="N175" s="220">
        <v>93620</v>
      </c>
      <c r="O175" s="221">
        <v>96.78</v>
      </c>
      <c r="Q175" s="209">
        <v>64105</v>
      </c>
      <c r="R175" s="209">
        <v>60262</v>
      </c>
      <c r="S175" s="211">
        <v>94.01</v>
      </c>
      <c r="T175" s="153" t="s">
        <v>649</v>
      </c>
      <c r="U175" s="156" t="s">
        <v>665</v>
      </c>
      <c r="V175" s="35"/>
    </row>
    <row r="176" spans="1:22" x14ac:dyDescent="0.2">
      <c r="A176" s="10">
        <v>164</v>
      </c>
      <c r="B176" s="83" t="s">
        <v>282</v>
      </c>
      <c r="C176" s="14" t="s">
        <v>283</v>
      </c>
      <c r="D176" s="15" t="s">
        <v>634</v>
      </c>
      <c r="E176" s="215">
        <v>34160</v>
      </c>
      <c r="F176" s="215">
        <v>33522</v>
      </c>
      <c r="G176" s="248">
        <v>98.13</v>
      </c>
      <c r="H176" s="169"/>
      <c r="I176" s="209">
        <v>35488</v>
      </c>
      <c r="J176" s="209">
        <v>34902</v>
      </c>
      <c r="K176" s="211">
        <v>98.35</v>
      </c>
      <c r="M176" s="220">
        <v>14993</v>
      </c>
      <c r="N176" s="220">
        <v>14810</v>
      </c>
      <c r="O176" s="221">
        <v>98.78</v>
      </c>
      <c r="Q176" s="209">
        <v>9241</v>
      </c>
      <c r="R176" s="209">
        <v>9221</v>
      </c>
      <c r="S176" s="211">
        <v>99.78</v>
      </c>
      <c r="T176" s="153" t="s">
        <v>651</v>
      </c>
      <c r="U176" s="156" t="s">
        <v>663</v>
      </c>
      <c r="V176" s="35"/>
    </row>
    <row r="177" spans="1:22" x14ac:dyDescent="0.2">
      <c r="A177" s="10">
        <v>165</v>
      </c>
      <c r="B177" s="83" t="s">
        <v>284</v>
      </c>
      <c r="C177" s="14" t="s">
        <v>285</v>
      </c>
      <c r="D177" s="15" t="s">
        <v>634</v>
      </c>
      <c r="E177" s="215">
        <v>75290</v>
      </c>
      <c r="F177" s="215">
        <v>73587</v>
      </c>
      <c r="G177" s="248">
        <v>97.74</v>
      </c>
      <c r="H177" s="169"/>
      <c r="I177" s="209">
        <v>78703</v>
      </c>
      <c r="J177" s="209">
        <v>74354</v>
      </c>
      <c r="K177" s="211">
        <v>94.47</v>
      </c>
      <c r="M177" s="220">
        <v>35742</v>
      </c>
      <c r="N177" s="220">
        <v>35376</v>
      </c>
      <c r="O177" s="221">
        <v>98.98</v>
      </c>
      <c r="Q177" s="209">
        <v>17478</v>
      </c>
      <c r="R177" s="209">
        <v>16034</v>
      </c>
      <c r="S177" s="211">
        <v>91.74</v>
      </c>
      <c r="T177" s="153" t="s">
        <v>655</v>
      </c>
      <c r="U177" s="156" t="s">
        <v>666</v>
      </c>
      <c r="V177" s="35"/>
    </row>
    <row r="178" spans="1:22" x14ac:dyDescent="0.2">
      <c r="A178" s="10">
        <v>166</v>
      </c>
      <c r="B178" s="83" t="s">
        <v>286</v>
      </c>
      <c r="C178" s="14" t="s">
        <v>287</v>
      </c>
      <c r="D178" s="15" t="s">
        <v>625</v>
      </c>
      <c r="E178" s="215">
        <v>119123</v>
      </c>
      <c r="F178" s="215">
        <v>116494</v>
      </c>
      <c r="G178" s="248">
        <v>97.79</v>
      </c>
      <c r="H178" s="169"/>
      <c r="I178" s="209">
        <v>122227</v>
      </c>
      <c r="J178" s="209">
        <v>118331</v>
      </c>
      <c r="K178" s="211">
        <v>96.81</v>
      </c>
      <c r="M178" s="220">
        <v>91147</v>
      </c>
      <c r="N178" s="220">
        <v>89235</v>
      </c>
      <c r="O178" s="221">
        <v>97.9</v>
      </c>
      <c r="Q178" s="209">
        <v>47239</v>
      </c>
      <c r="R178" s="209">
        <v>42086</v>
      </c>
      <c r="S178" s="211">
        <v>89.09</v>
      </c>
      <c r="T178" s="153" t="s">
        <v>653</v>
      </c>
      <c r="U178" s="156" t="s">
        <v>658</v>
      </c>
      <c r="V178" s="35"/>
    </row>
    <row r="179" spans="1:22" x14ac:dyDescent="0.2">
      <c r="A179" s="10">
        <v>167</v>
      </c>
      <c r="B179" s="83" t="s">
        <v>288</v>
      </c>
      <c r="C179" s="14" t="s">
        <v>289</v>
      </c>
      <c r="D179" s="15" t="s">
        <v>634</v>
      </c>
      <c r="E179" s="215">
        <v>56699</v>
      </c>
      <c r="F179" s="215">
        <v>55465</v>
      </c>
      <c r="G179" s="248">
        <v>97.82</v>
      </c>
      <c r="H179" s="169"/>
      <c r="I179" s="209">
        <v>59258</v>
      </c>
      <c r="J179" s="209">
        <v>57456</v>
      </c>
      <c r="K179" s="211">
        <v>96.96</v>
      </c>
      <c r="M179" s="220">
        <v>15755</v>
      </c>
      <c r="N179" s="220">
        <v>15569</v>
      </c>
      <c r="O179" s="221">
        <v>98.82</v>
      </c>
      <c r="Q179" s="209">
        <v>8766</v>
      </c>
      <c r="R179" s="209">
        <v>8486</v>
      </c>
      <c r="S179" s="211">
        <v>96.81</v>
      </c>
      <c r="T179" s="153" t="s">
        <v>655</v>
      </c>
      <c r="U179" s="156" t="s">
        <v>666</v>
      </c>
      <c r="V179" s="35"/>
    </row>
    <row r="180" spans="1:22" x14ac:dyDescent="0.2">
      <c r="A180" s="10">
        <v>168</v>
      </c>
      <c r="B180" s="83" t="s">
        <v>290</v>
      </c>
      <c r="C180" s="14" t="s">
        <v>291</v>
      </c>
      <c r="D180" s="15" t="s">
        <v>634</v>
      </c>
      <c r="E180" s="215">
        <v>64880</v>
      </c>
      <c r="F180" s="215">
        <v>63748</v>
      </c>
      <c r="G180" s="248">
        <v>98.26</v>
      </c>
      <c r="H180" s="169"/>
      <c r="I180" s="209">
        <v>67573</v>
      </c>
      <c r="J180" s="209">
        <v>66104</v>
      </c>
      <c r="K180" s="211">
        <v>97.83</v>
      </c>
      <c r="M180" s="220">
        <v>23894</v>
      </c>
      <c r="N180" s="220">
        <v>23419</v>
      </c>
      <c r="O180" s="221">
        <v>98.01</v>
      </c>
      <c r="Q180" s="209">
        <v>22006</v>
      </c>
      <c r="R180" s="209">
        <v>20895</v>
      </c>
      <c r="S180" s="211">
        <v>94.95</v>
      </c>
      <c r="T180" s="153" t="s">
        <v>652</v>
      </c>
      <c r="U180" s="156" t="s">
        <v>660</v>
      </c>
      <c r="V180" s="35"/>
    </row>
    <row r="181" spans="1:22" x14ac:dyDescent="0.2">
      <c r="A181" s="10">
        <v>169</v>
      </c>
      <c r="B181" s="83" t="s">
        <v>292</v>
      </c>
      <c r="C181" s="14" t="s">
        <v>293</v>
      </c>
      <c r="D181" s="15" t="s">
        <v>634</v>
      </c>
      <c r="E181" s="215">
        <v>111958</v>
      </c>
      <c r="F181" s="215">
        <v>110096</v>
      </c>
      <c r="G181" s="248">
        <v>98.34</v>
      </c>
      <c r="H181" s="169"/>
      <c r="I181" s="209">
        <v>117039</v>
      </c>
      <c r="J181" s="209">
        <v>114694</v>
      </c>
      <c r="K181" s="211">
        <v>98</v>
      </c>
      <c r="M181" s="220">
        <v>48512</v>
      </c>
      <c r="N181" s="220">
        <v>46874</v>
      </c>
      <c r="O181" s="221">
        <v>96.62</v>
      </c>
      <c r="Q181" s="209">
        <v>28565</v>
      </c>
      <c r="R181" s="209">
        <v>26987</v>
      </c>
      <c r="S181" s="211">
        <v>94.48</v>
      </c>
      <c r="T181" s="153" t="s">
        <v>649</v>
      </c>
      <c r="U181" s="156" t="s">
        <v>665</v>
      </c>
      <c r="V181" s="35"/>
    </row>
    <row r="182" spans="1:22" x14ac:dyDescent="0.2">
      <c r="A182" s="10">
        <v>170</v>
      </c>
      <c r="B182" s="83" t="s">
        <v>592</v>
      </c>
      <c r="C182" s="14" t="s">
        <v>294</v>
      </c>
      <c r="D182" s="15" t="s">
        <v>633</v>
      </c>
      <c r="E182" s="215">
        <v>69565</v>
      </c>
      <c r="F182" s="215">
        <v>63719</v>
      </c>
      <c r="G182" s="248">
        <v>91.6</v>
      </c>
      <c r="H182" s="169"/>
      <c r="I182" s="209">
        <v>70228</v>
      </c>
      <c r="J182" s="209">
        <v>64635</v>
      </c>
      <c r="K182" s="211">
        <v>92.04</v>
      </c>
      <c r="M182" s="220">
        <v>40141</v>
      </c>
      <c r="N182" s="220">
        <v>39584</v>
      </c>
      <c r="O182" s="221">
        <v>98.61</v>
      </c>
      <c r="Q182" s="209">
        <v>19773</v>
      </c>
      <c r="R182" s="209">
        <v>19125</v>
      </c>
      <c r="S182" s="211">
        <v>96.72</v>
      </c>
      <c r="T182" s="153" t="s">
        <v>657</v>
      </c>
      <c r="U182" s="156" t="s">
        <v>661</v>
      </c>
      <c r="V182" s="35"/>
    </row>
    <row r="183" spans="1:22" x14ac:dyDescent="0.2">
      <c r="A183" s="10">
        <v>171</v>
      </c>
      <c r="B183" s="83" t="s">
        <v>593</v>
      </c>
      <c r="C183" s="14" t="s">
        <v>295</v>
      </c>
      <c r="D183" s="15" t="s">
        <v>633</v>
      </c>
      <c r="E183" s="215">
        <v>152390</v>
      </c>
      <c r="F183" s="215">
        <v>149275</v>
      </c>
      <c r="G183" s="248">
        <v>97.96</v>
      </c>
      <c r="H183" s="169"/>
      <c r="I183" s="209">
        <v>158008</v>
      </c>
      <c r="J183" s="209">
        <v>154313</v>
      </c>
      <c r="K183" s="211">
        <v>97.66</v>
      </c>
      <c r="M183" s="220">
        <v>180649</v>
      </c>
      <c r="N183" s="220">
        <v>178183</v>
      </c>
      <c r="O183" s="221">
        <v>98.63</v>
      </c>
      <c r="Q183" s="209">
        <v>109903</v>
      </c>
      <c r="R183" s="209">
        <v>104492</v>
      </c>
      <c r="S183" s="211">
        <v>95.08</v>
      </c>
      <c r="T183" s="153" t="s">
        <v>649</v>
      </c>
      <c r="U183" s="156" t="s">
        <v>665</v>
      </c>
      <c r="V183" s="35"/>
    </row>
    <row r="184" spans="1:22" x14ac:dyDescent="0.2">
      <c r="A184" s="10">
        <v>172</v>
      </c>
      <c r="B184" s="83" t="s">
        <v>296</v>
      </c>
      <c r="C184" s="14" t="s">
        <v>297</v>
      </c>
      <c r="D184" s="15" t="s">
        <v>634</v>
      </c>
      <c r="E184" s="215">
        <v>78070</v>
      </c>
      <c r="F184" s="215">
        <v>77273</v>
      </c>
      <c r="G184" s="248">
        <v>98.98</v>
      </c>
      <c r="H184" s="169"/>
      <c r="I184" s="209">
        <v>80851</v>
      </c>
      <c r="J184" s="209">
        <v>79634</v>
      </c>
      <c r="K184" s="211">
        <v>98.49</v>
      </c>
      <c r="M184" s="220">
        <v>42650</v>
      </c>
      <c r="N184" s="220">
        <v>41758</v>
      </c>
      <c r="O184" s="221">
        <v>97.91</v>
      </c>
      <c r="Q184" s="209">
        <v>29341</v>
      </c>
      <c r="R184" s="209">
        <v>27421</v>
      </c>
      <c r="S184" s="211">
        <v>93.46</v>
      </c>
      <c r="T184" s="153" t="s">
        <v>649</v>
      </c>
      <c r="U184" s="156" t="s">
        <v>665</v>
      </c>
      <c r="V184" s="35"/>
    </row>
    <row r="185" spans="1:22" x14ac:dyDescent="0.2">
      <c r="A185" s="10">
        <v>173</v>
      </c>
      <c r="B185" s="83" t="s">
        <v>298</v>
      </c>
      <c r="C185" s="14" t="s">
        <v>299</v>
      </c>
      <c r="D185" s="15" t="s">
        <v>634</v>
      </c>
      <c r="E185" s="215">
        <v>127669</v>
      </c>
      <c r="F185" s="215">
        <v>126002</v>
      </c>
      <c r="G185" s="248">
        <v>98.69</v>
      </c>
      <c r="H185" s="169"/>
      <c r="I185" s="209">
        <v>132380</v>
      </c>
      <c r="J185" s="209">
        <v>130139</v>
      </c>
      <c r="K185" s="211">
        <v>98.31</v>
      </c>
      <c r="M185" s="220">
        <v>70097</v>
      </c>
      <c r="N185" s="220">
        <v>69372</v>
      </c>
      <c r="O185" s="221">
        <v>98.97</v>
      </c>
      <c r="Q185" s="209">
        <v>44114</v>
      </c>
      <c r="R185" s="209">
        <v>43138</v>
      </c>
      <c r="S185" s="211">
        <v>97.79</v>
      </c>
      <c r="T185" s="153" t="s">
        <v>649</v>
      </c>
      <c r="U185" s="156" t="s">
        <v>665</v>
      </c>
      <c r="V185" s="35"/>
    </row>
    <row r="186" spans="1:22" x14ac:dyDescent="0.2">
      <c r="A186" s="10">
        <v>174</v>
      </c>
      <c r="B186" s="83" t="s">
        <v>594</v>
      </c>
      <c r="C186" s="14" t="s">
        <v>300</v>
      </c>
      <c r="D186" s="15" t="s">
        <v>634</v>
      </c>
      <c r="E186" s="215">
        <v>80119</v>
      </c>
      <c r="F186" s="215">
        <v>78037</v>
      </c>
      <c r="G186" s="248">
        <v>97.4</v>
      </c>
      <c r="H186" s="169"/>
      <c r="I186" s="209">
        <v>83305</v>
      </c>
      <c r="J186" s="209">
        <v>81044</v>
      </c>
      <c r="K186" s="211">
        <v>97.29</v>
      </c>
      <c r="M186" s="220">
        <v>43985</v>
      </c>
      <c r="N186" s="220">
        <v>43319</v>
      </c>
      <c r="O186" s="221">
        <v>98.49</v>
      </c>
      <c r="Q186" s="209">
        <v>26457</v>
      </c>
      <c r="R186" s="209">
        <v>25653</v>
      </c>
      <c r="S186" s="211">
        <v>96.96</v>
      </c>
      <c r="T186" s="153" t="s">
        <v>651</v>
      </c>
      <c r="U186" s="156" t="s">
        <v>663</v>
      </c>
      <c r="V186" s="35"/>
    </row>
    <row r="187" spans="1:22" x14ac:dyDescent="0.2">
      <c r="A187" s="10">
        <v>175</v>
      </c>
      <c r="B187" s="83" t="s">
        <v>301</v>
      </c>
      <c r="C187" s="14" t="s">
        <v>302</v>
      </c>
      <c r="D187" s="15" t="s">
        <v>635</v>
      </c>
      <c r="E187" s="215">
        <v>129577</v>
      </c>
      <c r="F187" s="215">
        <v>125717</v>
      </c>
      <c r="G187" s="248">
        <v>97.02</v>
      </c>
      <c r="H187" s="169"/>
      <c r="I187" s="209">
        <v>130801</v>
      </c>
      <c r="J187" s="209">
        <v>124981</v>
      </c>
      <c r="K187" s="211">
        <v>95.55</v>
      </c>
      <c r="M187" s="220">
        <v>152228</v>
      </c>
      <c r="N187" s="220">
        <v>150794</v>
      </c>
      <c r="O187" s="221">
        <v>99.06</v>
      </c>
      <c r="Q187" s="209">
        <v>69720</v>
      </c>
      <c r="R187" s="209">
        <v>65701</v>
      </c>
      <c r="S187" s="211">
        <v>94.24</v>
      </c>
      <c r="T187" s="153" t="s">
        <v>657</v>
      </c>
      <c r="U187" s="156" t="s">
        <v>661</v>
      </c>
      <c r="V187" s="35"/>
    </row>
    <row r="188" spans="1:22" x14ac:dyDescent="0.2">
      <c r="A188" s="10">
        <v>176</v>
      </c>
      <c r="B188" s="83" t="s">
        <v>303</v>
      </c>
      <c r="C188" s="14" t="s">
        <v>304</v>
      </c>
      <c r="D188" s="15" t="s">
        <v>634</v>
      </c>
      <c r="E188" s="215">
        <v>65027</v>
      </c>
      <c r="F188" s="215">
        <v>63266</v>
      </c>
      <c r="G188" s="248">
        <v>97.29</v>
      </c>
      <c r="H188" s="169"/>
      <c r="I188" s="209">
        <v>66472</v>
      </c>
      <c r="J188" s="209">
        <v>64566</v>
      </c>
      <c r="K188" s="211">
        <v>97.13</v>
      </c>
      <c r="M188" s="220">
        <v>35665</v>
      </c>
      <c r="N188" s="220">
        <v>35476</v>
      </c>
      <c r="O188" s="221">
        <v>99.47</v>
      </c>
      <c r="Q188" s="209">
        <v>21217</v>
      </c>
      <c r="R188" s="209">
        <v>18925</v>
      </c>
      <c r="S188" s="211">
        <v>89.2</v>
      </c>
      <c r="T188" s="153" t="s">
        <v>656</v>
      </c>
      <c r="U188" s="156" t="s">
        <v>664</v>
      </c>
      <c r="V188" s="35"/>
    </row>
    <row r="189" spans="1:22" x14ac:dyDescent="0.2">
      <c r="A189" s="10">
        <v>177</v>
      </c>
      <c r="B189" s="83" t="s">
        <v>305</v>
      </c>
      <c r="C189" s="14" t="s">
        <v>306</v>
      </c>
      <c r="D189" s="15" t="s">
        <v>625</v>
      </c>
      <c r="E189" s="215">
        <v>108879</v>
      </c>
      <c r="F189" s="215">
        <v>104413</v>
      </c>
      <c r="G189" s="248">
        <v>95.9</v>
      </c>
      <c r="H189" s="169"/>
      <c r="I189" s="209">
        <v>109795</v>
      </c>
      <c r="J189" s="209">
        <v>98246</v>
      </c>
      <c r="K189" s="211">
        <v>89.48</v>
      </c>
      <c r="M189" s="220">
        <v>162888</v>
      </c>
      <c r="N189" s="220">
        <v>161558</v>
      </c>
      <c r="O189" s="221">
        <v>99.18</v>
      </c>
      <c r="Q189" s="209">
        <v>75349</v>
      </c>
      <c r="R189" s="209">
        <v>71783</v>
      </c>
      <c r="S189" s="211">
        <v>95.27</v>
      </c>
      <c r="T189" s="153" t="s">
        <v>653</v>
      </c>
      <c r="U189" s="156" t="s">
        <v>658</v>
      </c>
      <c r="V189" s="35"/>
    </row>
    <row r="190" spans="1:22" x14ac:dyDescent="0.2">
      <c r="A190" s="10">
        <v>178</v>
      </c>
      <c r="B190" s="83" t="s">
        <v>307</v>
      </c>
      <c r="C190" s="14" t="s">
        <v>308</v>
      </c>
      <c r="D190" s="15" t="s">
        <v>634</v>
      </c>
      <c r="E190" s="215">
        <v>66868</v>
      </c>
      <c r="F190" s="215">
        <v>64737</v>
      </c>
      <c r="G190" s="248">
        <v>96.81</v>
      </c>
      <c r="H190" s="169"/>
      <c r="I190" s="209">
        <v>69326</v>
      </c>
      <c r="J190" s="209">
        <v>66556</v>
      </c>
      <c r="K190" s="211">
        <v>96</v>
      </c>
      <c r="M190" s="220">
        <v>32618</v>
      </c>
      <c r="N190" s="220">
        <v>31662</v>
      </c>
      <c r="O190" s="221">
        <v>97.07</v>
      </c>
      <c r="Q190" s="209">
        <v>12443</v>
      </c>
      <c r="R190" s="209">
        <v>11849</v>
      </c>
      <c r="S190" s="211">
        <v>95.23</v>
      </c>
      <c r="T190" s="153" t="s">
        <v>655</v>
      </c>
      <c r="U190" s="156" t="s">
        <v>666</v>
      </c>
      <c r="V190" s="35"/>
    </row>
    <row r="191" spans="1:22" x14ac:dyDescent="0.2">
      <c r="A191" s="10">
        <v>179</v>
      </c>
      <c r="B191" s="83" t="s">
        <v>309</v>
      </c>
      <c r="C191" s="14" t="s">
        <v>310</v>
      </c>
      <c r="D191" s="15" t="s">
        <v>634</v>
      </c>
      <c r="E191" s="215">
        <v>60283</v>
      </c>
      <c r="F191" s="215">
        <v>58412</v>
      </c>
      <c r="G191" s="248">
        <v>96.9</v>
      </c>
      <c r="H191" s="169"/>
      <c r="I191" s="209">
        <v>61614</v>
      </c>
      <c r="J191" s="209">
        <v>59023</v>
      </c>
      <c r="K191" s="211">
        <v>95.79</v>
      </c>
      <c r="M191" s="220">
        <v>17715</v>
      </c>
      <c r="N191" s="220">
        <v>17291</v>
      </c>
      <c r="O191" s="221">
        <v>97.61</v>
      </c>
      <c r="Q191" s="209">
        <v>12215</v>
      </c>
      <c r="R191" s="209">
        <v>10721</v>
      </c>
      <c r="S191" s="211">
        <v>87.77</v>
      </c>
      <c r="T191" s="153" t="s">
        <v>651</v>
      </c>
      <c r="U191" s="156" t="s">
        <v>663</v>
      </c>
      <c r="V191" s="35"/>
    </row>
    <row r="192" spans="1:22" x14ac:dyDescent="0.2">
      <c r="A192" s="10">
        <v>180</v>
      </c>
      <c r="B192" s="83" t="s">
        <v>595</v>
      </c>
      <c r="C192" s="14" t="s">
        <v>311</v>
      </c>
      <c r="D192" s="15" t="s">
        <v>633</v>
      </c>
      <c r="E192" s="215">
        <v>82876</v>
      </c>
      <c r="F192" s="215">
        <v>77284</v>
      </c>
      <c r="G192" s="248">
        <v>93.25</v>
      </c>
      <c r="H192" s="169"/>
      <c r="I192" s="209">
        <v>85859</v>
      </c>
      <c r="J192" s="209">
        <v>79398</v>
      </c>
      <c r="K192" s="211">
        <v>92.47</v>
      </c>
      <c r="M192" s="220">
        <v>66090</v>
      </c>
      <c r="N192" s="220">
        <v>64738</v>
      </c>
      <c r="O192" s="221">
        <v>97.95</v>
      </c>
      <c r="Q192" s="209">
        <v>43791</v>
      </c>
      <c r="R192" s="209">
        <v>42339</v>
      </c>
      <c r="S192" s="211">
        <v>96.68</v>
      </c>
      <c r="T192" s="153" t="s">
        <v>654</v>
      </c>
      <c r="U192" s="156" t="s">
        <v>659</v>
      </c>
      <c r="V192" s="35"/>
    </row>
    <row r="193" spans="1:22" x14ac:dyDescent="0.2">
      <c r="A193" s="10">
        <v>181</v>
      </c>
      <c r="B193" s="83" t="s">
        <v>312</v>
      </c>
      <c r="C193" s="14" t="s">
        <v>313</v>
      </c>
      <c r="D193" s="15" t="s">
        <v>634</v>
      </c>
      <c r="E193" s="215">
        <v>89699</v>
      </c>
      <c r="F193" s="215">
        <v>88026</v>
      </c>
      <c r="G193" s="248">
        <v>98.13</v>
      </c>
      <c r="H193" s="169"/>
      <c r="I193" s="209">
        <v>92412</v>
      </c>
      <c r="J193" s="209">
        <v>89985</v>
      </c>
      <c r="K193" s="211">
        <v>97.37</v>
      </c>
      <c r="M193" s="220">
        <v>39623</v>
      </c>
      <c r="N193" s="220">
        <v>38821</v>
      </c>
      <c r="O193" s="221">
        <v>97.98</v>
      </c>
      <c r="Q193" s="209">
        <v>20707</v>
      </c>
      <c r="R193" s="209">
        <v>19625</v>
      </c>
      <c r="S193" s="211">
        <v>94.77</v>
      </c>
      <c r="T193" s="153" t="s">
        <v>652</v>
      </c>
      <c r="U193" s="156" t="s">
        <v>660</v>
      </c>
      <c r="V193" s="35"/>
    </row>
    <row r="194" spans="1:22" x14ac:dyDescent="0.2">
      <c r="A194" s="10">
        <v>182</v>
      </c>
      <c r="B194" s="83" t="s">
        <v>314</v>
      </c>
      <c r="C194" s="14" t="s">
        <v>315</v>
      </c>
      <c r="D194" s="15" t="s">
        <v>634</v>
      </c>
      <c r="E194" s="215">
        <v>65860</v>
      </c>
      <c r="F194" s="215">
        <v>65128</v>
      </c>
      <c r="G194" s="248">
        <v>98.89</v>
      </c>
      <c r="H194" s="169"/>
      <c r="I194" s="209">
        <v>70066</v>
      </c>
      <c r="J194" s="209">
        <v>68711</v>
      </c>
      <c r="K194" s="211">
        <v>98.07</v>
      </c>
      <c r="M194" s="220">
        <v>28118</v>
      </c>
      <c r="N194" s="220">
        <v>27957</v>
      </c>
      <c r="O194" s="221">
        <v>99.43</v>
      </c>
      <c r="Q194" s="209">
        <v>20085</v>
      </c>
      <c r="R194" s="209">
        <v>19525</v>
      </c>
      <c r="S194" s="211">
        <v>97.21</v>
      </c>
      <c r="T194" s="153" t="s">
        <v>651</v>
      </c>
      <c r="U194" s="156" t="s">
        <v>663</v>
      </c>
      <c r="V194" s="35"/>
    </row>
    <row r="195" spans="1:22" x14ac:dyDescent="0.2">
      <c r="A195" s="10">
        <v>183</v>
      </c>
      <c r="B195" s="83" t="s">
        <v>596</v>
      </c>
      <c r="C195" s="14" t="s">
        <v>316</v>
      </c>
      <c r="D195" s="15" t="s">
        <v>633</v>
      </c>
      <c r="E195" s="215">
        <v>91014</v>
      </c>
      <c r="F195" s="215">
        <v>86691</v>
      </c>
      <c r="G195" s="248">
        <v>95.25</v>
      </c>
      <c r="H195" s="169"/>
      <c r="I195" s="209">
        <v>93927</v>
      </c>
      <c r="J195" s="209">
        <v>88878</v>
      </c>
      <c r="K195" s="211">
        <v>94.62</v>
      </c>
      <c r="M195" s="220">
        <v>91636</v>
      </c>
      <c r="N195" s="220">
        <v>87669</v>
      </c>
      <c r="O195" s="221">
        <v>95.67</v>
      </c>
      <c r="Q195" s="209">
        <v>71955</v>
      </c>
      <c r="R195" s="209">
        <v>69412</v>
      </c>
      <c r="S195" s="211">
        <v>96.47</v>
      </c>
      <c r="T195" s="153" t="s">
        <v>654</v>
      </c>
      <c r="U195" s="156" t="s">
        <v>659</v>
      </c>
      <c r="V195" s="35"/>
    </row>
    <row r="196" spans="1:22" x14ac:dyDescent="0.2">
      <c r="A196" s="10">
        <v>184</v>
      </c>
      <c r="B196" s="83" t="s">
        <v>317</v>
      </c>
      <c r="C196" s="14" t="s">
        <v>318</v>
      </c>
      <c r="D196" s="15" t="s">
        <v>634</v>
      </c>
      <c r="E196" s="215">
        <v>74697</v>
      </c>
      <c r="F196" s="215">
        <v>73583</v>
      </c>
      <c r="G196" s="248">
        <v>98.51</v>
      </c>
      <c r="H196" s="169"/>
      <c r="I196" s="209">
        <v>77134</v>
      </c>
      <c r="J196" s="209">
        <v>75602</v>
      </c>
      <c r="K196" s="211">
        <v>98.01</v>
      </c>
      <c r="M196" s="220">
        <v>27871</v>
      </c>
      <c r="N196" s="220">
        <v>27124</v>
      </c>
      <c r="O196" s="221">
        <v>97.32</v>
      </c>
      <c r="Q196" s="209">
        <v>12809</v>
      </c>
      <c r="R196" s="209">
        <v>12605</v>
      </c>
      <c r="S196" s="211">
        <v>98.41</v>
      </c>
      <c r="T196" s="153" t="s">
        <v>652</v>
      </c>
      <c r="U196" s="156" t="s">
        <v>660</v>
      </c>
      <c r="V196" s="35"/>
    </row>
    <row r="197" spans="1:22" x14ac:dyDescent="0.2">
      <c r="A197" s="10">
        <v>185</v>
      </c>
      <c r="B197" s="83" t="s">
        <v>597</v>
      </c>
      <c r="C197" s="14" t="s">
        <v>319</v>
      </c>
      <c r="D197" s="15" t="s">
        <v>633</v>
      </c>
      <c r="E197" s="215">
        <v>137157</v>
      </c>
      <c r="F197" s="215">
        <v>134412</v>
      </c>
      <c r="G197" s="248">
        <v>98</v>
      </c>
      <c r="H197" s="169"/>
      <c r="I197" s="209">
        <v>142095</v>
      </c>
      <c r="J197" s="209">
        <v>138706</v>
      </c>
      <c r="K197" s="211">
        <v>97.61</v>
      </c>
      <c r="M197" s="220">
        <v>65260</v>
      </c>
      <c r="N197" s="220">
        <v>64225</v>
      </c>
      <c r="O197" s="221">
        <v>98.41</v>
      </c>
      <c r="Q197" s="209">
        <v>37220</v>
      </c>
      <c r="R197" s="209">
        <v>33429</v>
      </c>
      <c r="S197" s="211">
        <v>89.81</v>
      </c>
      <c r="T197" s="153" t="s">
        <v>655</v>
      </c>
      <c r="U197" s="156" t="s">
        <v>666</v>
      </c>
      <c r="V197" s="35"/>
    </row>
    <row r="198" spans="1:22" x14ac:dyDescent="0.2">
      <c r="A198" s="10">
        <v>186</v>
      </c>
      <c r="B198" s="83" t="s">
        <v>320</v>
      </c>
      <c r="C198" s="14" t="s">
        <v>321</v>
      </c>
      <c r="D198" s="15" t="s">
        <v>635</v>
      </c>
      <c r="E198" s="215">
        <v>110425</v>
      </c>
      <c r="F198" s="215">
        <v>104861</v>
      </c>
      <c r="G198" s="248">
        <v>94.96</v>
      </c>
      <c r="H198" s="169"/>
      <c r="I198" s="209">
        <v>113689</v>
      </c>
      <c r="J198" s="209">
        <v>107821</v>
      </c>
      <c r="K198" s="211">
        <v>94.84</v>
      </c>
      <c r="M198" s="220">
        <v>59737</v>
      </c>
      <c r="N198" s="220">
        <v>58285</v>
      </c>
      <c r="O198" s="221">
        <v>97.57</v>
      </c>
      <c r="Q198" s="209">
        <v>33520</v>
      </c>
      <c r="R198" s="209">
        <v>30904</v>
      </c>
      <c r="S198" s="211">
        <v>92.2</v>
      </c>
      <c r="T198" s="153" t="s">
        <v>657</v>
      </c>
      <c r="U198" s="156" t="s">
        <v>661</v>
      </c>
      <c r="V198" s="35"/>
    </row>
    <row r="199" spans="1:22" x14ac:dyDescent="0.2">
      <c r="A199" s="10">
        <v>187</v>
      </c>
      <c r="B199" s="83" t="s">
        <v>322</v>
      </c>
      <c r="C199" s="14" t="s">
        <v>323</v>
      </c>
      <c r="D199" s="15" t="s">
        <v>634</v>
      </c>
      <c r="E199" s="215">
        <v>40699</v>
      </c>
      <c r="F199" s="215">
        <v>39515</v>
      </c>
      <c r="G199" s="248">
        <v>97.09</v>
      </c>
      <c r="H199" s="169"/>
      <c r="I199" s="209">
        <v>41703</v>
      </c>
      <c r="J199" s="209">
        <v>39818</v>
      </c>
      <c r="K199" s="211">
        <v>95.48</v>
      </c>
      <c r="M199" s="220">
        <v>53942</v>
      </c>
      <c r="N199" s="220">
        <v>53599</v>
      </c>
      <c r="O199" s="221">
        <v>99.36</v>
      </c>
      <c r="Q199" s="209">
        <v>47043</v>
      </c>
      <c r="R199" s="209">
        <v>44081</v>
      </c>
      <c r="S199" s="211">
        <v>93.7</v>
      </c>
      <c r="T199" s="153" t="s">
        <v>656</v>
      </c>
      <c r="U199" s="156" t="s">
        <v>664</v>
      </c>
      <c r="V199" s="35"/>
    </row>
    <row r="200" spans="1:22" x14ac:dyDescent="0.2">
      <c r="A200" s="10">
        <v>188</v>
      </c>
      <c r="B200" s="83" t="s">
        <v>324</v>
      </c>
      <c r="C200" s="14" t="s">
        <v>325</v>
      </c>
      <c r="D200" s="15" t="s">
        <v>634</v>
      </c>
      <c r="E200" s="215">
        <v>62328</v>
      </c>
      <c r="F200" s="215">
        <v>60851</v>
      </c>
      <c r="G200" s="248">
        <v>97.63</v>
      </c>
      <c r="H200" s="169"/>
      <c r="I200" s="209">
        <v>65181</v>
      </c>
      <c r="J200" s="209">
        <v>62996</v>
      </c>
      <c r="K200" s="211">
        <v>96.65</v>
      </c>
      <c r="M200" s="220">
        <v>63816</v>
      </c>
      <c r="N200" s="220">
        <v>63283</v>
      </c>
      <c r="O200" s="221">
        <v>99.16</v>
      </c>
      <c r="Q200" s="209">
        <v>56904</v>
      </c>
      <c r="R200" s="209">
        <v>55109</v>
      </c>
      <c r="S200" s="211">
        <v>96.85</v>
      </c>
      <c r="T200" s="153" t="s">
        <v>651</v>
      </c>
      <c r="U200" s="156" t="s">
        <v>663</v>
      </c>
      <c r="V200" s="35"/>
    </row>
    <row r="201" spans="1:22" x14ac:dyDescent="0.2">
      <c r="A201" s="10">
        <v>189</v>
      </c>
      <c r="B201" s="83" t="s">
        <v>326</v>
      </c>
      <c r="C201" s="14" t="s">
        <v>327</v>
      </c>
      <c r="D201" s="15" t="s">
        <v>634</v>
      </c>
      <c r="E201" s="215">
        <v>124048</v>
      </c>
      <c r="F201" s="215">
        <v>119075</v>
      </c>
      <c r="G201" s="248">
        <v>95.99</v>
      </c>
      <c r="H201" s="169"/>
      <c r="I201" s="209">
        <v>126733</v>
      </c>
      <c r="J201" s="209">
        <v>121164</v>
      </c>
      <c r="K201" s="211">
        <v>95.61</v>
      </c>
      <c r="M201" s="220">
        <v>104460</v>
      </c>
      <c r="N201" s="220">
        <v>102289</v>
      </c>
      <c r="O201" s="221">
        <v>97.92</v>
      </c>
      <c r="Q201" s="209">
        <v>67436</v>
      </c>
      <c r="R201" s="209">
        <v>63153</v>
      </c>
      <c r="S201" s="211">
        <v>93.65</v>
      </c>
      <c r="T201" s="153" t="s">
        <v>651</v>
      </c>
      <c r="U201" s="156" t="s">
        <v>663</v>
      </c>
      <c r="V201" s="35"/>
    </row>
    <row r="202" spans="1:22" x14ac:dyDescent="0.2">
      <c r="A202" s="10">
        <v>190</v>
      </c>
      <c r="B202" s="83" t="s">
        <v>553</v>
      </c>
      <c r="C202" s="14" t="s">
        <v>562</v>
      </c>
      <c r="D202" s="15" t="s">
        <v>633</v>
      </c>
      <c r="E202" s="215">
        <v>204811</v>
      </c>
      <c r="F202" s="215">
        <v>199980</v>
      </c>
      <c r="G202" s="248">
        <v>97.64</v>
      </c>
      <c r="H202" s="169"/>
      <c r="I202" s="209">
        <v>211214</v>
      </c>
      <c r="J202" s="209">
        <v>204918</v>
      </c>
      <c r="K202" s="211">
        <v>97.02</v>
      </c>
      <c r="M202" s="220">
        <v>85610</v>
      </c>
      <c r="N202" s="220">
        <v>83603</v>
      </c>
      <c r="O202" s="221">
        <v>97.66</v>
      </c>
      <c r="Q202" s="209">
        <v>48845</v>
      </c>
      <c r="R202" s="209">
        <v>45595</v>
      </c>
      <c r="S202" s="211">
        <v>93.35</v>
      </c>
      <c r="T202" s="153" t="s">
        <v>657</v>
      </c>
      <c r="U202" s="156" t="s">
        <v>661</v>
      </c>
      <c r="V202" s="35"/>
    </row>
    <row r="203" spans="1:22" x14ac:dyDescent="0.2">
      <c r="A203" s="10">
        <v>191</v>
      </c>
      <c r="B203" s="83" t="s">
        <v>328</v>
      </c>
      <c r="C203" s="14" t="s">
        <v>329</v>
      </c>
      <c r="D203" s="15" t="s">
        <v>634</v>
      </c>
      <c r="E203" s="215">
        <v>70844</v>
      </c>
      <c r="F203" s="215">
        <v>67527</v>
      </c>
      <c r="G203" s="248">
        <v>95.32</v>
      </c>
      <c r="H203" s="169"/>
      <c r="I203" s="209">
        <v>71828</v>
      </c>
      <c r="J203" s="209">
        <v>67239</v>
      </c>
      <c r="K203" s="211">
        <v>93.61</v>
      </c>
      <c r="M203" s="220">
        <v>79977</v>
      </c>
      <c r="N203" s="220">
        <v>77718</v>
      </c>
      <c r="O203" s="221">
        <v>97.18</v>
      </c>
      <c r="Q203" s="209">
        <v>36610</v>
      </c>
      <c r="R203" s="209">
        <v>33934</v>
      </c>
      <c r="S203" s="211">
        <v>92.69</v>
      </c>
      <c r="T203" s="153" t="s">
        <v>652</v>
      </c>
      <c r="U203" s="156" t="s">
        <v>660</v>
      </c>
      <c r="V203" s="35"/>
    </row>
    <row r="204" spans="1:22" x14ac:dyDescent="0.2">
      <c r="A204" s="10">
        <v>192</v>
      </c>
      <c r="B204" s="83" t="s">
        <v>598</v>
      </c>
      <c r="C204" s="14" t="s">
        <v>330</v>
      </c>
      <c r="D204" s="15" t="s">
        <v>633</v>
      </c>
      <c r="E204" s="215">
        <v>140959</v>
      </c>
      <c r="F204" s="215">
        <v>131081</v>
      </c>
      <c r="G204" s="248">
        <v>92.99</v>
      </c>
      <c r="H204" s="169"/>
      <c r="I204" s="209">
        <v>142580</v>
      </c>
      <c r="J204" s="209">
        <v>133647</v>
      </c>
      <c r="K204" s="211">
        <v>93.73</v>
      </c>
      <c r="M204" s="220">
        <v>141622</v>
      </c>
      <c r="N204" s="220">
        <v>137871</v>
      </c>
      <c r="O204" s="221">
        <v>97.35</v>
      </c>
      <c r="Q204" s="209">
        <v>79437</v>
      </c>
      <c r="R204" s="209">
        <v>67392</v>
      </c>
      <c r="S204" s="211">
        <v>84.84</v>
      </c>
      <c r="T204" s="153" t="s">
        <v>651</v>
      </c>
      <c r="U204" s="156" t="s">
        <v>663</v>
      </c>
      <c r="V204" s="35"/>
    </row>
    <row r="205" spans="1:22" x14ac:dyDescent="0.2">
      <c r="A205" s="10">
        <v>193</v>
      </c>
      <c r="B205" s="83" t="s">
        <v>599</v>
      </c>
      <c r="C205" s="14" t="s">
        <v>331</v>
      </c>
      <c r="D205" s="15" t="s">
        <v>634</v>
      </c>
      <c r="E205" s="215">
        <v>72826</v>
      </c>
      <c r="F205" s="215">
        <v>70523</v>
      </c>
      <c r="G205" s="248">
        <v>96.84</v>
      </c>
      <c r="H205" s="169"/>
      <c r="I205" s="209">
        <v>74239</v>
      </c>
      <c r="J205" s="209">
        <v>72182</v>
      </c>
      <c r="K205" s="211">
        <v>97.23</v>
      </c>
      <c r="M205" s="220">
        <v>35861</v>
      </c>
      <c r="N205" s="220">
        <v>34927</v>
      </c>
      <c r="O205" s="221">
        <v>97.4</v>
      </c>
      <c r="Q205" s="209">
        <v>24289</v>
      </c>
      <c r="R205" s="209">
        <v>23507</v>
      </c>
      <c r="S205" s="211">
        <v>96.78</v>
      </c>
      <c r="T205" s="153" t="s">
        <v>656</v>
      </c>
      <c r="U205" s="156" t="s">
        <v>664</v>
      </c>
      <c r="V205" s="35"/>
    </row>
    <row r="206" spans="1:22" x14ac:dyDescent="0.2">
      <c r="A206" s="10">
        <v>194</v>
      </c>
      <c r="B206" s="83" t="s">
        <v>600</v>
      </c>
      <c r="C206" s="14" t="s">
        <v>332</v>
      </c>
      <c r="D206" s="15" t="s">
        <v>634</v>
      </c>
      <c r="E206" s="215">
        <v>31774</v>
      </c>
      <c r="F206" s="215">
        <v>30989</v>
      </c>
      <c r="G206" s="248">
        <v>97.53</v>
      </c>
      <c r="H206" s="169"/>
      <c r="I206" s="209">
        <v>32814</v>
      </c>
      <c r="J206" s="209">
        <v>31639</v>
      </c>
      <c r="K206" s="211">
        <v>96.42</v>
      </c>
      <c r="M206" s="220">
        <v>12804</v>
      </c>
      <c r="N206" s="220">
        <v>12532</v>
      </c>
      <c r="O206" s="221">
        <v>97.88</v>
      </c>
      <c r="Q206" s="209">
        <v>7286</v>
      </c>
      <c r="R206" s="209">
        <v>6343</v>
      </c>
      <c r="S206" s="211">
        <v>87.06</v>
      </c>
      <c r="T206" s="153" t="s">
        <v>651</v>
      </c>
      <c r="U206" s="156" t="s">
        <v>663</v>
      </c>
      <c r="V206" s="35"/>
    </row>
    <row r="207" spans="1:22" x14ac:dyDescent="0.2">
      <c r="A207" s="10">
        <v>195</v>
      </c>
      <c r="B207" s="83" t="s">
        <v>333</v>
      </c>
      <c r="C207" s="14" t="s">
        <v>334</v>
      </c>
      <c r="D207" s="15" t="s">
        <v>635</v>
      </c>
      <c r="E207" s="215">
        <v>111481</v>
      </c>
      <c r="F207" s="215">
        <v>104843</v>
      </c>
      <c r="G207" s="248">
        <v>94.05</v>
      </c>
      <c r="H207" s="169"/>
      <c r="I207" s="209">
        <v>111992</v>
      </c>
      <c r="J207" s="209">
        <v>104481</v>
      </c>
      <c r="K207" s="211">
        <v>93.29</v>
      </c>
      <c r="M207" s="220">
        <v>58567</v>
      </c>
      <c r="N207" s="220">
        <v>56334</v>
      </c>
      <c r="O207" s="221">
        <v>96.19</v>
      </c>
      <c r="Q207" s="209">
        <v>34332</v>
      </c>
      <c r="R207" s="209">
        <v>31066</v>
      </c>
      <c r="S207" s="211">
        <v>90.49</v>
      </c>
      <c r="T207" s="153" t="s">
        <v>650</v>
      </c>
      <c r="U207" s="156" t="s">
        <v>662</v>
      </c>
      <c r="V207" s="35"/>
    </row>
    <row r="208" spans="1:22" x14ac:dyDescent="0.2">
      <c r="A208" s="10">
        <v>196</v>
      </c>
      <c r="B208" s="83" t="s">
        <v>335</v>
      </c>
      <c r="C208" s="14" t="s">
        <v>336</v>
      </c>
      <c r="D208" s="15" t="s">
        <v>634</v>
      </c>
      <c r="E208" s="215">
        <v>90963</v>
      </c>
      <c r="F208" s="215">
        <v>89155</v>
      </c>
      <c r="G208" s="248">
        <v>98.01</v>
      </c>
      <c r="H208" s="169"/>
      <c r="I208" s="209">
        <v>93167</v>
      </c>
      <c r="J208" s="209">
        <v>90874</v>
      </c>
      <c r="K208" s="211">
        <v>97.54</v>
      </c>
      <c r="M208" s="220">
        <v>106205</v>
      </c>
      <c r="N208" s="220">
        <v>103461</v>
      </c>
      <c r="O208" s="221">
        <v>97.42</v>
      </c>
      <c r="Q208" s="209">
        <v>51838</v>
      </c>
      <c r="R208" s="209">
        <v>49641</v>
      </c>
      <c r="S208" s="211">
        <v>95.76</v>
      </c>
      <c r="T208" s="153" t="s">
        <v>649</v>
      </c>
      <c r="U208" s="156" t="s">
        <v>665</v>
      </c>
      <c r="V208" s="35"/>
    </row>
    <row r="209" spans="1:22" x14ac:dyDescent="0.2">
      <c r="A209" s="10">
        <v>197</v>
      </c>
      <c r="B209" s="83" t="s">
        <v>337</v>
      </c>
      <c r="C209" s="14" t="s">
        <v>338</v>
      </c>
      <c r="D209" s="15" t="s">
        <v>634</v>
      </c>
      <c r="E209" s="215">
        <v>49604</v>
      </c>
      <c r="F209" s="215">
        <v>47784</v>
      </c>
      <c r="G209" s="248">
        <v>96.33</v>
      </c>
      <c r="H209" s="169"/>
      <c r="I209" s="209">
        <v>50966</v>
      </c>
      <c r="J209" s="209">
        <v>48021</v>
      </c>
      <c r="K209" s="211">
        <v>94.22</v>
      </c>
      <c r="M209" s="220">
        <v>19566</v>
      </c>
      <c r="N209" s="220">
        <v>19271</v>
      </c>
      <c r="O209" s="221">
        <v>98.49</v>
      </c>
      <c r="Q209" s="209">
        <v>10882</v>
      </c>
      <c r="R209" s="209">
        <v>10495</v>
      </c>
      <c r="S209" s="211">
        <v>96.44</v>
      </c>
      <c r="T209" s="153" t="s">
        <v>650</v>
      </c>
      <c r="U209" s="156" t="s">
        <v>662</v>
      </c>
      <c r="V209" s="35"/>
    </row>
    <row r="210" spans="1:22" x14ac:dyDescent="0.2">
      <c r="A210" s="10">
        <v>198</v>
      </c>
      <c r="B210" s="83" t="s">
        <v>601</v>
      </c>
      <c r="C210" s="14" t="s">
        <v>339</v>
      </c>
      <c r="D210" s="15" t="s">
        <v>633</v>
      </c>
      <c r="E210" s="215">
        <v>97017</v>
      </c>
      <c r="F210" s="215">
        <v>92887</v>
      </c>
      <c r="G210" s="248">
        <v>95.74</v>
      </c>
      <c r="H210" s="169"/>
      <c r="I210" s="209">
        <v>100606</v>
      </c>
      <c r="J210" s="209">
        <v>95734</v>
      </c>
      <c r="K210" s="211">
        <v>95.16</v>
      </c>
      <c r="M210" s="220">
        <v>101498</v>
      </c>
      <c r="N210" s="220">
        <v>98859</v>
      </c>
      <c r="O210" s="221">
        <v>97.4</v>
      </c>
      <c r="Q210" s="209">
        <v>62978</v>
      </c>
      <c r="R210" s="209">
        <v>53236</v>
      </c>
      <c r="S210" s="211">
        <v>84.53</v>
      </c>
      <c r="T210" s="153" t="s">
        <v>652</v>
      </c>
      <c r="U210" s="156" t="s">
        <v>660</v>
      </c>
      <c r="V210" s="35"/>
    </row>
    <row r="211" spans="1:22" x14ac:dyDescent="0.2">
      <c r="A211" s="10">
        <v>199</v>
      </c>
      <c r="B211" s="83" t="s">
        <v>602</v>
      </c>
      <c r="C211" s="14" t="s">
        <v>340</v>
      </c>
      <c r="D211" s="15" t="s">
        <v>633</v>
      </c>
      <c r="E211" s="215">
        <v>134945</v>
      </c>
      <c r="F211" s="215">
        <v>130140</v>
      </c>
      <c r="G211" s="248">
        <v>96.44</v>
      </c>
      <c r="H211" s="169"/>
      <c r="I211" s="209">
        <v>134488</v>
      </c>
      <c r="J211" s="209">
        <v>132125</v>
      </c>
      <c r="K211" s="211">
        <v>98.24</v>
      </c>
      <c r="M211" s="220">
        <v>91563</v>
      </c>
      <c r="N211" s="220">
        <v>90618</v>
      </c>
      <c r="O211" s="221">
        <v>98.97</v>
      </c>
      <c r="Q211" s="209">
        <v>45584</v>
      </c>
      <c r="R211" s="209">
        <v>44912</v>
      </c>
      <c r="S211" s="211">
        <v>98.53</v>
      </c>
      <c r="T211" s="153" t="s">
        <v>655</v>
      </c>
      <c r="U211" s="156" t="s">
        <v>666</v>
      </c>
      <c r="V211" s="35"/>
    </row>
    <row r="212" spans="1:22" x14ac:dyDescent="0.2">
      <c r="A212" s="10">
        <v>200</v>
      </c>
      <c r="B212" s="83" t="s">
        <v>603</v>
      </c>
      <c r="C212" s="14" t="s">
        <v>341</v>
      </c>
      <c r="D212" s="15" t="s">
        <v>633</v>
      </c>
      <c r="E212" s="215">
        <v>97636</v>
      </c>
      <c r="F212" s="215">
        <v>91082</v>
      </c>
      <c r="G212" s="248">
        <v>93.29</v>
      </c>
      <c r="H212" s="169"/>
      <c r="I212" s="209">
        <v>101193</v>
      </c>
      <c r="J212" s="209">
        <v>92064</v>
      </c>
      <c r="K212" s="211">
        <v>90.98</v>
      </c>
      <c r="M212" s="220">
        <v>90456</v>
      </c>
      <c r="N212" s="220">
        <v>87614</v>
      </c>
      <c r="O212" s="221">
        <v>96.86</v>
      </c>
      <c r="Q212" s="209">
        <v>46795</v>
      </c>
      <c r="R212" s="209">
        <v>43768</v>
      </c>
      <c r="S212" s="211">
        <v>93.53</v>
      </c>
      <c r="T212" s="153" t="s">
        <v>649</v>
      </c>
      <c r="U212" s="156" t="s">
        <v>665</v>
      </c>
      <c r="V212" s="35"/>
    </row>
    <row r="213" spans="1:22" x14ac:dyDescent="0.2">
      <c r="A213" s="10">
        <v>201</v>
      </c>
      <c r="B213" s="83" t="s">
        <v>342</v>
      </c>
      <c r="C213" s="14" t="s">
        <v>343</v>
      </c>
      <c r="D213" s="15" t="s">
        <v>634</v>
      </c>
      <c r="E213" s="215">
        <v>77170</v>
      </c>
      <c r="F213" s="215">
        <v>71654</v>
      </c>
      <c r="G213" s="248">
        <v>92.85</v>
      </c>
      <c r="H213" s="169"/>
      <c r="I213" s="209">
        <v>79611</v>
      </c>
      <c r="J213" s="209">
        <v>71788</v>
      </c>
      <c r="K213" s="211">
        <v>90.17</v>
      </c>
      <c r="M213" s="220">
        <v>62648</v>
      </c>
      <c r="N213" s="220">
        <v>59625</v>
      </c>
      <c r="O213" s="221">
        <v>95.17</v>
      </c>
      <c r="Q213" s="209">
        <v>31107</v>
      </c>
      <c r="R213" s="209">
        <v>28137</v>
      </c>
      <c r="S213" s="211">
        <v>90.45</v>
      </c>
      <c r="T213" s="153" t="s">
        <v>650</v>
      </c>
      <c r="U213" s="156" t="s">
        <v>662</v>
      </c>
      <c r="V213" s="35"/>
    </row>
    <row r="214" spans="1:22" x14ac:dyDescent="0.2">
      <c r="A214" s="10">
        <v>202</v>
      </c>
      <c r="B214" s="83" t="s">
        <v>604</v>
      </c>
      <c r="C214" s="14" t="s">
        <v>344</v>
      </c>
      <c r="D214" s="15" t="s">
        <v>633</v>
      </c>
      <c r="E214" s="215">
        <v>107027</v>
      </c>
      <c r="F214" s="215">
        <v>102926</v>
      </c>
      <c r="G214" s="248">
        <v>96.17</v>
      </c>
      <c r="H214" s="169"/>
      <c r="I214" s="209">
        <v>111342</v>
      </c>
      <c r="J214" s="209">
        <v>106251</v>
      </c>
      <c r="K214" s="211">
        <v>95.43</v>
      </c>
      <c r="M214" s="220">
        <v>141850</v>
      </c>
      <c r="N214" s="220">
        <v>138600</v>
      </c>
      <c r="O214" s="221">
        <v>97.71</v>
      </c>
      <c r="Q214" s="209">
        <v>85875</v>
      </c>
      <c r="R214" s="209">
        <v>80917</v>
      </c>
      <c r="S214" s="211">
        <v>94.23</v>
      </c>
      <c r="T214" s="153" t="s">
        <v>649</v>
      </c>
      <c r="U214" s="156" t="s">
        <v>665</v>
      </c>
      <c r="V214" s="35"/>
    </row>
    <row r="215" spans="1:22" x14ac:dyDescent="0.2">
      <c r="A215" s="10">
        <v>203</v>
      </c>
      <c r="B215" s="83" t="s">
        <v>345</v>
      </c>
      <c r="C215" s="14" t="s">
        <v>346</v>
      </c>
      <c r="D215" s="15" t="s">
        <v>625</v>
      </c>
      <c r="E215" s="215">
        <v>149368</v>
      </c>
      <c r="F215" s="215">
        <v>145076</v>
      </c>
      <c r="G215" s="248">
        <v>97.13</v>
      </c>
      <c r="H215" s="169"/>
      <c r="I215" s="209">
        <v>153602</v>
      </c>
      <c r="J215" s="209">
        <v>148012</v>
      </c>
      <c r="K215" s="211">
        <v>96.36</v>
      </c>
      <c r="M215" s="220">
        <v>56861</v>
      </c>
      <c r="N215" s="220">
        <v>54737</v>
      </c>
      <c r="O215" s="221">
        <v>96.26</v>
      </c>
      <c r="Q215" s="209">
        <v>25984</v>
      </c>
      <c r="R215" s="209">
        <v>22211</v>
      </c>
      <c r="S215" s="211">
        <v>85.48</v>
      </c>
      <c r="T215" s="154" t="s">
        <v>653</v>
      </c>
      <c r="U215" s="156" t="s">
        <v>658</v>
      </c>
      <c r="V215" s="35"/>
    </row>
    <row r="216" spans="1:22" x14ac:dyDescent="0.2">
      <c r="A216" s="10">
        <v>204</v>
      </c>
      <c r="B216" s="83" t="s">
        <v>605</v>
      </c>
      <c r="C216" s="14" t="s">
        <v>347</v>
      </c>
      <c r="D216" s="15" t="s">
        <v>633</v>
      </c>
      <c r="E216" s="215">
        <v>76408</v>
      </c>
      <c r="F216" s="215">
        <v>71630</v>
      </c>
      <c r="G216" s="248">
        <v>93.75</v>
      </c>
      <c r="H216" s="169"/>
      <c r="I216" s="209">
        <v>78716</v>
      </c>
      <c r="J216" s="209">
        <v>73054</v>
      </c>
      <c r="K216" s="211">
        <v>92.81</v>
      </c>
      <c r="M216" s="220">
        <v>40385</v>
      </c>
      <c r="N216" s="220">
        <v>39290</v>
      </c>
      <c r="O216" s="221">
        <v>97.29</v>
      </c>
      <c r="Q216" s="209">
        <v>27859</v>
      </c>
      <c r="R216" s="209">
        <v>26496</v>
      </c>
      <c r="S216" s="211">
        <v>95.11</v>
      </c>
      <c r="T216" s="153" t="s">
        <v>657</v>
      </c>
      <c r="U216" s="156" t="s">
        <v>661</v>
      </c>
      <c r="V216" s="35"/>
    </row>
    <row r="217" spans="1:22" x14ac:dyDescent="0.2">
      <c r="A217" s="10">
        <v>205</v>
      </c>
      <c r="B217" s="83" t="s">
        <v>348</v>
      </c>
      <c r="C217" s="14" t="s">
        <v>349</v>
      </c>
      <c r="D217" s="15" t="s">
        <v>634</v>
      </c>
      <c r="E217" s="215">
        <v>48109</v>
      </c>
      <c r="F217" s="215">
        <v>46362</v>
      </c>
      <c r="G217" s="248">
        <v>96.37</v>
      </c>
      <c r="H217" s="169"/>
      <c r="I217" s="209">
        <v>49394</v>
      </c>
      <c r="J217" s="209">
        <v>47366</v>
      </c>
      <c r="K217" s="211">
        <v>95.89</v>
      </c>
      <c r="M217" s="220">
        <v>34984</v>
      </c>
      <c r="N217" s="220">
        <v>34315</v>
      </c>
      <c r="O217" s="221">
        <v>98.09</v>
      </c>
      <c r="Q217" s="209">
        <v>20840</v>
      </c>
      <c r="R217" s="209">
        <v>20006</v>
      </c>
      <c r="S217" s="211">
        <v>96</v>
      </c>
      <c r="T217" s="153" t="s">
        <v>656</v>
      </c>
      <c r="U217" s="156" t="s">
        <v>664</v>
      </c>
      <c r="V217" s="35"/>
    </row>
    <row r="218" spans="1:22" x14ac:dyDescent="0.2">
      <c r="A218" s="10">
        <v>206</v>
      </c>
      <c r="B218" s="83" t="s">
        <v>606</v>
      </c>
      <c r="C218" s="14" t="s">
        <v>350</v>
      </c>
      <c r="D218" s="15" t="s">
        <v>634</v>
      </c>
      <c r="E218" s="215">
        <v>119118</v>
      </c>
      <c r="F218" s="215">
        <v>117514</v>
      </c>
      <c r="G218" s="248">
        <v>98.65</v>
      </c>
      <c r="H218" s="169"/>
      <c r="I218" s="209">
        <v>123313</v>
      </c>
      <c r="J218" s="209">
        <v>120917</v>
      </c>
      <c r="K218" s="211">
        <v>98.06</v>
      </c>
      <c r="M218" s="220">
        <v>53210</v>
      </c>
      <c r="N218" s="220">
        <v>53180</v>
      </c>
      <c r="O218" s="221">
        <v>99.94</v>
      </c>
      <c r="Q218" s="209">
        <v>34720</v>
      </c>
      <c r="R218" s="209">
        <v>34649</v>
      </c>
      <c r="S218" s="211">
        <v>99.8</v>
      </c>
      <c r="T218" s="153" t="s">
        <v>649</v>
      </c>
      <c r="U218" s="156" t="s">
        <v>665</v>
      </c>
      <c r="V218" s="35"/>
    </row>
    <row r="219" spans="1:22" x14ac:dyDescent="0.2">
      <c r="A219" s="10">
        <v>207</v>
      </c>
      <c r="B219" s="83" t="s">
        <v>351</v>
      </c>
      <c r="C219" s="14" t="s">
        <v>352</v>
      </c>
      <c r="D219" s="15" t="s">
        <v>634</v>
      </c>
      <c r="E219" s="215">
        <v>42511</v>
      </c>
      <c r="F219" s="215">
        <v>42016</v>
      </c>
      <c r="G219" s="248">
        <v>98.84</v>
      </c>
      <c r="H219" s="169"/>
      <c r="I219" s="209">
        <v>44617</v>
      </c>
      <c r="J219" s="209">
        <v>43540</v>
      </c>
      <c r="K219" s="211">
        <v>97.59</v>
      </c>
      <c r="M219" s="220">
        <v>15737</v>
      </c>
      <c r="N219" s="220">
        <v>15420</v>
      </c>
      <c r="O219" s="221">
        <v>97.99</v>
      </c>
      <c r="Q219" s="209">
        <v>9515</v>
      </c>
      <c r="R219" s="209">
        <v>9124</v>
      </c>
      <c r="S219" s="211">
        <v>95.89</v>
      </c>
      <c r="T219" s="153" t="s">
        <v>650</v>
      </c>
      <c r="U219" s="156" t="s">
        <v>662</v>
      </c>
      <c r="V219" s="35"/>
    </row>
    <row r="220" spans="1:22" x14ac:dyDescent="0.2">
      <c r="A220" s="10">
        <v>208</v>
      </c>
      <c r="B220" s="83" t="s">
        <v>353</v>
      </c>
      <c r="C220" s="14" t="s">
        <v>354</v>
      </c>
      <c r="D220" s="15" t="s">
        <v>625</v>
      </c>
      <c r="E220" s="215">
        <v>161839</v>
      </c>
      <c r="F220" s="215">
        <v>159567</v>
      </c>
      <c r="G220" s="248">
        <v>98.6</v>
      </c>
      <c r="H220" s="169"/>
      <c r="I220" s="209">
        <v>167087</v>
      </c>
      <c r="J220" s="209">
        <v>163290</v>
      </c>
      <c r="K220" s="211">
        <v>97.73</v>
      </c>
      <c r="M220" s="220">
        <v>91013</v>
      </c>
      <c r="N220" s="220">
        <v>88619</v>
      </c>
      <c r="O220" s="221">
        <v>97.37</v>
      </c>
      <c r="Q220" s="209">
        <v>45004</v>
      </c>
      <c r="R220" s="209">
        <v>38419</v>
      </c>
      <c r="S220" s="211">
        <v>85.37</v>
      </c>
      <c r="T220" s="153" t="s">
        <v>653</v>
      </c>
      <c r="U220" s="156" t="s">
        <v>658</v>
      </c>
      <c r="V220" s="35"/>
    </row>
    <row r="221" spans="1:22" x14ac:dyDescent="0.2">
      <c r="A221" s="10">
        <v>209</v>
      </c>
      <c r="B221" s="83" t="s">
        <v>355</v>
      </c>
      <c r="C221" s="14" t="s">
        <v>356</v>
      </c>
      <c r="D221" s="15" t="s">
        <v>634</v>
      </c>
      <c r="E221" s="215">
        <v>37030</v>
      </c>
      <c r="F221" s="215">
        <v>36589</v>
      </c>
      <c r="G221" s="248">
        <v>98.81</v>
      </c>
      <c r="H221" s="169"/>
      <c r="I221" s="209">
        <v>38340</v>
      </c>
      <c r="J221" s="209">
        <v>37758</v>
      </c>
      <c r="K221" s="211">
        <v>98.48</v>
      </c>
      <c r="M221" s="220">
        <v>13366</v>
      </c>
      <c r="N221" s="220">
        <v>13227</v>
      </c>
      <c r="O221" s="221">
        <v>98.96</v>
      </c>
      <c r="Q221" s="209">
        <v>6544</v>
      </c>
      <c r="R221" s="209">
        <v>6332</v>
      </c>
      <c r="S221" s="211">
        <v>96.76</v>
      </c>
      <c r="T221" s="153" t="s">
        <v>654</v>
      </c>
      <c r="U221" s="156" t="s">
        <v>659</v>
      </c>
      <c r="V221" s="35"/>
    </row>
    <row r="222" spans="1:22" x14ac:dyDescent="0.2">
      <c r="A222" s="10">
        <v>210</v>
      </c>
      <c r="B222" s="83" t="s">
        <v>357</v>
      </c>
      <c r="C222" s="14" t="s">
        <v>358</v>
      </c>
      <c r="D222" s="15" t="s">
        <v>635</v>
      </c>
      <c r="E222" s="215">
        <v>105107</v>
      </c>
      <c r="F222" s="215">
        <v>99421</v>
      </c>
      <c r="G222" s="248">
        <v>94.59</v>
      </c>
      <c r="H222" s="169"/>
      <c r="I222" s="209">
        <v>107413</v>
      </c>
      <c r="J222" s="209">
        <v>101786</v>
      </c>
      <c r="K222" s="211">
        <v>94.76</v>
      </c>
      <c r="M222" s="220">
        <v>67798</v>
      </c>
      <c r="N222" s="220">
        <v>66705</v>
      </c>
      <c r="O222" s="221">
        <v>98.39</v>
      </c>
      <c r="Q222" s="209">
        <v>47648</v>
      </c>
      <c r="R222" s="209">
        <v>45558</v>
      </c>
      <c r="S222" s="211">
        <v>95.61</v>
      </c>
      <c r="T222" s="153" t="s">
        <v>650</v>
      </c>
      <c r="U222" s="156" t="s">
        <v>662</v>
      </c>
      <c r="V222" s="35"/>
    </row>
    <row r="223" spans="1:22" x14ac:dyDescent="0.2">
      <c r="A223" s="10">
        <v>211</v>
      </c>
      <c r="B223" s="83" t="s">
        <v>359</v>
      </c>
      <c r="C223" s="14" t="s">
        <v>360</v>
      </c>
      <c r="D223" s="15" t="s">
        <v>634</v>
      </c>
      <c r="E223" s="215">
        <v>57921</v>
      </c>
      <c r="F223" s="215">
        <v>57150</v>
      </c>
      <c r="G223" s="248">
        <v>98.67</v>
      </c>
      <c r="H223" s="169"/>
      <c r="I223" s="209">
        <v>59960</v>
      </c>
      <c r="J223" s="209">
        <v>58954</v>
      </c>
      <c r="K223" s="211">
        <v>98.32</v>
      </c>
      <c r="M223" s="220">
        <v>16668</v>
      </c>
      <c r="N223" s="220">
        <v>16585</v>
      </c>
      <c r="O223" s="221">
        <v>99.5</v>
      </c>
      <c r="Q223" s="209">
        <v>9747</v>
      </c>
      <c r="R223" s="209">
        <v>9495</v>
      </c>
      <c r="S223" s="211">
        <v>97.41</v>
      </c>
      <c r="T223" s="153" t="s">
        <v>652</v>
      </c>
      <c r="U223" s="156" t="s">
        <v>660</v>
      </c>
      <c r="V223" s="35"/>
    </row>
    <row r="224" spans="1:22" x14ac:dyDescent="0.2">
      <c r="A224" s="10">
        <v>212</v>
      </c>
      <c r="B224" s="83" t="s">
        <v>361</v>
      </c>
      <c r="C224" s="14" t="s">
        <v>362</v>
      </c>
      <c r="D224" s="15" t="s">
        <v>634</v>
      </c>
      <c r="E224" s="215">
        <v>39505</v>
      </c>
      <c r="F224" s="215">
        <v>38051</v>
      </c>
      <c r="G224" s="248">
        <v>96.32</v>
      </c>
      <c r="H224" s="169"/>
      <c r="I224" s="209">
        <v>40431</v>
      </c>
      <c r="J224" s="209">
        <v>38704</v>
      </c>
      <c r="K224" s="211">
        <v>95.73</v>
      </c>
      <c r="M224" s="220">
        <v>13115</v>
      </c>
      <c r="N224" s="220">
        <v>12824</v>
      </c>
      <c r="O224" s="221">
        <v>97.78</v>
      </c>
      <c r="Q224" s="209">
        <v>7994</v>
      </c>
      <c r="R224" s="209">
        <v>7535</v>
      </c>
      <c r="S224" s="211">
        <v>94.26</v>
      </c>
      <c r="T224" s="153" t="s">
        <v>650</v>
      </c>
      <c r="U224" s="156" t="s">
        <v>662</v>
      </c>
      <c r="V224" s="35"/>
    </row>
    <row r="225" spans="1:22" x14ac:dyDescent="0.2">
      <c r="A225" s="10">
        <v>213</v>
      </c>
      <c r="B225" s="83" t="s">
        <v>363</v>
      </c>
      <c r="C225" s="14" t="s">
        <v>364</v>
      </c>
      <c r="D225" s="15" t="s">
        <v>634</v>
      </c>
      <c r="E225" s="215">
        <v>75493</v>
      </c>
      <c r="F225" s="215">
        <v>74161</v>
      </c>
      <c r="G225" s="248">
        <v>98.24</v>
      </c>
      <c r="H225" s="169"/>
      <c r="I225" s="209">
        <v>77503</v>
      </c>
      <c r="J225" s="209">
        <v>74985</v>
      </c>
      <c r="K225" s="211">
        <v>96.75</v>
      </c>
      <c r="M225" s="220">
        <v>18384</v>
      </c>
      <c r="N225" s="220">
        <v>18128</v>
      </c>
      <c r="O225" s="221">
        <v>98.61</v>
      </c>
      <c r="Q225" s="209">
        <v>8220</v>
      </c>
      <c r="R225" s="209">
        <v>7680</v>
      </c>
      <c r="S225" s="211">
        <v>93.43</v>
      </c>
      <c r="T225" s="153" t="s">
        <v>649</v>
      </c>
      <c r="U225" s="156" t="s">
        <v>665</v>
      </c>
      <c r="V225" s="35"/>
    </row>
    <row r="226" spans="1:22" x14ac:dyDescent="0.2">
      <c r="A226" s="10">
        <v>214</v>
      </c>
      <c r="B226" s="83" t="s">
        <v>365</v>
      </c>
      <c r="C226" s="14" t="s">
        <v>366</v>
      </c>
      <c r="D226" s="15" t="s">
        <v>635</v>
      </c>
      <c r="E226" s="215">
        <v>132642</v>
      </c>
      <c r="F226" s="215">
        <v>127879</v>
      </c>
      <c r="G226" s="248">
        <v>96.41</v>
      </c>
      <c r="H226" s="169"/>
      <c r="I226" s="209">
        <v>133826</v>
      </c>
      <c r="J226" s="209">
        <v>129211</v>
      </c>
      <c r="K226" s="211">
        <v>96.55</v>
      </c>
      <c r="M226" s="220">
        <v>77836</v>
      </c>
      <c r="N226" s="220">
        <v>76193</v>
      </c>
      <c r="O226" s="221">
        <v>97.89</v>
      </c>
      <c r="Q226" s="209">
        <v>47803</v>
      </c>
      <c r="R226" s="209">
        <v>46344</v>
      </c>
      <c r="S226" s="211">
        <v>96.95</v>
      </c>
      <c r="T226" s="153" t="s">
        <v>654</v>
      </c>
      <c r="U226" s="156" t="s">
        <v>659</v>
      </c>
      <c r="V226" s="35"/>
    </row>
    <row r="227" spans="1:22" x14ac:dyDescent="0.2">
      <c r="A227" s="10">
        <v>215</v>
      </c>
      <c r="B227" s="83" t="s">
        <v>367</v>
      </c>
      <c r="C227" s="14" t="s">
        <v>368</v>
      </c>
      <c r="D227" s="15" t="s">
        <v>634</v>
      </c>
      <c r="E227" s="215">
        <v>71344</v>
      </c>
      <c r="F227" s="215">
        <v>68987</v>
      </c>
      <c r="G227" s="248">
        <v>96.7</v>
      </c>
      <c r="H227" s="169"/>
      <c r="I227" s="209">
        <v>74347</v>
      </c>
      <c r="J227" s="209">
        <v>71124</v>
      </c>
      <c r="K227" s="211">
        <v>95.66</v>
      </c>
      <c r="M227" s="220">
        <v>53930</v>
      </c>
      <c r="N227" s="220">
        <v>53343</v>
      </c>
      <c r="O227" s="221">
        <v>98.91</v>
      </c>
      <c r="Q227" s="209">
        <v>37881</v>
      </c>
      <c r="R227" s="209">
        <v>37632</v>
      </c>
      <c r="S227" s="211">
        <v>99.34</v>
      </c>
      <c r="T227" s="153" t="s">
        <v>656</v>
      </c>
      <c r="U227" s="156" t="s">
        <v>664</v>
      </c>
      <c r="V227" s="35"/>
    </row>
    <row r="228" spans="1:22" x14ac:dyDescent="0.2">
      <c r="A228" s="10">
        <v>216</v>
      </c>
      <c r="B228" s="83" t="s">
        <v>369</v>
      </c>
      <c r="C228" s="14" t="s">
        <v>370</v>
      </c>
      <c r="D228" s="15" t="s">
        <v>634</v>
      </c>
      <c r="E228" s="215">
        <v>64628</v>
      </c>
      <c r="F228" s="215">
        <v>63556</v>
      </c>
      <c r="G228" s="248">
        <v>98.34</v>
      </c>
      <c r="H228" s="169"/>
      <c r="I228" s="209">
        <v>67224</v>
      </c>
      <c r="J228" s="209">
        <v>65807</v>
      </c>
      <c r="K228" s="211">
        <v>97.89</v>
      </c>
      <c r="M228" s="220">
        <v>57539</v>
      </c>
      <c r="N228" s="220">
        <v>57066</v>
      </c>
      <c r="O228" s="221">
        <v>99.18</v>
      </c>
      <c r="Q228" s="209">
        <v>41063</v>
      </c>
      <c r="R228" s="209">
        <v>40237</v>
      </c>
      <c r="S228" s="211">
        <v>97.99</v>
      </c>
      <c r="T228" s="153" t="s">
        <v>649</v>
      </c>
      <c r="U228" s="156" t="s">
        <v>665</v>
      </c>
      <c r="V228" s="35"/>
    </row>
    <row r="229" spans="1:22" x14ac:dyDescent="0.2">
      <c r="A229" s="10">
        <v>217</v>
      </c>
      <c r="B229" s="83" t="s">
        <v>371</v>
      </c>
      <c r="C229" s="14" t="s">
        <v>372</v>
      </c>
      <c r="D229" s="15" t="s">
        <v>634</v>
      </c>
      <c r="E229" s="215">
        <v>85111</v>
      </c>
      <c r="F229" s="215">
        <v>84301</v>
      </c>
      <c r="G229" s="248">
        <v>99.05</v>
      </c>
      <c r="H229" s="169"/>
      <c r="I229" s="209">
        <v>88950</v>
      </c>
      <c r="J229" s="209">
        <v>88038</v>
      </c>
      <c r="K229" s="211">
        <v>98.97</v>
      </c>
      <c r="M229" s="220">
        <v>30008</v>
      </c>
      <c r="N229" s="220">
        <v>29744</v>
      </c>
      <c r="O229" s="221">
        <v>99.12</v>
      </c>
      <c r="Q229" s="209">
        <v>21988</v>
      </c>
      <c r="R229" s="209">
        <v>21792</v>
      </c>
      <c r="S229" s="211">
        <v>99.11</v>
      </c>
      <c r="T229" s="153" t="s">
        <v>651</v>
      </c>
      <c r="U229" s="156" t="s">
        <v>663</v>
      </c>
      <c r="V229" s="35"/>
    </row>
    <row r="230" spans="1:22" x14ac:dyDescent="0.2">
      <c r="A230" s="10">
        <v>218</v>
      </c>
      <c r="B230" s="83" t="s">
        <v>373</v>
      </c>
      <c r="C230" s="14" t="s">
        <v>374</v>
      </c>
      <c r="D230" s="15" t="s">
        <v>634</v>
      </c>
      <c r="E230" s="215">
        <v>54778</v>
      </c>
      <c r="F230" s="215">
        <v>53551</v>
      </c>
      <c r="G230" s="248">
        <v>97.76</v>
      </c>
      <c r="H230" s="169"/>
      <c r="I230" s="209">
        <v>57075</v>
      </c>
      <c r="J230" s="209">
        <v>55242</v>
      </c>
      <c r="K230" s="211">
        <v>96.79</v>
      </c>
      <c r="M230" s="220">
        <v>53171</v>
      </c>
      <c r="N230" s="220">
        <v>51764</v>
      </c>
      <c r="O230" s="221">
        <v>97.35</v>
      </c>
      <c r="Q230" s="209">
        <v>29202</v>
      </c>
      <c r="R230" s="209">
        <v>27963</v>
      </c>
      <c r="S230" s="211">
        <v>95.76</v>
      </c>
      <c r="T230" s="153" t="s">
        <v>649</v>
      </c>
      <c r="U230" s="156" t="s">
        <v>665</v>
      </c>
      <c r="V230" s="35"/>
    </row>
    <row r="231" spans="1:22" x14ac:dyDescent="0.2">
      <c r="A231" s="10">
        <v>219</v>
      </c>
      <c r="B231" s="83" t="s">
        <v>607</v>
      </c>
      <c r="C231" s="14" t="s">
        <v>375</v>
      </c>
      <c r="D231" s="15" t="s">
        <v>633</v>
      </c>
      <c r="E231" s="215">
        <v>31872</v>
      </c>
      <c r="F231" s="215">
        <v>31521</v>
      </c>
      <c r="G231" s="248">
        <v>98.9</v>
      </c>
      <c r="H231" s="169"/>
      <c r="I231" s="209">
        <v>33290</v>
      </c>
      <c r="J231" s="209">
        <v>32545</v>
      </c>
      <c r="K231" s="211">
        <v>97.76</v>
      </c>
      <c r="M231" s="220">
        <v>11703</v>
      </c>
      <c r="N231" s="220">
        <v>11586</v>
      </c>
      <c r="O231" s="221">
        <v>99</v>
      </c>
      <c r="Q231" s="209">
        <v>7404</v>
      </c>
      <c r="R231" s="209">
        <v>7323</v>
      </c>
      <c r="S231" s="211">
        <v>98.91</v>
      </c>
      <c r="T231" s="153" t="s">
        <v>651</v>
      </c>
      <c r="U231" s="156" t="s">
        <v>663</v>
      </c>
      <c r="V231" s="35"/>
    </row>
    <row r="232" spans="1:22" x14ac:dyDescent="0.2">
      <c r="A232" s="10">
        <v>220</v>
      </c>
      <c r="B232" s="83" t="s">
        <v>376</v>
      </c>
      <c r="C232" s="14" t="s">
        <v>377</v>
      </c>
      <c r="D232" s="15" t="s">
        <v>634</v>
      </c>
      <c r="E232" s="215">
        <v>41466</v>
      </c>
      <c r="F232" s="215">
        <v>40978</v>
      </c>
      <c r="G232" s="248">
        <v>98.82</v>
      </c>
      <c r="H232" s="169"/>
      <c r="I232" s="209">
        <v>42909</v>
      </c>
      <c r="J232" s="209">
        <v>41811</v>
      </c>
      <c r="K232" s="211">
        <v>97.44</v>
      </c>
      <c r="M232" s="220">
        <v>17806</v>
      </c>
      <c r="N232" s="220">
        <v>17591</v>
      </c>
      <c r="O232" s="221">
        <v>98.79</v>
      </c>
      <c r="Q232" s="209">
        <v>10641</v>
      </c>
      <c r="R232" s="209">
        <v>10261</v>
      </c>
      <c r="S232" s="211">
        <v>96.43</v>
      </c>
      <c r="T232" s="153" t="s">
        <v>654</v>
      </c>
      <c r="U232" s="156" t="s">
        <v>659</v>
      </c>
      <c r="V232" s="35"/>
    </row>
    <row r="233" spans="1:22" x14ac:dyDescent="0.2">
      <c r="A233" s="10">
        <v>221</v>
      </c>
      <c r="B233" s="83" t="s">
        <v>378</v>
      </c>
      <c r="C233" s="14" t="s">
        <v>379</v>
      </c>
      <c r="D233" s="15" t="s">
        <v>635</v>
      </c>
      <c r="E233" s="215">
        <v>130373</v>
      </c>
      <c r="F233" s="215">
        <v>120157</v>
      </c>
      <c r="G233" s="248">
        <v>92.16</v>
      </c>
      <c r="H233" s="169"/>
      <c r="I233" s="209">
        <v>134274</v>
      </c>
      <c r="J233" s="209">
        <v>124489</v>
      </c>
      <c r="K233" s="211">
        <v>92.71</v>
      </c>
      <c r="M233" s="220">
        <v>98490</v>
      </c>
      <c r="N233" s="220">
        <v>95542</v>
      </c>
      <c r="O233" s="221">
        <v>97.01</v>
      </c>
      <c r="Q233" s="209">
        <v>67415</v>
      </c>
      <c r="R233" s="209">
        <v>61972</v>
      </c>
      <c r="S233" s="211">
        <v>91.93</v>
      </c>
      <c r="T233" s="153" t="s">
        <v>650</v>
      </c>
      <c r="U233" s="156" t="s">
        <v>662</v>
      </c>
      <c r="V233" s="35"/>
    </row>
    <row r="234" spans="1:22" x14ac:dyDescent="0.2">
      <c r="A234" s="10">
        <v>222</v>
      </c>
      <c r="B234" s="83" t="s">
        <v>380</v>
      </c>
      <c r="C234" s="14" t="s">
        <v>381</v>
      </c>
      <c r="D234" s="15" t="s">
        <v>635</v>
      </c>
      <c r="E234" s="215">
        <v>121292</v>
      </c>
      <c r="F234" s="215">
        <v>118696</v>
      </c>
      <c r="G234" s="248">
        <v>97.86</v>
      </c>
      <c r="H234" s="169"/>
      <c r="I234" s="209">
        <v>122804</v>
      </c>
      <c r="J234" s="209">
        <v>119643</v>
      </c>
      <c r="K234" s="211">
        <v>97.43</v>
      </c>
      <c r="M234" s="220">
        <v>102923</v>
      </c>
      <c r="N234" s="220">
        <v>100288</v>
      </c>
      <c r="O234" s="221">
        <v>97.44</v>
      </c>
      <c r="Q234" s="209">
        <v>68881</v>
      </c>
      <c r="R234" s="209">
        <v>62200</v>
      </c>
      <c r="S234" s="211">
        <v>90.3</v>
      </c>
      <c r="T234" s="153" t="s">
        <v>656</v>
      </c>
      <c r="U234" s="156" t="s">
        <v>664</v>
      </c>
      <c r="V234" s="35"/>
    </row>
    <row r="235" spans="1:22" x14ac:dyDescent="0.2">
      <c r="A235" s="10">
        <v>223</v>
      </c>
      <c r="B235" s="83" t="s">
        <v>382</v>
      </c>
      <c r="C235" s="14" t="s">
        <v>383</v>
      </c>
      <c r="D235" s="15" t="s">
        <v>634</v>
      </c>
      <c r="E235" s="215">
        <v>74745</v>
      </c>
      <c r="F235" s="215">
        <v>72781</v>
      </c>
      <c r="G235" s="248">
        <v>97.37</v>
      </c>
      <c r="H235" s="169"/>
      <c r="I235" s="209">
        <v>75839</v>
      </c>
      <c r="J235" s="209">
        <v>73579</v>
      </c>
      <c r="K235" s="211">
        <v>97.02</v>
      </c>
      <c r="M235" s="220">
        <v>35989</v>
      </c>
      <c r="N235" s="220">
        <v>35361</v>
      </c>
      <c r="O235" s="221">
        <v>98.26</v>
      </c>
      <c r="Q235" s="209">
        <v>13899</v>
      </c>
      <c r="R235" s="209">
        <v>12859</v>
      </c>
      <c r="S235" s="211">
        <v>92.52</v>
      </c>
      <c r="T235" s="153" t="s">
        <v>654</v>
      </c>
      <c r="U235" s="156" t="s">
        <v>659</v>
      </c>
      <c r="V235" s="35"/>
    </row>
    <row r="236" spans="1:22" x14ac:dyDescent="0.2">
      <c r="A236" s="10">
        <v>224</v>
      </c>
      <c r="B236" s="83" t="s">
        <v>384</v>
      </c>
      <c r="C236" s="14" t="s">
        <v>385</v>
      </c>
      <c r="D236" s="15" t="s">
        <v>634</v>
      </c>
      <c r="E236" s="215">
        <v>73609</v>
      </c>
      <c r="F236" s="215">
        <v>73329</v>
      </c>
      <c r="G236" s="248">
        <v>99.62</v>
      </c>
      <c r="H236" s="169"/>
      <c r="I236" s="209">
        <v>76062</v>
      </c>
      <c r="J236" s="209">
        <v>73625</v>
      </c>
      <c r="K236" s="211">
        <v>96.8</v>
      </c>
      <c r="M236" s="220">
        <v>43991</v>
      </c>
      <c r="N236" s="220">
        <v>43873</v>
      </c>
      <c r="O236" s="221">
        <v>99.73</v>
      </c>
      <c r="Q236" s="209">
        <v>26374</v>
      </c>
      <c r="R236" s="209">
        <v>25054</v>
      </c>
      <c r="S236" s="211">
        <v>95</v>
      </c>
      <c r="T236" s="153" t="s">
        <v>655</v>
      </c>
      <c r="U236" s="156" t="s">
        <v>666</v>
      </c>
      <c r="V236" s="35"/>
    </row>
    <row r="237" spans="1:22" x14ac:dyDescent="0.2">
      <c r="A237" s="10">
        <v>225</v>
      </c>
      <c r="B237" s="83" t="s">
        <v>386</v>
      </c>
      <c r="C237" s="14" t="s">
        <v>387</v>
      </c>
      <c r="D237" s="15" t="s">
        <v>635</v>
      </c>
      <c r="E237" s="215">
        <v>161656</v>
      </c>
      <c r="F237" s="215">
        <v>154877</v>
      </c>
      <c r="G237" s="248">
        <v>95.81</v>
      </c>
      <c r="H237" s="169"/>
      <c r="I237" s="209">
        <v>165982</v>
      </c>
      <c r="J237" s="209">
        <v>157733</v>
      </c>
      <c r="K237" s="211">
        <v>95.03</v>
      </c>
      <c r="M237" s="220">
        <v>72036</v>
      </c>
      <c r="N237" s="220">
        <v>70843</v>
      </c>
      <c r="O237" s="221">
        <v>98.34</v>
      </c>
      <c r="Q237" s="209">
        <v>33163</v>
      </c>
      <c r="R237" s="209">
        <v>31953</v>
      </c>
      <c r="S237" s="211">
        <v>96.35</v>
      </c>
      <c r="T237" s="153" t="s">
        <v>650</v>
      </c>
      <c r="U237" s="156" t="s">
        <v>662</v>
      </c>
      <c r="V237" s="35"/>
    </row>
    <row r="238" spans="1:22" x14ac:dyDescent="0.2">
      <c r="A238" s="10">
        <v>226</v>
      </c>
      <c r="B238" s="83" t="s">
        <v>388</v>
      </c>
      <c r="C238" s="14" t="s">
        <v>389</v>
      </c>
      <c r="D238" s="15" t="s">
        <v>634</v>
      </c>
      <c r="E238" s="215">
        <v>59903</v>
      </c>
      <c r="F238" s="215">
        <v>58878</v>
      </c>
      <c r="G238" s="248">
        <v>98.29</v>
      </c>
      <c r="H238" s="169"/>
      <c r="I238" s="209">
        <v>62484</v>
      </c>
      <c r="J238" s="209">
        <v>61300</v>
      </c>
      <c r="K238" s="211">
        <v>98.11</v>
      </c>
      <c r="M238" s="220">
        <v>39833</v>
      </c>
      <c r="N238" s="220">
        <v>39479</v>
      </c>
      <c r="O238" s="221">
        <v>99.11</v>
      </c>
      <c r="Q238" s="209">
        <v>33189</v>
      </c>
      <c r="R238" s="209">
        <v>31257</v>
      </c>
      <c r="S238" s="211">
        <v>94.18</v>
      </c>
      <c r="T238" s="153" t="s">
        <v>654</v>
      </c>
      <c r="U238" s="156" t="s">
        <v>659</v>
      </c>
      <c r="V238" s="35"/>
    </row>
    <row r="239" spans="1:22" x14ac:dyDescent="0.2">
      <c r="A239" s="10">
        <v>227</v>
      </c>
      <c r="B239" s="83" t="s">
        <v>390</v>
      </c>
      <c r="C239" s="14" t="s">
        <v>391</v>
      </c>
      <c r="D239" s="15" t="s">
        <v>634</v>
      </c>
      <c r="E239" s="215">
        <v>96093</v>
      </c>
      <c r="F239" s="215">
        <v>94552</v>
      </c>
      <c r="G239" s="248">
        <v>98.4</v>
      </c>
      <c r="H239" s="169"/>
      <c r="I239" s="209">
        <v>99324</v>
      </c>
      <c r="J239" s="209">
        <v>96858</v>
      </c>
      <c r="K239" s="211">
        <v>97.52</v>
      </c>
      <c r="M239" s="220">
        <v>37031</v>
      </c>
      <c r="N239" s="220">
        <v>36081</v>
      </c>
      <c r="O239" s="221">
        <v>97.43</v>
      </c>
      <c r="Q239" s="209">
        <v>21015</v>
      </c>
      <c r="R239" s="209">
        <v>19478</v>
      </c>
      <c r="S239" s="211">
        <v>92.69</v>
      </c>
      <c r="T239" s="153" t="s">
        <v>649</v>
      </c>
      <c r="U239" s="156" t="s">
        <v>665</v>
      </c>
      <c r="V239" s="35"/>
    </row>
    <row r="240" spans="1:22" x14ac:dyDescent="0.2">
      <c r="A240" s="10">
        <v>228</v>
      </c>
      <c r="B240" s="83" t="s">
        <v>392</v>
      </c>
      <c r="C240" s="14" t="s">
        <v>393</v>
      </c>
      <c r="D240" s="15" t="s">
        <v>635</v>
      </c>
      <c r="E240" s="215">
        <v>266224</v>
      </c>
      <c r="F240" s="215">
        <v>247075</v>
      </c>
      <c r="G240" s="248">
        <v>92.81</v>
      </c>
      <c r="H240" s="169"/>
      <c r="I240" s="209">
        <v>274886</v>
      </c>
      <c r="J240" s="209">
        <v>247607</v>
      </c>
      <c r="K240" s="211">
        <v>90.08</v>
      </c>
      <c r="M240" s="220">
        <v>227548</v>
      </c>
      <c r="N240" s="220">
        <v>223737</v>
      </c>
      <c r="O240" s="221">
        <v>98.33</v>
      </c>
      <c r="Q240" s="209">
        <v>109471</v>
      </c>
      <c r="R240" s="209">
        <v>101538</v>
      </c>
      <c r="S240" s="211">
        <v>92.75</v>
      </c>
      <c r="T240" s="153" t="s">
        <v>654</v>
      </c>
      <c r="U240" s="156" t="s">
        <v>659</v>
      </c>
      <c r="V240" s="35"/>
    </row>
    <row r="241" spans="1:22" x14ac:dyDescent="0.2">
      <c r="A241" s="10">
        <v>229</v>
      </c>
      <c r="B241" s="83" t="s">
        <v>554</v>
      </c>
      <c r="C241" s="14" t="s">
        <v>563</v>
      </c>
      <c r="D241" s="15" t="s">
        <v>633</v>
      </c>
      <c r="E241" s="215">
        <v>202610</v>
      </c>
      <c r="F241" s="215">
        <v>198809</v>
      </c>
      <c r="G241" s="248">
        <v>98.12</v>
      </c>
      <c r="H241" s="169"/>
      <c r="I241" s="209">
        <v>211416</v>
      </c>
      <c r="J241" s="209">
        <v>206617</v>
      </c>
      <c r="K241" s="211">
        <v>97.73</v>
      </c>
      <c r="M241" s="220">
        <v>84836</v>
      </c>
      <c r="N241" s="220">
        <v>83796</v>
      </c>
      <c r="O241" s="221">
        <v>98.77</v>
      </c>
      <c r="Q241" s="209">
        <v>43966</v>
      </c>
      <c r="R241" s="209">
        <v>43372</v>
      </c>
      <c r="S241" s="211">
        <v>98.65</v>
      </c>
      <c r="T241" s="153" t="s">
        <v>656</v>
      </c>
      <c r="U241" s="156" t="s">
        <v>664</v>
      </c>
      <c r="V241" s="35"/>
    </row>
    <row r="242" spans="1:22" x14ac:dyDescent="0.2">
      <c r="A242" s="10">
        <v>230</v>
      </c>
      <c r="B242" s="83" t="s">
        <v>608</v>
      </c>
      <c r="C242" s="14" t="s">
        <v>394</v>
      </c>
      <c r="D242" s="15" t="s">
        <v>633</v>
      </c>
      <c r="E242" s="215">
        <v>69336</v>
      </c>
      <c r="F242" s="215">
        <v>66599</v>
      </c>
      <c r="G242" s="248">
        <v>96.05</v>
      </c>
      <c r="H242" s="169"/>
      <c r="I242" s="209">
        <v>71323</v>
      </c>
      <c r="J242" s="209">
        <v>66130</v>
      </c>
      <c r="K242" s="211">
        <v>92.72</v>
      </c>
      <c r="M242" s="220">
        <v>108406</v>
      </c>
      <c r="N242" s="220">
        <v>103842</v>
      </c>
      <c r="O242" s="221">
        <v>95.79</v>
      </c>
      <c r="Q242" s="209">
        <v>76080</v>
      </c>
      <c r="R242" s="209">
        <v>68437</v>
      </c>
      <c r="S242" s="211">
        <v>89.95</v>
      </c>
      <c r="T242" s="153" t="s">
        <v>649</v>
      </c>
      <c r="U242" s="156" t="s">
        <v>665</v>
      </c>
      <c r="V242" s="35"/>
    </row>
    <row r="243" spans="1:22" x14ac:dyDescent="0.2">
      <c r="A243" s="10">
        <v>231</v>
      </c>
      <c r="B243" s="83" t="s">
        <v>395</v>
      </c>
      <c r="C243" s="14" t="s">
        <v>396</v>
      </c>
      <c r="D243" s="15" t="s">
        <v>635</v>
      </c>
      <c r="E243" s="215">
        <v>124368</v>
      </c>
      <c r="F243" s="215">
        <v>121680</v>
      </c>
      <c r="G243" s="248">
        <v>97.84</v>
      </c>
      <c r="H243" s="169"/>
      <c r="I243" s="209">
        <v>127438</v>
      </c>
      <c r="J243" s="209">
        <v>124599</v>
      </c>
      <c r="K243" s="211">
        <v>97.77</v>
      </c>
      <c r="M243" s="220">
        <v>120852</v>
      </c>
      <c r="N243" s="220">
        <v>118488</v>
      </c>
      <c r="O243" s="221">
        <v>98.04</v>
      </c>
      <c r="Q243" s="209">
        <v>65449</v>
      </c>
      <c r="R243" s="209">
        <v>63270</v>
      </c>
      <c r="S243" s="211">
        <v>96.67</v>
      </c>
      <c r="T243" s="153" t="s">
        <v>656</v>
      </c>
      <c r="U243" s="156" t="s">
        <v>664</v>
      </c>
      <c r="V243" s="35"/>
    </row>
    <row r="244" spans="1:22" s="218" customFormat="1" x14ac:dyDescent="0.2">
      <c r="A244" s="10">
        <v>232</v>
      </c>
      <c r="B244" s="200" t="s">
        <v>679</v>
      </c>
      <c r="C244" s="205" t="s">
        <v>680</v>
      </c>
      <c r="D244" s="15" t="s">
        <v>634</v>
      </c>
      <c r="E244" s="215">
        <v>99109</v>
      </c>
      <c r="F244" s="215">
        <v>96393</v>
      </c>
      <c r="G244" s="248">
        <v>97.26</v>
      </c>
      <c r="H244" s="212"/>
      <c r="I244" s="209">
        <v>102277</v>
      </c>
      <c r="J244" s="209">
        <v>99009</v>
      </c>
      <c r="K244" s="211">
        <v>96.8</v>
      </c>
      <c r="L244" s="214"/>
      <c r="M244" s="220">
        <v>60193</v>
      </c>
      <c r="N244" s="220">
        <v>58753</v>
      </c>
      <c r="O244" s="221">
        <v>97.61</v>
      </c>
      <c r="P244" s="214"/>
      <c r="Q244" s="209">
        <v>23717</v>
      </c>
      <c r="R244" s="209">
        <v>21874</v>
      </c>
      <c r="S244" s="211">
        <v>92.23</v>
      </c>
      <c r="T244" s="217" t="s">
        <v>655</v>
      </c>
      <c r="U244" s="156" t="s">
        <v>666</v>
      </c>
      <c r="V244" s="156"/>
    </row>
    <row r="245" spans="1:22" s="218" customFormat="1" x14ac:dyDescent="0.2">
      <c r="A245" s="10">
        <v>233</v>
      </c>
      <c r="B245" s="200" t="s">
        <v>397</v>
      </c>
      <c r="C245" s="205" t="s">
        <v>398</v>
      </c>
      <c r="D245" s="232" t="s">
        <v>634</v>
      </c>
      <c r="E245" s="215">
        <v>61816</v>
      </c>
      <c r="F245" s="215">
        <v>60027</v>
      </c>
      <c r="G245" s="248">
        <v>97.11</v>
      </c>
      <c r="H245" s="212"/>
      <c r="I245" s="250" t="s">
        <v>688</v>
      </c>
      <c r="J245" s="250" t="s">
        <v>688</v>
      </c>
      <c r="K245" s="211" t="s">
        <v>688</v>
      </c>
      <c r="L245" s="214"/>
      <c r="M245" s="220">
        <v>33252</v>
      </c>
      <c r="N245" s="220">
        <v>32811</v>
      </c>
      <c r="O245" s="221">
        <v>98.67</v>
      </c>
      <c r="P245" s="214"/>
      <c r="Q245" s="250" t="s">
        <v>688</v>
      </c>
      <c r="R245" s="250" t="s">
        <v>688</v>
      </c>
      <c r="S245" s="211" t="s">
        <v>688</v>
      </c>
      <c r="T245" s="153" t="s">
        <v>649</v>
      </c>
      <c r="U245" s="246" t="s">
        <v>665</v>
      </c>
      <c r="V245" s="246"/>
    </row>
    <row r="246" spans="1:22" x14ac:dyDescent="0.2">
      <c r="A246" s="10">
        <v>234</v>
      </c>
      <c r="B246" s="83" t="s">
        <v>399</v>
      </c>
      <c r="C246" s="14" t="s">
        <v>400</v>
      </c>
      <c r="D246" s="15" t="s">
        <v>634</v>
      </c>
      <c r="E246" s="215">
        <v>122673</v>
      </c>
      <c r="F246" s="215">
        <v>121759</v>
      </c>
      <c r="G246" s="248">
        <v>99.25</v>
      </c>
      <c r="H246" s="169"/>
      <c r="I246" s="209">
        <v>121431</v>
      </c>
      <c r="J246" s="209">
        <v>120272</v>
      </c>
      <c r="K246" s="211">
        <v>99.05</v>
      </c>
      <c r="M246" s="220">
        <v>90837</v>
      </c>
      <c r="N246" s="220">
        <v>90273</v>
      </c>
      <c r="O246" s="221">
        <v>99.38</v>
      </c>
      <c r="Q246" s="209">
        <v>77382</v>
      </c>
      <c r="R246" s="209">
        <v>75962</v>
      </c>
      <c r="S246" s="211">
        <v>98.16</v>
      </c>
      <c r="T246" s="153" t="s">
        <v>652</v>
      </c>
      <c r="U246" s="156" t="s">
        <v>660</v>
      </c>
      <c r="V246" s="35"/>
    </row>
    <row r="247" spans="1:22" x14ac:dyDescent="0.2">
      <c r="A247" s="10">
        <v>235</v>
      </c>
      <c r="B247" s="83" t="s">
        <v>401</v>
      </c>
      <c r="C247" s="14" t="s">
        <v>402</v>
      </c>
      <c r="D247" s="15" t="s">
        <v>634</v>
      </c>
      <c r="E247" s="215">
        <v>62131</v>
      </c>
      <c r="F247" s="215">
        <v>60951</v>
      </c>
      <c r="G247" s="248">
        <v>98.1</v>
      </c>
      <c r="H247" s="169"/>
      <c r="I247" s="209">
        <v>64866</v>
      </c>
      <c r="J247" s="209">
        <v>62957</v>
      </c>
      <c r="K247" s="211">
        <v>97.06</v>
      </c>
      <c r="M247" s="220">
        <v>27108</v>
      </c>
      <c r="N247" s="220">
        <v>26534</v>
      </c>
      <c r="O247" s="221">
        <v>97.88</v>
      </c>
      <c r="Q247" s="209">
        <v>20520</v>
      </c>
      <c r="R247" s="209">
        <v>19686</v>
      </c>
      <c r="S247" s="211">
        <v>95.94</v>
      </c>
      <c r="T247" s="153" t="s">
        <v>651</v>
      </c>
      <c r="U247" s="156" t="s">
        <v>663</v>
      </c>
      <c r="V247" s="35"/>
    </row>
    <row r="248" spans="1:22" x14ac:dyDescent="0.2">
      <c r="A248" s="10">
        <v>236</v>
      </c>
      <c r="B248" s="83" t="s">
        <v>609</v>
      </c>
      <c r="C248" s="14" t="s">
        <v>403</v>
      </c>
      <c r="D248" s="15" t="s">
        <v>633</v>
      </c>
      <c r="E248" s="215">
        <v>178055</v>
      </c>
      <c r="F248" s="215">
        <v>174214</v>
      </c>
      <c r="G248" s="248">
        <v>97.84</v>
      </c>
      <c r="H248" s="169"/>
      <c r="I248" s="209">
        <v>186346</v>
      </c>
      <c r="J248" s="209">
        <v>181097</v>
      </c>
      <c r="K248" s="211">
        <v>97.18</v>
      </c>
      <c r="M248" s="220">
        <v>152915</v>
      </c>
      <c r="N248" s="220">
        <v>151778</v>
      </c>
      <c r="O248" s="221">
        <v>99.26</v>
      </c>
      <c r="Q248" s="209">
        <v>90458</v>
      </c>
      <c r="R248" s="209">
        <v>86471</v>
      </c>
      <c r="S248" s="211">
        <v>95.59</v>
      </c>
      <c r="T248" s="153" t="s">
        <v>655</v>
      </c>
      <c r="U248" s="156" t="s">
        <v>666</v>
      </c>
      <c r="V248" s="35"/>
    </row>
    <row r="249" spans="1:22" x14ac:dyDescent="0.2">
      <c r="A249" s="10">
        <v>237</v>
      </c>
      <c r="B249" s="83" t="s">
        <v>404</v>
      </c>
      <c r="C249" s="14" t="s">
        <v>405</v>
      </c>
      <c r="D249" s="15" t="s">
        <v>634</v>
      </c>
      <c r="E249" s="215">
        <v>74533</v>
      </c>
      <c r="F249" s="215">
        <v>73269</v>
      </c>
      <c r="G249" s="248">
        <v>98.3</v>
      </c>
      <c r="H249" s="169"/>
      <c r="I249" s="209">
        <v>77296</v>
      </c>
      <c r="J249" s="209">
        <v>75601</v>
      </c>
      <c r="K249" s="211">
        <v>97.81</v>
      </c>
      <c r="M249" s="220">
        <v>30430</v>
      </c>
      <c r="N249" s="220">
        <v>30025</v>
      </c>
      <c r="O249" s="221">
        <v>98.67</v>
      </c>
      <c r="Q249" s="209">
        <v>17657</v>
      </c>
      <c r="R249" s="209">
        <v>16198</v>
      </c>
      <c r="S249" s="211">
        <v>91.74</v>
      </c>
      <c r="T249" s="153" t="s">
        <v>655</v>
      </c>
      <c r="U249" s="156" t="s">
        <v>666</v>
      </c>
      <c r="V249" s="35"/>
    </row>
    <row r="250" spans="1:22" x14ac:dyDescent="0.2">
      <c r="A250" s="10">
        <v>238</v>
      </c>
      <c r="B250" s="83" t="s">
        <v>406</v>
      </c>
      <c r="C250" s="14" t="s">
        <v>407</v>
      </c>
      <c r="D250" s="15" t="s">
        <v>634</v>
      </c>
      <c r="E250" s="215">
        <v>49689</v>
      </c>
      <c r="F250" s="215">
        <v>48506</v>
      </c>
      <c r="G250" s="248">
        <v>97.62</v>
      </c>
      <c r="H250" s="169"/>
      <c r="I250" s="209">
        <v>51530</v>
      </c>
      <c r="J250" s="209">
        <v>49934</v>
      </c>
      <c r="K250" s="211">
        <v>96.9</v>
      </c>
      <c r="M250" s="220">
        <v>27026</v>
      </c>
      <c r="N250" s="220">
        <v>26301</v>
      </c>
      <c r="O250" s="221">
        <v>97.32</v>
      </c>
      <c r="Q250" s="209">
        <v>19642</v>
      </c>
      <c r="R250" s="209">
        <v>18161</v>
      </c>
      <c r="S250" s="211">
        <v>92.46</v>
      </c>
      <c r="T250" s="153" t="s">
        <v>651</v>
      </c>
      <c r="U250" s="156" t="s">
        <v>663</v>
      </c>
      <c r="V250" s="35"/>
    </row>
    <row r="251" spans="1:22" x14ac:dyDescent="0.2">
      <c r="A251" s="10">
        <v>239</v>
      </c>
      <c r="B251" s="83" t="s">
        <v>408</v>
      </c>
      <c r="C251" s="14" t="s">
        <v>409</v>
      </c>
      <c r="D251" s="15" t="s">
        <v>634</v>
      </c>
      <c r="E251" s="215">
        <v>82509</v>
      </c>
      <c r="F251" s="215">
        <v>81234</v>
      </c>
      <c r="G251" s="248">
        <v>98.45</v>
      </c>
      <c r="H251" s="169"/>
      <c r="I251" s="209">
        <v>85065</v>
      </c>
      <c r="J251" s="209">
        <v>83704</v>
      </c>
      <c r="K251" s="211">
        <v>98.4</v>
      </c>
      <c r="M251" s="220">
        <v>42984</v>
      </c>
      <c r="N251" s="220">
        <v>42622</v>
      </c>
      <c r="O251" s="221">
        <v>99.16</v>
      </c>
      <c r="Q251" s="209">
        <v>23719</v>
      </c>
      <c r="R251" s="209">
        <v>23181</v>
      </c>
      <c r="S251" s="211">
        <v>97.73</v>
      </c>
      <c r="T251" s="153" t="s">
        <v>651</v>
      </c>
      <c r="U251" s="156" t="s">
        <v>663</v>
      </c>
      <c r="V251" s="35"/>
    </row>
    <row r="252" spans="1:22" x14ac:dyDescent="0.2">
      <c r="A252" s="10">
        <v>240</v>
      </c>
      <c r="B252" s="83" t="s">
        <v>410</v>
      </c>
      <c r="C252" s="14" t="s">
        <v>411</v>
      </c>
      <c r="D252" s="15" t="s">
        <v>634</v>
      </c>
      <c r="E252" s="215">
        <v>85603</v>
      </c>
      <c r="F252" s="215">
        <v>83889</v>
      </c>
      <c r="G252" s="248">
        <v>98</v>
      </c>
      <c r="H252" s="169"/>
      <c r="I252" s="209">
        <v>88004</v>
      </c>
      <c r="J252" s="209">
        <v>85770</v>
      </c>
      <c r="K252" s="211">
        <v>97.46</v>
      </c>
      <c r="M252" s="220">
        <v>43674</v>
      </c>
      <c r="N252" s="220">
        <v>42433</v>
      </c>
      <c r="O252" s="221">
        <v>97.16</v>
      </c>
      <c r="Q252" s="209">
        <v>15252</v>
      </c>
      <c r="R252" s="209">
        <v>14740</v>
      </c>
      <c r="S252" s="211">
        <v>96.64</v>
      </c>
      <c r="T252" s="153" t="s">
        <v>650</v>
      </c>
      <c r="U252" s="156" t="s">
        <v>662</v>
      </c>
      <c r="V252" s="35"/>
    </row>
    <row r="253" spans="1:22" x14ac:dyDescent="0.2">
      <c r="A253" s="10">
        <v>241</v>
      </c>
      <c r="B253" s="83" t="s">
        <v>412</v>
      </c>
      <c r="C253" s="14" t="s">
        <v>413</v>
      </c>
      <c r="D253" s="15" t="s">
        <v>634</v>
      </c>
      <c r="E253" s="215">
        <v>91445</v>
      </c>
      <c r="F253" s="215">
        <v>89942</v>
      </c>
      <c r="G253" s="248">
        <v>98.36</v>
      </c>
      <c r="H253" s="169"/>
      <c r="I253" s="209">
        <v>95529</v>
      </c>
      <c r="J253" s="209">
        <v>93757</v>
      </c>
      <c r="K253" s="211">
        <v>98.15</v>
      </c>
      <c r="M253" s="220">
        <v>32005</v>
      </c>
      <c r="N253" s="220">
        <v>31346</v>
      </c>
      <c r="O253" s="221">
        <v>97.94</v>
      </c>
      <c r="Q253" s="209">
        <v>18787</v>
      </c>
      <c r="R253" s="209">
        <v>18228</v>
      </c>
      <c r="S253" s="211">
        <v>97.02</v>
      </c>
      <c r="T253" s="153" t="s">
        <v>652</v>
      </c>
      <c r="U253" s="156" t="s">
        <v>660</v>
      </c>
      <c r="V253" s="35"/>
    </row>
    <row r="254" spans="1:22" x14ac:dyDescent="0.2">
      <c r="A254" s="10">
        <v>242</v>
      </c>
      <c r="B254" s="83" t="s">
        <v>414</v>
      </c>
      <c r="C254" s="14" t="s">
        <v>415</v>
      </c>
      <c r="D254" s="15" t="s">
        <v>634</v>
      </c>
      <c r="E254" s="215">
        <v>66650</v>
      </c>
      <c r="F254" s="215">
        <v>65744</v>
      </c>
      <c r="G254" s="248">
        <v>98.64</v>
      </c>
      <c r="H254" s="169"/>
      <c r="I254" s="209">
        <v>69825</v>
      </c>
      <c r="J254" s="209">
        <v>68352</v>
      </c>
      <c r="K254" s="211">
        <v>97.89</v>
      </c>
      <c r="M254" s="220">
        <v>25082</v>
      </c>
      <c r="N254" s="220">
        <v>24706</v>
      </c>
      <c r="O254" s="221">
        <v>98.5</v>
      </c>
      <c r="Q254" s="209">
        <v>16323</v>
      </c>
      <c r="R254" s="209">
        <v>15853</v>
      </c>
      <c r="S254" s="211">
        <v>97.12</v>
      </c>
      <c r="T254" s="153" t="s">
        <v>651</v>
      </c>
      <c r="U254" s="156" t="s">
        <v>663</v>
      </c>
      <c r="V254" s="35"/>
    </row>
    <row r="255" spans="1:22" x14ac:dyDescent="0.2">
      <c r="A255" s="10">
        <v>243</v>
      </c>
      <c r="B255" s="83" t="s">
        <v>416</v>
      </c>
      <c r="C255" s="14" t="s">
        <v>417</v>
      </c>
      <c r="D255" s="15" t="s">
        <v>634</v>
      </c>
      <c r="E255" s="215">
        <v>111738</v>
      </c>
      <c r="F255" s="215">
        <v>109818</v>
      </c>
      <c r="G255" s="248">
        <v>98.28</v>
      </c>
      <c r="H255" s="169"/>
      <c r="I255" s="209">
        <v>118185</v>
      </c>
      <c r="J255" s="209">
        <v>114586</v>
      </c>
      <c r="K255" s="211">
        <v>96.95</v>
      </c>
      <c r="M255" s="220">
        <v>45165</v>
      </c>
      <c r="N255" s="220">
        <v>44620</v>
      </c>
      <c r="O255" s="221">
        <v>98.79</v>
      </c>
      <c r="Q255" s="209">
        <v>28203</v>
      </c>
      <c r="R255" s="209">
        <v>24951</v>
      </c>
      <c r="S255" s="211">
        <v>88.47</v>
      </c>
      <c r="T255" s="153" t="s">
        <v>649</v>
      </c>
      <c r="U255" s="156" t="s">
        <v>665</v>
      </c>
      <c r="V255" s="35"/>
    </row>
    <row r="256" spans="1:22" ht="14.25" x14ac:dyDescent="0.2">
      <c r="A256" s="10">
        <v>244</v>
      </c>
      <c r="B256" s="200" t="s">
        <v>691</v>
      </c>
      <c r="C256" s="14" t="s">
        <v>418</v>
      </c>
      <c r="D256" s="15" t="s">
        <v>634</v>
      </c>
      <c r="E256" s="215">
        <v>67610</v>
      </c>
      <c r="F256" s="215">
        <v>65905</v>
      </c>
      <c r="G256" s="248">
        <v>97.48</v>
      </c>
      <c r="H256" s="169"/>
      <c r="I256" s="249" t="s">
        <v>688</v>
      </c>
      <c r="J256" s="249" t="s">
        <v>688</v>
      </c>
      <c r="K256" s="213" t="s">
        <v>688</v>
      </c>
      <c r="M256" s="220">
        <v>37146</v>
      </c>
      <c r="N256" s="220">
        <v>36590</v>
      </c>
      <c r="O256" s="221">
        <v>98.5</v>
      </c>
      <c r="Q256" s="249" t="s">
        <v>688</v>
      </c>
      <c r="R256" s="249" t="s">
        <v>688</v>
      </c>
      <c r="S256" s="213" t="s">
        <v>688</v>
      </c>
      <c r="T256" s="153" t="s">
        <v>650</v>
      </c>
      <c r="U256" s="156" t="s">
        <v>662</v>
      </c>
      <c r="V256" s="35"/>
    </row>
    <row r="257" spans="1:22" x14ac:dyDescent="0.2">
      <c r="A257" s="10">
        <v>245</v>
      </c>
      <c r="B257" s="83" t="s">
        <v>419</v>
      </c>
      <c r="C257" s="14" t="s">
        <v>420</v>
      </c>
      <c r="D257" s="15" t="s">
        <v>634</v>
      </c>
      <c r="E257" s="215">
        <v>109812</v>
      </c>
      <c r="F257" s="215">
        <v>106110</v>
      </c>
      <c r="G257" s="248">
        <v>96.63</v>
      </c>
      <c r="H257" s="169"/>
      <c r="I257" s="209">
        <v>114015</v>
      </c>
      <c r="J257" s="209">
        <v>108890</v>
      </c>
      <c r="K257" s="211">
        <v>95.5</v>
      </c>
      <c r="M257" s="220">
        <v>46599</v>
      </c>
      <c r="N257" s="220">
        <v>44703</v>
      </c>
      <c r="O257" s="221">
        <v>95.93</v>
      </c>
      <c r="Q257" s="209">
        <v>25910</v>
      </c>
      <c r="R257" s="209">
        <v>23210</v>
      </c>
      <c r="S257" s="211">
        <v>89.58</v>
      </c>
      <c r="T257" s="153" t="s">
        <v>655</v>
      </c>
      <c r="U257" s="156" t="s">
        <v>666</v>
      </c>
      <c r="V257" s="35"/>
    </row>
    <row r="258" spans="1:22" x14ac:dyDescent="0.2">
      <c r="A258" s="10">
        <v>246</v>
      </c>
      <c r="B258" s="83" t="s">
        <v>421</v>
      </c>
      <c r="C258" s="14" t="s">
        <v>422</v>
      </c>
      <c r="D258" s="15" t="s">
        <v>634</v>
      </c>
      <c r="E258" s="215">
        <v>66167</v>
      </c>
      <c r="F258" s="215">
        <v>64898</v>
      </c>
      <c r="G258" s="248">
        <v>98.08</v>
      </c>
      <c r="H258" s="169"/>
      <c r="I258" s="209">
        <v>69038</v>
      </c>
      <c r="J258" s="209">
        <v>67273</v>
      </c>
      <c r="K258" s="211">
        <v>97.44</v>
      </c>
      <c r="M258" s="220">
        <v>27737</v>
      </c>
      <c r="N258" s="220">
        <v>27319</v>
      </c>
      <c r="O258" s="221">
        <v>98.49</v>
      </c>
      <c r="Q258" s="209">
        <v>20005</v>
      </c>
      <c r="R258" s="209">
        <v>19770</v>
      </c>
      <c r="S258" s="211">
        <v>98.83</v>
      </c>
      <c r="T258" s="153" t="s">
        <v>656</v>
      </c>
      <c r="U258" s="156" t="s">
        <v>664</v>
      </c>
      <c r="V258" s="35"/>
    </row>
    <row r="259" spans="1:22" x14ac:dyDescent="0.2">
      <c r="A259" s="10">
        <v>247</v>
      </c>
      <c r="B259" s="83" t="s">
        <v>423</v>
      </c>
      <c r="C259" s="14" t="s">
        <v>424</v>
      </c>
      <c r="D259" s="15" t="s">
        <v>635</v>
      </c>
      <c r="E259" s="215">
        <v>71102</v>
      </c>
      <c r="F259" s="215">
        <v>67572</v>
      </c>
      <c r="G259" s="248">
        <v>95.04</v>
      </c>
      <c r="H259" s="169"/>
      <c r="I259" s="209">
        <v>71988</v>
      </c>
      <c r="J259" s="209">
        <v>66900</v>
      </c>
      <c r="K259" s="211">
        <v>92.93</v>
      </c>
      <c r="M259" s="220">
        <v>31211</v>
      </c>
      <c r="N259" s="220">
        <v>30838</v>
      </c>
      <c r="O259" s="221">
        <v>98.8</v>
      </c>
      <c r="Q259" s="209">
        <v>18944</v>
      </c>
      <c r="R259" s="209">
        <v>18363</v>
      </c>
      <c r="S259" s="211">
        <v>96.93</v>
      </c>
      <c r="T259" s="153" t="s">
        <v>657</v>
      </c>
      <c r="U259" s="156" t="s">
        <v>661</v>
      </c>
      <c r="V259" s="35"/>
    </row>
    <row r="260" spans="1:22" x14ac:dyDescent="0.2">
      <c r="A260" s="10">
        <v>248</v>
      </c>
      <c r="B260" s="83" t="s">
        <v>610</v>
      </c>
      <c r="C260" s="14" t="s">
        <v>425</v>
      </c>
      <c r="D260" s="15" t="s">
        <v>633</v>
      </c>
      <c r="E260" s="215">
        <v>119800</v>
      </c>
      <c r="F260" s="215">
        <v>113074</v>
      </c>
      <c r="G260" s="248">
        <v>94.39</v>
      </c>
      <c r="H260" s="169"/>
      <c r="I260" s="209">
        <v>119478</v>
      </c>
      <c r="J260" s="209">
        <v>110984</v>
      </c>
      <c r="K260" s="211">
        <v>92.89</v>
      </c>
      <c r="M260" s="220">
        <v>112045</v>
      </c>
      <c r="N260" s="220">
        <v>109311</v>
      </c>
      <c r="O260" s="221">
        <v>97.56</v>
      </c>
      <c r="Q260" s="209">
        <v>61320</v>
      </c>
      <c r="R260" s="209">
        <v>57574</v>
      </c>
      <c r="S260" s="211">
        <v>93.89</v>
      </c>
      <c r="T260" s="153" t="s">
        <v>649</v>
      </c>
      <c r="U260" s="156" t="s">
        <v>665</v>
      </c>
      <c r="V260" s="35"/>
    </row>
    <row r="261" spans="1:22" x14ac:dyDescent="0.2">
      <c r="A261" s="10">
        <v>249</v>
      </c>
      <c r="B261" s="83" t="s">
        <v>611</v>
      </c>
      <c r="C261" s="14" t="s">
        <v>426</v>
      </c>
      <c r="D261" s="15" t="s">
        <v>633</v>
      </c>
      <c r="E261" s="215">
        <v>99776</v>
      </c>
      <c r="F261" s="215">
        <v>97215</v>
      </c>
      <c r="G261" s="248">
        <v>97.43</v>
      </c>
      <c r="H261" s="169"/>
      <c r="I261" s="209">
        <v>101680</v>
      </c>
      <c r="J261" s="209">
        <v>98288</v>
      </c>
      <c r="K261" s="211">
        <v>96.66</v>
      </c>
      <c r="M261" s="220">
        <v>45170</v>
      </c>
      <c r="N261" s="220">
        <v>44399</v>
      </c>
      <c r="O261" s="221">
        <v>98.29</v>
      </c>
      <c r="Q261" s="209">
        <v>20538</v>
      </c>
      <c r="R261" s="209">
        <v>18598</v>
      </c>
      <c r="S261" s="211">
        <v>90.55</v>
      </c>
      <c r="T261" s="153" t="s">
        <v>652</v>
      </c>
      <c r="U261" s="156" t="s">
        <v>660</v>
      </c>
      <c r="V261" s="35"/>
    </row>
    <row r="262" spans="1:22" x14ac:dyDescent="0.2">
      <c r="A262" s="10">
        <v>250</v>
      </c>
      <c r="B262" s="83" t="s">
        <v>427</v>
      </c>
      <c r="C262" s="14" t="s">
        <v>428</v>
      </c>
      <c r="D262" s="15" t="s">
        <v>624</v>
      </c>
      <c r="E262" s="215">
        <v>148032</v>
      </c>
      <c r="F262" s="215">
        <v>141203</v>
      </c>
      <c r="G262" s="248">
        <v>95.39</v>
      </c>
      <c r="H262" s="169"/>
      <c r="I262" s="209">
        <v>150840</v>
      </c>
      <c r="J262" s="209">
        <v>140148</v>
      </c>
      <c r="K262" s="211">
        <v>92.91</v>
      </c>
      <c r="M262" s="220">
        <v>328200</v>
      </c>
      <c r="N262" s="220">
        <v>327200</v>
      </c>
      <c r="O262" s="221">
        <v>99.7</v>
      </c>
      <c r="Q262" s="209">
        <v>244248</v>
      </c>
      <c r="R262" s="209">
        <v>229921</v>
      </c>
      <c r="S262" s="211">
        <v>94.13</v>
      </c>
      <c r="T262" s="153" t="s">
        <v>653</v>
      </c>
      <c r="U262" s="156" t="s">
        <v>658</v>
      </c>
      <c r="V262" s="35"/>
    </row>
    <row r="263" spans="1:22" x14ac:dyDescent="0.2">
      <c r="A263" s="10">
        <v>251</v>
      </c>
      <c r="B263" s="83" t="s">
        <v>429</v>
      </c>
      <c r="C263" s="14" t="s">
        <v>430</v>
      </c>
      <c r="D263" s="15" t="s">
        <v>634</v>
      </c>
      <c r="E263" s="215">
        <v>77135</v>
      </c>
      <c r="F263" s="215">
        <v>75811</v>
      </c>
      <c r="G263" s="248">
        <v>98.28</v>
      </c>
      <c r="H263" s="169"/>
      <c r="I263" s="209">
        <v>79465</v>
      </c>
      <c r="J263" s="209">
        <v>76881</v>
      </c>
      <c r="K263" s="211">
        <v>96.75</v>
      </c>
      <c r="M263" s="220">
        <v>49581</v>
      </c>
      <c r="N263" s="220">
        <v>49195</v>
      </c>
      <c r="O263" s="221">
        <v>99.22</v>
      </c>
      <c r="Q263" s="209">
        <v>32831</v>
      </c>
      <c r="R263" s="209">
        <v>28048</v>
      </c>
      <c r="S263" s="211">
        <v>85.43</v>
      </c>
      <c r="T263" s="153" t="s">
        <v>649</v>
      </c>
      <c r="U263" s="156" t="s">
        <v>665</v>
      </c>
      <c r="V263" s="35"/>
    </row>
    <row r="264" spans="1:22" x14ac:dyDescent="0.2">
      <c r="A264" s="10">
        <v>252</v>
      </c>
      <c r="B264" s="83" t="s">
        <v>431</v>
      </c>
      <c r="C264" s="14" t="s">
        <v>432</v>
      </c>
      <c r="D264" s="15" t="s">
        <v>634</v>
      </c>
      <c r="E264" s="215">
        <v>112030</v>
      </c>
      <c r="F264" s="215">
        <v>110273</v>
      </c>
      <c r="G264" s="248">
        <v>98.43</v>
      </c>
      <c r="H264" s="169"/>
      <c r="I264" s="209">
        <v>115786</v>
      </c>
      <c r="J264" s="209">
        <v>114355</v>
      </c>
      <c r="K264" s="211">
        <v>98.76</v>
      </c>
      <c r="M264" s="220">
        <v>60275</v>
      </c>
      <c r="N264" s="220">
        <v>59714</v>
      </c>
      <c r="O264" s="221">
        <v>99.07</v>
      </c>
      <c r="Q264" s="209">
        <v>30295</v>
      </c>
      <c r="R264" s="209">
        <v>29572</v>
      </c>
      <c r="S264" s="211">
        <v>97.61</v>
      </c>
      <c r="T264" s="153" t="s">
        <v>652</v>
      </c>
      <c r="U264" s="156" t="s">
        <v>660</v>
      </c>
      <c r="V264" s="35"/>
    </row>
    <row r="265" spans="1:22" x14ac:dyDescent="0.2">
      <c r="A265" s="10">
        <v>253</v>
      </c>
      <c r="B265" s="83" t="s">
        <v>433</v>
      </c>
      <c r="C265" s="14" t="s">
        <v>434</v>
      </c>
      <c r="D265" s="15" t="s">
        <v>635</v>
      </c>
      <c r="E265" s="215">
        <v>92494</v>
      </c>
      <c r="F265" s="215">
        <v>87672</v>
      </c>
      <c r="G265" s="248">
        <v>94.79</v>
      </c>
      <c r="H265" s="169"/>
      <c r="I265" s="209">
        <v>95636</v>
      </c>
      <c r="J265" s="209">
        <v>89561</v>
      </c>
      <c r="K265" s="211">
        <v>93.65</v>
      </c>
      <c r="M265" s="220">
        <v>53738</v>
      </c>
      <c r="N265" s="220">
        <v>51054</v>
      </c>
      <c r="O265" s="221">
        <v>95.01</v>
      </c>
      <c r="Q265" s="209">
        <v>35672</v>
      </c>
      <c r="R265" s="209">
        <v>32941</v>
      </c>
      <c r="S265" s="211">
        <v>92.34</v>
      </c>
      <c r="T265" s="153" t="s">
        <v>650</v>
      </c>
      <c r="U265" s="156" t="s">
        <v>662</v>
      </c>
      <c r="V265" s="35"/>
    </row>
    <row r="266" spans="1:22" x14ac:dyDescent="0.2">
      <c r="A266" s="10">
        <v>254</v>
      </c>
      <c r="B266" s="83" t="s">
        <v>435</v>
      </c>
      <c r="C266" s="14" t="s">
        <v>436</v>
      </c>
      <c r="D266" s="15" t="s">
        <v>634</v>
      </c>
      <c r="E266" s="215">
        <v>82614</v>
      </c>
      <c r="F266" s="215">
        <v>81195</v>
      </c>
      <c r="G266" s="248">
        <v>98.28</v>
      </c>
      <c r="H266" s="169"/>
      <c r="I266" s="209">
        <v>86048</v>
      </c>
      <c r="J266" s="209">
        <v>83788</v>
      </c>
      <c r="K266" s="211">
        <v>97.37</v>
      </c>
      <c r="M266" s="220">
        <v>51413</v>
      </c>
      <c r="N266" s="220">
        <v>50322</v>
      </c>
      <c r="O266" s="221">
        <v>97.88</v>
      </c>
      <c r="Q266" s="209">
        <v>30230</v>
      </c>
      <c r="R266" s="209">
        <v>28716</v>
      </c>
      <c r="S266" s="211">
        <v>94.99</v>
      </c>
      <c r="T266" s="153" t="s">
        <v>656</v>
      </c>
      <c r="U266" s="156" t="s">
        <v>664</v>
      </c>
      <c r="V266" s="35"/>
    </row>
    <row r="267" spans="1:22" x14ac:dyDescent="0.2">
      <c r="A267" s="10">
        <v>255</v>
      </c>
      <c r="B267" s="83" t="s">
        <v>437</v>
      </c>
      <c r="C267" s="14" t="s">
        <v>438</v>
      </c>
      <c r="D267" s="15" t="s">
        <v>634</v>
      </c>
      <c r="E267" s="215">
        <v>58291</v>
      </c>
      <c r="F267" s="215">
        <v>57446</v>
      </c>
      <c r="G267" s="248">
        <v>98.55</v>
      </c>
      <c r="H267" s="169"/>
      <c r="I267" s="209">
        <v>60063</v>
      </c>
      <c r="J267" s="209">
        <v>58964</v>
      </c>
      <c r="K267" s="211">
        <v>98.17</v>
      </c>
      <c r="M267" s="220">
        <v>20465</v>
      </c>
      <c r="N267" s="220">
        <v>20321</v>
      </c>
      <c r="O267" s="221">
        <v>99.3</v>
      </c>
      <c r="Q267" s="209">
        <v>9423</v>
      </c>
      <c r="R267" s="209">
        <v>9173</v>
      </c>
      <c r="S267" s="211">
        <v>97.35</v>
      </c>
      <c r="T267" s="153" t="s">
        <v>656</v>
      </c>
      <c r="U267" s="156" t="s">
        <v>664</v>
      </c>
      <c r="V267" s="35"/>
    </row>
    <row r="268" spans="1:22" x14ac:dyDescent="0.2">
      <c r="A268" s="10">
        <v>256</v>
      </c>
      <c r="B268" s="83" t="s">
        <v>439</v>
      </c>
      <c r="C268" s="14" t="s">
        <v>440</v>
      </c>
      <c r="D268" s="15" t="s">
        <v>634</v>
      </c>
      <c r="E268" s="215">
        <v>49313</v>
      </c>
      <c r="F268" s="215">
        <v>47440</v>
      </c>
      <c r="G268" s="248">
        <v>96.2</v>
      </c>
      <c r="H268" s="169"/>
      <c r="I268" s="209">
        <v>50885</v>
      </c>
      <c r="J268" s="209">
        <v>48414</v>
      </c>
      <c r="K268" s="211">
        <v>95.14</v>
      </c>
      <c r="M268" s="220">
        <v>48973</v>
      </c>
      <c r="N268" s="220">
        <v>48456</v>
      </c>
      <c r="O268" s="221">
        <v>98.94</v>
      </c>
      <c r="Q268" s="209">
        <v>28215</v>
      </c>
      <c r="R268" s="209">
        <v>27921</v>
      </c>
      <c r="S268" s="211">
        <v>98.96</v>
      </c>
      <c r="T268" s="153" t="s">
        <v>652</v>
      </c>
      <c r="U268" s="156" t="s">
        <v>660</v>
      </c>
      <c r="V268" s="35"/>
    </row>
    <row r="269" spans="1:22" x14ac:dyDescent="0.2">
      <c r="A269" s="10">
        <v>257</v>
      </c>
      <c r="B269" s="83" t="s">
        <v>441</v>
      </c>
      <c r="C269" s="14" t="s">
        <v>442</v>
      </c>
      <c r="D269" s="15" t="s">
        <v>635</v>
      </c>
      <c r="E269" s="215">
        <v>186215</v>
      </c>
      <c r="F269" s="215">
        <v>180881</v>
      </c>
      <c r="G269" s="248">
        <v>97.14</v>
      </c>
      <c r="H269" s="169"/>
      <c r="I269" s="209">
        <v>191287</v>
      </c>
      <c r="J269" s="209">
        <v>186233</v>
      </c>
      <c r="K269" s="211">
        <v>97.36</v>
      </c>
      <c r="M269" s="220">
        <v>92762</v>
      </c>
      <c r="N269" s="220">
        <v>90397</v>
      </c>
      <c r="O269" s="221">
        <v>97.45</v>
      </c>
      <c r="Q269" s="209">
        <v>50085</v>
      </c>
      <c r="R269" s="209">
        <v>46787</v>
      </c>
      <c r="S269" s="211">
        <v>93.42</v>
      </c>
      <c r="T269" s="153" t="s">
        <v>650</v>
      </c>
      <c r="U269" s="156" t="s">
        <v>662</v>
      </c>
      <c r="V269" s="35"/>
    </row>
    <row r="270" spans="1:22" x14ac:dyDescent="0.2">
      <c r="A270" s="10">
        <v>258</v>
      </c>
      <c r="B270" s="83" t="s">
        <v>612</v>
      </c>
      <c r="C270" s="14" t="s">
        <v>443</v>
      </c>
      <c r="D270" s="15" t="s">
        <v>633</v>
      </c>
      <c r="E270" s="215">
        <v>111646</v>
      </c>
      <c r="F270" s="215">
        <v>106271</v>
      </c>
      <c r="G270" s="248">
        <v>95.19</v>
      </c>
      <c r="H270" s="169"/>
      <c r="I270" s="209">
        <v>114012</v>
      </c>
      <c r="J270" s="209">
        <v>106297</v>
      </c>
      <c r="K270" s="211">
        <v>93.23</v>
      </c>
      <c r="M270" s="220">
        <v>86947</v>
      </c>
      <c r="N270" s="220">
        <v>86501</v>
      </c>
      <c r="O270" s="221">
        <v>99.49</v>
      </c>
      <c r="Q270" s="209">
        <v>54638</v>
      </c>
      <c r="R270" s="209">
        <v>53485</v>
      </c>
      <c r="S270" s="211">
        <v>97.89</v>
      </c>
      <c r="T270" s="153" t="s">
        <v>657</v>
      </c>
      <c r="U270" s="156" t="s">
        <v>661</v>
      </c>
      <c r="V270" s="35"/>
    </row>
    <row r="271" spans="1:22" x14ac:dyDescent="0.2">
      <c r="A271" s="10">
        <v>259</v>
      </c>
      <c r="B271" s="83" t="s">
        <v>613</v>
      </c>
      <c r="C271" s="14" t="s">
        <v>444</v>
      </c>
      <c r="D271" s="15" t="s">
        <v>633</v>
      </c>
      <c r="E271" s="215">
        <v>106828</v>
      </c>
      <c r="F271" s="215">
        <v>101744</v>
      </c>
      <c r="G271" s="248">
        <v>95.24</v>
      </c>
      <c r="H271" s="169"/>
      <c r="I271" s="209">
        <v>109087</v>
      </c>
      <c r="J271" s="209">
        <v>103806</v>
      </c>
      <c r="K271" s="211">
        <v>95.16</v>
      </c>
      <c r="M271" s="220">
        <v>93792</v>
      </c>
      <c r="N271" s="220">
        <v>91637</v>
      </c>
      <c r="O271" s="221">
        <v>97.7</v>
      </c>
      <c r="Q271" s="209">
        <v>53260</v>
      </c>
      <c r="R271" s="209">
        <v>50094</v>
      </c>
      <c r="S271" s="211">
        <v>94.06</v>
      </c>
      <c r="T271" s="153" t="s">
        <v>656</v>
      </c>
      <c r="U271" s="156" t="s">
        <v>664</v>
      </c>
      <c r="V271" s="35"/>
    </row>
    <row r="272" spans="1:22" x14ac:dyDescent="0.2">
      <c r="A272" s="10">
        <v>260</v>
      </c>
      <c r="B272" s="83" t="s">
        <v>445</v>
      </c>
      <c r="C272" s="14" t="s">
        <v>446</v>
      </c>
      <c r="D272" s="15" t="s">
        <v>634</v>
      </c>
      <c r="E272" s="215">
        <v>103315</v>
      </c>
      <c r="F272" s="215">
        <v>101653</v>
      </c>
      <c r="G272" s="248">
        <v>98.39</v>
      </c>
      <c r="H272" s="169"/>
      <c r="I272" s="209">
        <v>108633</v>
      </c>
      <c r="J272" s="209">
        <v>105870</v>
      </c>
      <c r="K272" s="211">
        <v>97.46</v>
      </c>
      <c r="M272" s="220">
        <v>59243</v>
      </c>
      <c r="N272" s="220">
        <v>57462</v>
      </c>
      <c r="O272" s="221">
        <v>96.99</v>
      </c>
      <c r="Q272" s="209">
        <v>30433</v>
      </c>
      <c r="R272" s="209">
        <v>27869</v>
      </c>
      <c r="S272" s="211">
        <v>91.57</v>
      </c>
      <c r="T272" s="153" t="s">
        <v>656</v>
      </c>
      <c r="U272" s="156" t="s">
        <v>664</v>
      </c>
      <c r="V272" s="35"/>
    </row>
    <row r="273" spans="1:22" x14ac:dyDescent="0.2">
      <c r="A273" s="10">
        <v>261</v>
      </c>
      <c r="B273" s="83" t="s">
        <v>447</v>
      </c>
      <c r="C273" s="14" t="s">
        <v>448</v>
      </c>
      <c r="D273" s="15" t="s">
        <v>634</v>
      </c>
      <c r="E273" s="215">
        <v>82174</v>
      </c>
      <c r="F273" s="215">
        <v>81130</v>
      </c>
      <c r="G273" s="248">
        <v>98.73</v>
      </c>
      <c r="H273" s="169"/>
      <c r="I273" s="209">
        <v>85552</v>
      </c>
      <c r="J273" s="209">
        <v>82682</v>
      </c>
      <c r="K273" s="211">
        <v>96.65</v>
      </c>
      <c r="M273" s="220">
        <v>29641</v>
      </c>
      <c r="N273" s="220">
        <v>29316</v>
      </c>
      <c r="O273" s="221">
        <v>98.9</v>
      </c>
      <c r="Q273" s="209">
        <v>20411</v>
      </c>
      <c r="R273" s="209">
        <v>19023</v>
      </c>
      <c r="S273" s="211">
        <v>93.2</v>
      </c>
      <c r="T273" s="153" t="s">
        <v>655</v>
      </c>
      <c r="U273" s="156" t="s">
        <v>666</v>
      </c>
      <c r="V273" s="35"/>
    </row>
    <row r="274" spans="1:22" x14ac:dyDescent="0.2">
      <c r="A274" s="10">
        <v>262</v>
      </c>
      <c r="B274" s="83" t="s">
        <v>449</v>
      </c>
      <c r="C274" s="14" t="s">
        <v>450</v>
      </c>
      <c r="D274" s="15" t="s">
        <v>635</v>
      </c>
      <c r="E274" s="215">
        <v>116009</v>
      </c>
      <c r="F274" s="215">
        <v>110083</v>
      </c>
      <c r="G274" s="248">
        <v>94.89</v>
      </c>
      <c r="H274" s="169"/>
      <c r="I274" s="209">
        <v>117888</v>
      </c>
      <c r="J274" s="209">
        <v>108257</v>
      </c>
      <c r="K274" s="211">
        <v>91.83</v>
      </c>
      <c r="M274" s="220">
        <v>95193</v>
      </c>
      <c r="N274" s="220">
        <v>92954</v>
      </c>
      <c r="O274" s="221">
        <v>97.65</v>
      </c>
      <c r="Q274" s="209">
        <v>56214</v>
      </c>
      <c r="R274" s="209">
        <v>51671</v>
      </c>
      <c r="S274" s="211">
        <v>91.92</v>
      </c>
      <c r="T274" s="153" t="s">
        <v>657</v>
      </c>
      <c r="U274" s="156" t="s">
        <v>661</v>
      </c>
      <c r="V274" s="35"/>
    </row>
    <row r="275" spans="1:22" x14ac:dyDescent="0.2">
      <c r="A275" s="10">
        <v>263</v>
      </c>
      <c r="B275" s="83" t="s">
        <v>451</v>
      </c>
      <c r="C275" s="14" t="s">
        <v>452</v>
      </c>
      <c r="D275" s="15" t="s">
        <v>634</v>
      </c>
      <c r="E275" s="215">
        <v>75438</v>
      </c>
      <c r="F275" s="215">
        <v>74794</v>
      </c>
      <c r="G275" s="248">
        <v>99.15</v>
      </c>
      <c r="H275" s="169"/>
      <c r="I275" s="209">
        <v>78967</v>
      </c>
      <c r="J275" s="209">
        <v>77938</v>
      </c>
      <c r="K275" s="211">
        <v>98.7</v>
      </c>
      <c r="M275" s="220">
        <v>38105</v>
      </c>
      <c r="N275" s="220">
        <v>37935</v>
      </c>
      <c r="O275" s="221">
        <v>99.55</v>
      </c>
      <c r="Q275" s="209">
        <v>21095</v>
      </c>
      <c r="R275" s="209">
        <v>21055</v>
      </c>
      <c r="S275" s="211">
        <v>99.81</v>
      </c>
      <c r="T275" s="153" t="s">
        <v>649</v>
      </c>
      <c r="U275" s="156" t="s">
        <v>665</v>
      </c>
      <c r="V275" s="35"/>
    </row>
    <row r="276" spans="1:22" x14ac:dyDescent="0.2">
      <c r="A276" s="10">
        <v>264</v>
      </c>
      <c r="B276" s="83" t="s">
        <v>453</v>
      </c>
      <c r="C276" s="14" t="s">
        <v>454</v>
      </c>
      <c r="D276" s="15" t="s">
        <v>625</v>
      </c>
      <c r="E276" s="215">
        <v>125091</v>
      </c>
      <c r="F276" s="215">
        <v>123374</v>
      </c>
      <c r="G276" s="248">
        <v>98.63</v>
      </c>
      <c r="H276" s="169"/>
      <c r="I276" s="209">
        <v>128882</v>
      </c>
      <c r="J276" s="209">
        <v>126461</v>
      </c>
      <c r="K276" s="211">
        <v>98.12</v>
      </c>
      <c r="M276" s="220">
        <v>55983</v>
      </c>
      <c r="N276" s="220">
        <v>55740</v>
      </c>
      <c r="O276" s="221">
        <v>99.57</v>
      </c>
      <c r="Q276" s="209">
        <v>32017</v>
      </c>
      <c r="R276" s="209">
        <v>30201</v>
      </c>
      <c r="S276" s="211">
        <v>94.33</v>
      </c>
      <c r="T276" s="153" t="s">
        <v>653</v>
      </c>
      <c r="U276" s="156" t="s">
        <v>658</v>
      </c>
      <c r="V276" s="35"/>
    </row>
    <row r="277" spans="1:22" x14ac:dyDescent="0.2">
      <c r="A277" s="10">
        <v>265</v>
      </c>
      <c r="B277" s="83" t="s">
        <v>455</v>
      </c>
      <c r="C277" s="14" t="s">
        <v>456</v>
      </c>
      <c r="D277" s="15" t="s">
        <v>634</v>
      </c>
      <c r="E277" s="215">
        <v>84859</v>
      </c>
      <c r="F277" s="215">
        <v>81804</v>
      </c>
      <c r="G277" s="248">
        <v>96.4</v>
      </c>
      <c r="H277" s="169"/>
      <c r="I277" s="209">
        <v>87358</v>
      </c>
      <c r="J277" s="209">
        <v>83401</v>
      </c>
      <c r="K277" s="211">
        <v>95.47</v>
      </c>
      <c r="M277" s="220">
        <v>52846</v>
      </c>
      <c r="N277" s="220">
        <v>51983</v>
      </c>
      <c r="O277" s="221">
        <v>98.37</v>
      </c>
      <c r="Q277" s="209">
        <v>37726</v>
      </c>
      <c r="R277" s="209">
        <v>35234</v>
      </c>
      <c r="S277" s="211">
        <v>93.39</v>
      </c>
      <c r="T277" s="153" t="s">
        <v>649</v>
      </c>
      <c r="U277" s="156" t="s">
        <v>665</v>
      </c>
      <c r="V277" s="35"/>
    </row>
    <row r="278" spans="1:22" x14ac:dyDescent="0.2">
      <c r="A278" s="10">
        <v>266</v>
      </c>
      <c r="B278" s="83" t="s">
        <v>614</v>
      </c>
      <c r="C278" s="14" t="s">
        <v>457</v>
      </c>
      <c r="D278" s="15" t="s">
        <v>633</v>
      </c>
      <c r="E278" s="215">
        <v>133045</v>
      </c>
      <c r="F278" s="215">
        <v>127725</v>
      </c>
      <c r="G278" s="248">
        <v>96</v>
      </c>
      <c r="H278" s="169"/>
      <c r="I278" s="209">
        <v>138224</v>
      </c>
      <c r="J278" s="209">
        <v>131793</v>
      </c>
      <c r="K278" s="211">
        <v>95.35</v>
      </c>
      <c r="M278" s="220">
        <v>113355</v>
      </c>
      <c r="N278" s="220">
        <v>111727</v>
      </c>
      <c r="O278" s="221">
        <v>98.56</v>
      </c>
      <c r="Q278" s="209">
        <v>64688</v>
      </c>
      <c r="R278" s="209">
        <v>61402</v>
      </c>
      <c r="S278" s="211">
        <v>94.92</v>
      </c>
      <c r="T278" s="153" t="s">
        <v>655</v>
      </c>
      <c r="U278" s="156" t="s">
        <v>666</v>
      </c>
      <c r="V278" s="35"/>
    </row>
    <row r="279" spans="1:22" x14ac:dyDescent="0.2">
      <c r="A279" s="10">
        <v>267</v>
      </c>
      <c r="B279" s="83" t="s">
        <v>458</v>
      </c>
      <c r="C279" s="14" t="s">
        <v>459</v>
      </c>
      <c r="D279" s="15" t="s">
        <v>635</v>
      </c>
      <c r="E279" s="215">
        <v>112090</v>
      </c>
      <c r="F279" s="215">
        <v>104824</v>
      </c>
      <c r="G279" s="248">
        <v>93.52</v>
      </c>
      <c r="H279" s="169"/>
      <c r="I279" s="209">
        <v>115825</v>
      </c>
      <c r="J279" s="209">
        <v>108817</v>
      </c>
      <c r="K279" s="211">
        <v>93.95</v>
      </c>
      <c r="M279" s="220">
        <v>57823</v>
      </c>
      <c r="N279" s="220">
        <v>56093</v>
      </c>
      <c r="O279" s="221">
        <v>97.01</v>
      </c>
      <c r="Q279" s="209">
        <v>30365</v>
      </c>
      <c r="R279" s="209">
        <v>28784</v>
      </c>
      <c r="S279" s="211">
        <v>94.79</v>
      </c>
      <c r="T279" s="153" t="s">
        <v>650</v>
      </c>
      <c r="U279" s="156" t="s">
        <v>662</v>
      </c>
      <c r="V279" s="35"/>
    </row>
    <row r="280" spans="1:22" x14ac:dyDescent="0.2">
      <c r="A280" s="10">
        <v>268</v>
      </c>
      <c r="B280" s="83" t="s">
        <v>460</v>
      </c>
      <c r="C280" s="14" t="s">
        <v>461</v>
      </c>
      <c r="D280" s="15" t="s">
        <v>634</v>
      </c>
      <c r="E280" s="215">
        <v>38396</v>
      </c>
      <c r="F280" s="215">
        <v>37586</v>
      </c>
      <c r="G280" s="248">
        <v>97.89</v>
      </c>
      <c r="H280" s="169"/>
      <c r="I280" s="209">
        <v>39823</v>
      </c>
      <c r="J280" s="209">
        <v>38788</v>
      </c>
      <c r="K280" s="211">
        <v>97.4</v>
      </c>
      <c r="M280" s="220">
        <v>35701</v>
      </c>
      <c r="N280" s="220">
        <v>35314</v>
      </c>
      <c r="O280" s="221">
        <v>98.92</v>
      </c>
      <c r="Q280" s="209">
        <v>18019</v>
      </c>
      <c r="R280" s="209">
        <v>17601</v>
      </c>
      <c r="S280" s="211">
        <v>97.68</v>
      </c>
      <c r="T280" s="153" t="s">
        <v>656</v>
      </c>
      <c r="U280" s="156" t="s">
        <v>664</v>
      </c>
      <c r="V280" s="35"/>
    </row>
    <row r="281" spans="1:22" x14ac:dyDescent="0.2">
      <c r="A281" s="10">
        <v>269</v>
      </c>
      <c r="B281" s="83" t="s">
        <v>462</v>
      </c>
      <c r="C281" s="14" t="s">
        <v>463</v>
      </c>
      <c r="D281" s="15" t="s">
        <v>634</v>
      </c>
      <c r="E281" s="215">
        <v>75776</v>
      </c>
      <c r="F281" s="215">
        <v>74410</v>
      </c>
      <c r="G281" s="248">
        <v>98.2</v>
      </c>
      <c r="H281" s="169"/>
      <c r="I281" s="209">
        <v>78610</v>
      </c>
      <c r="J281" s="209">
        <v>76497</v>
      </c>
      <c r="K281" s="211">
        <v>97.31</v>
      </c>
      <c r="M281" s="220">
        <v>21241</v>
      </c>
      <c r="N281" s="220">
        <v>20988</v>
      </c>
      <c r="O281" s="221">
        <v>98.81</v>
      </c>
      <c r="Q281" s="209">
        <v>9520</v>
      </c>
      <c r="R281" s="209">
        <v>9103</v>
      </c>
      <c r="S281" s="211">
        <v>95.62</v>
      </c>
      <c r="T281" s="153" t="s">
        <v>649</v>
      </c>
      <c r="U281" s="156" t="s">
        <v>665</v>
      </c>
      <c r="V281" s="35"/>
    </row>
    <row r="282" spans="1:22" x14ac:dyDescent="0.2">
      <c r="A282" s="10">
        <v>270</v>
      </c>
      <c r="B282" s="83" t="s">
        <v>464</v>
      </c>
      <c r="C282" s="14" t="s">
        <v>465</v>
      </c>
      <c r="D282" s="15" t="s">
        <v>634</v>
      </c>
      <c r="E282" s="215">
        <v>95367</v>
      </c>
      <c r="F282" s="215">
        <v>93781</v>
      </c>
      <c r="G282" s="248">
        <v>98.34</v>
      </c>
      <c r="H282" s="169"/>
      <c r="I282" s="209">
        <v>97908</v>
      </c>
      <c r="J282" s="209">
        <v>96075</v>
      </c>
      <c r="K282" s="211">
        <v>98.13</v>
      </c>
      <c r="M282" s="220">
        <v>30573</v>
      </c>
      <c r="N282" s="220">
        <v>30300</v>
      </c>
      <c r="O282" s="221">
        <v>99.11</v>
      </c>
      <c r="Q282" s="209">
        <v>14570</v>
      </c>
      <c r="R282" s="209">
        <v>14099</v>
      </c>
      <c r="S282" s="211">
        <v>96.77</v>
      </c>
      <c r="T282" s="153" t="s">
        <v>655</v>
      </c>
      <c r="U282" s="156" t="s">
        <v>666</v>
      </c>
      <c r="V282" s="35"/>
    </row>
    <row r="283" spans="1:22" x14ac:dyDescent="0.2">
      <c r="A283" s="10">
        <v>271</v>
      </c>
      <c r="B283" s="83" t="s">
        <v>615</v>
      </c>
      <c r="C283" s="14" t="s">
        <v>466</v>
      </c>
      <c r="D283" s="15" t="s">
        <v>633</v>
      </c>
      <c r="E283" s="215">
        <v>89196</v>
      </c>
      <c r="F283" s="215">
        <v>86550</v>
      </c>
      <c r="G283" s="248">
        <v>97.03</v>
      </c>
      <c r="H283" s="169"/>
      <c r="I283" s="209">
        <v>92395</v>
      </c>
      <c r="J283" s="209">
        <v>89708</v>
      </c>
      <c r="K283" s="211">
        <v>97.09</v>
      </c>
      <c r="M283" s="220">
        <v>77790</v>
      </c>
      <c r="N283" s="220">
        <v>75909</v>
      </c>
      <c r="O283" s="221">
        <v>97.58</v>
      </c>
      <c r="Q283" s="209">
        <v>47051</v>
      </c>
      <c r="R283" s="209">
        <v>45331</v>
      </c>
      <c r="S283" s="211">
        <v>96.34</v>
      </c>
      <c r="T283" s="153" t="s">
        <v>656</v>
      </c>
      <c r="U283" s="156" t="s">
        <v>664</v>
      </c>
      <c r="V283" s="35"/>
    </row>
    <row r="284" spans="1:22" x14ac:dyDescent="0.2">
      <c r="A284" s="10">
        <v>272</v>
      </c>
      <c r="B284" s="83" t="s">
        <v>467</v>
      </c>
      <c r="C284" s="14" t="s">
        <v>468</v>
      </c>
      <c r="D284" s="15" t="s">
        <v>634</v>
      </c>
      <c r="E284" s="215">
        <v>86977</v>
      </c>
      <c r="F284" s="215">
        <v>83576</v>
      </c>
      <c r="G284" s="248">
        <v>96.09</v>
      </c>
      <c r="H284" s="169"/>
      <c r="I284" s="209">
        <v>90152</v>
      </c>
      <c r="J284" s="209">
        <v>83532</v>
      </c>
      <c r="K284" s="211">
        <v>92.66</v>
      </c>
      <c r="M284" s="220">
        <v>28947</v>
      </c>
      <c r="N284" s="220">
        <v>28422</v>
      </c>
      <c r="O284" s="221">
        <v>98.19</v>
      </c>
      <c r="Q284" s="209">
        <v>13605</v>
      </c>
      <c r="R284" s="209">
        <v>12036</v>
      </c>
      <c r="S284" s="211">
        <v>88.47</v>
      </c>
      <c r="T284" s="153" t="s">
        <v>652</v>
      </c>
      <c r="U284" s="156" t="s">
        <v>660</v>
      </c>
      <c r="V284" s="35"/>
    </row>
    <row r="285" spans="1:22" x14ac:dyDescent="0.2">
      <c r="A285" s="10">
        <v>273</v>
      </c>
      <c r="B285" s="83" t="s">
        <v>469</v>
      </c>
      <c r="C285" s="14" t="s">
        <v>470</v>
      </c>
      <c r="D285" s="15" t="s">
        <v>634</v>
      </c>
      <c r="E285" s="215">
        <v>84303</v>
      </c>
      <c r="F285" s="215">
        <v>82709</v>
      </c>
      <c r="G285" s="248">
        <v>98.11</v>
      </c>
      <c r="H285" s="169"/>
      <c r="I285" s="209">
        <v>88604</v>
      </c>
      <c r="J285" s="209">
        <v>86545</v>
      </c>
      <c r="K285" s="211">
        <v>97.68</v>
      </c>
      <c r="M285" s="220">
        <v>56931</v>
      </c>
      <c r="N285" s="220">
        <v>55970</v>
      </c>
      <c r="O285" s="221">
        <v>98.31</v>
      </c>
      <c r="Q285" s="209">
        <v>41154</v>
      </c>
      <c r="R285" s="209">
        <v>39690</v>
      </c>
      <c r="S285" s="211">
        <v>96.44</v>
      </c>
      <c r="T285" s="153" t="s">
        <v>649</v>
      </c>
      <c r="U285" s="156" t="s">
        <v>665</v>
      </c>
      <c r="V285" s="35"/>
    </row>
    <row r="286" spans="1:22" x14ac:dyDescent="0.2">
      <c r="A286" s="10">
        <v>274</v>
      </c>
      <c r="B286" s="83" t="s">
        <v>471</v>
      </c>
      <c r="C286" s="14" t="s">
        <v>472</v>
      </c>
      <c r="D286" s="15" t="s">
        <v>634</v>
      </c>
      <c r="E286" s="215">
        <v>59940</v>
      </c>
      <c r="F286" s="215">
        <v>58809</v>
      </c>
      <c r="G286" s="248">
        <v>98.11</v>
      </c>
      <c r="H286" s="169"/>
      <c r="I286" s="209">
        <v>62323</v>
      </c>
      <c r="J286" s="209">
        <v>60852</v>
      </c>
      <c r="K286" s="211">
        <v>97.64</v>
      </c>
      <c r="M286" s="220">
        <v>39414</v>
      </c>
      <c r="N286" s="220">
        <v>39109</v>
      </c>
      <c r="O286" s="221">
        <v>99.23</v>
      </c>
      <c r="Q286" s="209">
        <v>30773</v>
      </c>
      <c r="R286" s="209">
        <v>29529</v>
      </c>
      <c r="S286" s="211">
        <v>95.96</v>
      </c>
      <c r="T286" s="153" t="s">
        <v>655</v>
      </c>
      <c r="U286" s="156" t="s">
        <v>666</v>
      </c>
      <c r="V286" s="35"/>
    </row>
    <row r="287" spans="1:22" x14ac:dyDescent="0.2">
      <c r="A287" s="10">
        <v>275</v>
      </c>
      <c r="B287" s="83" t="s">
        <v>473</v>
      </c>
      <c r="C287" s="14" t="s">
        <v>474</v>
      </c>
      <c r="D287" s="15" t="s">
        <v>634</v>
      </c>
      <c r="E287" s="215">
        <v>82034</v>
      </c>
      <c r="F287" s="215">
        <v>78515</v>
      </c>
      <c r="G287" s="248">
        <v>95.71</v>
      </c>
      <c r="H287" s="169"/>
      <c r="I287" s="209">
        <v>83938</v>
      </c>
      <c r="J287" s="209">
        <v>79688</v>
      </c>
      <c r="K287" s="211">
        <v>94.94</v>
      </c>
      <c r="M287" s="220">
        <v>35298</v>
      </c>
      <c r="N287" s="220">
        <v>34704</v>
      </c>
      <c r="O287" s="221">
        <v>98.32</v>
      </c>
      <c r="Q287" s="209">
        <v>14222</v>
      </c>
      <c r="R287" s="209">
        <v>13112</v>
      </c>
      <c r="S287" s="211">
        <v>92.2</v>
      </c>
      <c r="T287" s="153" t="s">
        <v>649</v>
      </c>
      <c r="U287" s="156" t="s">
        <v>665</v>
      </c>
      <c r="V287" s="35"/>
    </row>
    <row r="288" spans="1:22" x14ac:dyDescent="0.2">
      <c r="A288" s="10">
        <v>276</v>
      </c>
      <c r="B288" s="83" t="s">
        <v>475</v>
      </c>
      <c r="C288" s="14" t="s">
        <v>476</v>
      </c>
      <c r="D288" s="15" t="s">
        <v>634</v>
      </c>
      <c r="E288" s="215">
        <v>69047</v>
      </c>
      <c r="F288" s="215">
        <v>67921</v>
      </c>
      <c r="G288" s="248">
        <v>98.37</v>
      </c>
      <c r="H288" s="169"/>
      <c r="I288" s="209">
        <v>71471</v>
      </c>
      <c r="J288" s="209">
        <v>69855</v>
      </c>
      <c r="K288" s="211">
        <v>97.74</v>
      </c>
      <c r="M288" s="220">
        <v>29494</v>
      </c>
      <c r="N288" s="220">
        <v>29179</v>
      </c>
      <c r="O288" s="221">
        <v>98.93</v>
      </c>
      <c r="Q288" s="209">
        <v>22381</v>
      </c>
      <c r="R288" s="209">
        <v>20859</v>
      </c>
      <c r="S288" s="211">
        <v>93.2</v>
      </c>
      <c r="T288" s="153" t="s">
        <v>652</v>
      </c>
      <c r="U288" s="156" t="s">
        <v>660</v>
      </c>
      <c r="V288" s="35"/>
    </row>
    <row r="289" spans="1:22" x14ac:dyDescent="0.2">
      <c r="A289" s="10">
        <v>277</v>
      </c>
      <c r="B289" s="83" t="s">
        <v>616</v>
      </c>
      <c r="C289" s="14" t="s">
        <v>477</v>
      </c>
      <c r="D289" s="15" t="s">
        <v>633</v>
      </c>
      <c r="E289" s="215">
        <v>80865</v>
      </c>
      <c r="F289" s="215">
        <v>79848</v>
      </c>
      <c r="G289" s="248">
        <v>98.74</v>
      </c>
      <c r="H289" s="169"/>
      <c r="I289" s="209">
        <v>82461</v>
      </c>
      <c r="J289" s="209">
        <v>80778</v>
      </c>
      <c r="K289" s="211">
        <v>97.96</v>
      </c>
      <c r="M289" s="220">
        <v>127217</v>
      </c>
      <c r="N289" s="220">
        <v>124955</v>
      </c>
      <c r="O289" s="221">
        <v>98.22</v>
      </c>
      <c r="Q289" s="209">
        <v>78951</v>
      </c>
      <c r="R289" s="209">
        <v>76440</v>
      </c>
      <c r="S289" s="211">
        <v>96.82</v>
      </c>
      <c r="T289" s="153" t="s">
        <v>652</v>
      </c>
      <c r="U289" s="156" t="s">
        <v>660</v>
      </c>
      <c r="V289" s="35"/>
    </row>
    <row r="290" spans="1:22" x14ac:dyDescent="0.2">
      <c r="A290" s="10">
        <v>278</v>
      </c>
      <c r="B290" s="83" t="s">
        <v>617</v>
      </c>
      <c r="C290" s="14" t="s">
        <v>478</v>
      </c>
      <c r="D290" s="15" t="s">
        <v>634</v>
      </c>
      <c r="E290" s="215">
        <v>94259</v>
      </c>
      <c r="F290" s="215">
        <v>92829</v>
      </c>
      <c r="G290" s="248">
        <v>98.48</v>
      </c>
      <c r="H290" s="169"/>
      <c r="I290" s="209">
        <v>97976</v>
      </c>
      <c r="J290" s="209">
        <v>95897</v>
      </c>
      <c r="K290" s="211">
        <v>97.88</v>
      </c>
      <c r="M290" s="220">
        <v>59828</v>
      </c>
      <c r="N290" s="220">
        <v>59489</v>
      </c>
      <c r="O290" s="221">
        <v>99.43</v>
      </c>
      <c r="Q290" s="209">
        <v>39613</v>
      </c>
      <c r="R290" s="209">
        <v>38537</v>
      </c>
      <c r="S290" s="211">
        <v>97.28</v>
      </c>
      <c r="T290" s="153" t="s">
        <v>649</v>
      </c>
      <c r="U290" s="156" t="s">
        <v>665</v>
      </c>
      <c r="V290" s="35"/>
    </row>
    <row r="291" spans="1:22" x14ac:dyDescent="0.2">
      <c r="A291" s="10">
        <v>279</v>
      </c>
      <c r="B291" s="83" t="s">
        <v>618</v>
      </c>
      <c r="C291" s="14" t="s">
        <v>479</v>
      </c>
      <c r="D291" s="15" t="s">
        <v>633</v>
      </c>
      <c r="E291" s="215">
        <v>86107</v>
      </c>
      <c r="F291" s="215">
        <v>82361</v>
      </c>
      <c r="G291" s="248">
        <v>95.65</v>
      </c>
      <c r="H291" s="169"/>
      <c r="I291" s="209">
        <v>87550</v>
      </c>
      <c r="J291" s="209">
        <v>83248</v>
      </c>
      <c r="K291" s="211">
        <v>95.09</v>
      </c>
      <c r="M291" s="220">
        <v>34356</v>
      </c>
      <c r="N291" s="220">
        <v>32672</v>
      </c>
      <c r="O291" s="221">
        <v>95.1</v>
      </c>
      <c r="Q291" s="209">
        <v>11929</v>
      </c>
      <c r="R291" s="209">
        <v>10498</v>
      </c>
      <c r="S291" s="211">
        <v>88</v>
      </c>
      <c r="T291" s="153" t="s">
        <v>655</v>
      </c>
      <c r="U291" s="156" t="s">
        <v>666</v>
      </c>
      <c r="V291" s="35"/>
    </row>
    <row r="292" spans="1:22" x14ac:dyDescent="0.2">
      <c r="A292" s="10">
        <v>280</v>
      </c>
      <c r="B292" s="83" t="s">
        <v>480</v>
      </c>
      <c r="C292" s="14" t="s">
        <v>481</v>
      </c>
      <c r="D292" s="15" t="s">
        <v>634</v>
      </c>
      <c r="E292" s="215">
        <v>46441</v>
      </c>
      <c r="F292" s="215">
        <v>45417</v>
      </c>
      <c r="G292" s="248">
        <v>97.8</v>
      </c>
      <c r="H292" s="169"/>
      <c r="I292" s="209">
        <v>48254</v>
      </c>
      <c r="J292" s="209">
        <v>46966</v>
      </c>
      <c r="K292" s="211">
        <v>97.33</v>
      </c>
      <c r="M292" s="220">
        <v>11814</v>
      </c>
      <c r="N292" s="220">
        <v>11626</v>
      </c>
      <c r="O292" s="221">
        <v>98.41</v>
      </c>
      <c r="Q292" s="209">
        <v>5503</v>
      </c>
      <c r="R292" s="209">
        <v>5278</v>
      </c>
      <c r="S292" s="211">
        <v>95.91</v>
      </c>
      <c r="T292" s="153" t="s">
        <v>655</v>
      </c>
      <c r="U292" s="156" t="s">
        <v>666</v>
      </c>
      <c r="V292" s="35"/>
    </row>
    <row r="293" spans="1:22" x14ac:dyDescent="0.2">
      <c r="A293" s="10">
        <v>281</v>
      </c>
      <c r="B293" s="83" t="s">
        <v>482</v>
      </c>
      <c r="C293" s="14" t="s">
        <v>483</v>
      </c>
      <c r="D293" s="15" t="s">
        <v>624</v>
      </c>
      <c r="E293" s="215">
        <v>133065</v>
      </c>
      <c r="F293" s="215">
        <v>127677</v>
      </c>
      <c r="G293" s="248">
        <v>95.95</v>
      </c>
      <c r="H293" s="169"/>
      <c r="I293" s="209">
        <v>140313</v>
      </c>
      <c r="J293" s="209">
        <v>126784</v>
      </c>
      <c r="K293" s="211">
        <v>90.36</v>
      </c>
      <c r="M293" s="220">
        <v>450375</v>
      </c>
      <c r="N293" s="220">
        <v>448276</v>
      </c>
      <c r="O293" s="221">
        <v>99.53</v>
      </c>
      <c r="Q293" s="209">
        <v>353439</v>
      </c>
      <c r="R293" s="209">
        <v>338700</v>
      </c>
      <c r="S293" s="211">
        <v>95.83</v>
      </c>
      <c r="T293" s="153" t="s">
        <v>653</v>
      </c>
      <c r="U293" s="156" t="s">
        <v>658</v>
      </c>
      <c r="V293" s="35"/>
    </row>
    <row r="294" spans="1:22" x14ac:dyDescent="0.2">
      <c r="A294" s="10">
        <v>282</v>
      </c>
      <c r="B294" s="83" t="s">
        <v>484</v>
      </c>
      <c r="C294" s="14" t="s">
        <v>485</v>
      </c>
      <c r="D294" s="15" t="s">
        <v>635</v>
      </c>
      <c r="E294" s="215">
        <v>121439</v>
      </c>
      <c r="F294" s="215">
        <v>118720</v>
      </c>
      <c r="G294" s="248">
        <v>97.76</v>
      </c>
      <c r="H294" s="169"/>
      <c r="I294" s="209">
        <v>126554</v>
      </c>
      <c r="J294" s="209">
        <v>122982</v>
      </c>
      <c r="K294" s="211">
        <v>97.18</v>
      </c>
      <c r="M294" s="220">
        <v>164208</v>
      </c>
      <c r="N294" s="220">
        <v>160918</v>
      </c>
      <c r="O294" s="221">
        <v>98</v>
      </c>
      <c r="Q294" s="209">
        <v>76682</v>
      </c>
      <c r="R294" s="209">
        <v>73016</v>
      </c>
      <c r="S294" s="211">
        <v>95.22</v>
      </c>
      <c r="T294" s="153" t="s">
        <v>650</v>
      </c>
      <c r="U294" s="156" t="s">
        <v>662</v>
      </c>
      <c r="V294" s="35"/>
    </row>
    <row r="295" spans="1:22" x14ac:dyDescent="0.2">
      <c r="A295" s="10">
        <v>283</v>
      </c>
      <c r="B295" s="83" t="s">
        <v>486</v>
      </c>
      <c r="C295" s="14" t="s">
        <v>487</v>
      </c>
      <c r="D295" s="15" t="s">
        <v>634</v>
      </c>
      <c r="E295" s="215">
        <v>83065</v>
      </c>
      <c r="F295" s="215">
        <v>81476</v>
      </c>
      <c r="G295" s="248">
        <v>98.09</v>
      </c>
      <c r="H295" s="169"/>
      <c r="I295" s="209">
        <v>86358</v>
      </c>
      <c r="J295" s="209">
        <v>84216</v>
      </c>
      <c r="K295" s="211">
        <v>97.52</v>
      </c>
      <c r="M295" s="220">
        <v>55715</v>
      </c>
      <c r="N295" s="220">
        <v>54616</v>
      </c>
      <c r="O295" s="221">
        <v>98.03</v>
      </c>
      <c r="Q295" s="209">
        <v>26317</v>
      </c>
      <c r="R295" s="209">
        <v>25424</v>
      </c>
      <c r="S295" s="211">
        <v>96.61</v>
      </c>
      <c r="T295" s="153" t="s">
        <v>649</v>
      </c>
      <c r="U295" s="156" t="s">
        <v>665</v>
      </c>
      <c r="V295" s="35"/>
    </row>
    <row r="296" spans="1:22" x14ac:dyDescent="0.2">
      <c r="A296" s="10">
        <v>284</v>
      </c>
      <c r="B296" s="83" t="s">
        <v>488</v>
      </c>
      <c r="C296" s="14" t="s">
        <v>489</v>
      </c>
      <c r="D296" s="15" t="s">
        <v>634</v>
      </c>
      <c r="E296" s="215">
        <v>66783</v>
      </c>
      <c r="F296" s="215">
        <v>65965</v>
      </c>
      <c r="G296" s="248">
        <v>98.78</v>
      </c>
      <c r="H296" s="169"/>
      <c r="I296" s="209">
        <v>69823</v>
      </c>
      <c r="J296" s="209">
        <v>68366</v>
      </c>
      <c r="K296" s="211">
        <v>97.91</v>
      </c>
      <c r="M296" s="220">
        <v>45206</v>
      </c>
      <c r="N296" s="220">
        <v>44949</v>
      </c>
      <c r="O296" s="221">
        <v>99.43</v>
      </c>
      <c r="Q296" s="209">
        <v>35300</v>
      </c>
      <c r="R296" s="209">
        <v>32834</v>
      </c>
      <c r="S296" s="211">
        <v>93.01</v>
      </c>
      <c r="T296" s="153" t="s">
        <v>652</v>
      </c>
      <c r="U296" s="156" t="s">
        <v>660</v>
      </c>
      <c r="V296" s="35"/>
    </row>
    <row r="297" spans="1:22" x14ac:dyDescent="0.2">
      <c r="A297" s="10">
        <v>285</v>
      </c>
      <c r="B297" s="83" t="s">
        <v>490</v>
      </c>
      <c r="C297" s="14" t="s">
        <v>491</v>
      </c>
      <c r="D297" s="15" t="s">
        <v>634</v>
      </c>
      <c r="E297" s="215">
        <v>101423</v>
      </c>
      <c r="F297" s="215">
        <v>99671</v>
      </c>
      <c r="G297" s="248">
        <v>98.27</v>
      </c>
      <c r="H297" s="169"/>
      <c r="I297" s="209">
        <v>107384</v>
      </c>
      <c r="J297" s="209">
        <v>104118</v>
      </c>
      <c r="K297" s="211">
        <v>96.96</v>
      </c>
      <c r="M297" s="220">
        <v>63228</v>
      </c>
      <c r="N297" s="220">
        <v>62713</v>
      </c>
      <c r="O297" s="221">
        <v>99.19</v>
      </c>
      <c r="Q297" s="209">
        <v>49460</v>
      </c>
      <c r="R297" s="209">
        <v>46230</v>
      </c>
      <c r="S297" s="211">
        <v>93.47</v>
      </c>
      <c r="T297" s="153" t="s">
        <v>649</v>
      </c>
      <c r="U297" s="156" t="s">
        <v>665</v>
      </c>
      <c r="V297" s="35"/>
    </row>
    <row r="298" spans="1:22" x14ac:dyDescent="0.2">
      <c r="A298" s="10">
        <v>286</v>
      </c>
      <c r="B298" s="83" t="s">
        <v>492</v>
      </c>
      <c r="C298" s="14" t="s">
        <v>493</v>
      </c>
      <c r="D298" s="15" t="s">
        <v>635</v>
      </c>
      <c r="E298" s="215">
        <v>171696</v>
      </c>
      <c r="F298" s="215">
        <v>163698</v>
      </c>
      <c r="G298" s="248">
        <v>95.34</v>
      </c>
      <c r="H298" s="169"/>
      <c r="I298" s="209">
        <v>174537</v>
      </c>
      <c r="J298" s="209">
        <v>164923</v>
      </c>
      <c r="K298" s="211">
        <v>94.49</v>
      </c>
      <c r="M298" s="220">
        <v>132930</v>
      </c>
      <c r="N298" s="220">
        <v>130934</v>
      </c>
      <c r="O298" s="221">
        <v>98.5</v>
      </c>
      <c r="Q298" s="209">
        <v>94312</v>
      </c>
      <c r="R298" s="209">
        <v>88808</v>
      </c>
      <c r="S298" s="211">
        <v>94.16</v>
      </c>
      <c r="T298" s="153" t="s">
        <v>654</v>
      </c>
      <c r="U298" s="156" t="s">
        <v>659</v>
      </c>
      <c r="V298" s="35"/>
    </row>
    <row r="299" spans="1:22" x14ac:dyDescent="0.2">
      <c r="A299" s="10">
        <v>287</v>
      </c>
      <c r="B299" s="83" t="s">
        <v>494</v>
      </c>
      <c r="C299" s="14" t="s">
        <v>495</v>
      </c>
      <c r="D299" s="15" t="s">
        <v>635</v>
      </c>
      <c r="E299" s="215">
        <v>139539</v>
      </c>
      <c r="F299" s="215">
        <v>131184</v>
      </c>
      <c r="G299" s="248">
        <v>94.01</v>
      </c>
      <c r="H299" s="169"/>
      <c r="I299" s="209">
        <v>140924</v>
      </c>
      <c r="J299" s="209">
        <v>130355</v>
      </c>
      <c r="K299" s="211">
        <v>92.5</v>
      </c>
      <c r="M299" s="220">
        <v>74835</v>
      </c>
      <c r="N299" s="220">
        <v>72780</v>
      </c>
      <c r="O299" s="221">
        <v>97.25</v>
      </c>
      <c r="Q299" s="209">
        <v>48868</v>
      </c>
      <c r="R299" s="209">
        <v>42935</v>
      </c>
      <c r="S299" s="211">
        <v>87.86</v>
      </c>
      <c r="T299" s="153" t="s">
        <v>656</v>
      </c>
      <c r="U299" s="156" t="s">
        <v>664</v>
      </c>
      <c r="V299" s="35"/>
    </row>
    <row r="300" spans="1:22" x14ac:dyDescent="0.2">
      <c r="A300" s="10">
        <v>288</v>
      </c>
      <c r="B300" s="83" t="s">
        <v>496</v>
      </c>
      <c r="C300" s="14" t="s">
        <v>497</v>
      </c>
      <c r="D300" s="15" t="s">
        <v>625</v>
      </c>
      <c r="E300" s="215">
        <v>133007</v>
      </c>
      <c r="F300" s="215">
        <v>127432</v>
      </c>
      <c r="G300" s="248">
        <v>95.81</v>
      </c>
      <c r="H300" s="169"/>
      <c r="I300" s="209">
        <v>138117</v>
      </c>
      <c r="J300" s="209">
        <v>129370</v>
      </c>
      <c r="K300" s="211">
        <v>93.67</v>
      </c>
      <c r="M300" s="220">
        <v>66194</v>
      </c>
      <c r="N300" s="220">
        <v>63483</v>
      </c>
      <c r="O300" s="221">
        <v>95.9</v>
      </c>
      <c r="Q300" s="209">
        <v>39663</v>
      </c>
      <c r="R300" s="209">
        <v>31093</v>
      </c>
      <c r="S300" s="211">
        <v>78.39</v>
      </c>
      <c r="T300" s="153" t="s">
        <v>653</v>
      </c>
      <c r="U300" s="156" t="s">
        <v>658</v>
      </c>
      <c r="V300" s="35"/>
    </row>
    <row r="301" spans="1:22" x14ac:dyDescent="0.2">
      <c r="A301" s="10">
        <v>289</v>
      </c>
      <c r="B301" s="83" t="s">
        <v>498</v>
      </c>
      <c r="C301" s="14" t="s">
        <v>499</v>
      </c>
      <c r="D301" s="15" t="s">
        <v>624</v>
      </c>
      <c r="E301" s="215">
        <v>106881</v>
      </c>
      <c r="F301" s="215">
        <v>104957</v>
      </c>
      <c r="G301" s="248">
        <v>98.2</v>
      </c>
      <c r="H301" s="169"/>
      <c r="I301" s="209">
        <v>110970</v>
      </c>
      <c r="J301" s="209">
        <v>106431</v>
      </c>
      <c r="K301" s="211">
        <v>95.91</v>
      </c>
      <c r="M301" s="220">
        <v>126693</v>
      </c>
      <c r="N301" s="220">
        <v>124439</v>
      </c>
      <c r="O301" s="221">
        <v>98.22</v>
      </c>
      <c r="Q301" s="209">
        <v>65745</v>
      </c>
      <c r="R301" s="209">
        <v>56964</v>
      </c>
      <c r="S301" s="211">
        <v>86.64</v>
      </c>
      <c r="T301" s="154" t="s">
        <v>653</v>
      </c>
      <c r="U301" s="156" t="s">
        <v>658</v>
      </c>
      <c r="V301" s="35"/>
    </row>
    <row r="302" spans="1:22" x14ac:dyDescent="0.2">
      <c r="A302" s="10">
        <v>290</v>
      </c>
      <c r="B302" s="83" t="s">
        <v>619</v>
      </c>
      <c r="C302" s="14" t="s">
        <v>500</v>
      </c>
      <c r="D302" s="15" t="s">
        <v>633</v>
      </c>
      <c r="E302" s="215">
        <v>119855</v>
      </c>
      <c r="F302" s="215">
        <v>116191</v>
      </c>
      <c r="G302" s="248">
        <v>96.94</v>
      </c>
      <c r="H302" s="169"/>
      <c r="I302" s="209">
        <v>123903</v>
      </c>
      <c r="J302" s="209">
        <v>119086</v>
      </c>
      <c r="K302" s="211">
        <v>96.11</v>
      </c>
      <c r="M302" s="220">
        <v>108756</v>
      </c>
      <c r="N302" s="220">
        <v>105094</v>
      </c>
      <c r="O302" s="221">
        <v>96.63</v>
      </c>
      <c r="Q302" s="209">
        <v>66323</v>
      </c>
      <c r="R302" s="209">
        <v>60514</v>
      </c>
      <c r="S302" s="211">
        <v>91.24</v>
      </c>
      <c r="T302" s="153" t="s">
        <v>650</v>
      </c>
      <c r="U302" s="156" t="s">
        <v>662</v>
      </c>
      <c r="V302" s="35"/>
    </row>
    <row r="303" spans="1:22" x14ac:dyDescent="0.2">
      <c r="A303" s="10">
        <v>291</v>
      </c>
      <c r="B303" s="83" t="s">
        <v>501</v>
      </c>
      <c r="C303" s="14" t="s">
        <v>502</v>
      </c>
      <c r="D303" s="15" t="s">
        <v>634</v>
      </c>
      <c r="E303" s="215">
        <v>102183</v>
      </c>
      <c r="F303" s="215">
        <v>100287</v>
      </c>
      <c r="G303" s="248">
        <v>98.14</v>
      </c>
      <c r="H303" s="169"/>
      <c r="I303" s="209">
        <v>106312</v>
      </c>
      <c r="J303" s="209">
        <v>104386</v>
      </c>
      <c r="K303" s="211">
        <v>98.19</v>
      </c>
      <c r="M303" s="220">
        <v>70730</v>
      </c>
      <c r="N303" s="220">
        <v>69476</v>
      </c>
      <c r="O303" s="221">
        <v>98.23</v>
      </c>
      <c r="Q303" s="209">
        <v>44494</v>
      </c>
      <c r="R303" s="209">
        <v>42721</v>
      </c>
      <c r="S303" s="211">
        <v>96.02</v>
      </c>
      <c r="T303" s="153" t="s">
        <v>656</v>
      </c>
      <c r="U303" s="156" t="s">
        <v>664</v>
      </c>
      <c r="V303" s="35"/>
    </row>
    <row r="304" spans="1:22" x14ac:dyDescent="0.2">
      <c r="A304" s="10">
        <v>292</v>
      </c>
      <c r="B304" s="83" t="s">
        <v>503</v>
      </c>
      <c r="C304" s="14" t="s">
        <v>504</v>
      </c>
      <c r="D304" s="15" t="s">
        <v>634</v>
      </c>
      <c r="E304" s="215">
        <v>61125</v>
      </c>
      <c r="F304" s="215">
        <v>59465</v>
      </c>
      <c r="G304" s="248">
        <v>97.28</v>
      </c>
      <c r="H304" s="169"/>
      <c r="I304" s="209">
        <v>62905</v>
      </c>
      <c r="J304" s="209">
        <v>60697</v>
      </c>
      <c r="K304" s="211">
        <v>96.49</v>
      </c>
      <c r="M304" s="220">
        <v>65463</v>
      </c>
      <c r="N304" s="220">
        <v>63984</v>
      </c>
      <c r="O304" s="221">
        <v>97.74</v>
      </c>
      <c r="Q304" s="209">
        <v>28574</v>
      </c>
      <c r="R304" s="209">
        <v>26685</v>
      </c>
      <c r="S304" s="211">
        <v>93.39</v>
      </c>
      <c r="T304" s="153" t="s">
        <v>652</v>
      </c>
      <c r="U304" s="156" t="s">
        <v>660</v>
      </c>
      <c r="V304" s="35"/>
    </row>
    <row r="305" spans="1:22" x14ac:dyDescent="0.2">
      <c r="A305" s="10">
        <v>293</v>
      </c>
      <c r="B305" s="83" t="s">
        <v>505</v>
      </c>
      <c r="C305" s="14" t="s">
        <v>506</v>
      </c>
      <c r="D305" s="15" t="s">
        <v>634</v>
      </c>
      <c r="E305" s="215">
        <v>109361</v>
      </c>
      <c r="F305" s="215">
        <v>107219</v>
      </c>
      <c r="G305" s="248">
        <v>98.04</v>
      </c>
      <c r="H305" s="169"/>
      <c r="I305" s="209">
        <v>114765</v>
      </c>
      <c r="J305" s="209">
        <v>111696</v>
      </c>
      <c r="K305" s="211">
        <v>97.33</v>
      </c>
      <c r="M305" s="220">
        <v>37524</v>
      </c>
      <c r="N305" s="220">
        <v>36451</v>
      </c>
      <c r="O305" s="221">
        <v>97.14</v>
      </c>
      <c r="Q305" s="209">
        <v>16572</v>
      </c>
      <c r="R305" s="209">
        <v>15990</v>
      </c>
      <c r="S305" s="211">
        <v>96.49</v>
      </c>
      <c r="T305" s="153" t="s">
        <v>649</v>
      </c>
      <c r="U305" s="156" t="s">
        <v>665</v>
      </c>
      <c r="V305" s="35"/>
    </row>
    <row r="306" spans="1:22" x14ac:dyDescent="0.2">
      <c r="A306" s="10">
        <v>294</v>
      </c>
      <c r="B306" s="83" t="s">
        <v>507</v>
      </c>
      <c r="C306" s="14" t="s">
        <v>508</v>
      </c>
      <c r="D306" s="15" t="s">
        <v>634</v>
      </c>
      <c r="E306" s="215">
        <v>131849</v>
      </c>
      <c r="F306" s="215">
        <v>129345</v>
      </c>
      <c r="G306" s="248">
        <v>98.1</v>
      </c>
      <c r="H306" s="169"/>
      <c r="I306" s="209">
        <v>138203</v>
      </c>
      <c r="J306" s="209">
        <v>132805</v>
      </c>
      <c r="K306" s="211">
        <v>96.09</v>
      </c>
      <c r="M306" s="220">
        <v>32328</v>
      </c>
      <c r="N306" s="220">
        <v>31692</v>
      </c>
      <c r="O306" s="221">
        <v>98.03</v>
      </c>
      <c r="Q306" s="209">
        <v>17806</v>
      </c>
      <c r="R306" s="209">
        <v>16231</v>
      </c>
      <c r="S306" s="211">
        <v>91.15</v>
      </c>
      <c r="T306" s="153" t="s">
        <v>649</v>
      </c>
      <c r="U306" s="156" t="s">
        <v>665</v>
      </c>
      <c r="V306" s="35"/>
    </row>
    <row r="307" spans="1:22" x14ac:dyDescent="0.2">
      <c r="A307" s="10">
        <v>295</v>
      </c>
      <c r="B307" s="83" t="s">
        <v>509</v>
      </c>
      <c r="C307" s="14" t="s">
        <v>510</v>
      </c>
      <c r="D307" s="15" t="s">
        <v>634</v>
      </c>
      <c r="E307" s="215">
        <v>42240</v>
      </c>
      <c r="F307" s="215">
        <v>41450</v>
      </c>
      <c r="G307" s="248">
        <v>98.13</v>
      </c>
      <c r="H307" s="169"/>
      <c r="I307" s="209">
        <v>44335</v>
      </c>
      <c r="J307" s="209">
        <v>41046</v>
      </c>
      <c r="K307" s="211">
        <v>92.58</v>
      </c>
      <c r="M307" s="220">
        <v>28913</v>
      </c>
      <c r="N307" s="220">
        <v>28690</v>
      </c>
      <c r="O307" s="221">
        <v>99.23</v>
      </c>
      <c r="Q307" s="209">
        <v>18788</v>
      </c>
      <c r="R307" s="209">
        <v>17932</v>
      </c>
      <c r="S307" s="211">
        <v>95.44</v>
      </c>
      <c r="T307" s="153" t="s">
        <v>651</v>
      </c>
      <c r="U307" s="156" t="s">
        <v>663</v>
      </c>
      <c r="V307" s="35"/>
    </row>
    <row r="308" spans="1:22" x14ac:dyDescent="0.2">
      <c r="A308" s="10">
        <v>296</v>
      </c>
      <c r="B308" s="83" t="s">
        <v>511</v>
      </c>
      <c r="C308" s="14" t="s">
        <v>512</v>
      </c>
      <c r="D308" s="15" t="s">
        <v>634</v>
      </c>
      <c r="E308" s="215">
        <v>76023</v>
      </c>
      <c r="F308" s="215">
        <v>74156</v>
      </c>
      <c r="G308" s="248">
        <v>97.54</v>
      </c>
      <c r="H308" s="169"/>
      <c r="I308" s="209">
        <v>78917</v>
      </c>
      <c r="J308" s="209">
        <v>75023</v>
      </c>
      <c r="K308" s="211">
        <v>95.07</v>
      </c>
      <c r="M308" s="220">
        <v>61472</v>
      </c>
      <c r="N308" s="220">
        <v>61055</v>
      </c>
      <c r="O308" s="221">
        <v>99.32</v>
      </c>
      <c r="Q308" s="209">
        <v>43462</v>
      </c>
      <c r="R308" s="209">
        <v>41743</v>
      </c>
      <c r="S308" s="211">
        <v>96.04</v>
      </c>
      <c r="T308" s="153" t="s">
        <v>652</v>
      </c>
      <c r="U308" s="156" t="s">
        <v>660</v>
      </c>
      <c r="V308" s="35"/>
    </row>
    <row r="309" spans="1:22" x14ac:dyDescent="0.2">
      <c r="A309" s="10">
        <v>297</v>
      </c>
      <c r="B309" s="83" t="s">
        <v>620</v>
      </c>
      <c r="C309" s="14" t="s">
        <v>513</v>
      </c>
      <c r="D309" s="15" t="s">
        <v>633</v>
      </c>
      <c r="E309" s="215">
        <v>118540</v>
      </c>
      <c r="F309" s="215">
        <v>116746</v>
      </c>
      <c r="G309" s="248">
        <v>98.49</v>
      </c>
      <c r="H309" s="169"/>
      <c r="I309" s="209">
        <v>123532</v>
      </c>
      <c r="J309" s="209">
        <v>118440</v>
      </c>
      <c r="K309" s="211">
        <v>95.88</v>
      </c>
      <c r="M309" s="220">
        <v>89028</v>
      </c>
      <c r="N309" s="220">
        <v>88069</v>
      </c>
      <c r="O309" s="221">
        <v>98.92</v>
      </c>
      <c r="Q309" s="209">
        <v>52324</v>
      </c>
      <c r="R309" s="209">
        <v>49818</v>
      </c>
      <c r="S309" s="211">
        <v>95.21</v>
      </c>
      <c r="T309" s="153" t="s">
        <v>649</v>
      </c>
      <c r="U309" s="156" t="s">
        <v>665</v>
      </c>
      <c r="V309" s="35"/>
    </row>
    <row r="310" spans="1:22" x14ac:dyDescent="0.2">
      <c r="A310" s="10">
        <v>298</v>
      </c>
      <c r="B310" s="83" t="s">
        <v>514</v>
      </c>
      <c r="C310" s="14" t="s">
        <v>515</v>
      </c>
      <c r="D310" s="15" t="s">
        <v>634</v>
      </c>
      <c r="E310" s="215">
        <v>41235</v>
      </c>
      <c r="F310" s="215">
        <v>40290</v>
      </c>
      <c r="G310" s="248">
        <v>97.71</v>
      </c>
      <c r="H310" s="169"/>
      <c r="I310" s="209">
        <v>42737</v>
      </c>
      <c r="J310" s="209">
        <v>41596</v>
      </c>
      <c r="K310" s="211">
        <v>97.33</v>
      </c>
      <c r="M310" s="220">
        <v>10690</v>
      </c>
      <c r="N310" s="220">
        <v>10436</v>
      </c>
      <c r="O310" s="221">
        <v>97.62</v>
      </c>
      <c r="Q310" s="209">
        <v>5172</v>
      </c>
      <c r="R310" s="209">
        <v>4734</v>
      </c>
      <c r="S310" s="211">
        <v>91.53</v>
      </c>
      <c r="T310" s="153" t="s">
        <v>655</v>
      </c>
      <c r="U310" s="156" t="s">
        <v>666</v>
      </c>
      <c r="V310" s="35"/>
    </row>
    <row r="311" spans="1:22" x14ac:dyDescent="0.2">
      <c r="A311" s="10">
        <v>299</v>
      </c>
      <c r="B311" s="83" t="s">
        <v>516</v>
      </c>
      <c r="C311" s="14" t="s">
        <v>517</v>
      </c>
      <c r="D311" s="15" t="s">
        <v>634</v>
      </c>
      <c r="E311" s="215">
        <v>66776</v>
      </c>
      <c r="F311" s="215">
        <v>64424</v>
      </c>
      <c r="G311" s="248">
        <v>96.48</v>
      </c>
      <c r="H311" s="169"/>
      <c r="I311" s="209">
        <v>68958</v>
      </c>
      <c r="J311" s="209">
        <v>64319</v>
      </c>
      <c r="K311" s="211">
        <v>93.27</v>
      </c>
      <c r="M311" s="220">
        <v>31930</v>
      </c>
      <c r="N311" s="220">
        <v>31423</v>
      </c>
      <c r="O311" s="221">
        <v>98.41</v>
      </c>
      <c r="Q311" s="209">
        <v>22611</v>
      </c>
      <c r="R311" s="209">
        <v>19900</v>
      </c>
      <c r="S311" s="211">
        <v>88.01</v>
      </c>
      <c r="T311" s="153" t="s">
        <v>650</v>
      </c>
      <c r="U311" s="156" t="s">
        <v>662</v>
      </c>
      <c r="V311" s="35"/>
    </row>
    <row r="312" spans="1:22" x14ac:dyDescent="0.2">
      <c r="A312" s="10">
        <v>300</v>
      </c>
      <c r="B312" s="83" t="s">
        <v>518</v>
      </c>
      <c r="C312" s="14" t="s">
        <v>519</v>
      </c>
      <c r="D312" s="15" t="s">
        <v>634</v>
      </c>
      <c r="E312" s="215">
        <v>55344</v>
      </c>
      <c r="F312" s="215">
        <v>54235</v>
      </c>
      <c r="G312" s="248">
        <v>98</v>
      </c>
      <c r="H312" s="169"/>
      <c r="I312" s="209">
        <v>57399</v>
      </c>
      <c r="J312" s="209">
        <v>56255</v>
      </c>
      <c r="K312" s="211">
        <v>98.01</v>
      </c>
      <c r="M312" s="220">
        <v>17772</v>
      </c>
      <c r="N312" s="220">
        <v>17573</v>
      </c>
      <c r="O312" s="221">
        <v>98.88</v>
      </c>
      <c r="Q312" s="209">
        <v>11868</v>
      </c>
      <c r="R312" s="209">
        <v>11623</v>
      </c>
      <c r="S312" s="211">
        <v>97.94</v>
      </c>
      <c r="T312" s="153" t="s">
        <v>651</v>
      </c>
      <c r="U312" s="156" t="s">
        <v>663</v>
      </c>
      <c r="V312" s="35"/>
    </row>
    <row r="313" spans="1:22" x14ac:dyDescent="0.2">
      <c r="A313" s="10">
        <v>301</v>
      </c>
      <c r="B313" s="83" t="s">
        <v>520</v>
      </c>
      <c r="C313" s="14" t="s">
        <v>521</v>
      </c>
      <c r="D313" s="15" t="s">
        <v>634</v>
      </c>
      <c r="E313" s="215">
        <v>82523</v>
      </c>
      <c r="F313" s="215">
        <v>81159</v>
      </c>
      <c r="G313" s="248">
        <v>98.35</v>
      </c>
      <c r="H313" s="169"/>
      <c r="I313" s="209">
        <v>87281</v>
      </c>
      <c r="J313" s="209">
        <v>84687</v>
      </c>
      <c r="K313" s="211">
        <v>97.03</v>
      </c>
      <c r="M313" s="220">
        <v>38857</v>
      </c>
      <c r="N313" s="220">
        <v>38252</v>
      </c>
      <c r="O313" s="221">
        <v>98.44</v>
      </c>
      <c r="Q313" s="209">
        <v>23182</v>
      </c>
      <c r="R313" s="209">
        <v>21428</v>
      </c>
      <c r="S313" s="211">
        <v>92.43</v>
      </c>
      <c r="T313" s="153" t="s">
        <v>649</v>
      </c>
      <c r="U313" s="156" t="s">
        <v>665</v>
      </c>
      <c r="V313" s="35"/>
    </row>
    <row r="314" spans="1:22" x14ac:dyDescent="0.2">
      <c r="A314" s="10">
        <v>302</v>
      </c>
      <c r="B314" s="200" t="s">
        <v>681</v>
      </c>
      <c r="C314" s="205" t="s">
        <v>682</v>
      </c>
      <c r="D314" s="15" t="s">
        <v>634</v>
      </c>
      <c r="E314" s="215">
        <v>99059</v>
      </c>
      <c r="F314" s="215">
        <v>96359</v>
      </c>
      <c r="G314" s="248">
        <v>97.27</v>
      </c>
      <c r="H314" s="169"/>
      <c r="I314" s="209">
        <v>102792</v>
      </c>
      <c r="J314" s="209">
        <v>99731</v>
      </c>
      <c r="K314" s="211">
        <v>97.02</v>
      </c>
      <c r="M314" s="220">
        <v>74179</v>
      </c>
      <c r="N314" s="220">
        <v>72981</v>
      </c>
      <c r="O314" s="221">
        <v>98.38</v>
      </c>
      <c r="Q314" s="209">
        <v>38446</v>
      </c>
      <c r="R314" s="209">
        <v>37488</v>
      </c>
      <c r="S314" s="211">
        <v>97.51</v>
      </c>
      <c r="T314" s="153" t="s">
        <v>652</v>
      </c>
      <c r="U314" s="156" t="s">
        <v>660</v>
      </c>
      <c r="V314" s="35"/>
    </row>
    <row r="315" spans="1:22" x14ac:dyDescent="0.2">
      <c r="A315" s="10">
        <v>303</v>
      </c>
      <c r="B315" s="83" t="s">
        <v>522</v>
      </c>
      <c r="C315" s="14" t="s">
        <v>523</v>
      </c>
      <c r="D315" s="15" t="s">
        <v>624</v>
      </c>
      <c r="E315" s="215">
        <v>102478</v>
      </c>
      <c r="F315" s="215">
        <v>99059</v>
      </c>
      <c r="G315" s="248">
        <v>96.66</v>
      </c>
      <c r="H315" s="169"/>
      <c r="I315" s="209">
        <v>107680</v>
      </c>
      <c r="J315" s="209">
        <v>98049</v>
      </c>
      <c r="K315" s="211">
        <v>91.06</v>
      </c>
      <c r="M315" s="220">
        <v>2291531</v>
      </c>
      <c r="N315" s="220">
        <v>2236100</v>
      </c>
      <c r="O315" s="221">
        <v>97.58</v>
      </c>
      <c r="Q315" s="209">
        <v>1344046</v>
      </c>
      <c r="R315" s="209">
        <v>1192986</v>
      </c>
      <c r="S315" s="211">
        <v>88.76</v>
      </c>
      <c r="T315" s="153" t="s">
        <v>653</v>
      </c>
      <c r="U315" s="156" t="s">
        <v>658</v>
      </c>
      <c r="V315" s="35"/>
    </row>
    <row r="316" spans="1:22" x14ac:dyDescent="0.2">
      <c r="A316" s="10">
        <v>304</v>
      </c>
      <c r="B316" s="83" t="s">
        <v>524</v>
      </c>
      <c r="C316" s="14" t="s">
        <v>525</v>
      </c>
      <c r="D316" s="15" t="s">
        <v>635</v>
      </c>
      <c r="E316" s="215">
        <v>144359</v>
      </c>
      <c r="F316" s="215">
        <v>137731</v>
      </c>
      <c r="G316" s="248">
        <v>95.41</v>
      </c>
      <c r="H316" s="169"/>
      <c r="I316" s="209">
        <v>146893</v>
      </c>
      <c r="J316" s="209">
        <v>140023</v>
      </c>
      <c r="K316" s="211">
        <v>95.32</v>
      </c>
      <c r="M316" s="220">
        <v>83824</v>
      </c>
      <c r="N316" s="220">
        <v>81459</v>
      </c>
      <c r="O316" s="221">
        <v>97.18</v>
      </c>
      <c r="Q316" s="209">
        <v>43976</v>
      </c>
      <c r="R316" s="209">
        <v>42311</v>
      </c>
      <c r="S316" s="211">
        <v>96.21</v>
      </c>
      <c r="T316" s="153" t="s">
        <v>650</v>
      </c>
      <c r="U316" s="156" t="s">
        <v>662</v>
      </c>
      <c r="V316" s="35"/>
    </row>
    <row r="317" spans="1:22" x14ac:dyDescent="0.2">
      <c r="A317" s="10">
        <v>305</v>
      </c>
      <c r="B317" s="83" t="s">
        <v>555</v>
      </c>
      <c r="C317" s="14" t="s">
        <v>564</v>
      </c>
      <c r="D317" s="15" t="s">
        <v>633</v>
      </c>
      <c r="E317" s="215">
        <v>347503</v>
      </c>
      <c r="F317" s="215">
        <v>338529</v>
      </c>
      <c r="G317" s="248">
        <v>97.42</v>
      </c>
      <c r="H317" s="169"/>
      <c r="I317" s="209">
        <v>361822</v>
      </c>
      <c r="J317" s="209">
        <v>353938</v>
      </c>
      <c r="K317" s="211">
        <v>97.82</v>
      </c>
      <c r="M317" s="220">
        <v>156253</v>
      </c>
      <c r="N317" s="220">
        <v>153123</v>
      </c>
      <c r="O317" s="221">
        <v>98</v>
      </c>
      <c r="Q317" s="209">
        <v>87300</v>
      </c>
      <c r="R317" s="209">
        <v>85014</v>
      </c>
      <c r="S317" s="211">
        <v>97.38</v>
      </c>
      <c r="T317" s="153" t="s">
        <v>655</v>
      </c>
      <c r="U317" s="156" t="s">
        <v>666</v>
      </c>
      <c r="V317" s="35"/>
    </row>
    <row r="318" spans="1:22" x14ac:dyDescent="0.2">
      <c r="A318" s="10">
        <v>306</v>
      </c>
      <c r="B318" s="83" t="s">
        <v>526</v>
      </c>
      <c r="C318" s="14" t="s">
        <v>527</v>
      </c>
      <c r="D318" s="15" t="s">
        <v>634</v>
      </c>
      <c r="E318" s="215">
        <v>86201</v>
      </c>
      <c r="F318" s="215">
        <v>84970</v>
      </c>
      <c r="G318" s="248">
        <v>98.57</v>
      </c>
      <c r="H318" s="169"/>
      <c r="I318" s="209">
        <v>89510</v>
      </c>
      <c r="J318" s="209">
        <v>87998</v>
      </c>
      <c r="K318" s="211">
        <v>98.31</v>
      </c>
      <c r="M318" s="220">
        <v>64804</v>
      </c>
      <c r="N318" s="220">
        <v>63300</v>
      </c>
      <c r="O318" s="221">
        <v>97.68</v>
      </c>
      <c r="Q318" s="209">
        <v>38860</v>
      </c>
      <c r="R318" s="209">
        <v>37341</v>
      </c>
      <c r="S318" s="211">
        <v>96.09</v>
      </c>
      <c r="T318" s="153" t="s">
        <v>649</v>
      </c>
      <c r="U318" s="156" t="s">
        <v>665</v>
      </c>
      <c r="V318" s="35"/>
    </row>
    <row r="319" spans="1:22" x14ac:dyDescent="0.2">
      <c r="A319" s="10">
        <v>307</v>
      </c>
      <c r="B319" s="83" t="s">
        <v>621</v>
      </c>
      <c r="C319" s="14" t="s">
        <v>528</v>
      </c>
      <c r="D319" s="15" t="s">
        <v>633</v>
      </c>
      <c r="E319" s="215">
        <v>91914</v>
      </c>
      <c r="F319" s="215">
        <v>90087</v>
      </c>
      <c r="G319" s="248">
        <v>98.01</v>
      </c>
      <c r="H319" s="169"/>
      <c r="I319" s="209">
        <v>96169</v>
      </c>
      <c r="J319" s="209">
        <v>92958</v>
      </c>
      <c r="K319" s="211">
        <v>96.66</v>
      </c>
      <c r="M319" s="220">
        <v>89651</v>
      </c>
      <c r="N319" s="220">
        <v>88081</v>
      </c>
      <c r="O319" s="221">
        <v>98.25</v>
      </c>
      <c r="Q319" s="209">
        <v>50415</v>
      </c>
      <c r="R319" s="209">
        <v>47988</v>
      </c>
      <c r="S319" s="211">
        <v>95.19</v>
      </c>
      <c r="T319" s="153" t="s">
        <v>649</v>
      </c>
      <c r="U319" s="156" t="s">
        <v>665</v>
      </c>
      <c r="V319" s="35"/>
    </row>
    <row r="320" spans="1:22" x14ac:dyDescent="0.2">
      <c r="A320" s="10">
        <v>308</v>
      </c>
      <c r="B320" s="83" t="s">
        <v>529</v>
      </c>
      <c r="C320" s="14" t="s">
        <v>530</v>
      </c>
      <c r="D320" s="15" t="s">
        <v>635</v>
      </c>
      <c r="E320" s="215">
        <v>175548</v>
      </c>
      <c r="F320" s="215">
        <v>166396</v>
      </c>
      <c r="G320" s="248">
        <v>94.79</v>
      </c>
      <c r="H320" s="169"/>
      <c r="I320" s="209">
        <v>180401</v>
      </c>
      <c r="J320" s="209">
        <v>169305</v>
      </c>
      <c r="K320" s="211">
        <v>93.85</v>
      </c>
      <c r="M320" s="220">
        <v>73499</v>
      </c>
      <c r="N320" s="220">
        <v>71380</v>
      </c>
      <c r="O320" s="221">
        <v>97.12</v>
      </c>
      <c r="Q320" s="209">
        <v>39160</v>
      </c>
      <c r="R320" s="209">
        <v>36919</v>
      </c>
      <c r="S320" s="211">
        <v>94.28</v>
      </c>
      <c r="T320" s="153" t="s">
        <v>650</v>
      </c>
      <c r="U320" s="156" t="s">
        <v>662</v>
      </c>
      <c r="V320" s="35"/>
    </row>
    <row r="321" spans="1:40" x14ac:dyDescent="0.2">
      <c r="A321" s="10">
        <v>309</v>
      </c>
      <c r="B321" s="83" t="s">
        <v>531</v>
      </c>
      <c r="C321" s="14" t="s">
        <v>532</v>
      </c>
      <c r="D321" s="15" t="s">
        <v>634</v>
      </c>
      <c r="E321" s="215">
        <v>81522</v>
      </c>
      <c r="F321" s="215">
        <v>80236</v>
      </c>
      <c r="G321" s="248">
        <v>98.42</v>
      </c>
      <c r="H321" s="169"/>
      <c r="I321" s="209">
        <v>83546</v>
      </c>
      <c r="J321" s="209">
        <v>81930</v>
      </c>
      <c r="K321" s="211">
        <v>98.07</v>
      </c>
      <c r="M321" s="220">
        <v>48303</v>
      </c>
      <c r="N321" s="220">
        <v>47102</v>
      </c>
      <c r="O321" s="221">
        <v>97.51</v>
      </c>
      <c r="Q321" s="209">
        <v>29430</v>
      </c>
      <c r="R321" s="209">
        <v>27760</v>
      </c>
      <c r="S321" s="211">
        <v>94.33</v>
      </c>
      <c r="T321" s="153" t="s">
        <v>649</v>
      </c>
      <c r="U321" s="156" t="s">
        <v>665</v>
      </c>
      <c r="V321" s="35"/>
    </row>
    <row r="322" spans="1:40" x14ac:dyDescent="0.2">
      <c r="A322" s="10">
        <v>310</v>
      </c>
      <c r="B322" s="83" t="s">
        <v>622</v>
      </c>
      <c r="C322" s="14" t="s">
        <v>533</v>
      </c>
      <c r="D322" s="15" t="s">
        <v>633</v>
      </c>
      <c r="E322" s="215">
        <v>131063</v>
      </c>
      <c r="F322" s="215">
        <v>130401</v>
      </c>
      <c r="G322" s="248">
        <v>99.49</v>
      </c>
      <c r="H322" s="169"/>
      <c r="I322" s="209">
        <v>138215</v>
      </c>
      <c r="J322" s="209">
        <v>136960</v>
      </c>
      <c r="K322" s="211">
        <v>99.09</v>
      </c>
      <c r="M322" s="220">
        <v>73495</v>
      </c>
      <c r="N322" s="220">
        <v>73087</v>
      </c>
      <c r="O322" s="221">
        <v>99.44</v>
      </c>
      <c r="Q322" s="209">
        <v>53493</v>
      </c>
      <c r="R322" s="209">
        <v>52841</v>
      </c>
      <c r="S322" s="211">
        <v>98.78</v>
      </c>
      <c r="T322" s="153" t="s">
        <v>649</v>
      </c>
      <c r="U322" s="156" t="s">
        <v>665</v>
      </c>
      <c r="V322" s="35"/>
    </row>
    <row r="323" spans="1:40" x14ac:dyDescent="0.2">
      <c r="A323" s="10">
        <v>311</v>
      </c>
      <c r="B323" s="83" t="s">
        <v>534</v>
      </c>
      <c r="C323" s="14" t="s">
        <v>535</v>
      </c>
      <c r="D323" s="15" t="s">
        <v>635</v>
      </c>
      <c r="E323" s="215">
        <v>120056</v>
      </c>
      <c r="F323" s="215">
        <v>112587</v>
      </c>
      <c r="G323" s="248">
        <v>93.78</v>
      </c>
      <c r="H323" s="169"/>
      <c r="I323" s="209">
        <v>122355</v>
      </c>
      <c r="J323" s="209">
        <v>112233</v>
      </c>
      <c r="K323" s="211">
        <v>91.73</v>
      </c>
      <c r="M323" s="220">
        <v>75687</v>
      </c>
      <c r="N323" s="220">
        <v>73594</v>
      </c>
      <c r="O323" s="221">
        <v>97.23</v>
      </c>
      <c r="Q323" s="209">
        <v>46003</v>
      </c>
      <c r="R323" s="209">
        <v>41020</v>
      </c>
      <c r="S323" s="211">
        <v>89.17</v>
      </c>
      <c r="T323" s="153" t="s">
        <v>656</v>
      </c>
      <c r="U323" s="156" t="s">
        <v>664</v>
      </c>
      <c r="V323" s="35"/>
    </row>
    <row r="324" spans="1:40" x14ac:dyDescent="0.2">
      <c r="A324" s="10">
        <v>312</v>
      </c>
      <c r="B324" s="83" t="s">
        <v>536</v>
      </c>
      <c r="C324" s="14" t="s">
        <v>537</v>
      </c>
      <c r="D324" s="15" t="s">
        <v>634</v>
      </c>
      <c r="E324" s="215">
        <v>56421</v>
      </c>
      <c r="F324" s="215">
        <v>55224</v>
      </c>
      <c r="G324" s="248">
        <v>97.88</v>
      </c>
      <c r="H324" s="169"/>
      <c r="I324" s="209">
        <v>57508</v>
      </c>
      <c r="J324" s="209">
        <v>56144</v>
      </c>
      <c r="K324" s="211">
        <v>97.63</v>
      </c>
      <c r="M324" s="220">
        <v>42083</v>
      </c>
      <c r="N324" s="220">
        <v>41209</v>
      </c>
      <c r="O324" s="221">
        <v>97.92</v>
      </c>
      <c r="Q324" s="209">
        <v>20025</v>
      </c>
      <c r="R324" s="209">
        <v>18364</v>
      </c>
      <c r="S324" s="211">
        <v>91.71</v>
      </c>
      <c r="T324" s="153" t="s">
        <v>656</v>
      </c>
      <c r="U324" s="156" t="s">
        <v>664</v>
      </c>
      <c r="V324" s="35"/>
    </row>
    <row r="325" spans="1:40" x14ac:dyDescent="0.2">
      <c r="A325" s="10">
        <v>313</v>
      </c>
      <c r="B325" s="83" t="s">
        <v>538</v>
      </c>
      <c r="C325" s="14" t="s">
        <v>539</v>
      </c>
      <c r="D325" s="15" t="s">
        <v>634</v>
      </c>
      <c r="E325" s="215">
        <v>70477</v>
      </c>
      <c r="F325" s="215">
        <v>68625</v>
      </c>
      <c r="G325" s="248">
        <v>97.37</v>
      </c>
      <c r="H325" s="169"/>
      <c r="I325" s="209">
        <v>73041</v>
      </c>
      <c r="J325" s="209">
        <v>70127</v>
      </c>
      <c r="K325" s="211">
        <v>96.01</v>
      </c>
      <c r="M325" s="220">
        <v>31181</v>
      </c>
      <c r="N325" s="220">
        <v>30411</v>
      </c>
      <c r="O325" s="221">
        <v>97.53</v>
      </c>
      <c r="Q325" s="209">
        <v>15548</v>
      </c>
      <c r="R325" s="209">
        <v>14277</v>
      </c>
      <c r="S325" s="211">
        <v>91.83</v>
      </c>
      <c r="T325" s="153" t="s">
        <v>649</v>
      </c>
      <c r="U325" s="156" t="s">
        <v>665</v>
      </c>
      <c r="V325" s="35"/>
    </row>
    <row r="326" spans="1:40" x14ac:dyDescent="0.2">
      <c r="A326" s="10">
        <v>314</v>
      </c>
      <c r="B326" s="83" t="s">
        <v>540</v>
      </c>
      <c r="C326" s="14" t="s">
        <v>541</v>
      </c>
      <c r="D326" s="15" t="s">
        <v>634</v>
      </c>
      <c r="E326" s="215">
        <v>88514</v>
      </c>
      <c r="F326" s="215">
        <v>87303</v>
      </c>
      <c r="G326" s="248">
        <v>98.63</v>
      </c>
      <c r="H326" s="169"/>
      <c r="I326" s="209">
        <v>91606</v>
      </c>
      <c r="J326" s="209">
        <v>90335</v>
      </c>
      <c r="K326" s="211">
        <v>98.61</v>
      </c>
      <c r="M326" s="220">
        <v>44624</v>
      </c>
      <c r="N326" s="220">
        <v>44216</v>
      </c>
      <c r="O326" s="221">
        <v>99.09</v>
      </c>
      <c r="Q326" s="209">
        <v>28523</v>
      </c>
      <c r="R326" s="209">
        <v>25622</v>
      </c>
      <c r="S326" s="211">
        <v>89.83</v>
      </c>
      <c r="T326" s="153" t="s">
        <v>656</v>
      </c>
      <c r="U326" s="156" t="s">
        <v>664</v>
      </c>
      <c r="V326" s="35"/>
    </row>
    <row r="327" spans="1:40" s="241" customFormat="1" x14ac:dyDescent="0.2">
      <c r="A327" s="10">
        <v>315</v>
      </c>
      <c r="B327" s="200" t="s">
        <v>542</v>
      </c>
      <c r="C327" s="205" t="s">
        <v>543</v>
      </c>
      <c r="D327" s="232" t="s">
        <v>634</v>
      </c>
      <c r="E327" s="215">
        <v>123504</v>
      </c>
      <c r="F327" s="215">
        <v>121103</v>
      </c>
      <c r="G327" s="248">
        <v>98.06</v>
      </c>
      <c r="H327" s="169"/>
      <c r="I327" s="250" t="s">
        <v>688</v>
      </c>
      <c r="J327" s="250" t="s">
        <v>688</v>
      </c>
      <c r="K327" s="211" t="s">
        <v>688</v>
      </c>
      <c r="L327" s="242"/>
      <c r="M327" s="220">
        <v>73973</v>
      </c>
      <c r="N327" s="220">
        <v>72118</v>
      </c>
      <c r="O327" s="221">
        <v>97.49</v>
      </c>
      <c r="P327" s="242"/>
      <c r="Q327" s="250" t="s">
        <v>688</v>
      </c>
      <c r="R327" s="250" t="s">
        <v>688</v>
      </c>
      <c r="S327" s="211" t="s">
        <v>688</v>
      </c>
      <c r="T327" s="153" t="s">
        <v>649</v>
      </c>
      <c r="U327" s="246" t="s">
        <v>665</v>
      </c>
      <c r="V327" s="247"/>
    </row>
    <row r="328" spans="1:40" x14ac:dyDescent="0.2">
      <c r="A328" s="10">
        <v>316</v>
      </c>
      <c r="B328" s="151" t="s">
        <v>544</v>
      </c>
      <c r="C328" s="14" t="s">
        <v>545</v>
      </c>
      <c r="D328" s="15" t="s">
        <v>634</v>
      </c>
      <c r="E328" s="215">
        <v>69416</v>
      </c>
      <c r="F328" s="215">
        <v>67259</v>
      </c>
      <c r="G328" s="248">
        <v>96.89</v>
      </c>
      <c r="H328" s="169"/>
      <c r="I328" s="209">
        <v>71450</v>
      </c>
      <c r="J328" s="209">
        <v>68207</v>
      </c>
      <c r="K328" s="211">
        <v>95.46</v>
      </c>
      <c r="M328" s="220">
        <v>27066</v>
      </c>
      <c r="N328" s="220">
        <v>26316</v>
      </c>
      <c r="O328" s="221">
        <v>97.23</v>
      </c>
      <c r="Q328" s="209">
        <v>13436</v>
      </c>
      <c r="R328" s="209">
        <v>12362</v>
      </c>
      <c r="S328" s="211">
        <v>92.01</v>
      </c>
      <c r="T328" s="153" t="s">
        <v>650</v>
      </c>
      <c r="U328" s="156" t="s">
        <v>662</v>
      </c>
      <c r="V328" s="35"/>
    </row>
    <row r="329" spans="1:40" x14ac:dyDescent="0.2">
      <c r="A329" s="10">
        <v>317</v>
      </c>
      <c r="B329" s="83" t="s">
        <v>546</v>
      </c>
      <c r="C329" s="14" t="s">
        <v>547</v>
      </c>
      <c r="D329" s="15" t="s">
        <v>634</v>
      </c>
      <c r="E329" s="215">
        <v>60976</v>
      </c>
      <c r="F329" s="215">
        <v>59425</v>
      </c>
      <c r="G329" s="248">
        <v>97.46</v>
      </c>
      <c r="H329" s="168"/>
      <c r="I329" s="209">
        <v>62336</v>
      </c>
      <c r="J329" s="209">
        <v>60629</v>
      </c>
      <c r="K329" s="211">
        <v>97.26</v>
      </c>
      <c r="M329" s="220">
        <v>28736</v>
      </c>
      <c r="N329" s="220">
        <v>28137</v>
      </c>
      <c r="O329" s="221">
        <v>97.92</v>
      </c>
      <c r="Q329" s="209">
        <v>13368</v>
      </c>
      <c r="R329" s="209">
        <v>12690</v>
      </c>
      <c r="S329" s="211">
        <v>94.93</v>
      </c>
      <c r="T329" s="153" t="s">
        <v>656</v>
      </c>
      <c r="U329" s="156" t="s">
        <v>664</v>
      </c>
      <c r="V329" s="35"/>
    </row>
    <row r="330" spans="1:40" x14ac:dyDescent="0.2">
      <c r="A330" s="10">
        <v>318</v>
      </c>
      <c r="B330" s="83" t="s">
        <v>623</v>
      </c>
      <c r="C330" s="14" t="s">
        <v>548</v>
      </c>
      <c r="D330" s="15" t="s">
        <v>633</v>
      </c>
      <c r="E330" s="215">
        <v>112780</v>
      </c>
      <c r="F330" s="215">
        <v>110063</v>
      </c>
      <c r="G330" s="248">
        <v>97.59</v>
      </c>
      <c r="H330" s="168"/>
      <c r="I330" s="209">
        <v>116399</v>
      </c>
      <c r="J330" s="209">
        <v>112437</v>
      </c>
      <c r="K330" s="211">
        <v>96.6</v>
      </c>
      <c r="M330" s="220">
        <v>104877</v>
      </c>
      <c r="N330" s="220">
        <v>102525</v>
      </c>
      <c r="O330" s="221">
        <v>97.76</v>
      </c>
      <c r="Q330" s="209">
        <v>37893</v>
      </c>
      <c r="R330" s="209">
        <v>34835</v>
      </c>
      <c r="S330" s="211">
        <v>91.93</v>
      </c>
      <c r="T330" s="153" t="s">
        <v>654</v>
      </c>
      <c r="U330" s="156" t="s">
        <v>659</v>
      </c>
      <c r="V330" s="35"/>
    </row>
    <row r="331" spans="1:40" x14ac:dyDescent="0.2">
      <c r="A331" s="10">
        <v>319</v>
      </c>
      <c r="B331" s="186" t="s">
        <v>624</v>
      </c>
      <c r="C331" s="187" t="s">
        <v>624</v>
      </c>
      <c r="D331" s="188"/>
      <c r="E331" s="157">
        <v>1525928</v>
      </c>
      <c r="F331" s="158">
        <v>1458720</v>
      </c>
      <c r="G331" s="159">
        <v>95.595598219575237</v>
      </c>
      <c r="H331" s="168"/>
      <c r="I331" s="237">
        <v>1581228</v>
      </c>
      <c r="J331" s="234">
        <v>1452451</v>
      </c>
      <c r="K331" s="239">
        <v>91.85588669059743</v>
      </c>
      <c r="M331" s="157">
        <v>6476118</v>
      </c>
      <c r="N331" s="158">
        <v>6364091</v>
      </c>
      <c r="O331" s="159">
        <v>98.270151964494772</v>
      </c>
      <c r="Q331" s="237">
        <v>4411219</v>
      </c>
      <c r="R331" s="234">
        <v>4054552</v>
      </c>
      <c r="S331" s="239">
        <v>91.914547883476203</v>
      </c>
      <c r="T331" s="155"/>
      <c r="U331" s="36"/>
      <c r="V331" s="36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</row>
    <row r="332" spans="1:40" s="3" customFormat="1" x14ac:dyDescent="0.2">
      <c r="A332" s="10">
        <v>320</v>
      </c>
      <c r="B332" s="189" t="s">
        <v>625</v>
      </c>
      <c r="C332" s="190" t="s">
        <v>625</v>
      </c>
      <c r="D332" s="191"/>
      <c r="E332" s="160">
        <v>3022739</v>
      </c>
      <c r="F332" s="150">
        <v>2931038</v>
      </c>
      <c r="G332" s="161">
        <v>96.966294476631958</v>
      </c>
      <c r="H332" s="168"/>
      <c r="I332" s="236">
        <v>3105554</v>
      </c>
      <c r="J332" s="209">
        <v>2959058</v>
      </c>
      <c r="K332" s="240">
        <v>95.28277402357196</v>
      </c>
      <c r="L332" s="126"/>
      <c r="M332" s="160">
        <v>2293613</v>
      </c>
      <c r="N332" s="150">
        <v>2252157</v>
      </c>
      <c r="O332" s="161">
        <v>98.192545996207727</v>
      </c>
      <c r="P332" s="126"/>
      <c r="Q332" s="236">
        <v>1330637</v>
      </c>
      <c r="R332" s="209">
        <v>1210539</v>
      </c>
      <c r="S332" s="240">
        <v>90.974397976307586</v>
      </c>
      <c r="T332" s="155"/>
      <c r="U332" s="36"/>
      <c r="V332" s="3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</row>
    <row r="333" spans="1:40" s="6" customFormat="1" x14ac:dyDescent="0.2">
      <c r="A333" s="10">
        <v>321</v>
      </c>
      <c r="B333" s="189" t="s">
        <v>626</v>
      </c>
      <c r="C333" s="190"/>
      <c r="D333" s="191"/>
      <c r="E333" s="160">
        <v>4548667</v>
      </c>
      <c r="F333" s="150">
        <v>4389758</v>
      </c>
      <c r="G333" s="161">
        <v>96.506471016673672</v>
      </c>
      <c r="H333" s="168"/>
      <c r="I333" s="236">
        <v>4686782</v>
      </c>
      <c r="J333" s="209">
        <v>4411509</v>
      </c>
      <c r="K333" s="240">
        <v>94.126609686561054</v>
      </c>
      <c r="L333" s="126"/>
      <c r="M333" s="160">
        <v>8769731</v>
      </c>
      <c r="N333" s="150">
        <v>8616248</v>
      </c>
      <c r="O333" s="161">
        <v>98.249855098178045</v>
      </c>
      <c r="P333" s="126"/>
      <c r="Q333" s="236">
        <v>5741856</v>
      </c>
      <c r="R333" s="209">
        <v>5265091</v>
      </c>
      <c r="S333" s="240">
        <v>91.696674385425197</v>
      </c>
      <c r="T333" s="155"/>
      <c r="U333" s="36"/>
      <c r="V333" s="36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</row>
    <row r="334" spans="1:40" s="7" customFormat="1" x14ac:dyDescent="0.2">
      <c r="A334" s="10">
        <v>322</v>
      </c>
      <c r="B334" s="189" t="s">
        <v>635</v>
      </c>
      <c r="C334" s="190" t="s">
        <v>635</v>
      </c>
      <c r="D334" s="191"/>
      <c r="E334" s="160">
        <v>5594587</v>
      </c>
      <c r="F334" s="150">
        <v>5317594</v>
      </c>
      <c r="G334" s="161">
        <v>95.048910670260383</v>
      </c>
      <c r="H334" s="168"/>
      <c r="I334" s="236">
        <v>5731546</v>
      </c>
      <c r="J334" s="209">
        <v>5377713</v>
      </c>
      <c r="K334" s="240">
        <v>93.826569655028507</v>
      </c>
      <c r="L334" s="126"/>
      <c r="M334" s="160">
        <v>4358791</v>
      </c>
      <c r="N334" s="150">
        <v>4244903</v>
      </c>
      <c r="O334" s="161">
        <v>97.387165385998088</v>
      </c>
      <c r="P334" s="126"/>
      <c r="Q334" s="236">
        <v>2506025</v>
      </c>
      <c r="R334" s="209">
        <v>2294621</v>
      </c>
      <c r="S334" s="240">
        <v>91.564170349457811</v>
      </c>
      <c r="T334" s="155"/>
      <c r="U334" s="36"/>
      <c r="V334" s="36"/>
    </row>
    <row r="335" spans="1:40" s="7" customFormat="1" x14ac:dyDescent="0.2">
      <c r="A335" s="10">
        <v>323</v>
      </c>
      <c r="B335" s="189" t="s">
        <v>633</v>
      </c>
      <c r="C335" s="190" t="s">
        <v>633</v>
      </c>
      <c r="D335" s="191"/>
      <c r="E335" s="160">
        <v>7630473</v>
      </c>
      <c r="F335" s="150">
        <v>7374001</v>
      </c>
      <c r="G335" s="161">
        <v>96.638845324529683</v>
      </c>
      <c r="H335" s="168"/>
      <c r="I335" s="236">
        <v>8298550</v>
      </c>
      <c r="J335" s="209">
        <v>7951673</v>
      </c>
      <c r="K335" s="240">
        <v>95.820028800212086</v>
      </c>
      <c r="L335" s="126"/>
      <c r="M335" s="160">
        <v>5198778</v>
      </c>
      <c r="N335" s="150">
        <v>5089118</v>
      </c>
      <c r="O335" s="161">
        <v>97.890658150819291</v>
      </c>
      <c r="P335" s="126"/>
      <c r="Q335" s="236">
        <v>3094296</v>
      </c>
      <c r="R335" s="209">
        <v>2898064</v>
      </c>
      <c r="S335" s="240">
        <v>93.658266694589003</v>
      </c>
      <c r="T335" s="155"/>
      <c r="U335" s="36"/>
      <c r="V335" s="36"/>
    </row>
    <row r="336" spans="1:40" s="7" customFormat="1" x14ac:dyDescent="0.2">
      <c r="A336" s="10">
        <v>324</v>
      </c>
      <c r="B336" s="192" t="s">
        <v>627</v>
      </c>
      <c r="C336" s="190" t="s">
        <v>634</v>
      </c>
      <c r="D336" s="191"/>
      <c r="E336" s="160">
        <v>14302607</v>
      </c>
      <c r="F336" s="150">
        <v>13980219</v>
      </c>
      <c r="G336" s="161">
        <v>97.745949392303103</v>
      </c>
      <c r="H336" s="168"/>
      <c r="I336" s="236">
        <v>14384849</v>
      </c>
      <c r="J336" s="209">
        <v>13937177</v>
      </c>
      <c r="K336" s="240">
        <v>96.887892253856819</v>
      </c>
      <c r="L336" s="126"/>
      <c r="M336" s="160">
        <v>8089452</v>
      </c>
      <c r="N336" s="150">
        <v>7949515</v>
      </c>
      <c r="O336" s="161">
        <v>98.270130040947151</v>
      </c>
      <c r="P336" s="126"/>
      <c r="Q336" s="236">
        <v>4658929</v>
      </c>
      <c r="R336" s="209">
        <v>4426210</v>
      </c>
      <c r="S336" s="240">
        <v>95.004882023314792</v>
      </c>
      <c r="T336" s="155"/>
      <c r="U336" s="36"/>
      <c r="V336" s="36"/>
    </row>
    <row r="337" spans="1:22" s="7" customFormat="1" x14ac:dyDescent="0.2">
      <c r="A337" s="238">
        <v>325</v>
      </c>
      <c r="B337" s="193" t="s">
        <v>628</v>
      </c>
      <c r="C337" s="194"/>
      <c r="D337" s="199"/>
      <c r="E337" s="162">
        <v>32076334</v>
      </c>
      <c r="F337" s="163">
        <v>31061572</v>
      </c>
      <c r="G337" s="164">
        <v>96.836415283616887</v>
      </c>
      <c r="H337" s="168"/>
      <c r="I337" s="235">
        <v>33101727</v>
      </c>
      <c r="J337" s="233">
        <v>31678072</v>
      </c>
      <c r="K337" s="210">
        <v>95.699151890171777</v>
      </c>
      <c r="L337" s="126"/>
      <c r="M337" s="162">
        <v>26416752</v>
      </c>
      <c r="N337" s="163">
        <v>25899784</v>
      </c>
      <c r="O337" s="164">
        <v>98.043029665418373</v>
      </c>
      <c r="P337" s="45"/>
      <c r="Q337" s="235">
        <v>16001106</v>
      </c>
      <c r="R337" s="233">
        <v>14883986</v>
      </c>
      <c r="S337" s="210">
        <v>93.018482597390445</v>
      </c>
      <c r="T337" s="155"/>
      <c r="U337" s="36"/>
      <c r="V337" s="36"/>
    </row>
    <row r="338" spans="1:22" s="7" customFormat="1" x14ac:dyDescent="0.2">
      <c r="B338" s="222"/>
      <c r="C338" s="9"/>
      <c r="D338" s="223"/>
      <c r="E338" s="244"/>
      <c r="G338" s="223"/>
      <c r="H338" s="126"/>
      <c r="I338" s="224"/>
      <c r="K338" s="223"/>
      <c r="L338" s="126"/>
      <c r="N338" s="244"/>
      <c r="O338" s="223"/>
      <c r="P338" s="126"/>
      <c r="S338" s="223"/>
      <c r="T338" s="223"/>
    </row>
    <row r="339" spans="1:22" s="7" customFormat="1" x14ac:dyDescent="0.2">
      <c r="A339" s="202"/>
      <c r="B339" s="225"/>
      <c r="C339" s="226"/>
      <c r="D339" s="227"/>
      <c r="E339" s="226"/>
      <c r="G339" s="223"/>
      <c r="H339" s="126"/>
      <c r="I339" s="224"/>
      <c r="K339" s="223"/>
      <c r="L339" s="126"/>
      <c r="N339" s="245"/>
      <c r="O339" s="223"/>
      <c r="P339" s="126"/>
      <c r="S339" s="223"/>
      <c r="T339" s="223"/>
    </row>
    <row r="340" spans="1:22" s="7" customFormat="1" x14ac:dyDescent="0.2">
      <c r="A340" s="204"/>
      <c r="B340" s="251" t="s">
        <v>690</v>
      </c>
      <c r="C340" s="229"/>
      <c r="D340" s="229"/>
      <c r="E340" s="227"/>
      <c r="G340" s="223"/>
      <c r="H340" s="126"/>
      <c r="I340" s="224"/>
      <c r="K340" s="223"/>
      <c r="L340" s="126"/>
      <c r="O340" s="223"/>
      <c r="P340" s="126"/>
      <c r="S340" s="223"/>
      <c r="T340" s="223"/>
    </row>
    <row r="341" spans="1:22" s="7" customFormat="1" x14ac:dyDescent="0.2">
      <c r="A341" s="230"/>
      <c r="B341" s="228"/>
      <c r="C341" s="231"/>
      <c r="D341" s="231"/>
      <c r="G341" s="223"/>
      <c r="H341" s="126"/>
      <c r="I341" s="224"/>
      <c r="K341" s="223"/>
      <c r="L341" s="126"/>
      <c r="O341" s="223"/>
      <c r="P341" s="126"/>
      <c r="S341" s="223"/>
      <c r="T341" s="223"/>
    </row>
    <row r="342" spans="1:22" s="7" customFormat="1" x14ac:dyDescent="0.2">
      <c r="A342" s="230"/>
      <c r="B342" s="228"/>
      <c r="C342" s="231"/>
      <c r="D342" s="231"/>
      <c r="G342" s="223"/>
      <c r="H342" s="126"/>
      <c r="I342" s="224"/>
      <c r="K342" s="223"/>
      <c r="L342" s="126"/>
      <c r="O342" s="223"/>
      <c r="P342" s="126"/>
      <c r="S342" s="223"/>
      <c r="T342" s="223"/>
    </row>
    <row r="343" spans="1:22" x14ac:dyDescent="0.2">
      <c r="B343" s="203"/>
    </row>
    <row r="344" spans="1:22" x14ac:dyDescent="0.2">
      <c r="B344" s="203"/>
    </row>
    <row r="345" spans="1:22" x14ac:dyDescent="0.2">
      <c r="B345" s="203"/>
      <c r="D345"/>
    </row>
    <row r="346" spans="1:22" x14ac:dyDescent="0.2">
      <c r="B346" s="203"/>
    </row>
    <row r="347" spans="1:22" x14ac:dyDescent="0.2">
      <c r="B347" s="203"/>
    </row>
    <row r="348" spans="1:22" x14ac:dyDescent="0.2">
      <c r="B348" s="203"/>
    </row>
    <row r="349" spans="1:22" x14ac:dyDescent="0.2">
      <c r="B349" s="203"/>
    </row>
    <row r="350" spans="1:22" x14ac:dyDescent="0.2">
      <c r="B350" s="203"/>
    </row>
    <row r="351" spans="1:22" x14ac:dyDescent="0.2">
      <c r="B351" s="203"/>
    </row>
    <row r="352" spans="1:22" x14ac:dyDescent="0.2">
      <c r="B352" s="203"/>
    </row>
    <row r="353" spans="2:2" x14ac:dyDescent="0.2">
      <c r="B353" s="203"/>
    </row>
    <row r="354" spans="2:2" x14ac:dyDescent="0.2">
      <c r="B354" s="203"/>
    </row>
    <row r="355" spans="2:2" x14ac:dyDescent="0.2">
      <c r="B355" s="203"/>
    </row>
    <row r="356" spans="2:2" x14ac:dyDescent="0.2">
      <c r="B356" s="203"/>
    </row>
    <row r="357" spans="2:2" x14ac:dyDescent="0.2">
      <c r="B357" s="203"/>
    </row>
    <row r="358" spans="2:2" x14ac:dyDescent="0.2">
      <c r="B358" s="203"/>
    </row>
    <row r="359" spans="2:2" x14ac:dyDescent="0.2">
      <c r="B359" s="203"/>
    </row>
    <row r="360" spans="2:2" x14ac:dyDescent="0.2">
      <c r="B360" s="203"/>
    </row>
    <row r="361" spans="2:2" x14ac:dyDescent="0.2">
      <c r="B361" s="203"/>
    </row>
    <row r="362" spans="2:2" x14ac:dyDescent="0.2">
      <c r="B362" s="203"/>
    </row>
    <row r="363" spans="2:2" x14ac:dyDescent="0.2">
      <c r="B363" s="203"/>
    </row>
    <row r="364" spans="2:2" x14ac:dyDescent="0.2">
      <c r="B364" s="203"/>
    </row>
    <row r="365" spans="2:2" x14ac:dyDescent="0.2">
      <c r="B365" s="203"/>
    </row>
    <row r="366" spans="2:2" x14ac:dyDescent="0.2">
      <c r="B366" s="203"/>
    </row>
    <row r="367" spans="2:2" x14ac:dyDescent="0.2">
      <c r="B367" s="203"/>
    </row>
    <row r="368" spans="2:2" x14ac:dyDescent="0.2">
      <c r="B368" s="203"/>
    </row>
    <row r="369" spans="2:2" x14ac:dyDescent="0.2">
      <c r="B369" s="203"/>
    </row>
    <row r="370" spans="2:2" x14ac:dyDescent="0.2">
      <c r="B370" s="203"/>
    </row>
    <row r="371" spans="2:2" x14ac:dyDescent="0.2">
      <c r="B371" s="203"/>
    </row>
    <row r="372" spans="2:2" x14ac:dyDescent="0.2">
      <c r="B372" s="203"/>
    </row>
    <row r="373" spans="2:2" x14ac:dyDescent="0.2">
      <c r="B373" s="203"/>
    </row>
    <row r="374" spans="2:2" x14ac:dyDescent="0.2">
      <c r="B374" s="203"/>
    </row>
    <row r="375" spans="2:2" x14ac:dyDescent="0.2">
      <c r="B375" s="203"/>
    </row>
    <row r="376" spans="2:2" x14ac:dyDescent="0.2">
      <c r="B376" s="203"/>
    </row>
    <row r="377" spans="2:2" x14ac:dyDescent="0.2">
      <c r="B377" s="203"/>
    </row>
    <row r="378" spans="2:2" x14ac:dyDescent="0.2">
      <c r="B378" s="203"/>
    </row>
    <row r="379" spans="2:2" x14ac:dyDescent="0.2">
      <c r="B379" s="203"/>
    </row>
    <row r="380" spans="2:2" x14ac:dyDescent="0.2">
      <c r="B380" s="203"/>
    </row>
    <row r="381" spans="2:2" x14ac:dyDescent="0.2">
      <c r="B381" s="203"/>
    </row>
    <row r="382" spans="2:2" x14ac:dyDescent="0.2">
      <c r="B382" s="203"/>
    </row>
    <row r="383" spans="2:2" x14ac:dyDescent="0.2">
      <c r="B383" s="203"/>
    </row>
    <row r="384" spans="2:2" x14ac:dyDescent="0.2">
      <c r="B384" s="203"/>
    </row>
    <row r="385" spans="2:2" x14ac:dyDescent="0.2">
      <c r="B385" s="203"/>
    </row>
    <row r="386" spans="2:2" x14ac:dyDescent="0.2">
      <c r="B386" s="203"/>
    </row>
    <row r="387" spans="2:2" x14ac:dyDescent="0.2">
      <c r="B387" s="203"/>
    </row>
    <row r="388" spans="2:2" x14ac:dyDescent="0.2">
      <c r="B388" s="203"/>
    </row>
    <row r="389" spans="2:2" x14ac:dyDescent="0.2">
      <c r="B389" s="203"/>
    </row>
    <row r="390" spans="2:2" x14ac:dyDescent="0.2">
      <c r="B390" s="203"/>
    </row>
    <row r="391" spans="2:2" x14ac:dyDescent="0.2">
      <c r="B391" s="203"/>
    </row>
    <row r="392" spans="2:2" x14ac:dyDescent="0.2">
      <c r="B392" s="203"/>
    </row>
    <row r="393" spans="2:2" x14ac:dyDescent="0.2">
      <c r="B393" s="203"/>
    </row>
    <row r="394" spans="2:2" x14ac:dyDescent="0.2">
      <c r="B394" s="203"/>
    </row>
    <row r="395" spans="2:2" x14ac:dyDescent="0.2">
      <c r="B395" s="203"/>
    </row>
    <row r="396" spans="2:2" x14ac:dyDescent="0.2">
      <c r="B396" s="203"/>
    </row>
    <row r="397" spans="2:2" x14ac:dyDescent="0.2">
      <c r="B397" s="203"/>
    </row>
    <row r="398" spans="2:2" x14ac:dyDescent="0.2">
      <c r="B398" s="203"/>
    </row>
    <row r="399" spans="2:2" x14ac:dyDescent="0.2">
      <c r="B399" s="203"/>
    </row>
    <row r="400" spans="2:2" x14ac:dyDescent="0.2">
      <c r="B400" s="203"/>
    </row>
    <row r="401" spans="2:2" x14ac:dyDescent="0.2">
      <c r="B401" s="203"/>
    </row>
    <row r="402" spans="2:2" x14ac:dyDescent="0.2">
      <c r="B402" s="203"/>
    </row>
    <row r="403" spans="2:2" x14ac:dyDescent="0.2">
      <c r="B403" s="203"/>
    </row>
    <row r="404" spans="2:2" x14ac:dyDescent="0.2">
      <c r="B404" s="203"/>
    </row>
    <row r="405" spans="2:2" x14ac:dyDescent="0.2">
      <c r="B405" s="203"/>
    </row>
    <row r="406" spans="2:2" x14ac:dyDescent="0.2">
      <c r="B406" s="203"/>
    </row>
    <row r="407" spans="2:2" x14ac:dyDescent="0.2">
      <c r="B407" s="203"/>
    </row>
    <row r="408" spans="2:2" x14ac:dyDescent="0.2">
      <c r="B408" s="203"/>
    </row>
    <row r="409" spans="2:2" x14ac:dyDescent="0.2">
      <c r="B409" s="203"/>
    </row>
    <row r="410" spans="2:2" x14ac:dyDescent="0.2">
      <c r="B410" s="203"/>
    </row>
    <row r="411" spans="2:2" x14ac:dyDescent="0.2">
      <c r="B411" s="203"/>
    </row>
    <row r="412" spans="2:2" x14ac:dyDescent="0.2">
      <c r="B412" s="203"/>
    </row>
    <row r="413" spans="2:2" x14ac:dyDescent="0.2">
      <c r="B413" s="203"/>
    </row>
    <row r="414" spans="2:2" x14ac:dyDescent="0.2">
      <c r="B414" s="203"/>
    </row>
    <row r="415" spans="2:2" x14ac:dyDescent="0.2">
      <c r="B415" s="203"/>
    </row>
    <row r="416" spans="2:2" x14ac:dyDescent="0.2">
      <c r="B416" s="203"/>
    </row>
    <row r="417" spans="2:2" x14ac:dyDescent="0.2">
      <c r="B417" s="203"/>
    </row>
    <row r="418" spans="2:2" x14ac:dyDescent="0.2">
      <c r="B418" s="203"/>
    </row>
    <row r="419" spans="2:2" x14ac:dyDescent="0.2">
      <c r="B419" s="203"/>
    </row>
    <row r="420" spans="2:2" x14ac:dyDescent="0.2">
      <c r="B420" s="203"/>
    </row>
    <row r="421" spans="2:2" x14ac:dyDescent="0.2">
      <c r="B421" s="203"/>
    </row>
    <row r="422" spans="2:2" x14ac:dyDescent="0.2">
      <c r="B422" s="203"/>
    </row>
    <row r="423" spans="2:2" x14ac:dyDescent="0.2">
      <c r="B423" s="203"/>
    </row>
    <row r="424" spans="2:2" x14ac:dyDescent="0.2">
      <c r="B424" s="203"/>
    </row>
    <row r="425" spans="2:2" x14ac:dyDescent="0.2">
      <c r="B425" s="203"/>
    </row>
    <row r="426" spans="2:2" x14ac:dyDescent="0.2">
      <c r="B426" s="203"/>
    </row>
    <row r="427" spans="2:2" x14ac:dyDescent="0.2">
      <c r="B427" s="203"/>
    </row>
    <row r="428" spans="2:2" x14ac:dyDescent="0.2">
      <c r="B428" s="203"/>
    </row>
    <row r="429" spans="2:2" x14ac:dyDescent="0.2">
      <c r="B429" s="203"/>
    </row>
    <row r="430" spans="2:2" x14ac:dyDescent="0.2">
      <c r="B430" s="203"/>
    </row>
    <row r="431" spans="2:2" x14ac:dyDescent="0.2">
      <c r="B431" s="203"/>
    </row>
    <row r="432" spans="2:2" x14ac:dyDescent="0.2">
      <c r="B432" s="203"/>
    </row>
    <row r="433" spans="2:2" x14ac:dyDescent="0.2">
      <c r="B433" s="203"/>
    </row>
    <row r="434" spans="2:2" x14ac:dyDescent="0.2">
      <c r="B434" s="203"/>
    </row>
    <row r="435" spans="2:2" x14ac:dyDescent="0.2">
      <c r="B435" s="203"/>
    </row>
    <row r="436" spans="2:2" x14ac:dyDescent="0.2">
      <c r="B436" s="203"/>
    </row>
    <row r="437" spans="2:2" x14ac:dyDescent="0.2">
      <c r="B437" s="203"/>
    </row>
    <row r="438" spans="2:2" x14ac:dyDescent="0.2">
      <c r="B438" s="203"/>
    </row>
    <row r="439" spans="2:2" x14ac:dyDescent="0.2">
      <c r="B439" s="203"/>
    </row>
    <row r="440" spans="2:2" x14ac:dyDescent="0.2">
      <c r="B440" s="203"/>
    </row>
    <row r="441" spans="2:2" x14ac:dyDescent="0.2">
      <c r="B441" s="203"/>
    </row>
    <row r="442" spans="2:2" x14ac:dyDescent="0.2">
      <c r="B442" s="203"/>
    </row>
    <row r="443" spans="2:2" x14ac:dyDescent="0.2">
      <c r="B443" s="203"/>
    </row>
    <row r="444" spans="2:2" x14ac:dyDescent="0.2">
      <c r="B444" s="203"/>
    </row>
    <row r="445" spans="2:2" x14ac:dyDescent="0.2">
      <c r="B445" s="203"/>
    </row>
    <row r="446" spans="2:2" x14ac:dyDescent="0.2">
      <c r="B446" s="203"/>
    </row>
    <row r="447" spans="2:2" x14ac:dyDescent="0.2">
      <c r="B447" s="203"/>
    </row>
    <row r="448" spans="2:2" x14ac:dyDescent="0.2">
      <c r="B448" s="203"/>
    </row>
    <row r="449" spans="2:2" x14ac:dyDescent="0.2">
      <c r="B449" s="203"/>
    </row>
    <row r="450" spans="2:2" x14ac:dyDescent="0.2">
      <c r="B450" s="203"/>
    </row>
    <row r="451" spans="2:2" x14ac:dyDescent="0.2">
      <c r="B451" s="203"/>
    </row>
    <row r="452" spans="2:2" x14ac:dyDescent="0.2">
      <c r="B452" s="203"/>
    </row>
    <row r="453" spans="2:2" x14ac:dyDescent="0.2">
      <c r="B453" s="203"/>
    </row>
    <row r="454" spans="2:2" x14ac:dyDescent="0.2">
      <c r="B454" s="203"/>
    </row>
    <row r="455" spans="2:2" x14ac:dyDescent="0.2">
      <c r="B455" s="203"/>
    </row>
    <row r="456" spans="2:2" x14ac:dyDescent="0.2">
      <c r="B456" s="203"/>
    </row>
    <row r="457" spans="2:2" x14ac:dyDescent="0.2">
      <c r="B457" s="203"/>
    </row>
    <row r="458" spans="2:2" x14ac:dyDescent="0.2">
      <c r="B458" s="203"/>
    </row>
    <row r="459" spans="2:2" x14ac:dyDescent="0.2">
      <c r="B459" s="203"/>
    </row>
    <row r="460" spans="2:2" x14ac:dyDescent="0.2">
      <c r="B460" s="203"/>
    </row>
    <row r="461" spans="2:2" x14ac:dyDescent="0.2">
      <c r="B461" s="203"/>
    </row>
    <row r="462" spans="2:2" x14ac:dyDescent="0.2">
      <c r="B462" s="203"/>
    </row>
    <row r="463" spans="2:2" x14ac:dyDescent="0.2">
      <c r="B463" s="203"/>
    </row>
    <row r="464" spans="2:2" x14ac:dyDescent="0.2">
      <c r="B464" s="203"/>
    </row>
    <row r="465" spans="2:2" x14ac:dyDescent="0.2">
      <c r="B465" s="203"/>
    </row>
    <row r="466" spans="2:2" x14ac:dyDescent="0.2">
      <c r="B466" s="203"/>
    </row>
    <row r="467" spans="2:2" x14ac:dyDescent="0.2">
      <c r="B467" s="203"/>
    </row>
    <row r="468" spans="2:2" x14ac:dyDescent="0.2">
      <c r="B468" s="203"/>
    </row>
    <row r="469" spans="2:2" x14ac:dyDescent="0.2">
      <c r="B469" s="203"/>
    </row>
    <row r="470" spans="2:2" x14ac:dyDescent="0.2">
      <c r="B470" s="203"/>
    </row>
    <row r="471" spans="2:2" x14ac:dyDescent="0.2">
      <c r="B471" s="203"/>
    </row>
    <row r="472" spans="2:2" x14ac:dyDescent="0.2">
      <c r="B472" s="203"/>
    </row>
    <row r="473" spans="2:2" x14ac:dyDescent="0.2">
      <c r="B473" s="203"/>
    </row>
    <row r="474" spans="2:2" x14ac:dyDescent="0.2">
      <c r="B474" s="203"/>
    </row>
    <row r="475" spans="2:2" x14ac:dyDescent="0.2">
      <c r="B475" s="203"/>
    </row>
    <row r="476" spans="2:2" x14ac:dyDescent="0.2">
      <c r="B476" s="203"/>
    </row>
    <row r="477" spans="2:2" x14ac:dyDescent="0.2">
      <c r="B477" s="203"/>
    </row>
    <row r="478" spans="2:2" x14ac:dyDescent="0.2">
      <c r="B478" s="203"/>
    </row>
    <row r="479" spans="2:2" x14ac:dyDescent="0.2">
      <c r="B479" s="203"/>
    </row>
    <row r="480" spans="2:2" x14ac:dyDescent="0.2">
      <c r="B480" s="203"/>
    </row>
    <row r="481" spans="2:2" x14ac:dyDescent="0.2">
      <c r="B481" s="203"/>
    </row>
    <row r="482" spans="2:2" x14ac:dyDescent="0.2">
      <c r="B482" s="203"/>
    </row>
    <row r="483" spans="2:2" x14ac:dyDescent="0.2">
      <c r="B483" s="203"/>
    </row>
    <row r="484" spans="2:2" x14ac:dyDescent="0.2">
      <c r="B484" s="203"/>
    </row>
    <row r="485" spans="2:2" x14ac:dyDescent="0.2">
      <c r="B485" s="203"/>
    </row>
    <row r="486" spans="2:2" x14ac:dyDescent="0.2">
      <c r="B486" s="203"/>
    </row>
    <row r="487" spans="2:2" x14ac:dyDescent="0.2">
      <c r="B487" s="203"/>
    </row>
    <row r="488" spans="2:2" x14ac:dyDescent="0.2">
      <c r="B488" s="203"/>
    </row>
    <row r="489" spans="2:2" x14ac:dyDescent="0.2">
      <c r="B489" s="203"/>
    </row>
    <row r="490" spans="2:2" x14ac:dyDescent="0.2">
      <c r="B490" s="203"/>
    </row>
    <row r="491" spans="2:2" x14ac:dyDescent="0.2">
      <c r="B491" s="203"/>
    </row>
    <row r="492" spans="2:2" x14ac:dyDescent="0.2">
      <c r="B492" s="203"/>
    </row>
    <row r="493" spans="2:2" x14ac:dyDescent="0.2">
      <c r="B493" s="203"/>
    </row>
    <row r="494" spans="2:2" x14ac:dyDescent="0.2">
      <c r="B494" s="203"/>
    </row>
    <row r="495" spans="2:2" x14ac:dyDescent="0.2">
      <c r="B495" s="203"/>
    </row>
    <row r="496" spans="2:2" x14ac:dyDescent="0.2">
      <c r="B496" s="203"/>
    </row>
    <row r="497" spans="2:2" x14ac:dyDescent="0.2">
      <c r="B497" s="203"/>
    </row>
    <row r="498" spans="2:2" x14ac:dyDescent="0.2">
      <c r="B498" s="203"/>
    </row>
    <row r="499" spans="2:2" x14ac:dyDescent="0.2">
      <c r="B499" s="203"/>
    </row>
    <row r="500" spans="2:2" x14ac:dyDescent="0.2">
      <c r="B500" s="203"/>
    </row>
    <row r="501" spans="2:2" x14ac:dyDescent="0.2">
      <c r="B501" s="203"/>
    </row>
    <row r="502" spans="2:2" x14ac:dyDescent="0.2">
      <c r="B502" s="203"/>
    </row>
    <row r="503" spans="2:2" x14ac:dyDescent="0.2">
      <c r="B503" s="203"/>
    </row>
    <row r="504" spans="2:2" x14ac:dyDescent="0.2">
      <c r="B504" s="203"/>
    </row>
    <row r="505" spans="2:2" x14ac:dyDescent="0.2">
      <c r="B505" s="203"/>
    </row>
    <row r="506" spans="2:2" x14ac:dyDescent="0.2">
      <c r="B506" s="203"/>
    </row>
    <row r="507" spans="2:2" x14ac:dyDescent="0.2">
      <c r="B507" s="203"/>
    </row>
    <row r="508" spans="2:2" x14ac:dyDescent="0.2">
      <c r="B508" s="203"/>
    </row>
    <row r="509" spans="2:2" x14ac:dyDescent="0.2">
      <c r="B509" s="203"/>
    </row>
    <row r="510" spans="2:2" x14ac:dyDescent="0.2">
      <c r="B510" s="203"/>
    </row>
    <row r="511" spans="2:2" x14ac:dyDescent="0.2">
      <c r="B511" s="203"/>
    </row>
    <row r="512" spans="2:2" x14ac:dyDescent="0.2">
      <c r="B512" s="203"/>
    </row>
    <row r="513" spans="2:2" x14ac:dyDescent="0.2">
      <c r="B513" s="203"/>
    </row>
    <row r="514" spans="2:2" x14ac:dyDescent="0.2">
      <c r="B514" s="203"/>
    </row>
    <row r="515" spans="2:2" x14ac:dyDescent="0.2">
      <c r="B515" s="203"/>
    </row>
    <row r="516" spans="2:2" x14ac:dyDescent="0.2">
      <c r="B516" s="203"/>
    </row>
    <row r="517" spans="2:2" x14ac:dyDescent="0.2">
      <c r="B517" s="203"/>
    </row>
    <row r="518" spans="2:2" x14ac:dyDescent="0.2">
      <c r="B518" s="203"/>
    </row>
    <row r="519" spans="2:2" x14ac:dyDescent="0.2">
      <c r="B519" s="203"/>
    </row>
    <row r="520" spans="2:2" x14ac:dyDescent="0.2">
      <c r="B520" s="203"/>
    </row>
    <row r="521" spans="2:2" x14ac:dyDescent="0.2">
      <c r="B521" s="203"/>
    </row>
    <row r="522" spans="2:2" x14ac:dyDescent="0.2">
      <c r="B522" s="203"/>
    </row>
    <row r="523" spans="2:2" x14ac:dyDescent="0.2">
      <c r="B523" s="203"/>
    </row>
    <row r="524" spans="2:2" x14ac:dyDescent="0.2">
      <c r="B524" s="203"/>
    </row>
    <row r="525" spans="2:2" x14ac:dyDescent="0.2">
      <c r="B525" s="203"/>
    </row>
    <row r="526" spans="2:2" x14ac:dyDescent="0.2">
      <c r="B526" s="203"/>
    </row>
    <row r="527" spans="2:2" x14ac:dyDescent="0.2">
      <c r="B527" s="203"/>
    </row>
    <row r="528" spans="2:2" x14ac:dyDescent="0.2">
      <c r="B528" s="203"/>
    </row>
    <row r="529" spans="2:2" x14ac:dyDescent="0.2">
      <c r="B529" s="203"/>
    </row>
    <row r="530" spans="2:2" x14ac:dyDescent="0.2">
      <c r="B530" s="203"/>
    </row>
    <row r="531" spans="2:2" x14ac:dyDescent="0.2">
      <c r="B531" s="203"/>
    </row>
    <row r="532" spans="2:2" x14ac:dyDescent="0.2">
      <c r="B532" s="203"/>
    </row>
    <row r="533" spans="2:2" x14ac:dyDescent="0.2">
      <c r="B533" s="203"/>
    </row>
    <row r="534" spans="2:2" x14ac:dyDescent="0.2">
      <c r="B534" s="203"/>
    </row>
    <row r="535" spans="2:2" x14ac:dyDescent="0.2">
      <c r="B535" s="203"/>
    </row>
    <row r="536" spans="2:2" x14ac:dyDescent="0.2">
      <c r="B536" s="203"/>
    </row>
    <row r="537" spans="2:2" x14ac:dyDescent="0.2">
      <c r="B537" s="203"/>
    </row>
    <row r="538" spans="2:2" x14ac:dyDescent="0.2">
      <c r="B538" s="203"/>
    </row>
    <row r="539" spans="2:2" x14ac:dyDescent="0.2">
      <c r="B539" s="203"/>
    </row>
    <row r="540" spans="2:2" x14ac:dyDescent="0.2">
      <c r="B540" s="203"/>
    </row>
    <row r="541" spans="2:2" x14ac:dyDescent="0.2">
      <c r="B541" s="203"/>
    </row>
    <row r="542" spans="2:2" x14ac:dyDescent="0.2">
      <c r="B542" s="203"/>
    </row>
    <row r="543" spans="2:2" x14ac:dyDescent="0.2">
      <c r="B543" s="203"/>
    </row>
    <row r="544" spans="2:2" x14ac:dyDescent="0.2">
      <c r="B544" s="203"/>
    </row>
    <row r="545" spans="2:2" x14ac:dyDescent="0.2">
      <c r="B545" s="203"/>
    </row>
    <row r="546" spans="2:2" x14ac:dyDescent="0.2">
      <c r="B546" s="203"/>
    </row>
    <row r="547" spans="2:2" x14ac:dyDescent="0.2">
      <c r="B547" s="203"/>
    </row>
    <row r="548" spans="2:2" x14ac:dyDescent="0.2">
      <c r="B548" s="203"/>
    </row>
    <row r="549" spans="2:2" x14ac:dyDescent="0.2">
      <c r="B549" s="203"/>
    </row>
    <row r="550" spans="2:2" x14ac:dyDescent="0.2">
      <c r="B550" s="203"/>
    </row>
    <row r="551" spans="2:2" x14ac:dyDescent="0.2">
      <c r="B551" s="203"/>
    </row>
    <row r="552" spans="2:2" x14ac:dyDescent="0.2">
      <c r="B552" s="203"/>
    </row>
    <row r="553" spans="2:2" x14ac:dyDescent="0.2">
      <c r="B553" s="203"/>
    </row>
    <row r="554" spans="2:2" x14ac:dyDescent="0.2">
      <c r="B554" s="203"/>
    </row>
    <row r="555" spans="2:2" x14ac:dyDescent="0.2">
      <c r="B555" s="203"/>
    </row>
    <row r="556" spans="2:2" x14ac:dyDescent="0.2">
      <c r="B556" s="203"/>
    </row>
    <row r="557" spans="2:2" x14ac:dyDescent="0.2">
      <c r="B557" s="203"/>
    </row>
    <row r="558" spans="2:2" x14ac:dyDescent="0.2">
      <c r="B558" s="203"/>
    </row>
    <row r="559" spans="2:2" x14ac:dyDescent="0.2">
      <c r="B559" s="203"/>
    </row>
    <row r="560" spans="2:2" x14ac:dyDescent="0.2">
      <c r="B560" s="203"/>
    </row>
    <row r="561" spans="2:2" x14ac:dyDescent="0.2">
      <c r="B561" s="203"/>
    </row>
    <row r="562" spans="2:2" x14ac:dyDescent="0.2">
      <c r="B562" s="203"/>
    </row>
    <row r="563" spans="2:2" x14ac:dyDescent="0.2">
      <c r="B563" s="203"/>
    </row>
    <row r="564" spans="2:2" x14ac:dyDescent="0.2">
      <c r="B564" s="203"/>
    </row>
    <row r="565" spans="2:2" x14ac:dyDescent="0.2">
      <c r="B565" s="203"/>
    </row>
    <row r="566" spans="2:2" x14ac:dyDescent="0.2">
      <c r="B566" s="203"/>
    </row>
    <row r="567" spans="2:2" x14ac:dyDescent="0.2">
      <c r="B567" s="203"/>
    </row>
    <row r="568" spans="2:2" x14ac:dyDescent="0.2">
      <c r="B568" s="203"/>
    </row>
    <row r="569" spans="2:2" x14ac:dyDescent="0.2">
      <c r="B569" s="203"/>
    </row>
    <row r="570" spans="2:2" x14ac:dyDescent="0.2">
      <c r="B570" s="203"/>
    </row>
    <row r="571" spans="2:2" x14ac:dyDescent="0.2">
      <c r="B571" s="203"/>
    </row>
    <row r="572" spans="2:2" x14ac:dyDescent="0.2">
      <c r="B572" s="203"/>
    </row>
    <row r="573" spans="2:2" x14ac:dyDescent="0.2">
      <c r="B573" s="203"/>
    </row>
    <row r="574" spans="2:2" x14ac:dyDescent="0.2">
      <c r="B574" s="203"/>
    </row>
    <row r="575" spans="2:2" x14ac:dyDescent="0.2">
      <c r="B575" s="203"/>
    </row>
    <row r="576" spans="2:2" x14ac:dyDescent="0.2">
      <c r="B576" s="203"/>
    </row>
    <row r="577" spans="2:2" x14ac:dyDescent="0.2">
      <c r="B577" s="203"/>
    </row>
    <row r="578" spans="2:2" x14ac:dyDescent="0.2">
      <c r="B578" s="203"/>
    </row>
    <row r="579" spans="2:2" x14ac:dyDescent="0.2">
      <c r="B579" s="203"/>
    </row>
    <row r="580" spans="2:2" x14ac:dyDescent="0.2">
      <c r="B580" s="203"/>
    </row>
    <row r="581" spans="2:2" x14ac:dyDescent="0.2">
      <c r="B581" s="203"/>
    </row>
    <row r="582" spans="2:2" x14ac:dyDescent="0.2">
      <c r="B582" s="203"/>
    </row>
    <row r="583" spans="2:2" x14ac:dyDescent="0.2">
      <c r="B583" s="203"/>
    </row>
    <row r="584" spans="2:2" x14ac:dyDescent="0.2">
      <c r="B584" s="203"/>
    </row>
    <row r="585" spans="2:2" x14ac:dyDescent="0.2">
      <c r="B585" s="203"/>
    </row>
    <row r="586" spans="2:2" x14ac:dyDescent="0.2">
      <c r="B586" s="203"/>
    </row>
    <row r="587" spans="2:2" x14ac:dyDescent="0.2">
      <c r="B587" s="203"/>
    </row>
    <row r="588" spans="2:2" x14ac:dyDescent="0.2">
      <c r="B588" s="203"/>
    </row>
    <row r="589" spans="2:2" x14ac:dyDescent="0.2">
      <c r="B589" s="203"/>
    </row>
    <row r="590" spans="2:2" x14ac:dyDescent="0.2">
      <c r="B590" s="203"/>
    </row>
    <row r="591" spans="2:2" x14ac:dyDescent="0.2">
      <c r="B591" s="203"/>
    </row>
    <row r="592" spans="2:2" x14ac:dyDescent="0.2">
      <c r="B592" s="203"/>
    </row>
    <row r="593" spans="2:2" x14ac:dyDescent="0.2">
      <c r="B593" s="203"/>
    </row>
    <row r="594" spans="2:2" x14ac:dyDescent="0.2">
      <c r="B594" s="203"/>
    </row>
    <row r="595" spans="2:2" x14ac:dyDescent="0.2">
      <c r="B595" s="203"/>
    </row>
    <row r="596" spans="2:2" x14ac:dyDescent="0.2">
      <c r="B596" s="203"/>
    </row>
    <row r="597" spans="2:2" x14ac:dyDescent="0.2">
      <c r="B597" s="203"/>
    </row>
    <row r="598" spans="2:2" x14ac:dyDescent="0.2">
      <c r="B598" s="203"/>
    </row>
    <row r="599" spans="2:2" x14ac:dyDescent="0.2">
      <c r="B599" s="203"/>
    </row>
    <row r="600" spans="2:2" x14ac:dyDescent="0.2">
      <c r="B600" s="203"/>
    </row>
    <row r="601" spans="2:2" x14ac:dyDescent="0.2">
      <c r="B601" s="203"/>
    </row>
    <row r="602" spans="2:2" x14ac:dyDescent="0.2">
      <c r="B602" s="203"/>
    </row>
    <row r="603" spans="2:2" x14ac:dyDescent="0.2">
      <c r="B603" s="203"/>
    </row>
    <row r="604" spans="2:2" x14ac:dyDescent="0.2">
      <c r="B604" s="203"/>
    </row>
    <row r="605" spans="2:2" x14ac:dyDescent="0.2">
      <c r="B605" s="203"/>
    </row>
    <row r="606" spans="2:2" x14ac:dyDescent="0.2">
      <c r="B606" s="203"/>
    </row>
    <row r="607" spans="2:2" x14ac:dyDescent="0.2">
      <c r="B607" s="203"/>
    </row>
    <row r="608" spans="2:2" x14ac:dyDescent="0.2">
      <c r="B608" s="203"/>
    </row>
    <row r="609" spans="2:2" x14ac:dyDescent="0.2">
      <c r="B609" s="203"/>
    </row>
    <row r="610" spans="2:2" x14ac:dyDescent="0.2">
      <c r="B610" s="203"/>
    </row>
    <row r="611" spans="2:2" x14ac:dyDescent="0.2">
      <c r="B611" s="203"/>
    </row>
    <row r="612" spans="2:2" x14ac:dyDescent="0.2">
      <c r="B612" s="203"/>
    </row>
    <row r="613" spans="2:2" x14ac:dyDescent="0.2">
      <c r="B613" s="203"/>
    </row>
    <row r="614" spans="2:2" x14ac:dyDescent="0.2">
      <c r="B614" s="203"/>
    </row>
    <row r="615" spans="2:2" x14ac:dyDescent="0.2">
      <c r="B615" s="203"/>
    </row>
    <row r="616" spans="2:2" x14ac:dyDescent="0.2">
      <c r="B616" s="203"/>
    </row>
    <row r="617" spans="2:2" x14ac:dyDescent="0.2">
      <c r="B617" s="203"/>
    </row>
    <row r="618" spans="2:2" x14ac:dyDescent="0.2">
      <c r="B618" s="203"/>
    </row>
    <row r="619" spans="2:2" x14ac:dyDescent="0.2">
      <c r="B619" s="203"/>
    </row>
    <row r="620" spans="2:2" x14ac:dyDescent="0.2">
      <c r="B620" s="203"/>
    </row>
    <row r="621" spans="2:2" x14ac:dyDescent="0.2">
      <c r="B621" s="203"/>
    </row>
    <row r="622" spans="2:2" x14ac:dyDescent="0.2">
      <c r="B622" s="203"/>
    </row>
    <row r="623" spans="2:2" x14ac:dyDescent="0.2">
      <c r="B623" s="203"/>
    </row>
    <row r="624" spans="2:2" x14ac:dyDescent="0.2">
      <c r="B624" s="203"/>
    </row>
    <row r="625" spans="2:2" x14ac:dyDescent="0.2">
      <c r="B625" s="203"/>
    </row>
    <row r="626" spans="2:2" x14ac:dyDescent="0.2">
      <c r="B626" s="203"/>
    </row>
    <row r="627" spans="2:2" x14ac:dyDescent="0.2">
      <c r="B627" s="203"/>
    </row>
    <row r="628" spans="2:2" x14ac:dyDescent="0.2">
      <c r="B628" s="203"/>
    </row>
    <row r="629" spans="2:2" x14ac:dyDescent="0.2">
      <c r="B629" s="203"/>
    </row>
    <row r="630" spans="2:2" x14ac:dyDescent="0.2">
      <c r="B630" s="203"/>
    </row>
    <row r="631" spans="2:2" x14ac:dyDescent="0.2">
      <c r="B631" s="203"/>
    </row>
    <row r="632" spans="2:2" x14ac:dyDescent="0.2">
      <c r="B632" s="203"/>
    </row>
    <row r="633" spans="2:2" x14ac:dyDescent="0.2">
      <c r="B633" s="203"/>
    </row>
    <row r="634" spans="2:2" x14ac:dyDescent="0.2">
      <c r="B634" s="203"/>
    </row>
    <row r="635" spans="2:2" x14ac:dyDescent="0.2">
      <c r="B635" s="203"/>
    </row>
    <row r="636" spans="2:2" x14ac:dyDescent="0.2">
      <c r="B636" s="203"/>
    </row>
    <row r="637" spans="2:2" x14ac:dyDescent="0.2">
      <c r="B637" s="203"/>
    </row>
    <row r="638" spans="2:2" x14ac:dyDescent="0.2">
      <c r="B638" s="203"/>
    </row>
    <row r="639" spans="2:2" x14ac:dyDescent="0.2">
      <c r="B639" s="203"/>
    </row>
    <row r="640" spans="2:2" x14ac:dyDescent="0.2">
      <c r="B640" s="203"/>
    </row>
    <row r="641" spans="2:2" x14ac:dyDescent="0.2">
      <c r="B641" s="203"/>
    </row>
    <row r="642" spans="2:2" x14ac:dyDescent="0.2">
      <c r="B642" s="203"/>
    </row>
    <row r="643" spans="2:2" x14ac:dyDescent="0.2">
      <c r="B643" s="203"/>
    </row>
    <row r="644" spans="2:2" x14ac:dyDescent="0.2">
      <c r="B644" s="203"/>
    </row>
    <row r="645" spans="2:2" x14ac:dyDescent="0.2">
      <c r="B645" s="203"/>
    </row>
    <row r="646" spans="2:2" x14ac:dyDescent="0.2">
      <c r="B646" s="203"/>
    </row>
    <row r="647" spans="2:2" x14ac:dyDescent="0.2">
      <c r="B647" s="203"/>
    </row>
    <row r="648" spans="2:2" x14ac:dyDescent="0.2">
      <c r="B648" s="203"/>
    </row>
    <row r="649" spans="2:2" x14ac:dyDescent="0.2">
      <c r="B649" s="203"/>
    </row>
    <row r="650" spans="2:2" x14ac:dyDescent="0.2">
      <c r="B650" s="203"/>
    </row>
  </sheetData>
  <mergeCells count="6">
    <mergeCell ref="E2:K2"/>
    <mergeCell ref="M2:S2"/>
    <mergeCell ref="E3:G3"/>
    <mergeCell ref="I3:K3"/>
    <mergeCell ref="M3:O3"/>
    <mergeCell ref="Q3:S3"/>
  </mergeCells>
  <phoneticPr fontId="0" type="noConversion"/>
  <pageMargins left="0.25" right="0.25" top="0.75" bottom="0.75" header="0.3" footer="0.3"/>
  <pageSetup paperSize="8" scale="58" fitToHeight="0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8270c081-d9f3-48ae-83c7-c2320a8ca25c"/>
</file>

<file path=customXml/itemProps1.xml><?xml version="1.0" encoding="utf-8"?>
<ds:datastoreItem xmlns:ds="http://schemas.openxmlformats.org/officeDocument/2006/customXml" ds:itemID="{27191F6B-E452-47E5-9D38-9CDDB0E58AE6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Table 6</vt:lpstr>
      <vt:lpstr>Data</vt:lpstr>
      <vt:lpstr>ccc</vt:lpstr>
      <vt:lpstr>datar</vt:lpstr>
      <vt:lpstr>LAlist</vt:lpstr>
      <vt:lpstr>lanames</vt:lpstr>
      <vt:lpstr>'Table 6'!Print_Area</vt:lpstr>
      <vt:lpstr>Data!Print_Titles</vt:lpstr>
      <vt:lpstr>Table</vt:lpstr>
    </vt:vector>
  </TitlesOfParts>
  <Company>DETR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DETR</dc:creator>
  <cp:lastModifiedBy>Tom Saunders</cp:lastModifiedBy>
  <cp:lastPrinted>2018-06-25T14:55:31Z</cp:lastPrinted>
  <dcterms:created xsi:type="dcterms:W3CDTF">2002-10-30T10:36:04Z</dcterms:created>
  <dcterms:modified xsi:type="dcterms:W3CDTF">2021-07-29T18:04:29Z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f0498bee-401d-4cd7-9134-3f038d66f197</vt:lpwstr>
  </property>
  <property fmtid="{D5CDD505-2E9C-101B-9397-08002B2CF9AE}" pid="3" name="bjSaver">
    <vt:lpwstr>XePHT1A/4MVOnNF8mnysHX9hPqgb2QQL</vt:lpwstr>
  </property>
  <property fmtid="{D5CDD505-2E9C-101B-9397-08002B2CF9AE}" pid="4" name="bjDocumentSecurityLabel">
    <vt:lpwstr>No Marking</vt:lpwstr>
  </property>
</Properties>
</file>