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grades" sheetId="1" r:id="rId4"/>
    <sheet state="visible" name="Cost and power" sheetId="2" r:id="rId5"/>
    <sheet state="visible" name="todo" sheetId="3" r:id="rId6"/>
    <sheet state="visible" name="art" sheetId="4" r:id="rId7"/>
    <sheet state="visible" name="Achievements" sheetId="5" r:id="rId8"/>
  </sheets>
  <definedNames/>
  <calcPr/>
</workbook>
</file>

<file path=xl/sharedStrings.xml><?xml version="1.0" encoding="utf-8"?>
<sst xmlns="http://schemas.openxmlformats.org/spreadsheetml/2006/main" count="265" uniqueCount="223">
  <si>
    <t>upgrade</t>
  </si>
  <si>
    <t>Requirement</t>
  </si>
  <si>
    <t>cost</t>
  </si>
  <si>
    <t>effect</t>
  </si>
  <si>
    <t>special</t>
  </si>
  <si>
    <t>notes</t>
  </si>
  <si>
    <t>tooltipping</t>
  </si>
  <si>
    <t>Icons</t>
  </si>
  <si>
    <t>Tested</t>
  </si>
  <si>
    <t>gold+1</t>
  </si>
  <si>
    <t>0.5-&gt;1/s</t>
  </si>
  <si>
    <t>done</t>
  </si>
  <si>
    <t>gold+2</t>
  </si>
  <si>
    <t>2/s-&gt;4/s</t>
  </si>
  <si>
    <t>gold+3</t>
  </si>
  <si>
    <t>gold+4</t>
  </si>
  <si>
    <t>tier2 enables, so cost less than expected</t>
  </si>
  <si>
    <t>gold+5</t>
  </si>
  <si>
    <t>gem+1</t>
  </si>
  <si>
    <t>10/s-&gt;20/s</t>
  </si>
  <si>
    <t>gem+2</t>
  </si>
  <si>
    <t>gem+3</t>
  </si>
  <si>
    <t>gem+4</t>
  </si>
  <si>
    <t>1,10 cost multiplier expected at this range</t>
  </si>
  <si>
    <t>kobold+1</t>
  </si>
  <si>
    <t>gemsort</t>
  </si>
  <si>
    <t>kobold+2</t>
  </si>
  <si>
    <t>kobold+3</t>
  </si>
  <si>
    <t>kobold+4</t>
  </si>
  <si>
    <t>choco coin</t>
  </si>
  <si>
    <t>coin &gt;24 &amp;&amp; income &gt;5/s</t>
  </si>
  <si>
    <t>Gold coin -1/5sec. debuff icon to top left corner</t>
  </si>
  <si>
    <t>Coins cost 330 at this point, needs income from elsewhere to get this upgrade in normal play. Expected 12/s income with 2/s from gems. One gold is 0.4/s at this point</t>
  </si>
  <si>
    <t>fine meals</t>
  </si>
  <si>
    <t>10mushroom, 30 eaten</t>
  </si>
  <si>
    <t>*0,5x shroom eatage</t>
  </si>
  <si>
    <t>quality soil</t>
  </si>
  <si>
    <t>25 shroom, 100 eaten</t>
  </si>
  <si>
    <t>-0.01 costmult</t>
  </si>
  <si>
    <t>13230 cost 25 shroomkpl</t>
  </si>
  <si>
    <t>Mushroom dictionary</t>
  </si>
  <si>
    <t>50 shroom, 300 eaten</t>
  </si>
  <si>
    <t>global mult 25%</t>
  </si>
  <si>
    <t>Gem sorting</t>
  </si>
  <si>
    <t>3 field kobolds &amp; x&gt;10 gems</t>
  </si>
  <si>
    <t>gem.a*x-&gt; kobold mult</t>
  </si>
  <si>
    <t>debuff, kobold &amp; gem mult -50%</t>
  </si>
  <si>
    <t>Kobolds fight over gems "correct" sorting, causing chaos</t>
  </si>
  <si>
    <t>gnawed bones</t>
  </si>
  <si>
    <t>1500n</t>
  </si>
  <si>
    <t>gold.c mult * 0,90</t>
  </si>
  <si>
    <t>instead change gold base cost by 50%, 10-&gt;5</t>
  </si>
  <si>
    <t>reincarnation req</t>
  </si>
  <si>
    <t>golden bones</t>
  </si>
  <si>
    <t>4500n</t>
  </si>
  <si>
    <t>tier 2. cost mult * 85%</t>
  </si>
  <si>
    <t>sharpened bones</t>
  </si>
  <si>
    <t>67500n</t>
  </si>
  <si>
    <t>tier 1 inc. mult * 50%</t>
  </si>
  <si>
    <t>light spell</t>
  </si>
  <si>
    <t>40000n</t>
  </si>
  <si>
    <t>tier1 cost mult * 75%</t>
  </si>
  <si>
    <t>Activatable spells from books?</t>
  </si>
  <si>
    <t>cookbook</t>
  </si>
  <si>
    <t>100000n</t>
  </si>
  <si>
    <t>mushroom.a*x -&gt; kobold mult</t>
  </si>
  <si>
    <t>If everything else gets done in reasonable time then maybe?</t>
  </si>
  <si>
    <t>dark magic</t>
  </si>
  <si>
    <t>200000n</t>
  </si>
  <si>
    <t>Income based on bone.a</t>
  </si>
  <si>
    <t>Would be too late in the game cycle. rather unlock spells at gem/kobold tier</t>
  </si>
  <si>
    <t>Larger chests</t>
  </si>
  <si>
    <t>2000000n</t>
  </si>
  <si>
    <t>gold mult x chest.a</t>
  </si>
  <si>
    <t>Golden chest</t>
  </si>
  <si>
    <t>3750000n</t>
  </si>
  <si>
    <t>gold mult x 500%</t>
  </si>
  <si>
    <t>vault</t>
  </si>
  <si>
    <t>7500000n</t>
  </si>
  <si>
    <t>gold base inc + ghest.a</t>
  </si>
  <si>
    <t>Fancy artifacts</t>
  </si>
  <si>
    <t>33000000n</t>
  </si>
  <si>
    <t>Artifact.a * global mult</t>
  </si>
  <si>
    <t>reincarnation gold boost</t>
  </si>
  <si>
    <t>R income boost</t>
  </si>
  <si>
    <t>Enchanted weapons</t>
  </si>
  <si>
    <t>50000000n</t>
  </si>
  <si>
    <t>artifact.a x kobold baseinc</t>
  </si>
  <si>
    <t>sacred artifact</t>
  </si>
  <si>
    <t>100000000n</t>
  </si>
  <si>
    <t>another one...</t>
  </si>
  <si>
    <t xml:space="preserve">another derg. </t>
  </si>
  <si>
    <t>Cosmetic</t>
  </si>
  <si>
    <t>headpats</t>
  </si>
  <si>
    <t>100 clicks</t>
  </si>
  <si>
    <t>inc/s*0,02 to clicks</t>
  </si>
  <si>
    <t>chin skritches</t>
  </si>
  <si>
    <t>1000 clicks</t>
  </si>
  <si>
    <t>belly pats</t>
  </si>
  <si>
    <t>11111 clicks</t>
  </si>
  <si>
    <t>unlocks belly rub animation</t>
  </si>
  <si>
    <t>Working hours</t>
  </si>
  <si>
    <t>2 field kobolds &amp; 3 times ran out of mushrooms</t>
  </si>
  <si>
    <t>8 minutes + 25 base income, 16 minutes +25% and no food consumption</t>
  </si>
  <si>
    <t>fixed to work with saving. I hope</t>
  </si>
  <si>
    <t>Wizard hat</t>
  </si>
  <si>
    <t>1 tome &amp;&amp; 5 field kobolds</t>
  </si>
  <si>
    <t>when kobold has hat. Kobold inc x 250%</t>
  </si>
  <si>
    <t>Chance for kobolds to have a wizard hat, increasing their income</t>
  </si>
  <si>
    <t>maybe</t>
  </si>
  <si>
    <t>ToDo</t>
  </si>
  <si>
    <t>Break down</t>
  </si>
  <si>
    <t>note</t>
  </si>
  <si>
    <t>reincarnation</t>
  </si>
  <si>
    <t>Reset</t>
  </si>
  <si>
    <t>Resets everything except for: achievements, reincarnation bonuses, log of max income &amp;&amp; reincarnation requirement, notoriety = (10000*10^r)?</t>
  </si>
  <si>
    <t>Done</t>
  </si>
  <si>
    <t>wip</t>
  </si>
  <si>
    <t>high prio</t>
  </si>
  <si>
    <t>low prio</t>
  </si>
  <si>
    <t>Buffs</t>
  </si>
  <si>
    <t>lowers tier 2 building cost mult and increases tier 1 income</t>
  </si>
  <si>
    <t>Figure out a better calculation for notoriety requirement and buffs</t>
  </si>
  <si>
    <t>keep eye on reincarnation numbers</t>
  </si>
  <si>
    <t>saves</t>
  </si>
  <si>
    <t>coin up</t>
  </si>
  <si>
    <t>gem up</t>
  </si>
  <si>
    <t>kob up</t>
  </si>
  <si>
    <t>shroom up</t>
  </si>
  <si>
    <t>bone up</t>
  </si>
  <si>
    <t>tome up</t>
  </si>
  <si>
    <t>chest up</t>
  </si>
  <si>
    <t>artifact up</t>
  </si>
  <si>
    <t>misc special upgrades</t>
  </si>
  <si>
    <t>click bug</t>
  </si>
  <si>
    <t>Fixed?</t>
  </si>
  <si>
    <t>Big numbers</t>
  </si>
  <si>
    <t>Scientific numbers etc. ex. 52e25 or 1oc?</t>
  </si>
  <si>
    <t>settings setting for choosing between "3.5T" or "3.5e3"</t>
  </si>
  <si>
    <t>custom tooltip</t>
  </si>
  <si>
    <t>Chosen font &amp; custom background</t>
  </si>
  <si>
    <t>Under mouse. tooltip position = mouse position.x, position y-25</t>
  </si>
  <si>
    <t>Tooltips for every upgrade</t>
  </si>
  <si>
    <t>clamp on screen side</t>
  </si>
  <si>
    <t>ended up repositioning tooltips so they don't go near edge of screen.</t>
  </si>
  <si>
    <t>building tooltips clamped on right side of buildings</t>
  </si>
  <si>
    <t>left side of screen</t>
  </si>
  <si>
    <t>building tooltip descriptions update in real time.</t>
  </si>
  <si>
    <t>UI</t>
  </si>
  <si>
    <t>Debuffs</t>
  </si>
  <si>
    <t>Hungry kobolds</t>
  </si>
  <si>
    <t>chocolate coins</t>
  </si>
  <si>
    <t>Gem fight</t>
  </si>
  <si>
    <t>Debuff icons</t>
  </si>
  <si>
    <t>Can use relevant upgrade icons, but need a prettier border. kobold hunger also needs custom icon</t>
  </si>
  <si>
    <t>Reincarnation</t>
  </si>
  <si>
    <t>Make prettier, add label for requirement, effects on page</t>
  </si>
  <si>
    <t>confirmation popup on reincarnation</t>
  </si>
  <si>
    <t>Custom font for game</t>
  </si>
  <si>
    <t>Free ones available online? See if you find a good one. No need to go fancy and start linearting it yourself</t>
  </si>
  <si>
    <t>remove achievements tab</t>
  </si>
  <si>
    <t>Removing would be too much work, would need to resize every other menu button and possibly do extra spritework. Achievements will be added later, so simply put a chain and darkened decal to showcase it being locked for now</t>
  </si>
  <si>
    <t>upgrades tab submenus dragable and closeable</t>
  </si>
  <si>
    <t>not making dragable, felt more interesting than would actually be. Closeability requires new header and icons for purchased/unpurchased tabs. only one background for button and --&gt;, \/ arrows for open/closed marking.</t>
  </si>
  <si>
    <t>sprites</t>
  </si>
  <si>
    <t>Derg color variations</t>
  </si>
  <si>
    <t>In the end</t>
  </si>
  <si>
    <t>Kobold color variations</t>
  </si>
  <si>
    <t>derg field interact</t>
  </si>
  <si>
    <t>Only if everything else done in time</t>
  </si>
  <si>
    <t>Notoriety &amp; pat icon</t>
  </si>
  <si>
    <t>pat exists, but needs upgrading</t>
  </si>
  <si>
    <t>Upgrade sprites</t>
  </si>
  <si>
    <t>gemsorting</t>
  </si>
  <si>
    <t>wizhat</t>
  </si>
  <si>
    <t>shroom</t>
  </si>
  <si>
    <t>click power x 3</t>
  </si>
  <si>
    <t>working hours</t>
  </si>
  <si>
    <t>reincarnation icon</t>
  </si>
  <si>
    <t>drag and drop</t>
  </si>
  <si>
    <t>Derg can be dragged and dropped, held animation</t>
  </si>
  <si>
    <t>Misc</t>
  </si>
  <si>
    <t>Amount of gains from clicks next to heart particles</t>
  </si>
  <si>
    <t>Field buildings persisting through saving</t>
  </si>
  <si>
    <t>Was order problem with reloading, fixed. Double check that current way doesn't have other unintended side effects</t>
  </si>
  <si>
    <t>unfartify field building GET effect</t>
  </si>
  <si>
    <t>Sound</t>
  </si>
  <si>
    <t>Kobolds yipping</t>
  </si>
  <si>
    <t>Derk tap sound</t>
  </si>
  <si>
    <t>multipurchase</t>
  </si>
  <si>
    <t>shifting</t>
  </si>
  <si>
    <t>holding certain keys changes purchasing to multipurchase. Shift for x10</t>
  </si>
  <si>
    <t>tooltip</t>
  </si>
  <si>
    <t>tooltip show that you can do this AND current cost of x10 purchase</t>
  </si>
  <si>
    <t>Logbook</t>
  </si>
  <si>
    <t>number crunching, shows highest income, gold, buildings built etc.</t>
  </si>
  <si>
    <t>fuse with settings. line in the middle, left side audio, save, close. right side funny numbers</t>
  </si>
  <si>
    <t>Achievements</t>
  </si>
  <si>
    <t>goals feel good</t>
  </si>
  <si>
    <r>
      <rPr/>
      <t xml:space="preserve">&lt;-- A LOT of work. Adjust menu to remove for now and work on after </t>
    </r>
    <r>
      <rPr>
        <color rgb="FF1155CC"/>
        <u/>
      </rPr>
      <t>itch.io</t>
    </r>
    <r>
      <rPr/>
      <t xml:space="preserve"> release</t>
    </r>
  </si>
  <si>
    <t>Bug testing</t>
  </si>
  <si>
    <t>Upgrades</t>
  </si>
  <si>
    <t>Everything not checked</t>
  </si>
  <si>
    <t>Late game number scaling</t>
  </si>
  <si>
    <t>Not checked</t>
  </si>
  <si>
    <t>thing</t>
  </si>
  <si>
    <t>how many images/frames</t>
  </si>
  <si>
    <t>achievements</t>
  </si>
  <si>
    <t>0/x</t>
  </si>
  <si>
    <t>derg bellyrub anim</t>
  </si>
  <si>
    <t>~4</t>
  </si>
  <si>
    <t>kob hunger debuff</t>
  </si>
  <si>
    <t>derg &amp; kobold color variations</t>
  </si>
  <si>
    <t>many, no new images</t>
  </si>
  <si>
    <t>reincarnation button</t>
  </si>
  <si>
    <t>resources</t>
  </si>
  <si>
    <t>notoriety and comfort</t>
  </si>
  <si>
    <t>derg field interaction</t>
  </si>
  <si>
    <t>~12</t>
  </si>
  <si>
    <t>Thing</t>
  </si>
  <si>
    <t>Req</t>
  </si>
  <si>
    <t>Desc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</si>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</sst>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F7981D"/>
      <name val="Arial"/>
      <scheme val="minor"/>
    </font>
    <font>
      <color rgb="FF000000"/>
      <name val="Arial"/>
      <scheme val="minor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2" fontId="2" numFmtId="0" xfId="0" applyAlignment="1" applyBorder="1" applyFont="1">
      <alignment horizontal="right" readingOrder="0"/>
    </xf>
    <xf borderId="1" fillId="2" fontId="2" numFmtId="9" xfId="0" applyAlignment="1" applyBorder="1" applyFont="1" applyNumberFormat="1">
      <alignment readingOrder="0"/>
    </xf>
    <xf borderId="1" fillId="2" fontId="2" numFmtId="0" xfId="0" applyBorder="1" applyFont="1"/>
    <xf borderId="0" fillId="0" fontId="2" numFmtId="0" xfId="0" applyFont="1"/>
    <xf borderId="0" fillId="0" fontId="3" numFmtId="0" xfId="0" applyFont="1"/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vertical="top" wrapText="1"/>
    </xf>
    <xf borderId="0" fillId="2" fontId="2" numFmtId="0" xfId="0" applyAlignment="1" applyFont="1">
      <alignment readingOrder="0"/>
    </xf>
    <xf borderId="1" fillId="2" fontId="4" numFmtId="0" xfId="0" applyBorder="1" applyFont="1"/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ill="1" applyFont="1">
      <alignment readingOrder="0"/>
    </xf>
    <xf borderId="0" fillId="4" fontId="2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1" fillId="5" fontId="2" numFmtId="0" xfId="0" applyBorder="1" applyFont="1"/>
    <xf borderId="1" fillId="5" fontId="2" numFmtId="0" xfId="0" applyAlignment="1" applyBorder="1" applyFont="1">
      <alignment readingOrder="0"/>
    </xf>
    <xf borderId="1" fillId="5" fontId="2" numFmtId="0" xfId="0" applyAlignment="1" applyBorder="1" applyFont="1">
      <alignment readingOrder="0" shrinkToFit="0" wrapText="1"/>
    </xf>
    <xf borderId="1" fillId="4" fontId="2" numFmtId="0" xfId="0" applyAlignment="1" applyBorder="1" applyFont="1">
      <alignment readingOrder="0"/>
    </xf>
    <xf borderId="1" fillId="4" fontId="2" numFmtId="0" xfId="0" applyBorder="1" applyFont="1"/>
    <xf borderId="1" fillId="5" fontId="4" numFmtId="0" xfId="0" applyAlignment="1" applyBorder="1" applyFont="1">
      <alignment readingOrder="0"/>
    </xf>
    <xf borderId="1" fillId="5" fontId="4" numFmtId="0" xfId="0" applyBorder="1" applyFont="1"/>
    <xf borderId="0" fillId="0" fontId="5" numFmtId="0" xfId="0" applyAlignment="1" applyFont="1">
      <alignment readingOrder="0"/>
    </xf>
    <xf borderId="1" fillId="0" fontId="2" numFmtId="0" xfId="0" applyAlignment="1" applyBorder="1" applyFont="1">
      <alignment horizontal="left" readingOrder="0"/>
    </xf>
    <xf borderId="1" fillId="5" fontId="2" numFmtId="0" xfId="0" applyAlignment="1" applyBorder="1" applyFont="1">
      <alignment horizontal="right" readingOrder="0"/>
    </xf>
    <xf borderId="1" fillId="4" fontId="2" numFmtId="0" xfId="0" applyAlignment="1" applyBorder="1" applyFont="1">
      <alignment horizontal="right" readingOrder="0"/>
    </xf>
    <xf borderId="0" fillId="0" fontId="2" numFmtId="0" xfId="0" applyAlignment="1" applyFont="1">
      <alignment horizontal="right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itch.io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2.5"/>
    <col customWidth="1" min="4" max="4" width="22.38"/>
    <col customWidth="1" min="5" max="6" width="3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>
        <v>5.0</v>
      </c>
      <c r="C2" s="4">
        <v>100.0</v>
      </c>
      <c r="D2" s="6">
        <v>1.0</v>
      </c>
      <c r="E2" s="7"/>
      <c r="F2" s="4" t="s">
        <v>10</v>
      </c>
      <c r="G2" s="4" t="s">
        <v>11</v>
      </c>
      <c r="H2" s="7"/>
      <c r="I2" s="7"/>
      <c r="L2" s="2">
        <v>1.15</v>
      </c>
    </row>
    <row r="3">
      <c r="A3" s="4" t="s">
        <v>12</v>
      </c>
      <c r="B3" s="5">
        <v>10.0</v>
      </c>
      <c r="C3" s="4">
        <v>300.0</v>
      </c>
      <c r="D3" s="6">
        <v>1.0</v>
      </c>
      <c r="E3" s="7"/>
      <c r="F3" s="4" t="s">
        <v>13</v>
      </c>
      <c r="G3" s="4" t="s">
        <v>11</v>
      </c>
      <c r="H3" s="7"/>
      <c r="I3" s="7"/>
      <c r="L3" s="2">
        <v>1.05</v>
      </c>
      <c r="M3" s="8">
        <f>L3/1.25^1</f>
        <v>0.84</v>
      </c>
    </row>
    <row r="4">
      <c r="A4" s="4" t="s">
        <v>14</v>
      </c>
      <c r="B4" s="5">
        <v>50.0</v>
      </c>
      <c r="C4" s="4">
        <v>55000.0</v>
      </c>
      <c r="D4" s="6">
        <v>1.0</v>
      </c>
      <c r="E4" s="7"/>
      <c r="F4" s="7"/>
      <c r="G4" s="4" t="s">
        <v>11</v>
      </c>
      <c r="H4" s="7"/>
      <c r="I4" s="7"/>
    </row>
    <row r="5">
      <c r="A5" s="4" t="s">
        <v>15</v>
      </c>
      <c r="B5" s="5">
        <v>75.0</v>
      </c>
      <c r="C5" s="4">
        <v>900000.0</v>
      </c>
      <c r="D5" s="6">
        <v>2.0</v>
      </c>
      <c r="E5" s="7"/>
      <c r="F5" s="4" t="s">
        <v>16</v>
      </c>
      <c r="G5" s="4" t="s">
        <v>11</v>
      </c>
      <c r="H5" s="7"/>
      <c r="I5" s="7"/>
      <c r="L5" s="2">
        <v>0.15</v>
      </c>
      <c r="P5" s="2">
        <f>5*2.5</f>
        <v>12.5</v>
      </c>
      <c r="Q5" s="2">
        <f>10*2.5</f>
        <v>25</v>
      </c>
    </row>
    <row r="6">
      <c r="A6" s="4" t="s">
        <v>17</v>
      </c>
      <c r="B6" s="5">
        <v>100.0</v>
      </c>
      <c r="C6" s="4">
        <v>2000000.0</v>
      </c>
      <c r="D6" s="6">
        <v>2.0</v>
      </c>
      <c r="E6" s="7"/>
      <c r="F6" s="7"/>
      <c r="G6" s="4" t="s">
        <v>11</v>
      </c>
      <c r="H6" s="7"/>
      <c r="I6" s="7"/>
      <c r="L6" s="2">
        <v>0.05</v>
      </c>
      <c r="M6" s="8">
        <f>L6/1.25^1</f>
        <v>0.04</v>
      </c>
      <c r="N6" s="2">
        <f>1.25^1</f>
        <v>1.25</v>
      </c>
    </row>
    <row r="7">
      <c r="A7" s="4" t="s">
        <v>18</v>
      </c>
      <c r="B7" s="5">
        <v>10.0</v>
      </c>
      <c r="C7" s="4">
        <v>2500.0</v>
      </c>
      <c r="D7" s="6">
        <v>1.0</v>
      </c>
      <c r="E7" s="7"/>
      <c r="F7" s="4" t="s">
        <v>19</v>
      </c>
      <c r="G7" s="4" t="s">
        <v>11</v>
      </c>
      <c r="H7" s="7"/>
      <c r="I7" s="7"/>
      <c r="P7" s="2">
        <f>15*2.5</f>
        <v>37.5</v>
      </c>
    </row>
    <row r="8">
      <c r="A8" s="4" t="s">
        <v>20</v>
      </c>
      <c r="B8" s="5">
        <v>25.0</v>
      </c>
      <c r="C8" s="4">
        <v>20000.0</v>
      </c>
      <c r="D8" s="6">
        <v>1.5</v>
      </c>
      <c r="E8" s="7"/>
      <c r="F8" s="7"/>
      <c r="G8" s="4" t="s">
        <v>11</v>
      </c>
      <c r="H8" s="7"/>
      <c r="I8" s="7"/>
    </row>
    <row r="9">
      <c r="A9" s="4" t="s">
        <v>21</v>
      </c>
      <c r="B9" s="5">
        <v>50.0</v>
      </c>
      <c r="C9" s="4">
        <v>400000.0</v>
      </c>
      <c r="D9" s="6">
        <v>2.0</v>
      </c>
      <c r="E9" s="7"/>
      <c r="F9" s="7"/>
      <c r="G9" s="4" t="s">
        <v>11</v>
      </c>
      <c r="H9" s="7"/>
      <c r="I9" s="7"/>
      <c r="L9" s="2">
        <v>1.0</v>
      </c>
      <c r="M9" s="8">
        <f>1.5^2</f>
        <v>2.25</v>
      </c>
    </row>
    <row r="10">
      <c r="A10" s="4" t="s">
        <v>22</v>
      </c>
      <c r="B10" s="5">
        <v>100.0</v>
      </c>
      <c r="C10" s="4">
        <v>8000000.0</v>
      </c>
      <c r="D10" s="6">
        <v>2.0</v>
      </c>
      <c r="E10" s="7"/>
      <c r="F10" s="4" t="s">
        <v>23</v>
      </c>
      <c r="G10" s="4" t="s">
        <v>11</v>
      </c>
      <c r="H10" s="7"/>
      <c r="I10" s="7"/>
    </row>
    <row r="11">
      <c r="A11" s="4" t="s">
        <v>24</v>
      </c>
      <c r="B11" s="5">
        <v>10.0</v>
      </c>
      <c r="C11" s="4">
        <v>40000.0</v>
      </c>
      <c r="D11" s="6">
        <v>1.0</v>
      </c>
      <c r="E11" s="7"/>
      <c r="F11" s="7"/>
      <c r="G11" s="4" t="s">
        <v>11</v>
      </c>
      <c r="H11" s="7"/>
      <c r="I11" s="7"/>
      <c r="K11" s="2" t="s">
        <v>25</v>
      </c>
      <c r="L11" s="8">
        <f>(1 + (0.15 *L12^0.75))</f>
        <v>1.15</v>
      </c>
      <c r="M11" s="2">
        <v>0.25</v>
      </c>
      <c r="N11" s="2">
        <v>0.5</v>
      </c>
    </row>
    <row r="12">
      <c r="A12" s="4" t="s">
        <v>26</v>
      </c>
      <c r="B12" s="5">
        <v>25.0</v>
      </c>
      <c r="C12" s="4">
        <v>330000.0</v>
      </c>
      <c r="D12" s="6">
        <v>1.5</v>
      </c>
      <c r="E12" s="7"/>
      <c r="F12" s="7"/>
      <c r="G12" s="4" t="s">
        <v>11</v>
      </c>
      <c r="H12" s="7"/>
      <c r="I12" s="7"/>
      <c r="L12" s="2">
        <v>1.0</v>
      </c>
      <c r="M12" s="9">
        <f>(1 + (M11 *L12^N11))</f>
        <v>1.25</v>
      </c>
    </row>
    <row r="13">
      <c r="A13" s="4" t="s">
        <v>27</v>
      </c>
      <c r="B13" s="5">
        <v>50.0</v>
      </c>
      <c r="C13" s="4">
        <v>7000000.0</v>
      </c>
      <c r="D13" s="6">
        <v>1.5</v>
      </c>
      <c r="E13" s="7"/>
      <c r="F13" s="7"/>
      <c r="G13" s="4" t="s">
        <v>11</v>
      </c>
      <c r="H13" s="7"/>
      <c r="I13" s="7"/>
      <c r="L13" s="2">
        <v>10.0</v>
      </c>
      <c r="M13" s="9">
        <f>(1 + (M11 *L13^N11))</f>
        <v>1.790569415</v>
      </c>
    </row>
    <row r="14">
      <c r="A14" s="4" t="s">
        <v>28</v>
      </c>
      <c r="B14" s="5">
        <v>100.0</v>
      </c>
      <c r="C14" s="4">
        <v>1.0E8</v>
      </c>
      <c r="D14" s="6">
        <v>2.0</v>
      </c>
      <c r="E14" s="7"/>
      <c r="F14" s="7"/>
      <c r="G14" s="4" t="s">
        <v>11</v>
      </c>
      <c r="H14" s="7"/>
      <c r="I14" s="7"/>
      <c r="L14" s="2">
        <v>20.0</v>
      </c>
      <c r="M14" s="9">
        <f>(1 + (M11 *L14^N11))</f>
        <v>2.118033989</v>
      </c>
    </row>
    <row r="15">
      <c r="A15" s="4" t="s">
        <v>29</v>
      </c>
      <c r="B15" s="4" t="s">
        <v>30</v>
      </c>
      <c r="C15" s="5">
        <v>3000.0</v>
      </c>
      <c r="D15" s="6">
        <v>2.5</v>
      </c>
      <c r="E15" s="10" t="s">
        <v>31</v>
      </c>
      <c r="F15" s="11" t="s">
        <v>32</v>
      </c>
      <c r="G15" s="4" t="s">
        <v>11</v>
      </c>
      <c r="H15" s="7"/>
      <c r="I15" s="7"/>
      <c r="L15" s="2">
        <v>30.0</v>
      </c>
      <c r="M15" s="9">
        <f>(1 + (M11 *L15^N11))</f>
        <v>2.369306394</v>
      </c>
    </row>
    <row r="16">
      <c r="A16" s="4" t="s">
        <v>33</v>
      </c>
      <c r="B16" s="4" t="s">
        <v>34</v>
      </c>
      <c r="C16" s="5">
        <v>12500.0</v>
      </c>
      <c r="D16" s="4" t="s">
        <v>35</v>
      </c>
      <c r="E16" s="7"/>
      <c r="F16" s="7"/>
      <c r="G16" s="4" t="s">
        <v>11</v>
      </c>
      <c r="H16" s="7"/>
      <c r="I16" s="7"/>
      <c r="L16" s="2">
        <v>40.0</v>
      </c>
      <c r="M16" s="9">
        <f>(1 + (M11 *L16^N11))</f>
        <v>2.58113883</v>
      </c>
    </row>
    <row r="17">
      <c r="A17" s="4" t="s">
        <v>36</v>
      </c>
      <c r="B17" s="4" t="s">
        <v>37</v>
      </c>
      <c r="C17" s="5">
        <v>80000.0</v>
      </c>
      <c r="D17" s="4" t="s">
        <v>38</v>
      </c>
      <c r="E17" s="7"/>
      <c r="F17" s="4" t="s">
        <v>39</v>
      </c>
      <c r="G17" s="4" t="s">
        <v>11</v>
      </c>
      <c r="H17" s="7"/>
      <c r="I17" s="7"/>
      <c r="L17" s="2">
        <v>50.0</v>
      </c>
      <c r="M17" s="9">
        <f>(1 + (M11 *L17^N11))</f>
        <v>2.767766953</v>
      </c>
    </row>
    <row r="18">
      <c r="A18" s="4" t="s">
        <v>40</v>
      </c>
      <c r="B18" s="4" t="s">
        <v>41</v>
      </c>
      <c r="C18" s="5">
        <v>500000.0</v>
      </c>
      <c r="D18" s="4" t="s">
        <v>42</v>
      </c>
      <c r="E18" s="7"/>
      <c r="F18" s="7"/>
      <c r="G18" s="4" t="s">
        <v>11</v>
      </c>
      <c r="H18" s="7"/>
      <c r="I18" s="7"/>
      <c r="L18" s="2">
        <v>100.0</v>
      </c>
      <c r="M18" s="9">
        <f>(1 + (M11 *L18^N11))</f>
        <v>3.5</v>
      </c>
    </row>
    <row r="19">
      <c r="A19" s="4" t="s">
        <v>43</v>
      </c>
      <c r="B19" s="4" t="s">
        <v>44</v>
      </c>
      <c r="C19" s="5">
        <v>150000.0</v>
      </c>
      <c r="D19" s="4" t="s">
        <v>45</v>
      </c>
      <c r="E19" s="4" t="s">
        <v>46</v>
      </c>
      <c r="F19" s="10" t="s">
        <v>47</v>
      </c>
      <c r="G19" s="4" t="s">
        <v>11</v>
      </c>
      <c r="H19" s="7"/>
      <c r="I19" s="7"/>
    </row>
    <row r="20">
      <c r="A20" s="4" t="s">
        <v>48</v>
      </c>
      <c r="B20" s="4">
        <v>5.0</v>
      </c>
      <c r="C20" s="5" t="s">
        <v>49</v>
      </c>
      <c r="D20" s="4" t="s">
        <v>50</v>
      </c>
      <c r="E20" s="10" t="s">
        <v>51</v>
      </c>
      <c r="F20" s="7"/>
      <c r="G20" s="4" t="s">
        <v>11</v>
      </c>
      <c r="H20" s="7"/>
      <c r="I20" s="7"/>
      <c r="K20" s="2" t="s">
        <v>52</v>
      </c>
      <c r="M20" s="2">
        <v>5.5</v>
      </c>
      <c r="N20" s="2">
        <v>25.0</v>
      </c>
      <c r="Q20" s="8">
        <f>(1.15^10)</f>
        <v>4.045557736</v>
      </c>
    </row>
    <row r="21">
      <c r="A21" s="4" t="s">
        <v>53</v>
      </c>
      <c r="B21" s="4">
        <v>10.0</v>
      </c>
      <c r="C21" s="5" t="s">
        <v>54</v>
      </c>
      <c r="D21" s="12" t="s">
        <v>55</v>
      </c>
      <c r="E21" s="7"/>
      <c r="F21" s="7"/>
      <c r="G21" s="4" t="s">
        <v>11</v>
      </c>
      <c r="H21" s="7"/>
      <c r="I21" s="7"/>
      <c r="L21" s="2">
        <v>1.0</v>
      </c>
      <c r="M21" s="9">
        <f t="shared" ref="M21:M27" si="1">(1000+N$20*M$20^L21)</f>
        <v>1137.5</v>
      </c>
      <c r="P21" s="8">
        <f>1/Q20</f>
        <v>0.2471847061</v>
      </c>
    </row>
    <row r="22">
      <c r="A22" s="4" t="s">
        <v>56</v>
      </c>
      <c r="B22" s="4">
        <v>25.0</v>
      </c>
      <c r="C22" s="5" t="s">
        <v>57</v>
      </c>
      <c r="D22" s="4" t="s">
        <v>58</v>
      </c>
      <c r="E22" s="7"/>
      <c r="F22" s="7"/>
      <c r="G22" s="4" t="s">
        <v>11</v>
      </c>
      <c r="H22" s="7"/>
      <c r="I22" s="13"/>
      <c r="L22" s="2">
        <v>2.0</v>
      </c>
      <c r="M22" s="9">
        <f t="shared" si="1"/>
        <v>1756.25</v>
      </c>
    </row>
    <row r="23">
      <c r="A23" s="4" t="s">
        <v>59</v>
      </c>
      <c r="B23" s="4">
        <v>5.0</v>
      </c>
      <c r="C23" s="5" t="s">
        <v>60</v>
      </c>
      <c r="D23" s="12" t="s">
        <v>61</v>
      </c>
      <c r="E23" s="7"/>
      <c r="F23" s="4" t="s">
        <v>62</v>
      </c>
      <c r="G23" s="4" t="s">
        <v>11</v>
      </c>
      <c r="H23" s="7"/>
      <c r="I23" s="7"/>
      <c r="L23" s="2">
        <v>3.0</v>
      </c>
      <c r="M23" s="9">
        <f t="shared" si="1"/>
        <v>5159.375</v>
      </c>
      <c r="Q23" s="8">
        <f>1+(0.5*1.5^15)</f>
        <v>219.9469452</v>
      </c>
    </row>
    <row r="24">
      <c r="A24" s="4" t="s">
        <v>63</v>
      </c>
      <c r="B24" s="4">
        <v>10.0</v>
      </c>
      <c r="C24" s="5" t="s">
        <v>64</v>
      </c>
      <c r="D24" s="4" t="s">
        <v>65</v>
      </c>
      <c r="E24" s="7"/>
      <c r="F24" s="10" t="s">
        <v>66</v>
      </c>
      <c r="G24" s="4" t="s">
        <v>11</v>
      </c>
      <c r="H24" s="7"/>
      <c r="I24" s="7"/>
      <c r="L24" s="2">
        <v>4.0</v>
      </c>
      <c r="M24" s="9">
        <f t="shared" si="1"/>
        <v>23876.5625</v>
      </c>
      <c r="P24" s="8">
        <f>1*Q23</f>
        <v>219.9469452</v>
      </c>
    </row>
    <row r="25">
      <c r="A25" s="4" t="s">
        <v>67</v>
      </c>
      <c r="B25" s="4">
        <v>25.0</v>
      </c>
      <c r="C25" s="5" t="s">
        <v>68</v>
      </c>
      <c r="D25" s="4" t="s">
        <v>69</v>
      </c>
      <c r="E25" s="7"/>
      <c r="F25" s="10" t="s">
        <v>70</v>
      </c>
      <c r="G25" s="4" t="s">
        <v>11</v>
      </c>
      <c r="H25" s="7"/>
      <c r="I25" s="7"/>
      <c r="L25" s="2">
        <v>5.0</v>
      </c>
      <c r="M25" s="9">
        <f t="shared" si="1"/>
        <v>126821.0938</v>
      </c>
    </row>
    <row r="26">
      <c r="A26" s="4" t="s">
        <v>71</v>
      </c>
      <c r="B26" s="4">
        <v>5.0</v>
      </c>
      <c r="C26" s="5" t="s">
        <v>72</v>
      </c>
      <c r="D26" s="4" t="s">
        <v>73</v>
      </c>
      <c r="E26" s="7"/>
      <c r="F26" s="7"/>
      <c r="G26" s="4" t="s">
        <v>11</v>
      </c>
      <c r="H26" s="7"/>
      <c r="I26" s="7"/>
      <c r="L26" s="2">
        <v>7.0</v>
      </c>
      <c r="M26" s="9">
        <f t="shared" si="1"/>
        <v>3807088.086</v>
      </c>
    </row>
    <row r="27">
      <c r="A27" s="4" t="s">
        <v>74</v>
      </c>
      <c r="B27" s="4">
        <v>10.0</v>
      </c>
      <c r="C27" s="5" t="s">
        <v>75</v>
      </c>
      <c r="D27" s="4" t="s">
        <v>76</v>
      </c>
      <c r="E27" s="7"/>
      <c r="F27" s="7"/>
      <c r="G27" s="4" t="s">
        <v>11</v>
      </c>
      <c r="H27" s="7"/>
      <c r="I27" s="7"/>
      <c r="L27" s="2">
        <v>10.0</v>
      </c>
      <c r="M27" s="9">
        <f t="shared" si="1"/>
        <v>633238905.3</v>
      </c>
    </row>
    <row r="28">
      <c r="A28" s="4" t="s">
        <v>77</v>
      </c>
      <c r="B28" s="4">
        <v>25.0</v>
      </c>
      <c r="C28" s="5" t="s">
        <v>78</v>
      </c>
      <c r="D28" s="4" t="s">
        <v>79</v>
      </c>
      <c r="E28" s="7"/>
      <c r="F28" s="7"/>
      <c r="G28" s="4" t="s">
        <v>11</v>
      </c>
      <c r="H28" s="7"/>
      <c r="I28" s="7"/>
    </row>
    <row r="29">
      <c r="A29" s="4" t="s">
        <v>80</v>
      </c>
      <c r="B29" s="4">
        <v>5.0</v>
      </c>
      <c r="C29" s="5" t="s">
        <v>81</v>
      </c>
      <c r="D29" s="10" t="s">
        <v>82</v>
      </c>
      <c r="E29" s="10"/>
      <c r="F29" s="7"/>
      <c r="G29" s="4" t="s">
        <v>11</v>
      </c>
      <c r="H29" s="7"/>
      <c r="I29" s="7"/>
      <c r="K29" s="14" t="s">
        <v>83</v>
      </c>
      <c r="L29" s="8">
        <f>(1 + (0.15 *L30^0.75))</f>
        <v>1.15</v>
      </c>
      <c r="M29" s="2">
        <v>0.25</v>
      </c>
      <c r="N29" s="2">
        <v>0.5</v>
      </c>
      <c r="O29" s="2" t="s">
        <v>84</v>
      </c>
      <c r="P29" s="8">
        <f>(1 + (0.15 *P30^0.75))</f>
        <v>1.15</v>
      </c>
      <c r="Q29" s="2">
        <v>0.25</v>
      </c>
      <c r="R29" s="2">
        <v>0.5</v>
      </c>
    </row>
    <row r="30">
      <c r="A30" s="4" t="s">
        <v>85</v>
      </c>
      <c r="B30" s="4">
        <v>10.0</v>
      </c>
      <c r="C30" s="5" t="s">
        <v>86</v>
      </c>
      <c r="D30" s="4" t="s">
        <v>87</v>
      </c>
      <c r="E30" s="4"/>
      <c r="F30" s="7"/>
      <c r="G30" s="4" t="s">
        <v>11</v>
      </c>
      <c r="H30" s="7"/>
      <c r="I30" s="7"/>
      <c r="L30" s="2">
        <v>1.0</v>
      </c>
      <c r="M30" s="9">
        <f>(1 + (M29 *L30^N29))</f>
        <v>1.25</v>
      </c>
      <c r="P30" s="2">
        <v>1.0</v>
      </c>
      <c r="Q30" s="9">
        <f>(1 + (Q29 *P30^R29))</f>
        <v>1.25</v>
      </c>
    </row>
    <row r="31">
      <c r="A31" s="4" t="s">
        <v>88</v>
      </c>
      <c r="B31" s="4">
        <v>25.0</v>
      </c>
      <c r="C31" s="5" t="s">
        <v>89</v>
      </c>
      <c r="D31" s="4" t="s">
        <v>90</v>
      </c>
      <c r="E31" s="4" t="s">
        <v>91</v>
      </c>
      <c r="F31" s="4" t="s">
        <v>92</v>
      </c>
      <c r="G31" s="4" t="s">
        <v>11</v>
      </c>
      <c r="H31" s="7"/>
      <c r="I31" s="7"/>
      <c r="L31" s="2">
        <v>2.0</v>
      </c>
      <c r="M31" s="9">
        <f>(1 + (M29 *L31^N29))</f>
        <v>1.353553391</v>
      </c>
      <c r="P31" s="2">
        <v>2.0</v>
      </c>
      <c r="Q31" s="9">
        <f>(1 + (Q29 *P31^R29))</f>
        <v>1.353553391</v>
      </c>
    </row>
    <row r="32">
      <c r="A32" s="4" t="s">
        <v>93</v>
      </c>
      <c r="B32" s="4" t="s">
        <v>94</v>
      </c>
      <c r="C32" s="5">
        <v>250.0</v>
      </c>
      <c r="D32" s="4" t="s">
        <v>95</v>
      </c>
      <c r="E32" s="7"/>
      <c r="F32" s="4"/>
      <c r="G32" s="4" t="s">
        <v>11</v>
      </c>
      <c r="H32" s="7"/>
      <c r="I32" s="7"/>
      <c r="L32" s="2">
        <v>3.0</v>
      </c>
      <c r="M32" s="9">
        <f>(1 + (M29 *L32^N29))</f>
        <v>1.433012702</v>
      </c>
      <c r="P32" s="2">
        <v>3.0</v>
      </c>
      <c r="Q32" s="9">
        <f>(1 + (Q29 *P32^R29))</f>
        <v>1.433012702</v>
      </c>
    </row>
    <row r="33">
      <c r="A33" s="4" t="s">
        <v>96</v>
      </c>
      <c r="B33" s="4" t="s">
        <v>97</v>
      </c>
      <c r="C33" s="5">
        <v>3000.0</v>
      </c>
      <c r="D33" s="4" t="s">
        <v>95</v>
      </c>
      <c r="E33" s="7"/>
      <c r="F33" s="4"/>
      <c r="G33" s="4" t="s">
        <v>11</v>
      </c>
      <c r="H33" s="7"/>
      <c r="I33" s="7"/>
      <c r="L33" s="2">
        <v>4.0</v>
      </c>
      <c r="M33" s="9">
        <f>(1 + (M29 *L33^N29))</f>
        <v>1.5</v>
      </c>
      <c r="P33" s="2">
        <v>4.0</v>
      </c>
      <c r="Q33" s="9">
        <f>(1 + (Q29 *P33^R29))</f>
        <v>1.5</v>
      </c>
    </row>
    <row r="34">
      <c r="A34" s="4" t="s">
        <v>98</v>
      </c>
      <c r="B34" s="4" t="s">
        <v>99</v>
      </c>
      <c r="C34" s="5">
        <v>250000.0</v>
      </c>
      <c r="D34" s="4" t="s">
        <v>95</v>
      </c>
      <c r="E34" s="15" t="s">
        <v>100</v>
      </c>
      <c r="F34" s="4"/>
      <c r="G34" s="4" t="s">
        <v>11</v>
      </c>
      <c r="H34" s="7"/>
      <c r="I34" s="7"/>
      <c r="L34" s="2">
        <v>5.0</v>
      </c>
      <c r="M34" s="9">
        <f>(1 + (M29 *L34^N29))</f>
        <v>1.559016994</v>
      </c>
      <c r="P34" s="2">
        <v>5.0</v>
      </c>
      <c r="Q34" s="9">
        <f>(1 + (Q29 *P34^R29))</f>
        <v>1.559016994</v>
      </c>
    </row>
    <row r="35">
      <c r="A35" s="4" t="s">
        <v>101</v>
      </c>
      <c r="B35" s="10" t="s">
        <v>102</v>
      </c>
      <c r="C35" s="4">
        <v>250000.0</v>
      </c>
      <c r="D35" s="10" t="s">
        <v>103</v>
      </c>
      <c r="E35" s="7"/>
      <c r="F35" s="4" t="s">
        <v>104</v>
      </c>
      <c r="G35" s="4" t="s">
        <v>11</v>
      </c>
      <c r="H35" s="7"/>
      <c r="I35" s="7"/>
      <c r="L35" s="2">
        <v>6.0</v>
      </c>
      <c r="M35" s="9">
        <f>(1 + (M29 *L35^N29))</f>
        <v>1.612372436</v>
      </c>
      <c r="P35" s="2">
        <v>6.0</v>
      </c>
      <c r="Q35" s="9">
        <f>(1 + (Q29 *P35^R29))</f>
        <v>1.612372436</v>
      </c>
    </row>
    <row r="36">
      <c r="A36" s="4" t="s">
        <v>105</v>
      </c>
      <c r="B36" s="4" t="s">
        <v>106</v>
      </c>
      <c r="C36" s="4">
        <v>9500000.0</v>
      </c>
      <c r="D36" s="10" t="s">
        <v>107</v>
      </c>
      <c r="E36" s="10" t="s">
        <v>108</v>
      </c>
      <c r="F36" s="7"/>
      <c r="G36" s="4" t="s">
        <v>11</v>
      </c>
      <c r="H36" s="7"/>
      <c r="I36" s="4" t="s">
        <v>109</v>
      </c>
      <c r="L36" s="2">
        <v>10.0</v>
      </c>
      <c r="M36" s="9">
        <f>(1 + (M29 *L36^N29))</f>
        <v>1.790569415</v>
      </c>
      <c r="P36" s="2">
        <v>10.0</v>
      </c>
      <c r="Q36" s="9">
        <f>(1 + (Q29 *P36^R29))</f>
        <v>1.790569415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60.63"/>
    <col customWidth="1" min="3" max="3" width="40.0"/>
  </cols>
  <sheetData>
    <row r="1">
      <c r="A1" s="3" t="s">
        <v>110</v>
      </c>
      <c r="B1" s="3" t="s">
        <v>111</v>
      </c>
      <c r="C1" s="3" t="s">
        <v>112</v>
      </c>
    </row>
    <row r="2">
      <c r="A2" s="4" t="s">
        <v>113</v>
      </c>
      <c r="B2" s="4" t="s">
        <v>114</v>
      </c>
      <c r="C2" s="10" t="s">
        <v>115</v>
      </c>
      <c r="E2" s="12" t="s">
        <v>116</v>
      </c>
      <c r="F2" s="16" t="s">
        <v>117</v>
      </c>
      <c r="G2" s="17" t="s">
        <v>118</v>
      </c>
      <c r="H2" s="18" t="s">
        <v>119</v>
      </c>
    </row>
    <row r="3">
      <c r="A3" s="7"/>
      <c r="B3" s="4" t="s">
        <v>120</v>
      </c>
      <c r="C3" s="10" t="s">
        <v>121</v>
      </c>
    </row>
    <row r="4">
      <c r="A4" s="7"/>
      <c r="B4" s="4"/>
      <c r="C4" s="10" t="s">
        <v>122</v>
      </c>
    </row>
    <row r="5">
      <c r="A5" s="19"/>
      <c r="B5" s="20"/>
      <c r="C5" s="21" t="s">
        <v>123</v>
      </c>
    </row>
    <row r="6">
      <c r="A6" s="4" t="s">
        <v>124</v>
      </c>
      <c r="B6" s="7"/>
      <c r="C6" s="7"/>
    </row>
    <row r="7">
      <c r="A7" s="4" t="s">
        <v>125</v>
      </c>
      <c r="B7" s="7"/>
      <c r="C7" s="7"/>
    </row>
    <row r="8">
      <c r="A8" s="4" t="s">
        <v>126</v>
      </c>
      <c r="B8" s="7"/>
      <c r="C8" s="7"/>
    </row>
    <row r="9">
      <c r="A9" s="4" t="s">
        <v>127</v>
      </c>
      <c r="B9" s="7"/>
      <c r="C9" s="7"/>
    </row>
    <row r="10">
      <c r="A10" s="4" t="s">
        <v>128</v>
      </c>
      <c r="B10" s="7"/>
      <c r="C10" s="7"/>
    </row>
    <row r="11">
      <c r="A11" s="4" t="s">
        <v>129</v>
      </c>
      <c r="B11" s="7"/>
      <c r="C11" s="7"/>
    </row>
    <row r="12">
      <c r="A12" s="4" t="s">
        <v>130</v>
      </c>
      <c r="B12" s="7"/>
      <c r="C12" s="7"/>
    </row>
    <row r="13">
      <c r="A13" s="4" t="s">
        <v>131</v>
      </c>
      <c r="B13" s="7"/>
      <c r="C13" s="7"/>
    </row>
    <row r="14">
      <c r="A14" s="4" t="s">
        <v>132</v>
      </c>
      <c r="B14" s="7"/>
      <c r="C14" s="7"/>
    </row>
    <row r="15">
      <c r="A15" s="4" t="s">
        <v>133</v>
      </c>
      <c r="B15" s="4" t="s">
        <v>134</v>
      </c>
      <c r="C15" s="10" t="s">
        <v>135</v>
      </c>
    </row>
    <row r="16">
      <c r="A16" s="4" t="s">
        <v>136</v>
      </c>
      <c r="B16" s="4" t="s">
        <v>137</v>
      </c>
      <c r="C16" s="7"/>
    </row>
    <row r="17">
      <c r="A17" s="22"/>
      <c r="B17" s="22" t="s">
        <v>138</v>
      </c>
      <c r="C17" s="23"/>
    </row>
    <row r="18">
      <c r="A18" s="4" t="s">
        <v>139</v>
      </c>
      <c r="B18" s="4" t="s">
        <v>140</v>
      </c>
      <c r="C18" s="10" t="s">
        <v>141</v>
      </c>
    </row>
    <row r="19">
      <c r="A19" s="7"/>
      <c r="B19" s="4" t="s">
        <v>142</v>
      </c>
      <c r="C19" s="7"/>
    </row>
    <row r="20">
      <c r="A20" s="7"/>
      <c r="B20" s="4" t="s">
        <v>143</v>
      </c>
      <c r="C20" s="10" t="s">
        <v>144</v>
      </c>
    </row>
    <row r="21">
      <c r="A21" s="7"/>
      <c r="B21" s="4" t="s">
        <v>145</v>
      </c>
      <c r="C21" s="4" t="s">
        <v>146</v>
      </c>
    </row>
    <row r="22">
      <c r="A22" s="7"/>
      <c r="B22" s="4" t="s">
        <v>147</v>
      </c>
      <c r="C22" s="4"/>
    </row>
    <row r="23">
      <c r="A23" s="4" t="s">
        <v>148</v>
      </c>
      <c r="B23" s="4" t="s">
        <v>149</v>
      </c>
      <c r="C23" s="4" t="s">
        <v>150</v>
      </c>
    </row>
    <row r="24">
      <c r="A24" s="7"/>
      <c r="B24" s="7"/>
      <c r="C24" s="4" t="s">
        <v>151</v>
      </c>
    </row>
    <row r="25">
      <c r="A25" s="7"/>
      <c r="B25" s="7"/>
      <c r="C25" s="4" t="s">
        <v>152</v>
      </c>
    </row>
    <row r="26">
      <c r="A26" s="7"/>
      <c r="B26" s="4" t="s">
        <v>153</v>
      </c>
      <c r="C26" s="10" t="s">
        <v>154</v>
      </c>
    </row>
    <row r="27">
      <c r="A27" s="7"/>
      <c r="B27" s="4" t="s">
        <v>155</v>
      </c>
      <c r="C27" s="10" t="s">
        <v>156</v>
      </c>
    </row>
    <row r="28">
      <c r="A28" s="7"/>
      <c r="B28" s="4" t="s">
        <v>157</v>
      </c>
      <c r="C28" s="10"/>
    </row>
    <row r="29">
      <c r="A29" s="7"/>
      <c r="B29" s="4" t="s">
        <v>158</v>
      </c>
      <c r="C29" s="10" t="s">
        <v>159</v>
      </c>
    </row>
    <row r="30">
      <c r="A30" s="7"/>
      <c r="B30" s="4" t="s">
        <v>160</v>
      </c>
      <c r="C30" s="10" t="s">
        <v>161</v>
      </c>
    </row>
    <row r="31">
      <c r="A31" s="7"/>
      <c r="B31" s="4" t="s">
        <v>162</v>
      </c>
      <c r="C31" s="10" t="s">
        <v>163</v>
      </c>
    </row>
    <row r="32">
      <c r="A32" s="4" t="s">
        <v>164</v>
      </c>
      <c r="B32" s="4" t="s">
        <v>165</v>
      </c>
      <c r="C32" s="4" t="s">
        <v>166</v>
      </c>
    </row>
    <row r="33">
      <c r="A33" s="7"/>
      <c r="B33" s="4" t="s">
        <v>167</v>
      </c>
      <c r="C33" s="4" t="s">
        <v>166</v>
      </c>
    </row>
    <row r="34">
      <c r="A34" s="19"/>
      <c r="B34" s="20" t="s">
        <v>168</v>
      </c>
      <c r="C34" s="20" t="s">
        <v>169</v>
      </c>
    </row>
    <row r="35">
      <c r="A35" s="7"/>
      <c r="B35" s="4" t="s">
        <v>170</v>
      </c>
      <c r="C35" s="4" t="s">
        <v>171</v>
      </c>
    </row>
    <row r="36">
      <c r="A36" s="4" t="s">
        <v>172</v>
      </c>
      <c r="B36" s="4" t="s">
        <v>29</v>
      </c>
      <c r="C36" s="7"/>
    </row>
    <row r="37">
      <c r="A37" s="7"/>
      <c r="B37" s="4" t="s">
        <v>173</v>
      </c>
      <c r="C37" s="7"/>
    </row>
    <row r="38">
      <c r="A38" s="7"/>
      <c r="B38" s="4" t="s">
        <v>174</v>
      </c>
      <c r="C38" s="7"/>
    </row>
    <row r="39">
      <c r="A39" s="7"/>
      <c r="B39" s="4" t="s">
        <v>175</v>
      </c>
      <c r="C39" s="7"/>
    </row>
    <row r="40">
      <c r="A40" s="7"/>
      <c r="B40" s="4" t="s">
        <v>176</v>
      </c>
      <c r="C40" s="7"/>
    </row>
    <row r="41">
      <c r="A41" s="7"/>
      <c r="B41" s="4" t="s">
        <v>177</v>
      </c>
      <c r="C41" s="7"/>
    </row>
    <row r="42">
      <c r="A42" s="7"/>
      <c r="B42" s="4" t="s">
        <v>178</v>
      </c>
      <c r="C42" s="7"/>
    </row>
    <row r="43">
      <c r="A43" s="20" t="s">
        <v>179</v>
      </c>
      <c r="B43" s="20" t="s">
        <v>180</v>
      </c>
      <c r="C43" s="19"/>
    </row>
    <row r="44">
      <c r="A44" s="4" t="s">
        <v>181</v>
      </c>
      <c r="B44" s="12" t="s">
        <v>182</v>
      </c>
      <c r="C44" s="7"/>
    </row>
    <row r="45">
      <c r="A45" s="7"/>
      <c r="B45" s="4" t="s">
        <v>183</v>
      </c>
      <c r="C45" s="10" t="s">
        <v>184</v>
      </c>
    </row>
    <row r="46">
      <c r="A46" s="7"/>
      <c r="B46" s="4" t="s">
        <v>185</v>
      </c>
      <c r="C46" s="10"/>
    </row>
    <row r="47">
      <c r="A47" s="4" t="s">
        <v>186</v>
      </c>
      <c r="B47" s="4" t="s">
        <v>187</v>
      </c>
      <c r="C47" s="10"/>
    </row>
    <row r="48">
      <c r="A48" s="4"/>
      <c r="B48" s="4" t="s">
        <v>188</v>
      </c>
      <c r="C48" s="10"/>
    </row>
    <row r="49">
      <c r="A49" s="4" t="s">
        <v>189</v>
      </c>
      <c r="B49" s="4" t="s">
        <v>190</v>
      </c>
      <c r="C49" s="10" t="s">
        <v>191</v>
      </c>
    </row>
    <row r="50">
      <c r="A50" s="7"/>
      <c r="B50" s="4" t="s">
        <v>192</v>
      </c>
      <c r="C50" s="10" t="s">
        <v>193</v>
      </c>
    </row>
    <row r="51">
      <c r="A51" s="20" t="s">
        <v>194</v>
      </c>
      <c r="B51" s="20" t="s">
        <v>195</v>
      </c>
      <c r="C51" s="21" t="s">
        <v>196</v>
      </c>
    </row>
    <row r="52">
      <c r="A52" s="24" t="s">
        <v>197</v>
      </c>
      <c r="B52" s="25"/>
      <c r="C52" s="24" t="s">
        <v>198</v>
      </c>
      <c r="D52" s="26" t="s">
        <v>199</v>
      </c>
    </row>
    <row r="53">
      <c r="A53" s="20" t="s">
        <v>200</v>
      </c>
      <c r="B53" s="20" t="s">
        <v>201</v>
      </c>
      <c r="C53" s="20" t="s">
        <v>202</v>
      </c>
    </row>
    <row r="54">
      <c r="A54" s="19"/>
      <c r="B54" s="20" t="s">
        <v>203</v>
      </c>
      <c r="C54" s="20" t="s">
        <v>204</v>
      </c>
    </row>
  </sheetData>
  <hyperlinks>
    <hyperlink r:id="rId1" ref="D5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9.5"/>
    <col customWidth="1" min="3" max="3" width="16.25"/>
  </cols>
  <sheetData>
    <row r="1">
      <c r="A1" s="3" t="s">
        <v>205</v>
      </c>
      <c r="B1" s="27" t="s">
        <v>206</v>
      </c>
      <c r="C1" s="3" t="s">
        <v>5</v>
      </c>
    </row>
    <row r="2">
      <c r="A2" s="20" t="s">
        <v>207</v>
      </c>
      <c r="B2" s="28" t="s">
        <v>208</v>
      </c>
      <c r="C2" s="19"/>
    </row>
    <row r="3">
      <c r="A3" s="20" t="s">
        <v>209</v>
      </c>
      <c r="B3" s="28" t="s">
        <v>210</v>
      </c>
      <c r="C3" s="20" t="s">
        <v>119</v>
      </c>
    </row>
    <row r="4">
      <c r="A4" s="4" t="s">
        <v>211</v>
      </c>
      <c r="B4" s="5">
        <v>1.0</v>
      </c>
      <c r="C4" s="7"/>
    </row>
    <row r="5">
      <c r="A5" s="20" t="s">
        <v>212</v>
      </c>
      <c r="B5" s="28" t="s">
        <v>213</v>
      </c>
      <c r="C5" s="20" t="s">
        <v>119</v>
      </c>
    </row>
    <row r="6">
      <c r="A6" s="22" t="s">
        <v>214</v>
      </c>
      <c r="B6" s="29">
        <v>1.0</v>
      </c>
      <c r="C6" s="23"/>
    </row>
    <row r="7">
      <c r="A7" s="4" t="s">
        <v>215</v>
      </c>
      <c r="B7" s="5">
        <v>2.0</v>
      </c>
      <c r="C7" s="4" t="s">
        <v>216</v>
      </c>
    </row>
    <row r="8">
      <c r="A8" s="20" t="s">
        <v>217</v>
      </c>
      <c r="B8" s="28" t="s">
        <v>218</v>
      </c>
      <c r="C8" s="20" t="s">
        <v>119</v>
      </c>
    </row>
    <row r="9">
      <c r="B9" s="30"/>
    </row>
    <row r="10">
      <c r="B10" s="30"/>
    </row>
    <row r="11">
      <c r="B11" s="30"/>
    </row>
    <row r="12">
      <c r="B12" s="30"/>
    </row>
    <row r="13">
      <c r="B13" s="30"/>
    </row>
    <row r="14">
      <c r="B14" s="30"/>
    </row>
    <row r="15">
      <c r="B15" s="30"/>
    </row>
    <row r="16">
      <c r="B16" s="30"/>
    </row>
    <row r="17">
      <c r="B17" s="30"/>
    </row>
    <row r="18">
      <c r="B18" s="30"/>
    </row>
    <row r="19">
      <c r="B19" s="30"/>
    </row>
    <row r="20">
      <c r="B20" s="30"/>
    </row>
    <row r="21">
      <c r="B21" s="30"/>
    </row>
    <row r="22">
      <c r="B22" s="30"/>
    </row>
    <row r="23">
      <c r="B23" s="30"/>
    </row>
    <row r="24">
      <c r="B24" s="30"/>
    </row>
    <row r="25">
      <c r="B25" s="30"/>
    </row>
    <row r="26">
      <c r="B26" s="30"/>
    </row>
    <row r="27">
      <c r="B27" s="30"/>
    </row>
    <row r="28">
      <c r="B28" s="30"/>
    </row>
    <row r="29">
      <c r="B29" s="30"/>
    </row>
    <row r="30">
      <c r="B30" s="30"/>
    </row>
    <row r="31">
      <c r="B31" s="30"/>
    </row>
    <row r="32">
      <c r="B32" s="30"/>
    </row>
    <row r="33">
      <c r="B33" s="30"/>
    </row>
    <row r="34">
      <c r="B34" s="30"/>
    </row>
    <row r="35">
      <c r="B35" s="30"/>
    </row>
    <row r="36">
      <c r="B36" s="30"/>
    </row>
    <row r="37">
      <c r="B37" s="30"/>
    </row>
    <row r="38">
      <c r="B38" s="30"/>
    </row>
    <row r="39">
      <c r="B39" s="30"/>
    </row>
    <row r="40">
      <c r="B40" s="30"/>
    </row>
    <row r="41">
      <c r="B41" s="30"/>
    </row>
    <row r="42">
      <c r="B42" s="30"/>
    </row>
    <row r="43">
      <c r="B43" s="30"/>
    </row>
    <row r="44">
      <c r="B44" s="30"/>
    </row>
    <row r="45">
      <c r="B45" s="30"/>
    </row>
    <row r="46">
      <c r="B46" s="30"/>
    </row>
    <row r="47">
      <c r="B47" s="30"/>
    </row>
    <row r="48">
      <c r="B48" s="30"/>
    </row>
    <row r="49">
      <c r="B49" s="30"/>
    </row>
    <row r="50">
      <c r="B50" s="30"/>
    </row>
    <row r="51">
      <c r="B51" s="30"/>
    </row>
    <row r="52">
      <c r="B52" s="30"/>
    </row>
    <row r="53">
      <c r="B53" s="30"/>
    </row>
    <row r="54">
      <c r="B54" s="30"/>
    </row>
    <row r="55">
      <c r="B55" s="30"/>
    </row>
    <row r="56">
      <c r="B56" s="30"/>
    </row>
    <row r="57">
      <c r="B57" s="30"/>
    </row>
    <row r="58">
      <c r="B58" s="30"/>
    </row>
    <row r="59">
      <c r="B59" s="30"/>
    </row>
    <row r="60">
      <c r="B60" s="30"/>
    </row>
    <row r="61">
      <c r="B61" s="30"/>
    </row>
    <row r="62">
      <c r="B62" s="30"/>
    </row>
    <row r="63">
      <c r="B63" s="30"/>
    </row>
    <row r="64">
      <c r="B64" s="30"/>
    </row>
    <row r="65">
      <c r="B65" s="30"/>
    </row>
    <row r="66">
      <c r="B66" s="30"/>
    </row>
    <row r="67">
      <c r="B67" s="30"/>
    </row>
    <row r="68">
      <c r="B68" s="30"/>
    </row>
    <row r="69">
      <c r="B69" s="30"/>
    </row>
    <row r="70">
      <c r="B70" s="30"/>
    </row>
    <row r="71">
      <c r="B71" s="30"/>
    </row>
    <row r="72">
      <c r="B72" s="30"/>
    </row>
    <row r="73">
      <c r="B73" s="30"/>
    </row>
    <row r="74">
      <c r="B74" s="30"/>
    </row>
    <row r="75">
      <c r="B75" s="30"/>
    </row>
    <row r="76">
      <c r="B76" s="30"/>
    </row>
    <row r="77">
      <c r="B77" s="30"/>
    </row>
    <row r="78">
      <c r="B78" s="30"/>
    </row>
    <row r="79">
      <c r="B79" s="30"/>
    </row>
    <row r="80">
      <c r="B80" s="30"/>
    </row>
    <row r="81">
      <c r="B81" s="30"/>
    </row>
    <row r="82">
      <c r="B82" s="30"/>
    </row>
    <row r="83">
      <c r="B83" s="30"/>
    </row>
    <row r="84">
      <c r="B84" s="30"/>
    </row>
    <row r="85">
      <c r="B85" s="30"/>
    </row>
    <row r="86">
      <c r="B86" s="30"/>
    </row>
    <row r="87">
      <c r="B87" s="30"/>
    </row>
    <row r="88">
      <c r="B88" s="30"/>
    </row>
    <row r="89">
      <c r="B89" s="30"/>
    </row>
    <row r="90">
      <c r="B90" s="30"/>
    </row>
    <row r="91">
      <c r="B91" s="30"/>
    </row>
    <row r="92">
      <c r="B92" s="30"/>
    </row>
    <row r="93">
      <c r="B93" s="30"/>
    </row>
    <row r="94">
      <c r="B94" s="30"/>
    </row>
    <row r="95">
      <c r="B95" s="30"/>
    </row>
    <row r="96">
      <c r="B96" s="30"/>
    </row>
    <row r="97">
      <c r="B97" s="30"/>
    </row>
    <row r="98">
      <c r="B98" s="30"/>
    </row>
    <row r="99">
      <c r="B99" s="30"/>
    </row>
    <row r="100">
      <c r="B100" s="30"/>
    </row>
    <row r="101">
      <c r="B101" s="30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219</v>
      </c>
      <c r="B1" s="3" t="s">
        <v>220</v>
      </c>
      <c r="C1" s="3" t="s">
        <v>221</v>
      </c>
      <c r="D1" s="3" t="s">
        <v>222</v>
      </c>
    </row>
    <row r="2">
      <c r="A2" s="31"/>
      <c r="B2" s="31"/>
      <c r="C2" s="31"/>
      <c r="D2" s="31"/>
    </row>
    <row r="3">
      <c r="A3" s="31"/>
      <c r="B3" s="31"/>
      <c r="C3" s="31"/>
      <c r="D3" s="31"/>
    </row>
    <row r="4">
      <c r="A4" s="31"/>
      <c r="B4" s="31"/>
      <c r="C4" s="31"/>
      <c r="D4" s="31"/>
    </row>
    <row r="5">
      <c r="A5" s="31"/>
      <c r="B5" s="31"/>
      <c r="C5" s="31"/>
      <c r="D5" s="31"/>
    </row>
    <row r="6">
      <c r="A6" s="31"/>
      <c r="B6" s="31"/>
      <c r="C6" s="31"/>
      <c r="D6" s="31"/>
    </row>
    <row r="7">
      <c r="A7" s="31"/>
      <c r="B7" s="31"/>
      <c r="C7" s="31"/>
      <c r="D7" s="31"/>
    </row>
    <row r="8">
      <c r="A8" s="31"/>
      <c r="B8" s="31"/>
      <c r="C8" s="31"/>
      <c r="D8" s="31"/>
    </row>
    <row r="9">
      <c r="A9" s="31"/>
      <c r="B9" s="31"/>
      <c r="C9" s="31"/>
      <c r="D9" s="31"/>
    </row>
    <row r="10">
      <c r="A10" s="31"/>
      <c r="B10" s="31"/>
      <c r="C10" s="31"/>
      <c r="D10" s="31"/>
    </row>
    <row r="11">
      <c r="A11" s="31"/>
      <c r="B11" s="31"/>
      <c r="C11" s="31"/>
      <c r="D11" s="31"/>
    </row>
    <row r="12">
      <c r="A12" s="31"/>
      <c r="B12" s="31"/>
      <c r="C12" s="31"/>
      <c r="D12" s="31"/>
    </row>
    <row r="13">
      <c r="A13" s="31"/>
      <c r="B13" s="31"/>
      <c r="C13" s="31"/>
      <c r="D13" s="31"/>
    </row>
    <row r="14">
      <c r="A14" s="31"/>
      <c r="B14" s="31"/>
      <c r="C14" s="31"/>
      <c r="D14" s="31"/>
    </row>
    <row r="15">
      <c r="A15" s="31"/>
      <c r="B15" s="31"/>
      <c r="C15" s="31"/>
      <c r="D15" s="31"/>
    </row>
    <row r="16">
      <c r="A16" s="31"/>
      <c r="B16" s="31"/>
      <c r="C16" s="31"/>
      <c r="D16" s="31"/>
    </row>
    <row r="17">
      <c r="A17" s="31"/>
      <c r="B17" s="31"/>
      <c r="C17" s="31"/>
      <c r="D17" s="31"/>
    </row>
    <row r="18">
      <c r="A18" s="31"/>
      <c r="B18" s="31"/>
      <c r="C18" s="31"/>
      <c r="D18" s="31"/>
    </row>
    <row r="19">
      <c r="A19" s="31"/>
      <c r="B19" s="31"/>
      <c r="C19" s="31"/>
      <c r="D19" s="31"/>
    </row>
    <row r="20">
      <c r="A20" s="31"/>
      <c r="B20" s="31"/>
      <c r="C20" s="31"/>
      <c r="D20" s="31"/>
    </row>
    <row r="21">
      <c r="A21" s="31"/>
      <c r="B21" s="31"/>
      <c r="C21" s="31"/>
      <c r="D21" s="31"/>
    </row>
    <row r="22">
      <c r="A22" s="31"/>
      <c r="B22" s="31"/>
      <c r="C22" s="31"/>
      <c r="D22" s="31"/>
    </row>
    <row r="23">
      <c r="A23" s="31"/>
      <c r="B23" s="31"/>
      <c r="C23" s="31"/>
      <c r="D23" s="31"/>
    </row>
    <row r="24">
      <c r="A24" s="31"/>
      <c r="B24" s="31"/>
      <c r="C24" s="31"/>
      <c r="D24" s="31"/>
    </row>
    <row r="25">
      <c r="A25" s="31"/>
      <c r="B25" s="31"/>
      <c r="C25" s="31"/>
      <c r="D25" s="31"/>
    </row>
    <row r="26">
      <c r="A26" s="31"/>
      <c r="B26" s="31"/>
      <c r="C26" s="31"/>
      <c r="D26" s="31"/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</sheetData>
  <drawing r:id="rId1"/>
</worksheet>
</file>