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f0cb132d56bd147/Desktop/York University Masters/Course Content/10 Independent Research Proposal/Actual Project Documents/Full Data FFNN Analysis/"/>
    </mc:Choice>
  </mc:AlternateContent>
  <xr:revisionPtr revIDLastSave="1323" documentId="8_{D8BBF9CB-19DF-4A3C-B3C0-3546A774CEAA}" xr6:coauthVersionLast="47" xr6:coauthVersionMax="47" xr10:uidLastSave="{DCB78ECC-9AB6-4E55-8A6F-C75C62617825}"/>
  <bookViews>
    <workbookView xWindow="-110" yWindow="-110" windowWidth="19420" windowHeight="10300" xr2:uid="{BEF6DFF8-2F39-4548-8E78-FA39686764B2}"/>
  </bookViews>
  <sheets>
    <sheet name="Full Data Breakdown" sheetId="1" r:id="rId1"/>
    <sheet name="Full Data Classifications" sheetId="5" r:id="rId2"/>
    <sheet name="Full SHaP Breakdown" sheetId="2" r:id="rId3"/>
    <sheet name="Reduced Model Breakdown" sheetId="3" r:id="rId4"/>
    <sheet name="Reduced Data Classifications" sheetId="6" r:id="rId5"/>
    <sheet name="Reduced SHaP Breakdown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L13" i="1"/>
  <c r="K13" i="1"/>
  <c r="L13" i="3"/>
  <c r="K13" i="3"/>
  <c r="I13" i="3"/>
  <c r="J13" i="3"/>
  <c r="J13" i="1"/>
  <c r="H13" i="3"/>
  <c r="H13" i="1"/>
  <c r="N2" i="5"/>
  <c r="N4" i="5"/>
  <c r="N5" i="5"/>
  <c r="N6" i="5"/>
  <c r="N7" i="5"/>
  <c r="N8" i="5"/>
  <c r="N9" i="5"/>
  <c r="N10" i="5"/>
  <c r="N11" i="5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B13" i="6"/>
  <c r="M8" i="6"/>
  <c r="N8" i="6"/>
  <c r="O8" i="6"/>
  <c r="G8" i="6"/>
  <c r="M8" i="5"/>
  <c r="O8" i="5"/>
  <c r="G8" i="5"/>
  <c r="M7" i="6"/>
  <c r="N7" i="6"/>
  <c r="O7" i="6"/>
  <c r="G7" i="6"/>
  <c r="M7" i="5"/>
  <c r="O7" i="5"/>
  <c r="G7" i="5"/>
  <c r="O10" i="6"/>
  <c r="N10" i="6"/>
  <c r="O9" i="6"/>
  <c r="M10" i="6"/>
  <c r="G10" i="6"/>
  <c r="G9" i="6"/>
  <c r="M9" i="6"/>
  <c r="O10" i="5"/>
  <c r="M10" i="5"/>
  <c r="G10" i="5"/>
  <c r="O9" i="5"/>
  <c r="M9" i="5"/>
  <c r="G9" i="5"/>
  <c r="G11" i="6"/>
  <c r="O11" i="6" s="1"/>
  <c r="N11" i="6"/>
  <c r="M11" i="6"/>
  <c r="N4" i="6"/>
  <c r="N6" i="6"/>
  <c r="M6" i="6"/>
  <c r="O6" i="6" s="1"/>
  <c r="G6" i="6"/>
  <c r="O11" i="5"/>
  <c r="M11" i="5"/>
  <c r="G11" i="5"/>
  <c r="M6" i="5"/>
  <c r="G6" i="5"/>
  <c r="M5" i="6"/>
  <c r="O5" i="6" s="1"/>
  <c r="G5" i="6"/>
  <c r="O5" i="5"/>
  <c r="M5" i="5"/>
  <c r="G5" i="5"/>
  <c r="O4" i="6"/>
  <c r="M4" i="6"/>
  <c r="G4" i="6"/>
  <c r="M4" i="5"/>
  <c r="O4" i="5" s="1"/>
  <c r="G4" i="5"/>
  <c r="M3" i="6"/>
  <c r="O3" i="6" s="1"/>
  <c r="G3" i="6"/>
  <c r="O3" i="5"/>
  <c r="M3" i="5"/>
  <c r="G3" i="5"/>
  <c r="O2" i="6"/>
  <c r="M2" i="6"/>
  <c r="G2" i="6"/>
  <c r="M2" i="5"/>
  <c r="O2" i="5" s="1"/>
  <c r="G2" i="5"/>
  <c r="O6" i="5" l="1"/>
</calcChain>
</file>

<file path=xl/sharedStrings.xml><?xml version="1.0" encoding="utf-8"?>
<sst xmlns="http://schemas.openxmlformats.org/spreadsheetml/2006/main" count="427" uniqueCount="81">
  <si>
    <t>Model</t>
  </si>
  <si>
    <t>Nodes</t>
  </si>
  <si>
    <t>Hidden Layers</t>
  </si>
  <si>
    <t>Activation Functions</t>
  </si>
  <si>
    <t>ReLU - ReLU - ReLU - Sigmoid</t>
  </si>
  <si>
    <t>Grid Search Epochs</t>
  </si>
  <si>
    <t>Grid Search Batch Size</t>
  </si>
  <si>
    <t>Unseen Accuracy</t>
  </si>
  <si>
    <t>Unseen Loss</t>
  </si>
  <si>
    <t>Unseen AUC</t>
  </si>
  <si>
    <t>Unseen Precision</t>
  </si>
  <si>
    <t>Unseen Recall</t>
  </si>
  <si>
    <t>Class 0 Recall</t>
  </si>
  <si>
    <t>Class 0 Precision</t>
  </si>
  <si>
    <t>Class 0 F1</t>
  </si>
  <si>
    <t>Class 1 Precision</t>
  </si>
  <si>
    <t>Class 1 Recall</t>
  </si>
  <si>
    <t>Class 1 F1</t>
  </si>
  <si>
    <t>Class 0 Correct</t>
  </si>
  <si>
    <t>Class 0 Incorrect</t>
  </si>
  <si>
    <t>Class 1 Correct</t>
  </si>
  <si>
    <t>Class 1 Incorrect</t>
  </si>
  <si>
    <t>Class 0 Accuracy</t>
  </si>
  <si>
    <t>Class 1 Accuracy</t>
  </si>
  <si>
    <t>STL</t>
  </si>
  <si>
    <t>Defensive_Index</t>
  </si>
  <si>
    <t>FGA</t>
  </si>
  <si>
    <t>TOV</t>
  </si>
  <si>
    <t>REB</t>
  </si>
  <si>
    <t>TO_to_AST_Ratio</t>
  </si>
  <si>
    <t>EFGPCT</t>
  </si>
  <si>
    <t>Scoring_Opportunities</t>
  </si>
  <si>
    <t>FG3A</t>
  </si>
  <si>
    <t>PPM</t>
  </si>
  <si>
    <t>POSSESSIONS</t>
  </si>
  <si>
    <t>PACE</t>
  </si>
  <si>
    <t>PTS</t>
  </si>
  <si>
    <t>DREB</t>
  </si>
  <si>
    <t>FTA</t>
  </si>
  <si>
    <t>SHAP RNK 1</t>
  </si>
  <si>
    <t>SHAP RNK 2</t>
  </si>
  <si>
    <t>SHAP RNK 3</t>
  </si>
  <si>
    <t>SHAP RNK 4</t>
  </si>
  <si>
    <t>SHAP RNK 5</t>
  </si>
  <si>
    <t>SHAP RNK 6</t>
  </si>
  <si>
    <t>SHAP RNK 7</t>
  </si>
  <si>
    <t>SHAP RNK 8</t>
  </si>
  <si>
    <t>SHAP RNK 9</t>
  </si>
  <si>
    <t>SHAP RNK 10</t>
  </si>
  <si>
    <t>SHAP RNK 11</t>
  </si>
  <si>
    <t>SHAP RNK 12</t>
  </si>
  <si>
    <t>SHAP RNK 13</t>
  </si>
  <si>
    <t>SHAP RNK 14</t>
  </si>
  <si>
    <t>SHAP RNK 15</t>
  </si>
  <si>
    <t>Grid Search Learning Rate</t>
  </si>
  <si>
    <t>Average Classification Accuracy</t>
  </si>
  <si>
    <t>128-64-32-16-1</t>
  </si>
  <si>
    <t>ReLU - ReLU - ReLU - ReLU - Sigmoid</t>
  </si>
  <si>
    <t>64 - 32 - 1</t>
  </si>
  <si>
    <t>ReLU - ReLU - Sigmoid</t>
  </si>
  <si>
    <t>128-64-32-1</t>
  </si>
  <si>
    <t>128 - 64 - 32 - 16 - 8 - 1</t>
  </si>
  <si>
    <t>16 - 16 - 128 - 256 - 256 - 32 - 1</t>
  </si>
  <si>
    <t xml:space="preserve">256 - 256 - 256 - 128 - 256 - 128 - 1 </t>
  </si>
  <si>
    <t xml:space="preserve">16 - 256 - 32 - 1 </t>
  </si>
  <si>
    <t xml:space="preserve">256 - 32 - 1 </t>
  </si>
  <si>
    <t xml:space="preserve">16 - 16 -64 - 16 - 1 </t>
  </si>
  <si>
    <t xml:space="preserve">256 - 256 - 256 - 128 - 32 - 16 - 1 </t>
  </si>
  <si>
    <t>ReLU - ReLU - ReLU - ReLU - ReLU - Sigmoid</t>
  </si>
  <si>
    <t>ReLU - ReLU - ReLU - ReLU - ReLU - ReLU - Sigmoid</t>
  </si>
  <si>
    <t>PTSperP</t>
  </si>
  <si>
    <t>Defensive Index</t>
  </si>
  <si>
    <t>Scoring Opportunities</t>
  </si>
  <si>
    <t>16 - 8 - 32 - 16 - 8 - 1</t>
  </si>
  <si>
    <t>Class Accuracy Diff</t>
  </si>
  <si>
    <t>OREB</t>
  </si>
  <si>
    <t>FG3M</t>
  </si>
  <si>
    <t xml:space="preserve">16 - 256 - 8 - 1 </t>
  </si>
  <si>
    <t>FGM</t>
  </si>
  <si>
    <t>FTM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</si>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</sst>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66336-30B8-4F45-99A7-A7FABF7402B7}">
  <dimension ref="A1:L13"/>
  <sheetViews>
    <sheetView tabSelected="1" zoomScale="69" workbookViewId="0">
      <selection activeCell="I14" sqref="I14"/>
    </sheetView>
  </sheetViews>
  <sheetFormatPr defaultRowHeight="14.5" x14ac:dyDescent="0.35"/>
  <cols>
    <col min="2" max="2" width="12.1796875" bestFit="1" customWidth="1"/>
    <col min="3" max="3" width="28.7265625" bestFit="1" customWidth="1"/>
    <col min="4" max="4" width="53" bestFit="1" customWidth="1"/>
    <col min="5" max="5" width="16.54296875" bestFit="1" customWidth="1"/>
    <col min="6" max="6" width="19.08984375" bestFit="1" customWidth="1"/>
    <col min="7" max="7" width="21.81640625" bestFit="1" customWidth="1"/>
    <col min="8" max="8" width="15" bestFit="1" customWidth="1"/>
    <col min="9" max="9" width="11.08984375" bestFit="1" customWidth="1"/>
    <col min="10" max="10" width="11" bestFit="1" customWidth="1"/>
    <col min="11" max="11" width="15" bestFit="1" customWidth="1"/>
    <col min="12" max="12" width="12.36328125" bestFit="1" customWidth="1"/>
    <col min="13" max="13" width="12.08984375" bestFit="1" customWidth="1"/>
  </cols>
  <sheetData>
    <row r="1" spans="1:12" x14ac:dyDescent="0.3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6</v>
      </c>
      <c r="G1" t="s">
        <v>54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3</v>
      </c>
      <c r="C2" t="s">
        <v>60</v>
      </c>
      <c r="D2" t="s">
        <v>4</v>
      </c>
      <c r="E2">
        <v>50</v>
      </c>
      <c r="F2">
        <v>32</v>
      </c>
      <c r="G2">
        <v>1E-3</v>
      </c>
      <c r="H2">
        <v>0.8427</v>
      </c>
      <c r="I2">
        <v>0.34610000000000002</v>
      </c>
      <c r="J2">
        <v>0.93020000000000003</v>
      </c>
      <c r="K2">
        <v>0.88859999999999995</v>
      </c>
      <c r="L2">
        <v>0.77210000000000001</v>
      </c>
    </row>
    <row r="3" spans="1:12" x14ac:dyDescent="0.35">
      <c r="A3">
        <v>2</v>
      </c>
      <c r="B3">
        <v>4</v>
      </c>
      <c r="C3" t="s">
        <v>56</v>
      </c>
      <c r="D3" t="s">
        <v>57</v>
      </c>
      <c r="E3">
        <v>100</v>
      </c>
      <c r="F3">
        <v>16</v>
      </c>
      <c r="G3">
        <v>0.01</v>
      </c>
      <c r="H3">
        <v>0.84860000000000002</v>
      </c>
      <c r="I3">
        <v>0.34389999999999998</v>
      </c>
      <c r="J3">
        <v>0.93030000000000002</v>
      </c>
      <c r="K3">
        <v>0.83609999999999995</v>
      </c>
      <c r="L3">
        <v>0.85489999999999999</v>
      </c>
    </row>
    <row r="4" spans="1:12" x14ac:dyDescent="0.35">
      <c r="A4">
        <v>3</v>
      </c>
      <c r="B4">
        <v>2</v>
      </c>
      <c r="C4" t="s">
        <v>58</v>
      </c>
      <c r="D4" t="s">
        <v>59</v>
      </c>
      <c r="E4">
        <v>25</v>
      </c>
      <c r="F4">
        <v>32</v>
      </c>
      <c r="G4">
        <v>1E-3</v>
      </c>
      <c r="H4">
        <v>0.84830000000000005</v>
      </c>
      <c r="I4">
        <v>0.33489999999999998</v>
      </c>
      <c r="J4">
        <v>0.93079999999999996</v>
      </c>
      <c r="K4">
        <v>0.84809999999999997</v>
      </c>
      <c r="L4">
        <v>0.83660000000000001</v>
      </c>
    </row>
    <row r="5" spans="1:12" x14ac:dyDescent="0.35">
      <c r="A5">
        <v>4</v>
      </c>
      <c r="B5">
        <v>5</v>
      </c>
      <c r="C5" t="s">
        <v>61</v>
      </c>
      <c r="D5" t="s">
        <v>68</v>
      </c>
      <c r="E5">
        <v>50</v>
      </c>
      <c r="F5">
        <v>64</v>
      </c>
      <c r="G5">
        <v>1E-3</v>
      </c>
      <c r="H5">
        <v>0.84519999999999995</v>
      </c>
      <c r="I5">
        <v>0.34129999999999999</v>
      </c>
      <c r="J5">
        <v>0.93049999999999999</v>
      </c>
      <c r="K5">
        <v>0.87529999999999997</v>
      </c>
      <c r="L5">
        <v>0.79349999999999998</v>
      </c>
    </row>
    <row r="6" spans="1:12" x14ac:dyDescent="0.35">
      <c r="A6">
        <v>5</v>
      </c>
      <c r="B6">
        <v>5</v>
      </c>
      <c r="C6" t="s">
        <v>73</v>
      </c>
      <c r="D6" t="s">
        <v>68</v>
      </c>
      <c r="E6">
        <v>50</v>
      </c>
      <c r="F6">
        <v>16</v>
      </c>
      <c r="G6">
        <v>1E-3</v>
      </c>
      <c r="H6">
        <v>0.84550000000000003</v>
      </c>
      <c r="I6">
        <v>0.3382</v>
      </c>
      <c r="J6">
        <v>0.93049999999999999</v>
      </c>
      <c r="K6">
        <v>0.86270000000000002</v>
      </c>
      <c r="L6">
        <v>0.82879999999999998</v>
      </c>
    </row>
    <row r="7" spans="1:12" x14ac:dyDescent="0.35">
      <c r="A7">
        <v>6</v>
      </c>
      <c r="B7">
        <v>6</v>
      </c>
      <c r="C7" t="s">
        <v>62</v>
      </c>
      <c r="D7" t="s">
        <v>69</v>
      </c>
      <c r="E7">
        <v>25</v>
      </c>
      <c r="F7">
        <v>8</v>
      </c>
      <c r="G7">
        <v>1E-4</v>
      </c>
      <c r="H7">
        <v>0.82779999999999998</v>
      </c>
      <c r="I7">
        <v>0.3725</v>
      </c>
      <c r="J7">
        <v>0.92959999999999998</v>
      </c>
      <c r="K7">
        <v>0.90980000000000005</v>
      </c>
      <c r="L7">
        <v>0.71489999999999998</v>
      </c>
    </row>
    <row r="8" spans="1:12" x14ac:dyDescent="0.35">
      <c r="A8">
        <v>7</v>
      </c>
      <c r="B8">
        <v>6</v>
      </c>
      <c r="C8" t="s">
        <v>63</v>
      </c>
      <c r="D8" t="s">
        <v>69</v>
      </c>
      <c r="E8">
        <v>50</v>
      </c>
      <c r="F8">
        <v>8</v>
      </c>
      <c r="G8">
        <v>1E-3</v>
      </c>
      <c r="H8">
        <v>0.84930000000000005</v>
      </c>
      <c r="I8">
        <v>0.33850000000000002</v>
      </c>
      <c r="J8">
        <v>0.93089999999999995</v>
      </c>
      <c r="K8">
        <v>0.85029999999999994</v>
      </c>
      <c r="L8" s="1">
        <v>0.83599999999999997</v>
      </c>
    </row>
    <row r="9" spans="1:12" x14ac:dyDescent="0.35">
      <c r="A9">
        <v>8</v>
      </c>
      <c r="B9">
        <v>3</v>
      </c>
      <c r="C9" t="s">
        <v>77</v>
      </c>
      <c r="D9" t="s">
        <v>4</v>
      </c>
      <c r="E9">
        <v>50</v>
      </c>
      <c r="F9">
        <v>32</v>
      </c>
      <c r="G9">
        <v>1E-3</v>
      </c>
      <c r="H9">
        <v>0.84609999999999996</v>
      </c>
      <c r="I9">
        <v>0.33810000000000001</v>
      </c>
      <c r="J9" s="1">
        <v>0.93</v>
      </c>
      <c r="K9">
        <v>0.84970000000000001</v>
      </c>
      <c r="L9">
        <v>0.82889999999999997</v>
      </c>
    </row>
    <row r="10" spans="1:12" x14ac:dyDescent="0.35">
      <c r="A10">
        <v>9</v>
      </c>
      <c r="B10">
        <v>2</v>
      </c>
      <c r="C10" t="s">
        <v>65</v>
      </c>
      <c r="D10" t="s">
        <v>59</v>
      </c>
      <c r="E10">
        <v>50</v>
      </c>
      <c r="F10">
        <v>64</v>
      </c>
      <c r="G10">
        <v>0.01</v>
      </c>
      <c r="H10">
        <v>0.84689999999999999</v>
      </c>
      <c r="I10" s="1">
        <v>0.33700000000000002</v>
      </c>
      <c r="J10">
        <v>0.93089999999999995</v>
      </c>
      <c r="K10">
        <v>0.86050000000000004</v>
      </c>
      <c r="L10">
        <v>0.81610000000000005</v>
      </c>
    </row>
    <row r="11" spans="1:12" x14ac:dyDescent="0.35">
      <c r="A11">
        <v>10</v>
      </c>
      <c r="B11">
        <v>4</v>
      </c>
      <c r="C11" t="s">
        <v>66</v>
      </c>
      <c r="D11" t="s">
        <v>57</v>
      </c>
      <c r="E11">
        <v>25</v>
      </c>
      <c r="F11">
        <v>64</v>
      </c>
      <c r="G11">
        <v>1E-3</v>
      </c>
      <c r="H11">
        <v>0.84140000000000004</v>
      </c>
      <c r="I11" s="1">
        <v>0.34300000000000003</v>
      </c>
      <c r="J11" s="1">
        <v>0.92989999999999995</v>
      </c>
      <c r="K11">
        <v>0.87570000000000003</v>
      </c>
      <c r="L11">
        <v>0.78390000000000004</v>
      </c>
    </row>
    <row r="13" spans="1:12" x14ac:dyDescent="0.35">
      <c r="H13" s="4">
        <f>AVERAGE(H2:H11)</f>
        <v>0.84418000000000004</v>
      </c>
      <c r="I13" s="1">
        <f>AVERAGE(I2:I11)</f>
        <v>0.34334999999999999</v>
      </c>
      <c r="J13" s="1">
        <f>AVERAGE(J2:J11)</f>
        <v>0.93035999999999996</v>
      </c>
      <c r="K13" s="1">
        <f>AVERAGE(K2:K11)</f>
        <v>0.86568000000000001</v>
      </c>
      <c r="L13" s="1">
        <f>AVERAGE(L2:L11)</f>
        <v>0.80657000000000001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25F7-CDA3-48D5-8D08-1AB011680A27}">
  <dimension ref="A1:O11"/>
  <sheetViews>
    <sheetView zoomScale="85" zoomScaleNormal="85" workbookViewId="0">
      <selection activeCell="N2" sqref="N2:N11"/>
    </sheetView>
  </sheetViews>
  <sheetFormatPr defaultRowHeight="14.5" x14ac:dyDescent="0.35"/>
  <cols>
    <col min="2" max="2" width="14.7265625" bestFit="1" customWidth="1"/>
    <col min="3" max="3" width="12.08984375" bestFit="1" customWidth="1"/>
    <col min="4" max="4" width="9.08984375" bestFit="1" customWidth="1"/>
    <col min="5" max="5" width="13.36328125" bestFit="1" customWidth="1"/>
    <col min="6" max="6" width="14.54296875" bestFit="1" customWidth="1"/>
    <col min="7" max="8" width="14.7265625" bestFit="1" customWidth="1"/>
    <col min="9" max="9" width="12.08984375" bestFit="1" customWidth="1"/>
    <col min="10" max="10" width="9.08984375" bestFit="1" customWidth="1"/>
    <col min="11" max="12" width="14.54296875" bestFit="1" customWidth="1"/>
    <col min="13" max="13" width="14.7265625" bestFit="1" customWidth="1"/>
    <col min="14" max="14" width="16.54296875" bestFit="1" customWidth="1"/>
    <col min="15" max="15" width="27" bestFit="1" customWidth="1"/>
  </cols>
  <sheetData>
    <row r="1" spans="1:15" x14ac:dyDescent="0.35">
      <c r="A1" t="s">
        <v>0</v>
      </c>
      <c r="B1" t="s">
        <v>13</v>
      </c>
      <c r="C1" t="s">
        <v>12</v>
      </c>
      <c r="D1" t="s">
        <v>14</v>
      </c>
      <c r="E1" t="s">
        <v>18</v>
      </c>
      <c r="F1" t="s">
        <v>19</v>
      </c>
      <c r="G1" t="s">
        <v>22</v>
      </c>
      <c r="H1" t="s">
        <v>15</v>
      </c>
      <c r="I1" t="s">
        <v>16</v>
      </c>
      <c r="J1" t="s">
        <v>17</v>
      </c>
      <c r="K1" t="s">
        <v>20</v>
      </c>
      <c r="L1" t="s">
        <v>21</v>
      </c>
      <c r="M1" t="s">
        <v>23</v>
      </c>
      <c r="N1" t="s">
        <v>74</v>
      </c>
      <c r="O1" t="s">
        <v>55</v>
      </c>
    </row>
    <row r="2" spans="1:15" x14ac:dyDescent="0.35">
      <c r="A2">
        <v>1</v>
      </c>
      <c r="B2">
        <v>0.81</v>
      </c>
      <c r="C2">
        <v>0.89</v>
      </c>
      <c r="D2">
        <v>0.85</v>
      </c>
      <c r="E2">
        <v>4695</v>
      </c>
      <c r="F2">
        <v>480</v>
      </c>
      <c r="G2" s="2">
        <f>(E2/(E2+F2))*100</f>
        <v>90.724637681159422</v>
      </c>
      <c r="H2">
        <v>0.89</v>
      </c>
      <c r="I2">
        <v>0.77</v>
      </c>
      <c r="J2">
        <v>0.83</v>
      </c>
      <c r="K2">
        <v>3829</v>
      </c>
      <c r="L2">
        <v>1120</v>
      </c>
      <c r="M2" s="2">
        <f t="shared" ref="M2:M8" si="0">(K2/(K2+L2))*100</f>
        <v>77.369165487977369</v>
      </c>
      <c r="N2" s="2">
        <f>G2-M2</f>
        <v>13.355472193182052</v>
      </c>
      <c r="O2" s="2">
        <f t="shared" ref="O2:O8" si="1">AVERAGE(M2,G2)</f>
        <v>84.046901584568388</v>
      </c>
    </row>
    <row r="3" spans="1:15" x14ac:dyDescent="0.35">
      <c r="A3">
        <v>2</v>
      </c>
      <c r="B3">
        <v>0.86</v>
      </c>
      <c r="C3">
        <v>0.84</v>
      </c>
      <c r="D3">
        <v>0.85</v>
      </c>
      <c r="E3">
        <v>4362</v>
      </c>
      <c r="F3">
        <v>813</v>
      </c>
      <c r="G3" s="2">
        <f>(E3/(E3+F3))*100</f>
        <v>84.289855072463766</v>
      </c>
      <c r="H3">
        <v>0.86</v>
      </c>
      <c r="I3">
        <v>0.85</v>
      </c>
      <c r="J3">
        <v>0.85</v>
      </c>
      <c r="K3">
        <v>4221</v>
      </c>
      <c r="L3">
        <v>728</v>
      </c>
      <c r="M3" s="2">
        <f t="shared" si="0"/>
        <v>85.289957567185297</v>
      </c>
      <c r="N3" s="2">
        <v>1</v>
      </c>
      <c r="O3" s="2">
        <f t="shared" si="1"/>
        <v>84.789906319824524</v>
      </c>
    </row>
    <row r="4" spans="1:15" x14ac:dyDescent="0.35">
      <c r="A4">
        <v>3</v>
      </c>
      <c r="B4">
        <v>0.86</v>
      </c>
      <c r="C4">
        <v>0.86</v>
      </c>
      <c r="D4">
        <v>0.85</v>
      </c>
      <c r="E4">
        <v>4459</v>
      </c>
      <c r="F4">
        <v>716</v>
      </c>
      <c r="G4" s="2">
        <f>(E4/(E4+F4))*100</f>
        <v>86.164251207729464</v>
      </c>
      <c r="H4">
        <v>0.84</v>
      </c>
      <c r="I4">
        <v>0.85</v>
      </c>
      <c r="J4">
        <v>0.84</v>
      </c>
      <c r="K4">
        <v>4138</v>
      </c>
      <c r="L4">
        <v>811</v>
      </c>
      <c r="M4" s="2">
        <f t="shared" si="0"/>
        <v>83.612851081026477</v>
      </c>
      <c r="N4" s="2">
        <f t="shared" ref="N4:N11" si="2">G4-M4</f>
        <v>2.5514001267029869</v>
      </c>
      <c r="O4" s="2">
        <f t="shared" si="1"/>
        <v>84.888551144377971</v>
      </c>
    </row>
    <row r="5" spans="1:15" x14ac:dyDescent="0.35">
      <c r="A5">
        <v>4</v>
      </c>
      <c r="B5">
        <v>0.82</v>
      </c>
      <c r="C5">
        <v>0.89</v>
      </c>
      <c r="D5">
        <v>0.85</v>
      </c>
      <c r="E5">
        <v>4616</v>
      </c>
      <c r="F5">
        <v>559</v>
      </c>
      <c r="G5" s="2">
        <f t="shared" ref="G5:G11" si="3">(E5/(E5+F5))*100</f>
        <v>89.19806763285024</v>
      </c>
      <c r="H5">
        <v>0.88</v>
      </c>
      <c r="I5" s="2">
        <v>0.8</v>
      </c>
      <c r="J5">
        <v>0.83</v>
      </c>
      <c r="K5" s="3">
        <v>3941</v>
      </c>
      <c r="L5">
        <v>1008</v>
      </c>
      <c r="M5" s="2">
        <f t="shared" si="0"/>
        <v>79.632248939179632</v>
      </c>
      <c r="N5" s="2">
        <f t="shared" si="2"/>
        <v>9.5658186936706073</v>
      </c>
      <c r="O5" s="2">
        <f t="shared" si="1"/>
        <v>84.415158286014929</v>
      </c>
    </row>
    <row r="6" spans="1:15" x14ac:dyDescent="0.35">
      <c r="A6">
        <v>5</v>
      </c>
      <c r="B6">
        <v>0.83</v>
      </c>
      <c r="C6">
        <v>0.88</v>
      </c>
      <c r="D6">
        <v>0.85</v>
      </c>
      <c r="E6">
        <v>4548</v>
      </c>
      <c r="F6">
        <v>627</v>
      </c>
      <c r="G6" s="2">
        <f t="shared" si="3"/>
        <v>87.884057971014499</v>
      </c>
      <c r="H6">
        <v>0.87</v>
      </c>
      <c r="I6">
        <v>0.81</v>
      </c>
      <c r="J6">
        <v>0.84</v>
      </c>
      <c r="K6">
        <v>4019</v>
      </c>
      <c r="L6">
        <v>930</v>
      </c>
      <c r="M6" s="2">
        <f t="shared" si="0"/>
        <v>81.208324914124063</v>
      </c>
      <c r="N6" s="2">
        <f t="shared" si="2"/>
        <v>6.6757330568904365</v>
      </c>
      <c r="O6" s="2">
        <f t="shared" si="1"/>
        <v>84.546191442569281</v>
      </c>
    </row>
    <row r="7" spans="1:15" x14ac:dyDescent="0.35">
      <c r="A7">
        <v>6</v>
      </c>
      <c r="B7">
        <v>0.78</v>
      </c>
      <c r="C7">
        <v>0.93</v>
      </c>
      <c r="D7">
        <v>0.85</v>
      </c>
      <c r="E7">
        <v>4828</v>
      </c>
      <c r="F7">
        <v>347</v>
      </c>
      <c r="G7" s="2">
        <f t="shared" si="3"/>
        <v>93.294685990338166</v>
      </c>
      <c r="H7">
        <v>0.91</v>
      </c>
      <c r="I7">
        <v>0.72</v>
      </c>
      <c r="J7" s="2">
        <v>0.8</v>
      </c>
      <c r="K7">
        <v>3562</v>
      </c>
      <c r="L7">
        <v>1387</v>
      </c>
      <c r="M7" s="2">
        <f t="shared" si="0"/>
        <v>71.974136189129112</v>
      </c>
      <c r="N7" s="2">
        <f t="shared" si="2"/>
        <v>21.320549801209054</v>
      </c>
      <c r="O7" s="2">
        <f t="shared" si="1"/>
        <v>82.634411089733646</v>
      </c>
    </row>
    <row r="8" spans="1:15" x14ac:dyDescent="0.35">
      <c r="A8">
        <v>7</v>
      </c>
      <c r="B8">
        <v>0.85</v>
      </c>
      <c r="C8">
        <v>0.86</v>
      </c>
      <c r="D8">
        <v>0.85</v>
      </c>
      <c r="E8">
        <v>4470</v>
      </c>
      <c r="F8">
        <v>705</v>
      </c>
      <c r="G8" s="2">
        <f t="shared" si="3"/>
        <v>86.376811594202891</v>
      </c>
      <c r="H8">
        <v>0.85</v>
      </c>
      <c r="I8">
        <v>0.84</v>
      </c>
      <c r="J8">
        <v>0.85</v>
      </c>
      <c r="K8">
        <v>4137</v>
      </c>
      <c r="L8">
        <v>812</v>
      </c>
      <c r="M8" s="2">
        <f t="shared" si="0"/>
        <v>83.592644978783596</v>
      </c>
      <c r="N8" s="2">
        <f t="shared" si="2"/>
        <v>2.784166615419295</v>
      </c>
      <c r="O8" s="2">
        <f t="shared" si="1"/>
        <v>84.984728286493237</v>
      </c>
    </row>
    <row r="9" spans="1:15" x14ac:dyDescent="0.35">
      <c r="A9">
        <v>8</v>
      </c>
      <c r="B9">
        <v>0.84</v>
      </c>
      <c r="C9">
        <v>0.86</v>
      </c>
      <c r="D9">
        <v>0.85</v>
      </c>
      <c r="E9">
        <v>4466</v>
      </c>
      <c r="F9">
        <v>709</v>
      </c>
      <c r="G9" s="2">
        <f t="shared" si="3"/>
        <v>86.299516908212553</v>
      </c>
      <c r="H9">
        <v>0.85</v>
      </c>
      <c r="I9">
        <v>0.83</v>
      </c>
      <c r="J9">
        <v>0.84</v>
      </c>
      <c r="K9">
        <v>4118</v>
      </c>
      <c r="L9">
        <v>831</v>
      </c>
      <c r="M9" s="2">
        <f t="shared" ref="M9:M10" si="4">(K9/(K9+L9))*100</f>
        <v>83.208729036168933</v>
      </c>
      <c r="N9" s="2">
        <f t="shared" si="2"/>
        <v>3.0907878720436202</v>
      </c>
      <c r="O9" s="2">
        <f t="shared" ref="O9:O10" si="5">AVERAGE(M9,G9)</f>
        <v>84.754122972190743</v>
      </c>
    </row>
    <row r="10" spans="1:15" x14ac:dyDescent="0.35">
      <c r="A10">
        <v>9</v>
      </c>
      <c r="B10">
        <v>0.83</v>
      </c>
      <c r="C10">
        <v>0.88</v>
      </c>
      <c r="D10">
        <v>0.85</v>
      </c>
      <c r="E10">
        <v>4537</v>
      </c>
      <c r="F10">
        <v>638</v>
      </c>
      <c r="G10" s="2">
        <f t="shared" si="3"/>
        <v>87.671497584541058</v>
      </c>
      <c r="H10">
        <v>0.86</v>
      </c>
      <c r="I10">
        <v>0.82</v>
      </c>
      <c r="J10">
        <v>0.84</v>
      </c>
      <c r="K10">
        <v>4044</v>
      </c>
      <c r="L10">
        <v>905</v>
      </c>
      <c r="M10" s="2">
        <f t="shared" si="4"/>
        <v>81.713477470195997</v>
      </c>
      <c r="N10" s="2">
        <f t="shared" si="2"/>
        <v>5.9580201143450608</v>
      </c>
      <c r="O10" s="2">
        <f t="shared" si="5"/>
        <v>84.692487527368527</v>
      </c>
    </row>
    <row r="11" spans="1:15" x14ac:dyDescent="0.35">
      <c r="A11">
        <v>10</v>
      </c>
      <c r="B11">
        <v>0.82</v>
      </c>
      <c r="C11" s="2">
        <v>0.9</v>
      </c>
      <c r="D11">
        <v>0.85</v>
      </c>
      <c r="E11">
        <v>4642</v>
      </c>
      <c r="F11">
        <v>533</v>
      </c>
      <c r="G11" s="2">
        <f t="shared" si="3"/>
        <v>89.700483091787447</v>
      </c>
      <c r="H11">
        <v>0.88</v>
      </c>
      <c r="I11">
        <v>0.79</v>
      </c>
      <c r="J11">
        <v>0.83</v>
      </c>
      <c r="K11">
        <v>3896</v>
      </c>
      <c r="L11">
        <v>1053</v>
      </c>
      <c r="M11" s="2">
        <f t="shared" ref="M11" si="6">(K11/(K11+L11))*100</f>
        <v>78.722974338250154</v>
      </c>
      <c r="N11" s="2">
        <f t="shared" si="2"/>
        <v>10.977508753537293</v>
      </c>
      <c r="O11" s="2">
        <f t="shared" ref="O11" si="7">AVERAGE(M11,G11)</f>
        <v>84.211728715018808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B7FC-03C2-4B61-8CC6-E3341B5381FC}">
  <dimension ref="A1:P11"/>
  <sheetViews>
    <sheetView zoomScale="55" zoomScaleNormal="55" workbookViewId="0">
      <selection activeCell="E24" sqref="E24"/>
    </sheetView>
  </sheetViews>
  <sheetFormatPr defaultRowHeight="14.5" x14ac:dyDescent="0.35"/>
  <cols>
    <col min="2" max="4" width="14.54296875" bestFit="1" customWidth="1"/>
    <col min="5" max="5" width="12.6328125" bestFit="1" customWidth="1"/>
    <col min="6" max="6" width="20.08984375" bestFit="1" customWidth="1"/>
    <col min="7" max="7" width="15" bestFit="1" customWidth="1"/>
    <col min="8" max="9" width="18.90625" bestFit="1" customWidth="1"/>
    <col min="10" max="10" width="19.26953125" bestFit="1" customWidth="1"/>
    <col min="11" max="11" width="12.453125" bestFit="1" customWidth="1"/>
    <col min="12" max="12" width="12.36328125" bestFit="1" customWidth="1"/>
    <col min="13" max="13" width="19.26953125" bestFit="1" customWidth="1"/>
    <col min="14" max="14" width="11.36328125" bestFit="1" customWidth="1"/>
    <col min="15" max="15" width="20.08984375" bestFit="1" customWidth="1"/>
    <col min="16" max="16" width="18.90625" bestFit="1" customWidth="1"/>
    <col min="17" max="20" width="11.36328125" bestFit="1" customWidth="1"/>
  </cols>
  <sheetData>
    <row r="1" spans="1:16" x14ac:dyDescent="0.35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35">
      <c r="A2">
        <v>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</row>
    <row r="3" spans="1:16" x14ac:dyDescent="0.35">
      <c r="A3">
        <v>2</v>
      </c>
      <c r="B3" t="s">
        <v>24</v>
      </c>
      <c r="C3" t="s">
        <v>25</v>
      </c>
      <c r="D3" t="s">
        <v>27</v>
      </c>
      <c r="E3" t="s">
        <v>28</v>
      </c>
      <c r="F3" t="s">
        <v>26</v>
      </c>
      <c r="G3" t="s">
        <v>29</v>
      </c>
      <c r="H3" t="s">
        <v>31</v>
      </c>
      <c r="I3" t="s">
        <v>34</v>
      </c>
      <c r="J3" t="s">
        <v>35</v>
      </c>
      <c r="K3" t="s">
        <v>32</v>
      </c>
      <c r="L3" t="s">
        <v>36</v>
      </c>
      <c r="M3" t="s">
        <v>33</v>
      </c>
      <c r="N3" t="s">
        <v>30</v>
      </c>
      <c r="O3" t="s">
        <v>37</v>
      </c>
      <c r="P3" t="s">
        <v>38</v>
      </c>
    </row>
    <row r="4" spans="1:16" x14ac:dyDescent="0.35">
      <c r="A4">
        <v>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32</v>
      </c>
      <c r="I4" t="s">
        <v>35</v>
      </c>
      <c r="J4" t="s">
        <v>36</v>
      </c>
      <c r="K4" t="s">
        <v>37</v>
      </c>
      <c r="L4" t="s">
        <v>33</v>
      </c>
      <c r="M4" t="s">
        <v>30</v>
      </c>
      <c r="N4" t="s">
        <v>34</v>
      </c>
      <c r="O4" t="s">
        <v>38</v>
      </c>
      <c r="P4" t="s">
        <v>31</v>
      </c>
    </row>
    <row r="5" spans="1:16" x14ac:dyDescent="0.35">
      <c r="A5">
        <v>4</v>
      </c>
      <c r="B5" t="s">
        <v>24</v>
      </c>
      <c r="C5" t="s">
        <v>25</v>
      </c>
      <c r="D5" t="s">
        <v>28</v>
      </c>
      <c r="E5" t="s">
        <v>27</v>
      </c>
      <c r="F5" t="s">
        <v>26</v>
      </c>
      <c r="G5" t="s">
        <v>29</v>
      </c>
      <c r="H5" t="s">
        <v>31</v>
      </c>
      <c r="I5" t="s">
        <v>34</v>
      </c>
      <c r="J5" t="s">
        <v>32</v>
      </c>
      <c r="K5" t="s">
        <v>35</v>
      </c>
      <c r="L5" t="s">
        <v>33</v>
      </c>
      <c r="M5" t="s">
        <v>36</v>
      </c>
      <c r="N5" t="s">
        <v>30</v>
      </c>
      <c r="O5" t="s">
        <v>38</v>
      </c>
      <c r="P5" t="s">
        <v>70</v>
      </c>
    </row>
    <row r="6" spans="1:16" x14ac:dyDescent="0.35">
      <c r="A6">
        <v>5</v>
      </c>
      <c r="B6" t="s">
        <v>24</v>
      </c>
      <c r="C6" t="s">
        <v>27</v>
      </c>
      <c r="D6" t="s">
        <v>25</v>
      </c>
      <c r="E6" t="s">
        <v>28</v>
      </c>
      <c r="F6" t="s">
        <v>31</v>
      </c>
      <c r="G6" t="s">
        <v>26</v>
      </c>
      <c r="H6" t="s">
        <v>35</v>
      </c>
      <c r="I6" t="s">
        <v>30</v>
      </c>
      <c r="J6" t="s">
        <v>70</v>
      </c>
      <c r="K6" t="s">
        <v>37</v>
      </c>
      <c r="L6" t="s">
        <v>33</v>
      </c>
      <c r="M6" t="s">
        <v>32</v>
      </c>
      <c r="N6" t="s">
        <v>36</v>
      </c>
      <c r="O6" t="s">
        <v>29</v>
      </c>
      <c r="P6" t="s">
        <v>38</v>
      </c>
    </row>
    <row r="7" spans="1:16" x14ac:dyDescent="0.35">
      <c r="A7">
        <v>6</v>
      </c>
      <c r="B7" t="s">
        <v>26</v>
      </c>
      <c r="C7" t="s">
        <v>25</v>
      </c>
      <c r="D7" t="s">
        <v>27</v>
      </c>
      <c r="E7" t="s">
        <v>30</v>
      </c>
      <c r="F7" t="s">
        <v>35</v>
      </c>
      <c r="G7" t="s">
        <v>24</v>
      </c>
      <c r="H7" t="s">
        <v>75</v>
      </c>
      <c r="I7" t="s">
        <v>37</v>
      </c>
      <c r="J7" t="s">
        <v>32</v>
      </c>
      <c r="K7" s="5" t="s">
        <v>78</v>
      </c>
      <c r="L7" s="6" t="s">
        <v>79</v>
      </c>
      <c r="M7" t="s">
        <v>31</v>
      </c>
      <c r="N7" s="5" t="s">
        <v>76</v>
      </c>
      <c r="O7" s="6" t="s">
        <v>38</v>
      </c>
      <c r="P7" t="s">
        <v>28</v>
      </c>
    </row>
    <row r="8" spans="1:16" x14ac:dyDescent="0.35">
      <c r="A8">
        <v>7</v>
      </c>
      <c r="B8" t="s">
        <v>24</v>
      </c>
      <c r="C8" t="s">
        <v>25</v>
      </c>
      <c r="D8" t="s">
        <v>27</v>
      </c>
      <c r="E8" t="s">
        <v>28</v>
      </c>
      <c r="F8" t="s">
        <v>26</v>
      </c>
      <c r="G8" t="s">
        <v>29</v>
      </c>
      <c r="H8" t="s">
        <v>31</v>
      </c>
      <c r="I8" t="s">
        <v>30</v>
      </c>
      <c r="J8" t="s">
        <v>32</v>
      </c>
      <c r="K8" t="s">
        <v>35</v>
      </c>
      <c r="L8" t="s">
        <v>34</v>
      </c>
      <c r="M8" t="s">
        <v>37</v>
      </c>
      <c r="N8" t="s">
        <v>36</v>
      </c>
      <c r="O8" t="s">
        <v>70</v>
      </c>
      <c r="P8" t="s">
        <v>33</v>
      </c>
    </row>
    <row r="9" spans="1:16" x14ac:dyDescent="0.35">
      <c r="A9">
        <v>8</v>
      </c>
      <c r="B9" t="s">
        <v>24</v>
      </c>
      <c r="C9" t="s">
        <v>25</v>
      </c>
      <c r="D9" t="s">
        <v>26</v>
      </c>
      <c r="E9" t="s">
        <v>27</v>
      </c>
      <c r="F9" t="s">
        <v>29</v>
      </c>
      <c r="G9" t="s">
        <v>70</v>
      </c>
      <c r="H9" t="s">
        <v>28</v>
      </c>
      <c r="I9" t="s">
        <v>31</v>
      </c>
      <c r="J9" t="s">
        <v>33</v>
      </c>
      <c r="K9" t="s">
        <v>38</v>
      </c>
      <c r="L9" t="s">
        <v>37</v>
      </c>
      <c r="M9" t="s">
        <v>32</v>
      </c>
      <c r="N9" t="s">
        <v>36</v>
      </c>
      <c r="O9" t="s">
        <v>30</v>
      </c>
      <c r="P9" t="s">
        <v>35</v>
      </c>
    </row>
    <row r="10" spans="1:16" x14ac:dyDescent="0.35">
      <c r="A10">
        <v>9</v>
      </c>
      <c r="B10" t="s">
        <v>24</v>
      </c>
      <c r="C10" t="s">
        <v>25</v>
      </c>
      <c r="D10" t="s">
        <v>27</v>
      </c>
      <c r="E10" t="s">
        <v>28</v>
      </c>
      <c r="F10" t="s">
        <v>26</v>
      </c>
      <c r="G10" t="s">
        <v>32</v>
      </c>
      <c r="H10" t="s">
        <v>29</v>
      </c>
      <c r="I10" t="s">
        <v>30</v>
      </c>
      <c r="J10" t="s">
        <v>31</v>
      </c>
      <c r="K10" t="s">
        <v>34</v>
      </c>
      <c r="L10" t="s">
        <v>35</v>
      </c>
      <c r="M10" t="s">
        <v>36</v>
      </c>
      <c r="N10" t="s">
        <v>33</v>
      </c>
      <c r="O10" t="s">
        <v>37</v>
      </c>
      <c r="P10" t="s">
        <v>70</v>
      </c>
    </row>
    <row r="11" spans="1:16" x14ac:dyDescent="0.35">
      <c r="A11">
        <v>10</v>
      </c>
      <c r="B11" t="s">
        <v>25</v>
      </c>
      <c r="C11" t="s">
        <v>26</v>
      </c>
      <c r="D11" t="s">
        <v>24</v>
      </c>
      <c r="E11" t="s">
        <v>34</v>
      </c>
      <c r="F11" t="s">
        <v>27</v>
      </c>
      <c r="G11" t="s">
        <v>29</v>
      </c>
      <c r="H11" t="s">
        <v>28</v>
      </c>
      <c r="I11" t="s">
        <v>36</v>
      </c>
      <c r="J11" t="s">
        <v>30</v>
      </c>
      <c r="K11" t="s">
        <v>32</v>
      </c>
      <c r="L11" t="s">
        <v>38</v>
      </c>
      <c r="M11" t="s">
        <v>75</v>
      </c>
      <c r="N11" t="s">
        <v>33</v>
      </c>
      <c r="O11" t="s">
        <v>31</v>
      </c>
      <c r="P11" t="s">
        <v>37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06EC-27DD-4AE7-B754-D76B06F09E5B}">
  <dimension ref="A1:L13"/>
  <sheetViews>
    <sheetView zoomScale="61" workbookViewId="0">
      <selection activeCell="H1" activeCellId="1" sqref="A1:A11 H1:H11"/>
    </sheetView>
  </sheetViews>
  <sheetFormatPr defaultRowHeight="14.5" x14ac:dyDescent="0.35"/>
  <cols>
    <col min="2" max="2" width="12.1796875" bestFit="1" customWidth="1"/>
    <col min="3" max="3" width="28.7265625" bestFit="1" customWidth="1"/>
    <col min="4" max="4" width="51.54296875" bestFit="1" customWidth="1"/>
    <col min="5" max="5" width="16.54296875" bestFit="1" customWidth="1"/>
    <col min="6" max="6" width="19.08984375" bestFit="1" customWidth="1"/>
    <col min="7" max="7" width="21.81640625" bestFit="1" customWidth="1"/>
    <col min="8" max="8" width="15" bestFit="1" customWidth="1"/>
    <col min="9" max="9" width="11.08984375" bestFit="1" customWidth="1"/>
    <col min="10" max="10" width="11" bestFit="1" customWidth="1"/>
    <col min="11" max="11" width="15" bestFit="1" customWidth="1"/>
    <col min="12" max="12" width="12.36328125" bestFit="1" customWidth="1"/>
  </cols>
  <sheetData>
    <row r="1" spans="1:12" x14ac:dyDescent="0.3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6</v>
      </c>
      <c r="G1" t="s">
        <v>54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3</v>
      </c>
      <c r="C2" t="s">
        <v>60</v>
      </c>
      <c r="D2" t="s">
        <v>4</v>
      </c>
      <c r="E2">
        <v>50</v>
      </c>
      <c r="F2">
        <v>8</v>
      </c>
      <c r="G2">
        <v>1E-3</v>
      </c>
      <c r="H2">
        <v>0.84179999999999999</v>
      </c>
      <c r="I2">
        <v>0.34860000000000002</v>
      </c>
      <c r="J2">
        <v>0.92679999999999996</v>
      </c>
      <c r="K2">
        <v>0.82709999999999995</v>
      </c>
      <c r="L2" s="1">
        <v>0.81499999999999995</v>
      </c>
    </row>
    <row r="3" spans="1:12" x14ac:dyDescent="0.35">
      <c r="A3">
        <v>2</v>
      </c>
      <c r="B3">
        <v>4</v>
      </c>
      <c r="C3" t="s">
        <v>56</v>
      </c>
      <c r="D3" t="s">
        <v>57</v>
      </c>
      <c r="E3">
        <v>50</v>
      </c>
      <c r="F3">
        <v>16</v>
      </c>
      <c r="G3">
        <v>1E-3</v>
      </c>
      <c r="H3">
        <v>0.84540000000000004</v>
      </c>
      <c r="I3">
        <v>0.34250000000000003</v>
      </c>
      <c r="J3">
        <v>0.92769999999999997</v>
      </c>
      <c r="K3">
        <v>0.83789999999999998</v>
      </c>
      <c r="L3">
        <v>0.84460000000000002</v>
      </c>
    </row>
    <row r="4" spans="1:12" x14ac:dyDescent="0.35">
      <c r="A4">
        <v>3</v>
      </c>
      <c r="B4">
        <v>2</v>
      </c>
      <c r="C4" t="s">
        <v>58</v>
      </c>
      <c r="D4" t="s">
        <v>59</v>
      </c>
      <c r="E4">
        <v>100</v>
      </c>
      <c r="F4">
        <v>32</v>
      </c>
      <c r="G4">
        <v>1E-3</v>
      </c>
      <c r="H4">
        <v>0.84640000000000004</v>
      </c>
      <c r="I4">
        <v>0.34210000000000002</v>
      </c>
      <c r="J4" s="1">
        <v>0.92800000000000005</v>
      </c>
      <c r="K4">
        <v>0.84960000000000002</v>
      </c>
      <c r="L4" s="1">
        <v>0.83</v>
      </c>
    </row>
    <row r="5" spans="1:12" x14ac:dyDescent="0.35">
      <c r="A5">
        <v>4</v>
      </c>
      <c r="B5">
        <v>5</v>
      </c>
      <c r="C5" t="s">
        <v>61</v>
      </c>
      <c r="D5" t="s">
        <v>68</v>
      </c>
      <c r="E5">
        <v>100</v>
      </c>
      <c r="F5">
        <v>8</v>
      </c>
      <c r="G5">
        <v>0.01</v>
      </c>
      <c r="H5">
        <v>0.84319999999999995</v>
      </c>
      <c r="I5">
        <v>0.34920000000000001</v>
      </c>
      <c r="J5">
        <v>0.92710000000000004</v>
      </c>
      <c r="K5">
        <v>0.83109999999999995</v>
      </c>
      <c r="L5">
        <v>0.84889999999999999</v>
      </c>
    </row>
    <row r="6" spans="1:12" x14ac:dyDescent="0.35">
      <c r="A6">
        <v>5</v>
      </c>
      <c r="B6">
        <v>5</v>
      </c>
      <c r="C6" t="s">
        <v>61</v>
      </c>
      <c r="D6" t="s">
        <v>68</v>
      </c>
      <c r="E6">
        <v>100</v>
      </c>
      <c r="F6">
        <v>64</v>
      </c>
      <c r="G6">
        <v>0.01</v>
      </c>
      <c r="H6">
        <v>0.84489999999999998</v>
      </c>
      <c r="I6" s="1">
        <v>0.34200000000000003</v>
      </c>
      <c r="J6">
        <v>0.92789999999999995</v>
      </c>
      <c r="K6">
        <v>0.84050000000000002</v>
      </c>
      <c r="L6" s="1">
        <v>0.83909999999999996</v>
      </c>
    </row>
    <row r="7" spans="1:12" x14ac:dyDescent="0.35">
      <c r="A7">
        <v>6</v>
      </c>
      <c r="B7">
        <v>6</v>
      </c>
      <c r="C7" t="s">
        <v>62</v>
      </c>
      <c r="D7" t="s">
        <v>69</v>
      </c>
      <c r="E7">
        <v>50</v>
      </c>
      <c r="F7">
        <v>64</v>
      </c>
      <c r="G7">
        <v>1E-3</v>
      </c>
      <c r="H7">
        <v>0.84140000000000004</v>
      </c>
      <c r="I7">
        <v>0.34339999999999998</v>
      </c>
      <c r="J7">
        <v>0.92710000000000004</v>
      </c>
      <c r="K7">
        <v>0.83320000000000005</v>
      </c>
      <c r="L7" s="1">
        <v>0.84099999999999997</v>
      </c>
    </row>
    <row r="8" spans="1:12" x14ac:dyDescent="0.35">
      <c r="A8">
        <v>7</v>
      </c>
      <c r="B8">
        <v>6</v>
      </c>
      <c r="C8" t="s">
        <v>67</v>
      </c>
      <c r="D8" t="s">
        <v>69</v>
      </c>
      <c r="E8">
        <v>100</v>
      </c>
      <c r="F8">
        <v>16</v>
      </c>
      <c r="G8">
        <v>1E-3</v>
      </c>
      <c r="H8">
        <v>0.84460000000000002</v>
      </c>
      <c r="I8">
        <v>0.3412</v>
      </c>
      <c r="J8">
        <v>0.92830000000000001</v>
      </c>
      <c r="K8">
        <v>0.85940000000000005</v>
      </c>
      <c r="L8" s="1">
        <v>0.81220000000000003</v>
      </c>
    </row>
    <row r="9" spans="1:12" x14ac:dyDescent="0.35">
      <c r="A9">
        <v>8</v>
      </c>
      <c r="B9">
        <v>3</v>
      </c>
      <c r="C9" t="s">
        <v>64</v>
      </c>
      <c r="D9" t="s">
        <v>4</v>
      </c>
      <c r="E9">
        <v>100</v>
      </c>
      <c r="F9">
        <v>8</v>
      </c>
      <c r="G9">
        <v>1E-4</v>
      </c>
      <c r="H9">
        <v>0.84489999999999998</v>
      </c>
      <c r="I9">
        <v>0.34489999999999998</v>
      </c>
      <c r="J9">
        <v>0.92689999999999995</v>
      </c>
      <c r="K9">
        <v>0.83389999999999997</v>
      </c>
      <c r="L9">
        <v>0.84919999999999995</v>
      </c>
    </row>
    <row r="10" spans="1:12" x14ac:dyDescent="0.35">
      <c r="A10">
        <v>9</v>
      </c>
      <c r="B10">
        <v>2</v>
      </c>
      <c r="C10" t="s">
        <v>65</v>
      </c>
      <c r="D10" t="s">
        <v>59</v>
      </c>
      <c r="E10">
        <v>100</v>
      </c>
      <c r="F10">
        <v>16</v>
      </c>
      <c r="G10">
        <v>0.01</v>
      </c>
      <c r="H10">
        <v>0.8468</v>
      </c>
      <c r="I10">
        <v>0.34320000000000001</v>
      </c>
      <c r="J10">
        <v>0.92810000000000004</v>
      </c>
      <c r="K10">
        <v>0.84030000000000005</v>
      </c>
      <c r="L10">
        <v>0.84440000000000004</v>
      </c>
    </row>
    <row r="11" spans="1:12" x14ac:dyDescent="0.35">
      <c r="A11">
        <v>10</v>
      </c>
      <c r="B11">
        <v>4</v>
      </c>
      <c r="C11" t="s">
        <v>66</v>
      </c>
      <c r="D11" t="s">
        <v>57</v>
      </c>
      <c r="E11">
        <v>100</v>
      </c>
      <c r="F11">
        <v>8</v>
      </c>
      <c r="G11">
        <v>1E-4</v>
      </c>
      <c r="H11">
        <v>0.84719999999999995</v>
      </c>
      <c r="I11">
        <v>0.3417</v>
      </c>
      <c r="J11">
        <v>0.92759999999999998</v>
      </c>
      <c r="K11">
        <v>0.84650000000000003</v>
      </c>
      <c r="L11">
        <v>0.83620000000000005</v>
      </c>
    </row>
    <row r="13" spans="1:12" x14ac:dyDescent="0.35">
      <c r="H13" s="4">
        <f>AVERAGE(H2:H11)</f>
        <v>0.84465999999999997</v>
      </c>
      <c r="I13">
        <f>AVERAGE(I2:I11)</f>
        <v>0.34388000000000002</v>
      </c>
      <c r="J13">
        <f>AVERAGE(J2:J11)</f>
        <v>0.9275500000000001</v>
      </c>
      <c r="K13">
        <f>AVERAGE(K2:K11)</f>
        <v>0.83994999999999997</v>
      </c>
      <c r="L13" s="1">
        <f>AVERAGE(L2:L11)</f>
        <v>0.83606000000000003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66874-C41B-4F99-BA7B-F70E01F10774}">
  <dimension ref="A1:O13"/>
  <sheetViews>
    <sheetView zoomScale="70" workbookViewId="0">
      <selection activeCell="N2" sqref="N2:N11"/>
    </sheetView>
  </sheetViews>
  <sheetFormatPr defaultRowHeight="14.5" x14ac:dyDescent="0.35"/>
  <cols>
    <col min="2" max="2" width="14.7265625" bestFit="1" customWidth="1"/>
    <col min="3" max="3" width="12.08984375" bestFit="1" customWidth="1"/>
    <col min="4" max="4" width="9.08984375" bestFit="1" customWidth="1"/>
    <col min="5" max="5" width="13.36328125" bestFit="1" customWidth="1"/>
    <col min="6" max="6" width="14.54296875" bestFit="1" customWidth="1"/>
    <col min="7" max="7" width="14.54296875" customWidth="1"/>
    <col min="8" max="8" width="14.7265625" bestFit="1" customWidth="1"/>
    <col min="9" max="9" width="12.08984375" bestFit="1" customWidth="1"/>
    <col min="10" max="10" width="9.08984375" bestFit="1" customWidth="1"/>
    <col min="11" max="11" width="13.36328125" bestFit="1" customWidth="1"/>
    <col min="12" max="12" width="14.54296875" bestFit="1" customWidth="1"/>
    <col min="13" max="13" width="14.7265625" bestFit="1" customWidth="1"/>
    <col min="14" max="14" width="16.54296875" bestFit="1" customWidth="1"/>
    <col min="15" max="15" width="27" bestFit="1" customWidth="1"/>
  </cols>
  <sheetData>
    <row r="1" spans="1:15" x14ac:dyDescent="0.35">
      <c r="A1" t="s">
        <v>0</v>
      </c>
      <c r="B1" t="s">
        <v>13</v>
      </c>
      <c r="C1" t="s">
        <v>12</v>
      </c>
      <c r="D1" t="s">
        <v>14</v>
      </c>
      <c r="E1" t="s">
        <v>18</v>
      </c>
      <c r="F1" t="s">
        <v>19</v>
      </c>
      <c r="G1" t="s">
        <v>22</v>
      </c>
      <c r="H1" t="s">
        <v>15</v>
      </c>
      <c r="I1" t="s">
        <v>16</v>
      </c>
      <c r="J1" t="s">
        <v>17</v>
      </c>
      <c r="K1" t="s">
        <v>20</v>
      </c>
      <c r="L1" t="s">
        <v>21</v>
      </c>
      <c r="M1" t="s">
        <v>23</v>
      </c>
      <c r="N1" t="s">
        <v>74</v>
      </c>
      <c r="O1" t="s">
        <v>55</v>
      </c>
    </row>
    <row r="2" spans="1:15" x14ac:dyDescent="0.35">
      <c r="A2">
        <v>1</v>
      </c>
      <c r="B2">
        <v>0.85</v>
      </c>
      <c r="C2">
        <v>0.83</v>
      </c>
      <c r="D2">
        <v>0.84</v>
      </c>
      <c r="E2">
        <v>4309</v>
      </c>
      <c r="F2">
        <v>866</v>
      </c>
      <c r="G2" s="2">
        <f t="shared" ref="G2:G8" si="0">(E2/(E2+F2))*100</f>
        <v>83.265700483091791</v>
      </c>
      <c r="H2">
        <v>0.83</v>
      </c>
      <c r="I2">
        <v>0.85</v>
      </c>
      <c r="J2">
        <v>0.84</v>
      </c>
      <c r="K2">
        <v>4204</v>
      </c>
      <c r="L2">
        <v>745</v>
      </c>
      <c r="M2" s="2">
        <f t="shared" ref="M2:M8" si="1">(K2/(K2+L2))*100</f>
        <v>84.946453829056381</v>
      </c>
      <c r="N2" s="2">
        <v>1.68</v>
      </c>
      <c r="O2" s="2">
        <f t="shared" ref="O2:O8" si="2">AVERAGE(M2,G2)</f>
        <v>84.106077156074093</v>
      </c>
    </row>
    <row r="3" spans="1:15" x14ac:dyDescent="0.35">
      <c r="A3">
        <v>2</v>
      </c>
      <c r="B3">
        <v>0.85</v>
      </c>
      <c r="C3">
        <v>0.84</v>
      </c>
      <c r="D3">
        <v>0.85</v>
      </c>
      <c r="E3">
        <v>4355</v>
      </c>
      <c r="F3">
        <v>820</v>
      </c>
      <c r="G3" s="2">
        <f t="shared" si="0"/>
        <v>84.154589371980677</v>
      </c>
      <c r="H3">
        <v>0.84</v>
      </c>
      <c r="I3">
        <v>0.85</v>
      </c>
      <c r="J3">
        <v>0.84</v>
      </c>
      <c r="K3">
        <v>4175</v>
      </c>
      <c r="L3">
        <v>774</v>
      </c>
      <c r="M3" s="2">
        <f t="shared" si="1"/>
        <v>84.360476864012938</v>
      </c>
      <c r="N3" s="2">
        <v>0.21</v>
      </c>
      <c r="O3" s="2">
        <f t="shared" si="2"/>
        <v>84.257533117996815</v>
      </c>
    </row>
    <row r="4" spans="1:15" x14ac:dyDescent="0.35">
      <c r="A4">
        <v>3</v>
      </c>
      <c r="B4">
        <v>0.86</v>
      </c>
      <c r="C4">
        <v>0.84</v>
      </c>
      <c r="D4">
        <v>0.85</v>
      </c>
      <c r="E4">
        <v>4451</v>
      </c>
      <c r="F4">
        <v>724</v>
      </c>
      <c r="G4" s="2">
        <f t="shared" si="0"/>
        <v>86.009661835748801</v>
      </c>
      <c r="H4">
        <v>0.83</v>
      </c>
      <c r="I4">
        <v>0.85</v>
      </c>
      <c r="J4">
        <v>0.84</v>
      </c>
      <c r="K4">
        <v>4085</v>
      </c>
      <c r="L4">
        <v>864</v>
      </c>
      <c r="M4" s="2">
        <f t="shared" si="1"/>
        <v>82.541927662153967</v>
      </c>
      <c r="N4" s="2">
        <f t="shared" ref="N4:N11" si="3">G4-M4</f>
        <v>3.4677341735948346</v>
      </c>
      <c r="O4" s="2">
        <f t="shared" si="2"/>
        <v>84.275794748951384</v>
      </c>
    </row>
    <row r="5" spans="1:15" x14ac:dyDescent="0.35">
      <c r="A5">
        <v>4</v>
      </c>
      <c r="B5">
        <v>0.85</v>
      </c>
      <c r="C5">
        <v>0.84</v>
      </c>
      <c r="D5">
        <v>0.85</v>
      </c>
      <c r="E5">
        <v>4349</v>
      </c>
      <c r="F5">
        <v>826</v>
      </c>
      <c r="G5" s="2">
        <f t="shared" si="0"/>
        <v>84.038647342995162</v>
      </c>
      <c r="H5">
        <v>0.84</v>
      </c>
      <c r="I5">
        <v>0.85</v>
      </c>
      <c r="J5">
        <v>0.84</v>
      </c>
      <c r="K5">
        <v>4187</v>
      </c>
      <c r="L5">
        <v>762</v>
      </c>
      <c r="M5" s="2">
        <f t="shared" si="1"/>
        <v>84.602950090927465</v>
      </c>
      <c r="N5" s="2">
        <v>0.56000000000000005</v>
      </c>
      <c r="O5" s="2">
        <f t="shared" si="2"/>
        <v>84.32079871696132</v>
      </c>
    </row>
    <row r="6" spans="1:15" x14ac:dyDescent="0.35">
      <c r="A6">
        <v>5</v>
      </c>
      <c r="B6">
        <v>0.85</v>
      </c>
      <c r="C6">
        <v>0.84</v>
      </c>
      <c r="D6">
        <v>0.85</v>
      </c>
      <c r="E6">
        <v>4404</v>
      </c>
      <c r="F6">
        <v>771</v>
      </c>
      <c r="G6" s="2">
        <f t="shared" si="0"/>
        <v>85.101449275362313</v>
      </c>
      <c r="H6">
        <v>0.84</v>
      </c>
      <c r="I6">
        <v>0.84</v>
      </c>
      <c r="J6">
        <v>0.84</v>
      </c>
      <c r="K6">
        <v>4138</v>
      </c>
      <c r="L6">
        <v>811</v>
      </c>
      <c r="M6" s="2">
        <f t="shared" si="1"/>
        <v>83.612851081026477</v>
      </c>
      <c r="N6" s="2">
        <f t="shared" si="3"/>
        <v>1.488598194335836</v>
      </c>
      <c r="O6" s="2">
        <f t="shared" si="2"/>
        <v>84.357150178194388</v>
      </c>
    </row>
    <row r="7" spans="1:15" x14ac:dyDescent="0.35">
      <c r="A7">
        <v>6</v>
      </c>
      <c r="B7">
        <v>0.85</v>
      </c>
      <c r="C7">
        <v>0.84</v>
      </c>
      <c r="D7">
        <v>0.85</v>
      </c>
      <c r="E7">
        <v>4373</v>
      </c>
      <c r="F7">
        <v>802</v>
      </c>
      <c r="G7" s="2">
        <f t="shared" si="0"/>
        <v>84.502415458937193</v>
      </c>
      <c r="H7">
        <v>0.84</v>
      </c>
      <c r="I7">
        <v>0.84</v>
      </c>
      <c r="J7">
        <v>0.84</v>
      </c>
      <c r="K7">
        <v>4153</v>
      </c>
      <c r="L7">
        <v>796</v>
      </c>
      <c r="M7" s="2">
        <f t="shared" si="1"/>
        <v>83.915942614669632</v>
      </c>
      <c r="N7" s="2">
        <f t="shared" si="3"/>
        <v>0.5864728442675613</v>
      </c>
      <c r="O7" s="2">
        <f t="shared" si="2"/>
        <v>84.20917903680342</v>
      </c>
    </row>
    <row r="8" spans="1:15" x14ac:dyDescent="0.35">
      <c r="A8">
        <v>7</v>
      </c>
      <c r="B8">
        <v>0.83</v>
      </c>
      <c r="C8">
        <v>0.87</v>
      </c>
      <c r="D8">
        <v>0.85</v>
      </c>
      <c r="E8">
        <v>4523</v>
      </c>
      <c r="F8">
        <v>652</v>
      </c>
      <c r="G8" s="2">
        <f t="shared" si="0"/>
        <v>87.40096618357488</v>
      </c>
      <c r="H8">
        <v>0.86</v>
      </c>
      <c r="I8">
        <v>0.81</v>
      </c>
      <c r="J8">
        <v>0.84</v>
      </c>
      <c r="K8">
        <v>4015</v>
      </c>
      <c r="L8">
        <v>934</v>
      </c>
      <c r="M8" s="2">
        <f t="shared" si="1"/>
        <v>81.127500505152568</v>
      </c>
      <c r="N8" s="2">
        <f t="shared" si="3"/>
        <v>6.273465678422312</v>
      </c>
      <c r="O8" s="2">
        <f t="shared" si="2"/>
        <v>84.264233344363731</v>
      </c>
    </row>
    <row r="9" spans="1:15" x14ac:dyDescent="0.35">
      <c r="A9">
        <v>8</v>
      </c>
      <c r="B9">
        <v>0.85</v>
      </c>
      <c r="C9">
        <v>0.84</v>
      </c>
      <c r="D9">
        <v>0.84</v>
      </c>
      <c r="E9">
        <v>4339</v>
      </c>
      <c r="F9">
        <v>836</v>
      </c>
      <c r="G9" s="2">
        <f t="shared" ref="G9:G10" si="4">(E9/(E9+F9))*100</f>
        <v>83.845410628019323</v>
      </c>
      <c r="H9">
        <v>0.83</v>
      </c>
      <c r="I9">
        <v>0.85</v>
      </c>
      <c r="J9">
        <v>0.84</v>
      </c>
      <c r="K9">
        <v>4189</v>
      </c>
      <c r="L9">
        <v>760</v>
      </c>
      <c r="M9" s="2">
        <f t="shared" ref="M9:M10" si="5">(K9/(K9+L9))*100</f>
        <v>84.643362295413212</v>
      </c>
      <c r="N9" s="2">
        <v>0.8</v>
      </c>
      <c r="O9" s="2">
        <f>AVERAGE(M9,G9)</f>
        <v>84.24438646171626</v>
      </c>
    </row>
    <row r="10" spans="1:15" x14ac:dyDescent="0.35">
      <c r="A10">
        <v>9</v>
      </c>
      <c r="B10">
        <v>0.85</v>
      </c>
      <c r="C10">
        <v>0.85</v>
      </c>
      <c r="D10">
        <v>0.85</v>
      </c>
      <c r="E10">
        <v>4398</v>
      </c>
      <c r="F10">
        <v>777</v>
      </c>
      <c r="G10" s="2">
        <f t="shared" si="4"/>
        <v>84.985507246376812</v>
      </c>
      <c r="H10">
        <v>0.84</v>
      </c>
      <c r="I10">
        <v>0.84</v>
      </c>
      <c r="J10">
        <v>0.84</v>
      </c>
      <c r="K10">
        <v>4157</v>
      </c>
      <c r="L10">
        <v>792</v>
      </c>
      <c r="M10" s="2">
        <f t="shared" si="5"/>
        <v>83.996767023641141</v>
      </c>
      <c r="N10" s="2">
        <f t="shared" si="3"/>
        <v>0.98874022273567164</v>
      </c>
      <c r="O10" s="2">
        <f>AVERAGE(M10,G10)</f>
        <v>84.491137135008984</v>
      </c>
    </row>
    <row r="11" spans="1:15" x14ac:dyDescent="0.35">
      <c r="A11">
        <v>10</v>
      </c>
      <c r="B11">
        <v>0.84</v>
      </c>
      <c r="C11">
        <v>0.86</v>
      </c>
      <c r="D11">
        <v>0.85</v>
      </c>
      <c r="E11">
        <v>4431</v>
      </c>
      <c r="F11">
        <v>744</v>
      </c>
      <c r="G11" s="2">
        <f t="shared" ref="G11" si="6">(E11/(E11+F11))*100</f>
        <v>85.623188405797094</v>
      </c>
      <c r="H11">
        <v>0.85</v>
      </c>
      <c r="I11">
        <v>0.83</v>
      </c>
      <c r="J11">
        <v>0.84</v>
      </c>
      <c r="K11">
        <v>4126</v>
      </c>
      <c r="L11">
        <v>823</v>
      </c>
      <c r="M11" s="2">
        <f t="shared" ref="M11" si="7">(K11/(K11+L11))*100</f>
        <v>83.37037785411195</v>
      </c>
      <c r="N11" s="2">
        <f t="shared" si="3"/>
        <v>2.252810551685144</v>
      </c>
      <c r="O11" s="2">
        <f t="shared" ref="O11" si="8">AVERAGE(M11,G11)</f>
        <v>84.496783129954522</v>
      </c>
    </row>
    <row r="13" spans="1:15" x14ac:dyDescent="0.35">
      <c r="A13" t="s">
        <v>80</v>
      </c>
      <c r="B13" s="2">
        <f>AVERAGE(B2:B11)</f>
        <v>0.84799999999999986</v>
      </c>
      <c r="C13" s="2">
        <f t="shared" ref="C13:O13" si="9">AVERAGE(C2:C11)</f>
        <v>0.84499999999999997</v>
      </c>
      <c r="D13" s="2">
        <f t="shared" si="9"/>
        <v>0.84799999999999986</v>
      </c>
      <c r="E13" s="2">
        <f t="shared" si="9"/>
        <v>4393.2</v>
      </c>
      <c r="F13" s="2">
        <f t="shared" si="9"/>
        <v>781.8</v>
      </c>
      <c r="G13" s="2">
        <f t="shared" si="9"/>
        <v>84.892753623188412</v>
      </c>
      <c r="H13" s="2">
        <f t="shared" si="9"/>
        <v>0.84000000000000008</v>
      </c>
      <c r="I13" s="2">
        <f t="shared" si="9"/>
        <v>0.84099999999999997</v>
      </c>
      <c r="J13" s="2">
        <f t="shared" si="9"/>
        <v>0.84000000000000008</v>
      </c>
      <c r="K13" s="2">
        <f t="shared" si="9"/>
        <v>4142.8999999999996</v>
      </c>
      <c r="L13" s="2">
        <f t="shared" si="9"/>
        <v>806.1</v>
      </c>
      <c r="M13" s="2">
        <f t="shared" si="9"/>
        <v>83.711860982016589</v>
      </c>
      <c r="N13" s="2">
        <f t="shared" si="9"/>
        <v>1.8307821665041359</v>
      </c>
      <c r="O13" s="2">
        <f t="shared" si="9"/>
        <v>84.3023073026025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60374-410B-4241-B804-E1A461FE9F7B}">
  <dimension ref="A1:P11"/>
  <sheetViews>
    <sheetView zoomScale="51" workbookViewId="0">
      <selection activeCell="F17" sqref="F17"/>
    </sheetView>
  </sheetViews>
  <sheetFormatPr defaultRowHeight="14.5" x14ac:dyDescent="0.35"/>
  <cols>
    <col min="2" max="2" width="22" bestFit="1" customWidth="1"/>
    <col min="3" max="5" width="10.36328125" bestFit="1" customWidth="1"/>
    <col min="6" max="6" width="18.54296875" bestFit="1" customWidth="1"/>
    <col min="7" max="7" width="22" bestFit="1" customWidth="1"/>
    <col min="8" max="9" width="16.26953125" bestFit="1" customWidth="1"/>
    <col min="10" max="12" width="18.54296875" bestFit="1" customWidth="1"/>
    <col min="13" max="14" width="18.08984375" bestFit="1" customWidth="1"/>
    <col min="15" max="15" width="22.54296875" bestFit="1" customWidth="1"/>
    <col min="16" max="16" width="11.36328125" bestFit="1" customWidth="1"/>
  </cols>
  <sheetData>
    <row r="1" spans="1:16" x14ac:dyDescent="0.35">
      <c r="A1" t="s">
        <v>0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</row>
    <row r="2" spans="1:16" x14ac:dyDescent="0.35">
      <c r="A2">
        <v>1</v>
      </c>
      <c r="B2" t="s">
        <v>24</v>
      </c>
      <c r="C2" t="s">
        <v>36</v>
      </c>
      <c r="D2" t="s">
        <v>33</v>
      </c>
      <c r="E2" t="s">
        <v>27</v>
      </c>
      <c r="F2" t="s">
        <v>28</v>
      </c>
      <c r="G2" t="s">
        <v>34</v>
      </c>
      <c r="H2" t="s">
        <v>71</v>
      </c>
      <c r="I2" t="s">
        <v>26</v>
      </c>
      <c r="J2" t="s">
        <v>35</v>
      </c>
      <c r="K2" t="s">
        <v>72</v>
      </c>
      <c r="L2" t="s">
        <v>38</v>
      </c>
      <c r="M2" t="s">
        <v>37</v>
      </c>
      <c r="N2" t="s">
        <v>29</v>
      </c>
      <c r="O2" t="s">
        <v>30</v>
      </c>
      <c r="P2" t="s">
        <v>32</v>
      </c>
    </row>
    <row r="3" spans="1:16" x14ac:dyDescent="0.35">
      <c r="A3">
        <v>2</v>
      </c>
      <c r="B3" t="s">
        <v>24</v>
      </c>
      <c r="C3" t="s">
        <v>36</v>
      </c>
      <c r="D3" t="s">
        <v>33</v>
      </c>
      <c r="E3" t="s">
        <v>27</v>
      </c>
      <c r="F3" t="s">
        <v>34</v>
      </c>
      <c r="G3" t="s">
        <v>28</v>
      </c>
      <c r="H3" t="s">
        <v>26</v>
      </c>
      <c r="I3" t="s">
        <v>71</v>
      </c>
      <c r="J3" t="s">
        <v>38</v>
      </c>
      <c r="K3" t="s">
        <v>35</v>
      </c>
      <c r="L3" t="s">
        <v>72</v>
      </c>
      <c r="M3" t="s">
        <v>37</v>
      </c>
      <c r="N3" t="s">
        <v>29</v>
      </c>
      <c r="O3" t="s">
        <v>32</v>
      </c>
      <c r="P3" t="s">
        <v>30</v>
      </c>
    </row>
    <row r="4" spans="1:16" x14ac:dyDescent="0.35">
      <c r="A4">
        <v>3</v>
      </c>
      <c r="B4" t="s">
        <v>24</v>
      </c>
      <c r="C4" t="s">
        <v>33</v>
      </c>
      <c r="D4" t="s">
        <v>36</v>
      </c>
      <c r="E4" t="s">
        <v>28</v>
      </c>
      <c r="F4" t="s">
        <v>27</v>
      </c>
      <c r="G4" t="s">
        <v>26</v>
      </c>
      <c r="H4" t="s">
        <v>71</v>
      </c>
      <c r="I4" t="s">
        <v>35</v>
      </c>
      <c r="J4" t="s">
        <v>72</v>
      </c>
      <c r="K4" t="s">
        <v>34</v>
      </c>
      <c r="L4" t="s">
        <v>38</v>
      </c>
      <c r="M4" t="s">
        <v>29</v>
      </c>
      <c r="N4" t="s">
        <v>37</v>
      </c>
      <c r="O4" t="s">
        <v>32</v>
      </c>
      <c r="P4" t="s">
        <v>30</v>
      </c>
    </row>
    <row r="5" spans="1:16" x14ac:dyDescent="0.35">
      <c r="A5">
        <v>4</v>
      </c>
      <c r="B5" t="s">
        <v>28</v>
      </c>
      <c r="C5" t="s">
        <v>26</v>
      </c>
      <c r="D5" t="s">
        <v>24</v>
      </c>
      <c r="E5" t="s">
        <v>27</v>
      </c>
      <c r="F5" t="s">
        <v>72</v>
      </c>
      <c r="G5" t="s">
        <v>71</v>
      </c>
      <c r="H5" t="s">
        <v>36</v>
      </c>
      <c r="I5" t="s">
        <v>33</v>
      </c>
      <c r="J5" t="s">
        <v>70</v>
      </c>
      <c r="K5" t="s">
        <v>38</v>
      </c>
      <c r="L5" t="s">
        <v>29</v>
      </c>
      <c r="M5" t="s">
        <v>34</v>
      </c>
      <c r="N5" t="s">
        <v>35</v>
      </c>
      <c r="O5" t="s">
        <v>30</v>
      </c>
      <c r="P5" t="s">
        <v>32</v>
      </c>
    </row>
    <row r="6" spans="1:16" x14ac:dyDescent="0.35">
      <c r="A6">
        <v>5</v>
      </c>
      <c r="B6" t="s">
        <v>72</v>
      </c>
      <c r="C6" t="s">
        <v>24</v>
      </c>
      <c r="D6" t="s">
        <v>27</v>
      </c>
      <c r="E6" t="s">
        <v>28</v>
      </c>
      <c r="F6" t="s">
        <v>70</v>
      </c>
      <c r="G6" t="s">
        <v>35</v>
      </c>
      <c r="H6" t="s">
        <v>71</v>
      </c>
      <c r="I6" t="s">
        <v>36</v>
      </c>
      <c r="J6" t="s">
        <v>33</v>
      </c>
      <c r="K6" t="s">
        <v>26</v>
      </c>
      <c r="L6" t="s">
        <v>37</v>
      </c>
      <c r="M6" t="s">
        <v>29</v>
      </c>
      <c r="N6" t="s">
        <v>76</v>
      </c>
      <c r="O6" t="s">
        <v>38</v>
      </c>
      <c r="P6" t="s">
        <v>30</v>
      </c>
    </row>
    <row r="7" spans="1:16" x14ac:dyDescent="0.35">
      <c r="A7">
        <v>6</v>
      </c>
      <c r="B7" t="s">
        <v>27</v>
      </c>
      <c r="C7" t="s">
        <v>79</v>
      </c>
      <c r="D7" t="s">
        <v>78</v>
      </c>
      <c r="E7" t="s">
        <v>26</v>
      </c>
      <c r="F7" t="s">
        <v>30</v>
      </c>
      <c r="G7" t="s">
        <v>24</v>
      </c>
      <c r="H7" t="s">
        <v>76</v>
      </c>
      <c r="I7" t="s">
        <v>71</v>
      </c>
      <c r="J7" t="s">
        <v>35</v>
      </c>
      <c r="K7" t="s">
        <v>28</v>
      </c>
      <c r="L7" t="s">
        <v>72</v>
      </c>
      <c r="M7" t="s">
        <v>38</v>
      </c>
      <c r="N7" t="s">
        <v>37</v>
      </c>
      <c r="O7" t="s">
        <v>75</v>
      </c>
      <c r="P7" t="s">
        <v>32</v>
      </c>
    </row>
    <row r="8" spans="1:16" x14ac:dyDescent="0.35">
      <c r="A8">
        <v>7</v>
      </c>
      <c r="B8" t="s">
        <v>72</v>
      </c>
      <c r="C8" t="s">
        <v>24</v>
      </c>
      <c r="D8" t="s">
        <v>28</v>
      </c>
      <c r="E8" t="s">
        <v>27</v>
      </c>
      <c r="F8" t="s">
        <v>71</v>
      </c>
      <c r="G8" t="s">
        <v>33</v>
      </c>
      <c r="H8" t="s">
        <v>36</v>
      </c>
      <c r="I8" t="s">
        <v>70</v>
      </c>
      <c r="J8" t="s">
        <v>34</v>
      </c>
      <c r="K8" t="s">
        <v>32</v>
      </c>
      <c r="L8" t="s">
        <v>29</v>
      </c>
      <c r="M8" t="s">
        <v>37</v>
      </c>
      <c r="N8" t="s">
        <v>35</v>
      </c>
      <c r="O8" t="s">
        <v>26</v>
      </c>
      <c r="P8" t="s">
        <v>30</v>
      </c>
    </row>
    <row r="9" spans="1:16" x14ac:dyDescent="0.35">
      <c r="A9">
        <v>8</v>
      </c>
      <c r="B9" t="s">
        <v>26</v>
      </c>
      <c r="C9" t="s">
        <v>28</v>
      </c>
      <c r="D9" t="s">
        <v>24</v>
      </c>
      <c r="E9" t="s">
        <v>38</v>
      </c>
      <c r="F9" t="s">
        <v>27</v>
      </c>
      <c r="G9" t="s">
        <v>36</v>
      </c>
      <c r="H9" t="s">
        <v>71</v>
      </c>
      <c r="I9" t="s">
        <v>70</v>
      </c>
      <c r="J9" t="s">
        <v>32</v>
      </c>
      <c r="K9" t="s">
        <v>33</v>
      </c>
      <c r="L9" t="s">
        <v>35</v>
      </c>
      <c r="M9" t="s">
        <v>29</v>
      </c>
      <c r="N9" t="s">
        <v>37</v>
      </c>
      <c r="O9" t="s">
        <v>31</v>
      </c>
      <c r="P9" t="s">
        <v>30</v>
      </c>
    </row>
    <row r="10" spans="1:16" x14ac:dyDescent="0.35">
      <c r="A10">
        <v>9</v>
      </c>
      <c r="B10" t="s">
        <v>72</v>
      </c>
      <c r="C10" t="s">
        <v>24</v>
      </c>
      <c r="D10" t="s">
        <v>28</v>
      </c>
      <c r="E10" t="s">
        <v>27</v>
      </c>
      <c r="F10" t="s">
        <v>36</v>
      </c>
      <c r="G10" t="s">
        <v>71</v>
      </c>
      <c r="H10" t="s">
        <v>33</v>
      </c>
      <c r="I10" t="s">
        <v>70</v>
      </c>
      <c r="J10" t="s">
        <v>32</v>
      </c>
      <c r="K10" t="s">
        <v>34</v>
      </c>
      <c r="L10" t="s">
        <v>35</v>
      </c>
      <c r="M10" t="s">
        <v>26</v>
      </c>
      <c r="N10" t="s">
        <v>29</v>
      </c>
      <c r="O10" t="s">
        <v>37</v>
      </c>
      <c r="P10" t="s">
        <v>30</v>
      </c>
    </row>
    <row r="11" spans="1:16" x14ac:dyDescent="0.35">
      <c r="A11">
        <v>10</v>
      </c>
      <c r="B11" t="s">
        <v>26</v>
      </c>
      <c r="C11" t="s">
        <v>33</v>
      </c>
      <c r="D11" t="s">
        <v>72</v>
      </c>
      <c r="E11" t="s">
        <v>37</v>
      </c>
      <c r="F11" t="s">
        <v>36</v>
      </c>
      <c r="G11" t="s">
        <v>27</v>
      </c>
      <c r="H11" t="s">
        <v>75</v>
      </c>
      <c r="I11" t="s">
        <v>24</v>
      </c>
      <c r="J11" t="s">
        <v>25</v>
      </c>
      <c r="K11" t="s">
        <v>34</v>
      </c>
      <c r="L11" t="s">
        <v>29</v>
      </c>
      <c r="M11" t="s">
        <v>38</v>
      </c>
      <c r="N11" t="s">
        <v>28</v>
      </c>
      <c r="O11" t="s">
        <v>32</v>
      </c>
      <c r="P1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Full Data Breakdown</vt:lpstr>
      <vt:lpstr>Full Data Classifications</vt:lpstr>
      <vt:lpstr>Full SHaP Breakdown</vt:lpstr>
      <vt:lpstr>Reduced Model Breakdown</vt:lpstr>
      <vt:lpstr>Reduced Data Classifications</vt:lpstr>
      <vt:lpstr>Reduced SHaP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Taylor</dc:creator>
  <cp:lastModifiedBy>Tom Taylor</cp:lastModifiedBy>
  <dcterms:created xsi:type="dcterms:W3CDTF">2024-11-19T21:24:48Z</dcterms:created>
  <dcterms:modified xsi:type="dcterms:W3CDTF">2025-02-07T20:53:20Z</dcterms:modified>
</cp:coreProperties>
</file>