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0cb132d56bd147/Desktop/York University Masters/Course Content/10 Independent Research Proposal/Actual Project Documents/Half Time Data FFNN Analysis/"/>
    </mc:Choice>
  </mc:AlternateContent>
  <xr:revisionPtr revIDLastSave="2355" documentId="8_{D8BBF9CB-19DF-4A3C-B3C0-3546A774CEAA}" xr6:coauthVersionLast="47" xr6:coauthVersionMax="47" xr10:uidLastSave="{E9D96CFA-BDCD-41BE-B494-99A64127FFBE}"/>
  <bookViews>
    <workbookView xWindow="9510" yWindow="0" windowWidth="9780" windowHeight="10170" xr2:uid="{BEF6DFF8-2F39-4548-8E78-FA39686764B2}"/>
  </bookViews>
  <sheets>
    <sheet name="Full Data Breakdown" sheetId="1" r:id="rId1"/>
    <sheet name="Full Data Classifications" sheetId="5" r:id="rId2"/>
    <sheet name="Full SHaP Breakdown" sheetId="2" r:id="rId3"/>
    <sheet name="Reduced Model Breakdown" sheetId="3" r:id="rId4"/>
    <sheet name="Reduced Data Classifications" sheetId="6" r:id="rId5"/>
    <sheet name="Reduced SHaP Breakdow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H13" i="1"/>
  <c r="C13" i="5"/>
  <c r="D13" i="5"/>
  <c r="G13" i="5"/>
  <c r="H13" i="5"/>
  <c r="I13" i="5"/>
  <c r="J13" i="5"/>
  <c r="M13" i="5"/>
  <c r="N13" i="5"/>
  <c r="O13" i="5"/>
  <c r="B13" i="5"/>
  <c r="I13" i="3"/>
  <c r="J13" i="3"/>
  <c r="K13" i="3"/>
  <c r="L13" i="3"/>
  <c r="H13" i="3"/>
  <c r="I13" i="6"/>
  <c r="J13" i="6"/>
  <c r="M13" i="6"/>
  <c r="N13" i="6"/>
  <c r="O13" i="6"/>
  <c r="H13" i="6"/>
  <c r="G13" i="6"/>
  <c r="D13" i="6"/>
  <c r="C13" i="6"/>
  <c r="B13" i="6"/>
  <c r="M3" i="5"/>
  <c r="G3" i="5"/>
  <c r="M11" i="6"/>
  <c r="O11" i="6" s="1"/>
  <c r="G11" i="6"/>
  <c r="M10" i="6"/>
  <c r="G10" i="6"/>
  <c r="M9" i="6"/>
  <c r="G9" i="6"/>
  <c r="M8" i="6"/>
  <c r="G8" i="6"/>
  <c r="M7" i="6"/>
  <c r="O7" i="6" s="1"/>
  <c r="G7" i="6"/>
  <c r="M6" i="6"/>
  <c r="O6" i="6" s="1"/>
  <c r="G6" i="6"/>
  <c r="M5" i="6"/>
  <c r="O5" i="6" s="1"/>
  <c r="G5" i="6"/>
  <c r="M4" i="6"/>
  <c r="G4" i="6"/>
  <c r="M3" i="6"/>
  <c r="O3" i="6" s="1"/>
  <c r="G3" i="6"/>
  <c r="M2" i="6"/>
  <c r="G2" i="6"/>
  <c r="O4" i="5"/>
  <c r="M2" i="5"/>
  <c r="M4" i="5"/>
  <c r="M5" i="5"/>
  <c r="O5" i="5" s="1"/>
  <c r="M6" i="5"/>
  <c r="M7" i="5"/>
  <c r="O7" i="5" s="1"/>
  <c r="M8" i="5"/>
  <c r="O8" i="5" s="1"/>
  <c r="M9" i="5"/>
  <c r="O9" i="5" s="1"/>
  <c r="M10" i="5"/>
  <c r="O10" i="5" s="1"/>
  <c r="M11" i="5"/>
  <c r="G2" i="5"/>
  <c r="G4" i="5"/>
  <c r="G5" i="5"/>
  <c r="G6" i="5"/>
  <c r="G7" i="5"/>
  <c r="G8" i="5"/>
  <c r="G9" i="5"/>
  <c r="G10" i="5"/>
  <c r="G11" i="5"/>
  <c r="N11" i="5" l="1"/>
  <c r="N10" i="6"/>
  <c r="O9" i="6"/>
  <c r="O8" i="6"/>
  <c r="O6" i="5"/>
  <c r="N4" i="6"/>
  <c r="N3" i="6"/>
  <c r="O3" i="5"/>
  <c r="N3" i="5"/>
  <c r="O2" i="5"/>
  <c r="N10" i="5"/>
  <c r="N6" i="5"/>
  <c r="N9" i="5"/>
  <c r="O11" i="5"/>
  <c r="N8" i="5"/>
  <c r="N7" i="5"/>
  <c r="N5" i="5"/>
  <c r="N4" i="5"/>
  <c r="N2" i="5"/>
  <c r="O2" i="6"/>
  <c r="N6" i="6"/>
  <c r="N7" i="6"/>
  <c r="O4" i="6"/>
  <c r="O10" i="6"/>
  <c r="N9" i="6"/>
  <c r="N2" i="6"/>
  <c r="N5" i="6"/>
  <c r="N8" i="6"/>
  <c r="N11" i="6"/>
</calcChain>
</file>

<file path=xl/sharedStrings.xml><?xml version="1.0" encoding="utf-8"?>
<sst xmlns="http://schemas.openxmlformats.org/spreadsheetml/2006/main" count="429" uniqueCount="89">
  <si>
    <t>Model</t>
  </si>
  <si>
    <t>Nodes</t>
  </si>
  <si>
    <t>Hidden Layers</t>
  </si>
  <si>
    <t>Activation Functions</t>
  </si>
  <si>
    <t>ReLU - ReLU - ReLU - Sigmoid</t>
  </si>
  <si>
    <t>Grid Search Epochs</t>
  </si>
  <si>
    <t>Grid Search Batch Size</t>
  </si>
  <si>
    <t>Unseen Accuracy</t>
  </si>
  <si>
    <t>Unseen Loss</t>
  </si>
  <si>
    <t>Unseen AUC</t>
  </si>
  <si>
    <t>Unseen Precision</t>
  </si>
  <si>
    <t>Unseen Recall</t>
  </si>
  <si>
    <t>Class 0 Recall</t>
  </si>
  <si>
    <t>Class 0 Precision</t>
  </si>
  <si>
    <t>Class 0 F1</t>
  </si>
  <si>
    <t>Class 1 Precision</t>
  </si>
  <si>
    <t>Class 1 Recall</t>
  </si>
  <si>
    <t>Class 1 F1</t>
  </si>
  <si>
    <t>Class 0 Correct</t>
  </si>
  <si>
    <t>Class 0 Incorrect</t>
  </si>
  <si>
    <t>Class 1 Correct</t>
  </si>
  <si>
    <t>Class 1 Incorrect</t>
  </si>
  <si>
    <t>Class 0 Accuracy</t>
  </si>
  <si>
    <t>Class 1 Accuracy</t>
  </si>
  <si>
    <t>STL</t>
  </si>
  <si>
    <t>Defensive_Index</t>
  </si>
  <si>
    <t>FGA</t>
  </si>
  <si>
    <t>TOV</t>
  </si>
  <si>
    <t>REB</t>
  </si>
  <si>
    <t>TO_to_AST_Ratio</t>
  </si>
  <si>
    <t>EFGPCT</t>
  </si>
  <si>
    <t>Scoring_Opportunities</t>
  </si>
  <si>
    <t>FG3A</t>
  </si>
  <si>
    <t>PPM</t>
  </si>
  <si>
    <t>POSSESSIONS</t>
  </si>
  <si>
    <t>PACE</t>
  </si>
  <si>
    <t>PTS</t>
  </si>
  <si>
    <t>DREB</t>
  </si>
  <si>
    <t>FTA</t>
  </si>
  <si>
    <t>SHAP RNK 1</t>
  </si>
  <si>
    <t>SHAP RNK 2</t>
  </si>
  <si>
    <t>SHAP RNK 3</t>
  </si>
  <si>
    <t>SHAP RNK 4</t>
  </si>
  <si>
    <t>SHAP RNK 5</t>
  </si>
  <si>
    <t>SHAP RNK 6</t>
  </si>
  <si>
    <t>SHAP RNK 7</t>
  </si>
  <si>
    <t>SHAP RNK 8</t>
  </si>
  <si>
    <t>SHAP RNK 9</t>
  </si>
  <si>
    <t>SHAP RNK 10</t>
  </si>
  <si>
    <t>SHAP RNK 11</t>
  </si>
  <si>
    <t>SHAP RNK 12</t>
  </si>
  <si>
    <t>SHAP RNK 13</t>
  </si>
  <si>
    <t>SHAP RNK 14</t>
  </si>
  <si>
    <t>SHAP RNK 15</t>
  </si>
  <si>
    <t>Grid Search Learning Rate</t>
  </si>
  <si>
    <t>Average Classification Accuracy</t>
  </si>
  <si>
    <t>128-64-32-16-1</t>
  </si>
  <si>
    <t>ReLU - ReLU - ReLU - ReLU - Sigmoid</t>
  </si>
  <si>
    <t>64 - 32 - 1</t>
  </si>
  <si>
    <t>ReLU - ReLU - Sigmoid</t>
  </si>
  <si>
    <t>128-64-32-1</t>
  </si>
  <si>
    <t>128 - 64 - 32 - 16 - 8 - 1</t>
  </si>
  <si>
    <t>16 - 16 - 128 - 256 - 256 - 32 - 1</t>
  </si>
  <si>
    <t xml:space="preserve">256 - 256 - 256 - 128 - 256 - 128 - 1 </t>
  </si>
  <si>
    <t xml:space="preserve">16 - 256 - 32 - 1 </t>
  </si>
  <si>
    <t xml:space="preserve">256 - 32 - 1 </t>
  </si>
  <si>
    <t xml:space="preserve">16 - 16 -64 - 16 - 1 </t>
  </si>
  <si>
    <t xml:space="preserve">256 - 256 - 256 - 128 - 32 - 16 - 1 </t>
  </si>
  <si>
    <t>ReLU - ReLU - ReLU - ReLU - ReLU - Sigmoid</t>
  </si>
  <si>
    <t>ReLU - ReLU - ReLU - ReLU - ReLU - ReLU - Sigmoid</t>
  </si>
  <si>
    <t>16 - 8 - 32 - 16 - 8 - 1</t>
  </si>
  <si>
    <t>Class Accuracy Diff</t>
  </si>
  <si>
    <t>OREB</t>
  </si>
  <si>
    <t>FG3M</t>
  </si>
  <si>
    <t xml:space="preserve">16 - 256 - 8 - 1 </t>
  </si>
  <si>
    <t>FGM</t>
  </si>
  <si>
    <t>FTM</t>
  </si>
  <si>
    <t>Means</t>
  </si>
  <si>
    <t>PLUS_MINUS</t>
  </si>
  <si>
    <t>HOME</t>
  </si>
  <si>
    <t>2P_PCT</t>
  </si>
  <si>
    <t>AST</t>
  </si>
  <si>
    <t>PF</t>
  </si>
  <si>
    <t>FG3_PCT</t>
  </si>
  <si>
    <t>2PA</t>
  </si>
  <si>
    <t>2PM</t>
  </si>
  <si>
    <t>FG_PCT</t>
  </si>
  <si>
    <t>BLK</t>
  </si>
  <si>
    <t>FT_PCT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</si>
</sst>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6336-30B8-4F45-99A7-A7FABF7402B7}">
  <dimension ref="A1:L13"/>
  <sheetViews>
    <sheetView tabSelected="1" topLeftCell="G1" zoomScale="69" workbookViewId="0">
      <selection activeCell="L2" sqref="L2:L11"/>
    </sheetView>
  </sheetViews>
  <sheetFormatPr defaultRowHeight="14.5" x14ac:dyDescent="0.35"/>
  <cols>
    <col min="2" max="2" width="12.1796875" bestFit="1" customWidth="1"/>
    <col min="3" max="3" width="28.7265625" bestFit="1" customWidth="1"/>
    <col min="4" max="4" width="53" bestFit="1" customWidth="1"/>
    <col min="5" max="5" width="16.54296875" bestFit="1" customWidth="1"/>
    <col min="6" max="6" width="19.08984375" bestFit="1" customWidth="1"/>
    <col min="7" max="7" width="21.81640625" bestFit="1" customWidth="1"/>
    <col min="8" max="8" width="15" bestFit="1" customWidth="1"/>
    <col min="9" max="9" width="11.08984375" bestFit="1" customWidth="1"/>
    <col min="10" max="10" width="11" bestFit="1" customWidth="1"/>
    <col min="11" max="11" width="15" bestFit="1" customWidth="1"/>
    <col min="12" max="12" width="12.36328125" bestFit="1" customWidth="1"/>
    <col min="13" max="13" width="12.08984375" bestFit="1" customWidth="1"/>
  </cols>
  <sheetData>
    <row r="1" spans="1:12" x14ac:dyDescent="0.3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  <c r="G1" t="s">
        <v>54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3</v>
      </c>
      <c r="C2" t="s">
        <v>60</v>
      </c>
      <c r="D2" t="s">
        <v>4</v>
      </c>
      <c r="E2">
        <v>50</v>
      </c>
      <c r="F2">
        <v>8</v>
      </c>
      <c r="G2">
        <v>1E-4</v>
      </c>
      <c r="H2">
        <v>0.73680000000000001</v>
      </c>
      <c r="I2">
        <v>0.53290000000000004</v>
      </c>
      <c r="J2">
        <v>0.81320000000000003</v>
      </c>
      <c r="K2" s="1">
        <v>0.69210000000000005</v>
      </c>
      <c r="L2" s="1">
        <v>0.80100000000000005</v>
      </c>
    </row>
    <row r="3" spans="1:12" x14ac:dyDescent="0.35">
      <c r="A3">
        <v>2</v>
      </c>
      <c r="B3">
        <v>4</v>
      </c>
      <c r="C3" t="s">
        <v>56</v>
      </c>
      <c r="D3" t="s">
        <v>57</v>
      </c>
      <c r="E3">
        <v>50</v>
      </c>
      <c r="F3">
        <v>64</v>
      </c>
      <c r="G3">
        <v>0.01</v>
      </c>
      <c r="H3" s="1">
        <v>0.73060000000000003</v>
      </c>
      <c r="I3">
        <v>0.52049999999999996</v>
      </c>
      <c r="J3">
        <v>0.80879999999999996</v>
      </c>
      <c r="K3">
        <v>0.70309999999999995</v>
      </c>
      <c r="L3" s="1">
        <v>0.74770000000000003</v>
      </c>
    </row>
    <row r="4" spans="1:12" x14ac:dyDescent="0.35">
      <c r="A4">
        <v>3</v>
      </c>
      <c r="B4">
        <v>2</v>
      </c>
      <c r="C4" t="s">
        <v>58</v>
      </c>
      <c r="D4" t="s">
        <v>59</v>
      </c>
      <c r="E4">
        <v>50</v>
      </c>
      <c r="F4">
        <v>8</v>
      </c>
      <c r="G4">
        <v>1E-3</v>
      </c>
      <c r="H4">
        <v>0.70189999999999997</v>
      </c>
      <c r="I4">
        <v>0.56100000000000005</v>
      </c>
      <c r="J4">
        <v>0.81010000000000004</v>
      </c>
      <c r="K4">
        <v>0.64910000000000001</v>
      </c>
      <c r="L4">
        <v>0.80840000000000001</v>
      </c>
    </row>
    <row r="5" spans="1:12" x14ac:dyDescent="0.35">
      <c r="A5">
        <v>4</v>
      </c>
      <c r="B5">
        <v>5</v>
      </c>
      <c r="C5" t="s">
        <v>61</v>
      </c>
      <c r="D5" t="s">
        <v>68</v>
      </c>
      <c r="E5">
        <v>50</v>
      </c>
      <c r="F5">
        <v>32</v>
      </c>
      <c r="G5">
        <v>0.01</v>
      </c>
      <c r="H5">
        <v>0.73860000000000003</v>
      </c>
      <c r="I5">
        <v>0.52790000000000004</v>
      </c>
      <c r="J5" s="1">
        <v>0.81299999999999994</v>
      </c>
      <c r="K5">
        <v>0.71220000000000006</v>
      </c>
      <c r="L5">
        <v>0.75160000000000005</v>
      </c>
    </row>
    <row r="6" spans="1:12" x14ac:dyDescent="0.35">
      <c r="A6">
        <v>5</v>
      </c>
      <c r="B6">
        <v>5</v>
      </c>
      <c r="C6" t="s">
        <v>70</v>
      </c>
      <c r="D6" t="s">
        <v>68</v>
      </c>
      <c r="E6">
        <v>50</v>
      </c>
      <c r="F6">
        <v>16</v>
      </c>
      <c r="G6">
        <v>1E-3</v>
      </c>
      <c r="H6">
        <v>0.73509999999999998</v>
      </c>
      <c r="I6">
        <v>0.53820000000000001</v>
      </c>
      <c r="J6">
        <v>0.80479999999999996</v>
      </c>
      <c r="K6">
        <v>0.70169999999999999</v>
      </c>
      <c r="L6">
        <v>0.76680000000000004</v>
      </c>
    </row>
    <row r="7" spans="1:12" x14ac:dyDescent="0.35">
      <c r="A7">
        <v>6</v>
      </c>
      <c r="B7">
        <v>6</v>
      </c>
      <c r="C7" t="s">
        <v>62</v>
      </c>
      <c r="D7" t="s">
        <v>69</v>
      </c>
      <c r="E7">
        <v>50</v>
      </c>
      <c r="F7">
        <v>64</v>
      </c>
      <c r="G7">
        <v>0.01</v>
      </c>
      <c r="H7">
        <v>0.73509999999999998</v>
      </c>
      <c r="I7">
        <v>0.53510000000000002</v>
      </c>
      <c r="J7">
        <v>0.81430000000000002</v>
      </c>
      <c r="K7">
        <v>0.72989999999999999</v>
      </c>
      <c r="L7">
        <v>0.7006</v>
      </c>
    </row>
    <row r="8" spans="1:12" x14ac:dyDescent="0.35">
      <c r="A8">
        <v>7</v>
      </c>
      <c r="B8">
        <v>6</v>
      </c>
      <c r="C8" t="s">
        <v>63</v>
      </c>
      <c r="D8" t="s">
        <v>69</v>
      </c>
      <c r="E8">
        <v>50</v>
      </c>
      <c r="F8">
        <v>16</v>
      </c>
      <c r="G8">
        <v>0.01</v>
      </c>
      <c r="H8">
        <v>0.73219999999999996</v>
      </c>
      <c r="I8">
        <v>0.52749999999999997</v>
      </c>
      <c r="J8">
        <v>0.81179999999999997</v>
      </c>
      <c r="K8">
        <v>0.69799999999999995</v>
      </c>
      <c r="L8" s="1">
        <v>0.76680000000000004</v>
      </c>
    </row>
    <row r="9" spans="1:12" x14ac:dyDescent="0.35">
      <c r="A9">
        <v>8</v>
      </c>
      <c r="B9">
        <v>3</v>
      </c>
      <c r="C9" t="s">
        <v>74</v>
      </c>
      <c r="D9" t="s">
        <v>4</v>
      </c>
      <c r="E9">
        <v>25</v>
      </c>
      <c r="F9">
        <v>8</v>
      </c>
      <c r="G9">
        <v>1E-3</v>
      </c>
      <c r="H9">
        <v>0.73329999999999995</v>
      </c>
      <c r="I9">
        <v>0.54290000000000005</v>
      </c>
      <c r="J9" s="1">
        <v>0.79669999999999996</v>
      </c>
      <c r="K9">
        <v>0.73409999999999997</v>
      </c>
      <c r="L9">
        <v>0.68679999999999997</v>
      </c>
    </row>
    <row r="10" spans="1:12" x14ac:dyDescent="0.35">
      <c r="A10">
        <v>9</v>
      </c>
      <c r="B10">
        <v>2</v>
      </c>
      <c r="C10" t="s">
        <v>65</v>
      </c>
      <c r="D10" t="s">
        <v>59</v>
      </c>
      <c r="E10">
        <v>25</v>
      </c>
      <c r="F10">
        <v>8</v>
      </c>
      <c r="G10">
        <v>1E-3</v>
      </c>
      <c r="H10">
        <v>0.71140000000000003</v>
      </c>
      <c r="I10" s="1">
        <v>0.59030000000000005</v>
      </c>
      <c r="J10">
        <v>0.77990000000000004</v>
      </c>
      <c r="K10">
        <v>0.68059999999999998</v>
      </c>
      <c r="L10">
        <v>0.73740000000000006</v>
      </c>
    </row>
    <row r="11" spans="1:12" x14ac:dyDescent="0.35">
      <c r="A11">
        <v>10</v>
      </c>
      <c r="B11">
        <v>4</v>
      </c>
      <c r="C11" t="s">
        <v>66</v>
      </c>
      <c r="D11" t="s">
        <v>57</v>
      </c>
      <c r="E11">
        <v>25</v>
      </c>
      <c r="F11">
        <v>16</v>
      </c>
      <c r="G11">
        <v>0.01</v>
      </c>
      <c r="H11">
        <v>0.68930000000000002</v>
      </c>
      <c r="I11" s="1">
        <v>0.66259999999999997</v>
      </c>
      <c r="J11" s="1">
        <v>0.80789999999999995</v>
      </c>
      <c r="K11">
        <v>0.61270000000000002</v>
      </c>
      <c r="L11">
        <v>0.93500000000000005</v>
      </c>
    </row>
    <row r="13" spans="1:12" x14ac:dyDescent="0.35">
      <c r="H13" s="1">
        <f>AVERAGE(H2:H11)</f>
        <v>0.72443000000000002</v>
      </c>
      <c r="I13" s="1">
        <f t="shared" ref="I13:L13" si="0">AVERAGE(I2:I11)</f>
        <v>0.55388999999999999</v>
      </c>
      <c r="J13" s="1">
        <f t="shared" si="0"/>
        <v>0.80604999999999993</v>
      </c>
      <c r="K13" s="1">
        <f t="shared" si="0"/>
        <v>0.69134999999999991</v>
      </c>
      <c r="L13" s="1">
        <f t="shared" si="0"/>
        <v>0.77020999999999995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25F7-CDA3-48D5-8D08-1AB011680A27}">
  <dimension ref="A1:O14"/>
  <sheetViews>
    <sheetView topLeftCell="B1" zoomScale="85" zoomScaleNormal="85" workbookViewId="0">
      <selection activeCell="N18" sqref="N18"/>
    </sheetView>
  </sheetViews>
  <sheetFormatPr defaultRowHeight="14.5" x14ac:dyDescent="0.35"/>
  <cols>
    <col min="2" max="2" width="14.7265625" bestFit="1" customWidth="1"/>
    <col min="3" max="3" width="12.08984375" bestFit="1" customWidth="1"/>
    <col min="4" max="4" width="9.08984375" bestFit="1" customWidth="1"/>
    <col min="5" max="5" width="13.36328125" bestFit="1" customWidth="1"/>
    <col min="6" max="6" width="14.54296875" bestFit="1" customWidth="1"/>
    <col min="7" max="8" width="14.7265625" bestFit="1" customWidth="1"/>
    <col min="9" max="9" width="12.08984375" bestFit="1" customWidth="1"/>
    <col min="10" max="10" width="9.08984375" bestFit="1" customWidth="1"/>
    <col min="11" max="12" width="14.54296875" bestFit="1" customWidth="1"/>
    <col min="13" max="13" width="14.7265625" bestFit="1" customWidth="1"/>
    <col min="14" max="14" width="16.54296875" bestFit="1" customWidth="1"/>
    <col min="15" max="15" width="27" bestFit="1" customWidth="1"/>
  </cols>
  <sheetData>
    <row r="1" spans="1:15" x14ac:dyDescent="0.35">
      <c r="A1" t="s">
        <v>0</v>
      </c>
      <c r="B1" t="s">
        <v>13</v>
      </c>
      <c r="C1" t="s">
        <v>12</v>
      </c>
      <c r="D1" t="s">
        <v>14</v>
      </c>
      <c r="E1" t="s">
        <v>18</v>
      </c>
      <c r="F1" t="s">
        <v>19</v>
      </c>
      <c r="G1" t="s">
        <v>22</v>
      </c>
      <c r="H1" t="s">
        <v>15</v>
      </c>
      <c r="I1" t="s">
        <v>16</v>
      </c>
      <c r="J1" t="s">
        <v>17</v>
      </c>
      <c r="K1" t="s">
        <v>20</v>
      </c>
      <c r="L1" t="s">
        <v>21</v>
      </c>
      <c r="M1" t="s">
        <v>23</v>
      </c>
      <c r="N1" t="s">
        <v>71</v>
      </c>
      <c r="O1" t="s">
        <v>55</v>
      </c>
    </row>
    <row r="2" spans="1:15" x14ac:dyDescent="0.35">
      <c r="A2">
        <v>1</v>
      </c>
      <c r="B2">
        <v>0.77</v>
      </c>
      <c r="C2">
        <v>0.67</v>
      </c>
      <c r="D2">
        <v>0.72</v>
      </c>
      <c r="E2">
        <v>96</v>
      </c>
      <c r="F2">
        <v>48</v>
      </c>
      <c r="G2" s="2">
        <f>(E2/(E2+F2))*100</f>
        <v>66.666666666666657</v>
      </c>
      <c r="H2">
        <v>0.69</v>
      </c>
      <c r="I2">
        <v>0.79</v>
      </c>
      <c r="J2" s="2">
        <v>0.74</v>
      </c>
      <c r="K2">
        <v>106</v>
      </c>
      <c r="L2">
        <v>28</v>
      </c>
      <c r="M2" s="2">
        <f>(K2/(K2+L2))*100</f>
        <v>79.104477611940297</v>
      </c>
      <c r="N2" s="2">
        <f>M2-G2</f>
        <v>12.43781094527364</v>
      </c>
      <c r="O2" s="2">
        <f>AVERAGE(M2,G2)</f>
        <v>72.885572139303477</v>
      </c>
    </row>
    <row r="3" spans="1:15" x14ac:dyDescent="0.35">
      <c r="A3">
        <v>2</v>
      </c>
      <c r="B3">
        <v>0.74</v>
      </c>
      <c r="C3">
        <v>0.71</v>
      </c>
      <c r="D3">
        <v>0.73</v>
      </c>
      <c r="E3">
        <v>102</v>
      </c>
      <c r="F3">
        <v>42</v>
      </c>
      <c r="G3" s="2">
        <f>(E3/(E3+F3))*100</f>
        <v>70.833333333333343</v>
      </c>
      <c r="H3" s="2">
        <v>0.7</v>
      </c>
      <c r="I3">
        <v>0.74</v>
      </c>
      <c r="J3">
        <v>0.72</v>
      </c>
      <c r="K3">
        <v>99</v>
      </c>
      <c r="L3">
        <v>35</v>
      </c>
      <c r="M3" s="2">
        <f>(K3/(K3+L3))*100</f>
        <v>73.880597014925371</v>
      </c>
      <c r="N3" s="2">
        <f>M3-G3</f>
        <v>3.0472636815920282</v>
      </c>
      <c r="O3" s="2">
        <f>AVERAGE(M3,G3)</f>
        <v>72.356965174129357</v>
      </c>
    </row>
    <row r="4" spans="1:15" x14ac:dyDescent="0.35">
      <c r="A4">
        <v>3</v>
      </c>
      <c r="B4">
        <v>0.76</v>
      </c>
      <c r="C4">
        <v>0.57999999999999996</v>
      </c>
      <c r="D4">
        <v>0.66</v>
      </c>
      <c r="E4">
        <v>84</v>
      </c>
      <c r="F4">
        <v>60</v>
      </c>
      <c r="G4" s="2">
        <f t="shared" ref="G4:G11" si="0">(E4/(E4+F4))*100</f>
        <v>58.333333333333336</v>
      </c>
      <c r="H4">
        <v>0.64</v>
      </c>
      <c r="I4" s="2">
        <v>0.8</v>
      </c>
      <c r="J4">
        <v>0.71</v>
      </c>
      <c r="K4">
        <v>107</v>
      </c>
      <c r="L4">
        <v>27</v>
      </c>
      <c r="M4" s="2">
        <f t="shared" ref="M4:M11" si="1">(K4/(K4+L4))*100</f>
        <v>79.850746268656707</v>
      </c>
      <c r="N4" s="2">
        <f t="shared" ref="N3:N11" si="2">M4-G4</f>
        <v>21.517412935323371</v>
      </c>
      <c r="O4" s="2">
        <f t="shared" ref="O3:O11" si="3">AVERAGE(M4,G4)</f>
        <v>69.092039800995025</v>
      </c>
    </row>
    <row r="5" spans="1:15" x14ac:dyDescent="0.35">
      <c r="A5">
        <v>4</v>
      </c>
      <c r="B5">
        <v>0.75</v>
      </c>
      <c r="C5">
        <v>0.72</v>
      </c>
      <c r="D5">
        <v>0.73</v>
      </c>
      <c r="E5">
        <v>103</v>
      </c>
      <c r="F5">
        <v>41</v>
      </c>
      <c r="G5" s="2">
        <f t="shared" si="0"/>
        <v>71.527777777777786</v>
      </c>
      <c r="H5">
        <v>0.71</v>
      </c>
      <c r="I5" s="2">
        <v>0.75</v>
      </c>
      <c r="J5">
        <v>0.73</v>
      </c>
      <c r="K5" s="3">
        <v>100</v>
      </c>
      <c r="L5">
        <v>34</v>
      </c>
      <c r="M5" s="2">
        <f t="shared" si="1"/>
        <v>74.626865671641795</v>
      </c>
      <c r="N5" s="2">
        <f t="shared" si="2"/>
        <v>3.0990878938640094</v>
      </c>
      <c r="O5" s="2">
        <f t="shared" si="3"/>
        <v>73.07732172470979</v>
      </c>
    </row>
    <row r="6" spans="1:15" x14ac:dyDescent="0.35">
      <c r="A6">
        <v>5</v>
      </c>
      <c r="B6">
        <v>0.75</v>
      </c>
      <c r="C6">
        <v>0.69</v>
      </c>
      <c r="D6">
        <v>0.72</v>
      </c>
      <c r="E6">
        <v>100</v>
      </c>
      <c r="F6">
        <v>44</v>
      </c>
      <c r="G6" s="2">
        <f t="shared" si="0"/>
        <v>69.444444444444443</v>
      </c>
      <c r="H6" s="2">
        <v>0.7</v>
      </c>
      <c r="I6">
        <v>0.75</v>
      </c>
      <c r="J6">
        <v>0.72</v>
      </c>
      <c r="K6">
        <v>101</v>
      </c>
      <c r="L6">
        <v>33</v>
      </c>
      <c r="M6" s="2">
        <f t="shared" si="1"/>
        <v>75.373134328358205</v>
      </c>
      <c r="N6" s="2">
        <f t="shared" si="2"/>
        <v>5.9286898839137621</v>
      </c>
      <c r="O6" s="2">
        <f t="shared" si="3"/>
        <v>72.408789386401324</v>
      </c>
    </row>
    <row r="7" spans="1:15" x14ac:dyDescent="0.35">
      <c r="A7">
        <v>6</v>
      </c>
      <c r="B7">
        <v>0.72</v>
      </c>
      <c r="C7">
        <v>0.77</v>
      </c>
      <c r="D7">
        <v>0.74</v>
      </c>
      <c r="E7">
        <v>111</v>
      </c>
      <c r="F7">
        <v>33</v>
      </c>
      <c r="G7" s="2">
        <f t="shared" si="0"/>
        <v>77.083333333333343</v>
      </c>
      <c r="H7">
        <v>0.73</v>
      </c>
      <c r="I7">
        <v>0.67</v>
      </c>
      <c r="J7" s="2">
        <v>0.7</v>
      </c>
      <c r="K7">
        <v>90</v>
      </c>
      <c r="L7">
        <v>44</v>
      </c>
      <c r="M7" s="2">
        <f t="shared" si="1"/>
        <v>67.164179104477611</v>
      </c>
      <c r="N7" s="2">
        <f t="shared" si="2"/>
        <v>-9.9191542288557315</v>
      </c>
      <c r="O7" s="2">
        <f t="shared" si="3"/>
        <v>72.12375621890547</v>
      </c>
    </row>
    <row r="8" spans="1:15" x14ac:dyDescent="0.35">
      <c r="A8">
        <v>7</v>
      </c>
      <c r="B8">
        <v>0.75</v>
      </c>
      <c r="C8">
        <v>0.69</v>
      </c>
      <c r="D8">
        <v>0.72</v>
      </c>
      <c r="E8">
        <v>99</v>
      </c>
      <c r="F8">
        <v>45</v>
      </c>
      <c r="G8" s="2">
        <f t="shared" si="0"/>
        <v>68.75</v>
      </c>
      <c r="H8">
        <v>0.69</v>
      </c>
      <c r="I8">
        <v>0.75</v>
      </c>
      <c r="J8">
        <v>0.72</v>
      </c>
      <c r="K8">
        <v>101</v>
      </c>
      <c r="L8">
        <v>33</v>
      </c>
      <c r="M8" s="2">
        <f t="shared" si="1"/>
        <v>75.373134328358205</v>
      </c>
      <c r="N8" s="2">
        <f t="shared" si="2"/>
        <v>6.6231343283582049</v>
      </c>
      <c r="O8" s="2">
        <f t="shared" si="3"/>
        <v>72.06156716417911</v>
      </c>
    </row>
    <row r="9" spans="1:15" x14ac:dyDescent="0.35">
      <c r="A9">
        <v>8</v>
      </c>
      <c r="B9">
        <v>0.72</v>
      </c>
      <c r="C9">
        <v>0.77</v>
      </c>
      <c r="D9">
        <v>0.74</v>
      </c>
      <c r="E9">
        <v>111</v>
      </c>
      <c r="F9">
        <v>33</v>
      </c>
      <c r="G9" s="2">
        <f t="shared" si="0"/>
        <v>77.083333333333343</v>
      </c>
      <c r="H9">
        <v>0.73</v>
      </c>
      <c r="I9">
        <v>0.68</v>
      </c>
      <c r="J9">
        <v>0.71</v>
      </c>
      <c r="K9">
        <v>93</v>
      </c>
      <c r="L9">
        <v>43</v>
      </c>
      <c r="M9" s="2">
        <f t="shared" si="1"/>
        <v>68.382352941176478</v>
      </c>
      <c r="N9" s="2">
        <f t="shared" si="2"/>
        <v>-8.7009803921568647</v>
      </c>
      <c r="O9" s="2">
        <f t="shared" si="3"/>
        <v>72.732843137254918</v>
      </c>
    </row>
    <row r="10" spans="1:15" x14ac:dyDescent="0.35">
      <c r="A10">
        <v>9</v>
      </c>
      <c r="B10">
        <v>0.72</v>
      </c>
      <c r="C10">
        <v>0.67</v>
      </c>
      <c r="D10">
        <v>0.69</v>
      </c>
      <c r="E10">
        <v>96</v>
      </c>
      <c r="F10">
        <v>48</v>
      </c>
      <c r="G10" s="2">
        <f t="shared" si="0"/>
        <v>66.666666666666657</v>
      </c>
      <c r="H10">
        <v>0.67</v>
      </c>
      <c r="I10">
        <v>0.72</v>
      </c>
      <c r="J10">
        <v>0.69</v>
      </c>
      <c r="K10">
        <v>96</v>
      </c>
      <c r="L10">
        <v>38</v>
      </c>
      <c r="M10" s="2">
        <f t="shared" si="1"/>
        <v>71.641791044776113</v>
      </c>
      <c r="N10" s="2">
        <f t="shared" si="2"/>
        <v>4.9751243781094558</v>
      </c>
      <c r="O10" s="2">
        <f t="shared" si="3"/>
        <v>69.154228855721385</v>
      </c>
    </row>
    <row r="11" spans="1:15" x14ac:dyDescent="0.35">
      <c r="A11">
        <v>10</v>
      </c>
      <c r="B11">
        <v>0.84</v>
      </c>
      <c r="C11" s="2">
        <v>0.44</v>
      </c>
      <c r="D11">
        <v>0.57999999999999996</v>
      </c>
      <c r="E11">
        <v>64</v>
      </c>
      <c r="F11">
        <v>80</v>
      </c>
      <c r="G11" s="2">
        <f t="shared" si="0"/>
        <v>44.444444444444443</v>
      </c>
      <c r="H11" s="2">
        <v>0.6</v>
      </c>
      <c r="I11">
        <v>0.91</v>
      </c>
      <c r="J11">
        <v>0.73</v>
      </c>
      <c r="K11">
        <v>122</v>
      </c>
      <c r="L11">
        <v>12</v>
      </c>
      <c r="M11" s="2">
        <f t="shared" si="1"/>
        <v>91.044776119402982</v>
      </c>
      <c r="N11" s="2">
        <f t="shared" si="2"/>
        <v>46.600331674958539</v>
      </c>
      <c r="O11" s="2">
        <f t="shared" si="3"/>
        <v>67.744610281923713</v>
      </c>
    </row>
    <row r="13" spans="1:15" x14ac:dyDescent="0.35">
      <c r="A13" t="s">
        <v>77</v>
      </c>
      <c r="B13" s="2">
        <f>AVERAGE(B2:B11)</f>
        <v>0.752</v>
      </c>
      <c r="C13" s="2">
        <f t="shared" ref="C13:O13" si="4">AVERAGE(C2:C11)</f>
        <v>0.67100000000000004</v>
      </c>
      <c r="D13" s="2">
        <f t="shared" si="4"/>
        <v>0.70299999999999996</v>
      </c>
      <c r="E13" s="2"/>
      <c r="F13" s="2"/>
      <c r="G13" s="2">
        <f t="shared" si="4"/>
        <v>67.083333333333343</v>
      </c>
      <c r="H13" s="2">
        <f t="shared" si="4"/>
        <v>0.68599999999999994</v>
      </c>
      <c r="I13" s="2">
        <f t="shared" si="4"/>
        <v>0.75600000000000001</v>
      </c>
      <c r="J13" s="2">
        <f t="shared" si="4"/>
        <v>0.71699999999999997</v>
      </c>
      <c r="K13" s="2"/>
      <c r="L13" s="2"/>
      <c r="M13" s="2">
        <f t="shared" si="4"/>
        <v>75.644205443371376</v>
      </c>
      <c r="N13" s="2">
        <f t="shared" si="4"/>
        <v>8.5608721100380425</v>
      </c>
      <c r="O13" s="2">
        <f t="shared" si="4"/>
        <v>71.363769388352353</v>
      </c>
    </row>
    <row r="14" spans="1:15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B7FC-03C2-4B61-8CC6-E3341B5381FC}">
  <dimension ref="A1:P11"/>
  <sheetViews>
    <sheetView zoomScale="55" zoomScaleNormal="55" workbookViewId="0">
      <selection activeCell="B11" sqref="B11:P11"/>
    </sheetView>
  </sheetViews>
  <sheetFormatPr defaultRowHeight="14.5" x14ac:dyDescent="0.35"/>
  <cols>
    <col min="2" max="3" width="14.54296875" bestFit="1" customWidth="1"/>
    <col min="4" max="5" width="14.6328125" bestFit="1" customWidth="1"/>
    <col min="6" max="6" width="20.08984375" bestFit="1" customWidth="1"/>
    <col min="7" max="7" width="15" bestFit="1" customWidth="1"/>
    <col min="8" max="9" width="18.90625" bestFit="1" customWidth="1"/>
    <col min="10" max="11" width="19.26953125" bestFit="1" customWidth="1"/>
    <col min="12" max="12" width="14.26953125" bestFit="1" customWidth="1"/>
    <col min="13" max="13" width="19.26953125" bestFit="1" customWidth="1"/>
    <col min="14" max="14" width="14.6328125" bestFit="1" customWidth="1"/>
    <col min="15" max="15" width="20.08984375" bestFit="1" customWidth="1"/>
    <col min="16" max="16" width="18.90625" bestFit="1" customWidth="1"/>
    <col min="17" max="20" width="11.36328125" bestFit="1" customWidth="1"/>
  </cols>
  <sheetData>
    <row r="1" spans="1:16" x14ac:dyDescent="0.35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35">
      <c r="A2">
        <v>1</v>
      </c>
      <c r="B2" t="s">
        <v>78</v>
      </c>
      <c r="C2" t="s">
        <v>36</v>
      </c>
      <c r="D2" t="s">
        <v>24</v>
      </c>
      <c r="E2" t="s">
        <v>79</v>
      </c>
      <c r="F2" t="s">
        <v>32</v>
      </c>
      <c r="G2" t="s">
        <v>38</v>
      </c>
      <c r="H2" t="s">
        <v>31</v>
      </c>
      <c r="I2" t="s">
        <v>35</v>
      </c>
      <c r="J2" t="s">
        <v>26</v>
      </c>
      <c r="K2" t="s">
        <v>29</v>
      </c>
      <c r="L2" t="s">
        <v>80</v>
      </c>
      <c r="M2" t="s">
        <v>27</v>
      </c>
      <c r="N2" t="s">
        <v>84</v>
      </c>
      <c r="O2" t="s">
        <v>82</v>
      </c>
      <c r="P2" t="s">
        <v>25</v>
      </c>
    </row>
    <row r="3" spans="1:16" x14ac:dyDescent="0.35">
      <c r="A3">
        <v>2</v>
      </c>
      <c r="B3" t="s">
        <v>78</v>
      </c>
      <c r="C3" t="s">
        <v>79</v>
      </c>
      <c r="D3" t="s">
        <v>29</v>
      </c>
      <c r="E3" t="s">
        <v>24</v>
      </c>
      <c r="F3" t="s">
        <v>33</v>
      </c>
      <c r="G3" t="s">
        <v>84</v>
      </c>
      <c r="H3" t="s">
        <v>82</v>
      </c>
      <c r="I3" t="s">
        <v>80</v>
      </c>
      <c r="J3" t="s">
        <v>32</v>
      </c>
      <c r="K3" t="s">
        <v>36</v>
      </c>
      <c r="L3" t="s">
        <v>37</v>
      </c>
      <c r="M3" t="s">
        <v>75</v>
      </c>
      <c r="N3" t="s">
        <v>26</v>
      </c>
      <c r="O3" t="s">
        <v>81</v>
      </c>
      <c r="P3" t="s">
        <v>30</v>
      </c>
    </row>
    <row r="4" spans="1:16" x14ac:dyDescent="0.35">
      <c r="A4">
        <v>3</v>
      </c>
      <c r="B4" t="s">
        <v>78</v>
      </c>
      <c r="C4" t="s">
        <v>33</v>
      </c>
      <c r="D4" t="s">
        <v>32</v>
      </c>
      <c r="E4" t="s">
        <v>79</v>
      </c>
      <c r="F4" t="s">
        <v>25</v>
      </c>
      <c r="G4" t="s">
        <v>24</v>
      </c>
      <c r="H4" t="s">
        <v>37</v>
      </c>
      <c r="I4" t="s">
        <v>82</v>
      </c>
      <c r="J4" t="s">
        <v>85</v>
      </c>
      <c r="K4" t="s">
        <v>31</v>
      </c>
      <c r="L4" t="s">
        <v>35</v>
      </c>
      <c r="M4" t="s">
        <v>72</v>
      </c>
      <c r="N4" t="s">
        <v>29</v>
      </c>
      <c r="O4" t="s">
        <v>36</v>
      </c>
      <c r="P4" t="s">
        <v>84</v>
      </c>
    </row>
    <row r="5" spans="1:16" x14ac:dyDescent="0.35">
      <c r="A5">
        <v>4</v>
      </c>
      <c r="B5" t="s">
        <v>78</v>
      </c>
      <c r="C5" t="s">
        <v>79</v>
      </c>
      <c r="D5" t="s">
        <v>29</v>
      </c>
      <c r="E5" t="s">
        <v>24</v>
      </c>
      <c r="F5" t="s">
        <v>36</v>
      </c>
      <c r="G5" t="s">
        <v>80</v>
      </c>
      <c r="H5" t="s">
        <v>84</v>
      </c>
      <c r="I5" t="s">
        <v>32</v>
      </c>
      <c r="J5" t="s">
        <v>82</v>
      </c>
      <c r="K5" t="s">
        <v>33</v>
      </c>
      <c r="L5" t="s">
        <v>25</v>
      </c>
      <c r="M5" t="s">
        <v>75</v>
      </c>
      <c r="N5" t="s">
        <v>26</v>
      </c>
      <c r="O5" t="s">
        <v>81</v>
      </c>
      <c r="P5" t="s">
        <v>85</v>
      </c>
    </row>
    <row r="6" spans="1:16" x14ac:dyDescent="0.35">
      <c r="A6">
        <v>5</v>
      </c>
      <c r="B6" t="s">
        <v>78</v>
      </c>
      <c r="C6" t="s">
        <v>79</v>
      </c>
      <c r="D6" t="s">
        <v>84</v>
      </c>
      <c r="E6" t="s">
        <v>72</v>
      </c>
      <c r="F6" t="s">
        <v>86</v>
      </c>
      <c r="G6" t="s">
        <v>83</v>
      </c>
      <c r="H6" t="s">
        <v>29</v>
      </c>
      <c r="I6" t="s">
        <v>25</v>
      </c>
      <c r="J6" t="s">
        <v>36</v>
      </c>
      <c r="K6" s="4" t="s">
        <v>33</v>
      </c>
      <c r="L6" s="4" t="s">
        <v>82</v>
      </c>
      <c r="M6" s="4" t="s">
        <v>24</v>
      </c>
      <c r="N6" s="4" t="s">
        <v>73</v>
      </c>
      <c r="O6" s="4" t="s">
        <v>32</v>
      </c>
      <c r="P6" s="4" t="s">
        <v>75</v>
      </c>
    </row>
    <row r="7" spans="1:16" x14ac:dyDescent="0.35">
      <c r="A7">
        <v>6</v>
      </c>
      <c r="B7" t="s">
        <v>78</v>
      </c>
      <c r="C7" t="s">
        <v>29</v>
      </c>
      <c r="D7" t="s">
        <v>79</v>
      </c>
      <c r="E7" t="s">
        <v>33</v>
      </c>
      <c r="F7" t="s">
        <v>36</v>
      </c>
      <c r="G7" t="s">
        <v>24</v>
      </c>
      <c r="H7" t="s">
        <v>82</v>
      </c>
      <c r="I7" t="s">
        <v>27</v>
      </c>
      <c r="J7" t="s">
        <v>81</v>
      </c>
      <c r="K7" s="4" t="s">
        <v>86</v>
      </c>
      <c r="L7" s="4" t="s">
        <v>84</v>
      </c>
      <c r="M7" s="4" t="s">
        <v>75</v>
      </c>
      <c r="N7" s="4" t="s">
        <v>80</v>
      </c>
      <c r="O7" s="4" t="s">
        <v>28</v>
      </c>
      <c r="P7" s="4" t="s">
        <v>85</v>
      </c>
    </row>
    <row r="8" spans="1:16" x14ac:dyDescent="0.35">
      <c r="A8">
        <v>7</v>
      </c>
      <c r="B8" t="s">
        <v>78</v>
      </c>
      <c r="C8" t="s">
        <v>29</v>
      </c>
      <c r="D8" t="s">
        <v>79</v>
      </c>
      <c r="E8" t="s">
        <v>24</v>
      </c>
      <c r="F8" t="s">
        <v>82</v>
      </c>
      <c r="G8" t="s">
        <v>32</v>
      </c>
      <c r="H8" t="s">
        <v>33</v>
      </c>
      <c r="I8" t="s">
        <v>80</v>
      </c>
      <c r="J8" t="s">
        <v>36</v>
      </c>
      <c r="K8" s="4" t="s">
        <v>26</v>
      </c>
      <c r="L8" s="4" t="s">
        <v>84</v>
      </c>
      <c r="M8" t="s">
        <v>25</v>
      </c>
      <c r="N8" s="4" t="s">
        <v>81</v>
      </c>
      <c r="O8" s="4" t="s">
        <v>76</v>
      </c>
      <c r="P8" s="4" t="s">
        <v>75</v>
      </c>
    </row>
    <row r="9" spans="1:16" x14ac:dyDescent="0.35">
      <c r="A9">
        <v>8</v>
      </c>
      <c r="B9" t="s">
        <v>78</v>
      </c>
      <c r="C9" t="s">
        <v>29</v>
      </c>
      <c r="D9" t="s">
        <v>30</v>
      </c>
      <c r="E9" t="s">
        <v>79</v>
      </c>
      <c r="F9" t="s">
        <v>25</v>
      </c>
      <c r="G9" t="s">
        <v>85</v>
      </c>
      <c r="H9" t="s">
        <v>81</v>
      </c>
      <c r="I9" t="s">
        <v>72</v>
      </c>
      <c r="J9" t="s">
        <v>32</v>
      </c>
      <c r="K9" s="4" t="s">
        <v>75</v>
      </c>
      <c r="L9" s="4" t="s">
        <v>80</v>
      </c>
      <c r="M9" s="4" t="s">
        <v>82</v>
      </c>
      <c r="N9" s="4" t="s">
        <v>84</v>
      </c>
      <c r="O9" s="4" t="s">
        <v>37</v>
      </c>
      <c r="P9" s="4" t="s">
        <v>38</v>
      </c>
    </row>
    <row r="10" spans="1:16" x14ac:dyDescent="0.35">
      <c r="A10">
        <v>9</v>
      </c>
      <c r="B10" t="s">
        <v>78</v>
      </c>
      <c r="C10" t="s">
        <v>79</v>
      </c>
      <c r="D10" t="s">
        <v>29</v>
      </c>
      <c r="E10" t="s">
        <v>24</v>
      </c>
      <c r="F10" t="s">
        <v>82</v>
      </c>
      <c r="G10" t="s">
        <v>37</v>
      </c>
      <c r="H10" t="s">
        <v>72</v>
      </c>
      <c r="I10" t="s">
        <v>84</v>
      </c>
      <c r="J10" t="s">
        <v>32</v>
      </c>
      <c r="K10" s="4" t="s">
        <v>81</v>
      </c>
      <c r="L10" s="4" t="s">
        <v>80</v>
      </c>
      <c r="M10" s="4" t="s">
        <v>87</v>
      </c>
      <c r="N10" s="4" t="s">
        <v>76</v>
      </c>
      <c r="O10" s="4" t="s">
        <v>88</v>
      </c>
      <c r="P10" s="4" t="s">
        <v>28</v>
      </c>
    </row>
    <row r="11" spans="1:16" x14ac:dyDescent="0.35">
      <c r="A11">
        <v>10</v>
      </c>
      <c r="B11" t="s">
        <v>78</v>
      </c>
      <c r="C11" t="s">
        <v>79</v>
      </c>
      <c r="D11" t="s">
        <v>29</v>
      </c>
      <c r="E11" t="s">
        <v>24</v>
      </c>
      <c r="F11" t="s">
        <v>33</v>
      </c>
      <c r="G11" t="s">
        <v>82</v>
      </c>
      <c r="H11" t="s">
        <v>36</v>
      </c>
      <c r="I11" t="s">
        <v>34</v>
      </c>
      <c r="J11" t="s">
        <v>80</v>
      </c>
      <c r="K11" s="4" t="s">
        <v>72</v>
      </c>
      <c r="L11" s="4" t="s">
        <v>30</v>
      </c>
      <c r="M11" s="4" t="s">
        <v>81</v>
      </c>
      <c r="N11" s="4" t="s">
        <v>28</v>
      </c>
      <c r="O11" t="s">
        <v>25</v>
      </c>
      <c r="P11" t="s">
        <v>31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06EC-27DD-4AE7-B754-D76B06F09E5B}">
  <dimension ref="A1:N13"/>
  <sheetViews>
    <sheetView topLeftCell="E1" zoomScale="61" workbookViewId="0">
      <selection activeCell="L2" sqref="L2:L11"/>
    </sheetView>
  </sheetViews>
  <sheetFormatPr defaultRowHeight="14.5" x14ac:dyDescent="0.35"/>
  <cols>
    <col min="2" max="2" width="12.1796875" bestFit="1" customWidth="1"/>
    <col min="3" max="3" width="28.7265625" bestFit="1" customWidth="1"/>
    <col min="4" max="4" width="51.54296875" bestFit="1" customWidth="1"/>
    <col min="5" max="5" width="16.54296875" bestFit="1" customWidth="1"/>
    <col min="6" max="6" width="19.08984375" bestFit="1" customWidth="1"/>
    <col min="7" max="7" width="21.81640625" bestFit="1" customWidth="1"/>
    <col min="8" max="8" width="15" bestFit="1" customWidth="1"/>
    <col min="9" max="9" width="11.08984375" bestFit="1" customWidth="1"/>
    <col min="10" max="10" width="11" bestFit="1" customWidth="1"/>
    <col min="11" max="11" width="15" bestFit="1" customWidth="1"/>
    <col min="12" max="12" width="12.36328125" bestFit="1" customWidth="1"/>
  </cols>
  <sheetData>
    <row r="1" spans="1:14" x14ac:dyDescent="0.3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  <c r="G1" t="s">
        <v>54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5">
      <c r="A2">
        <v>1</v>
      </c>
      <c r="B2">
        <v>3</v>
      </c>
      <c r="C2" t="s">
        <v>60</v>
      </c>
      <c r="D2" t="s">
        <v>4</v>
      </c>
      <c r="E2">
        <v>25</v>
      </c>
      <c r="F2">
        <v>8</v>
      </c>
      <c r="G2">
        <v>0.1</v>
      </c>
      <c r="H2" s="1">
        <v>0.72899999999999998</v>
      </c>
      <c r="I2">
        <v>0.52969999999999995</v>
      </c>
      <c r="J2">
        <v>0.80659999999999998</v>
      </c>
      <c r="K2">
        <v>0.6825</v>
      </c>
      <c r="L2" s="1">
        <v>0.80059999999999998</v>
      </c>
    </row>
    <row r="3" spans="1:14" x14ac:dyDescent="0.35">
      <c r="A3">
        <v>2</v>
      </c>
      <c r="B3">
        <v>4</v>
      </c>
      <c r="C3" t="s">
        <v>56</v>
      </c>
      <c r="D3" t="s">
        <v>57</v>
      </c>
      <c r="E3">
        <v>50</v>
      </c>
      <c r="F3">
        <v>64</v>
      </c>
      <c r="G3">
        <v>0.01</v>
      </c>
      <c r="H3">
        <v>0.70120000000000005</v>
      </c>
      <c r="I3">
        <v>0.52429999999999999</v>
      </c>
      <c r="J3">
        <v>0.80649999999999999</v>
      </c>
      <c r="K3">
        <v>0.68149999999999999</v>
      </c>
      <c r="L3">
        <v>0.69259999999999999</v>
      </c>
    </row>
    <row r="4" spans="1:14" x14ac:dyDescent="0.35">
      <c r="A4">
        <v>3</v>
      </c>
      <c r="B4">
        <v>2</v>
      </c>
      <c r="C4" t="s">
        <v>58</v>
      </c>
      <c r="D4" t="s">
        <v>59</v>
      </c>
      <c r="E4">
        <v>25</v>
      </c>
      <c r="F4">
        <v>8</v>
      </c>
      <c r="G4">
        <v>0.01</v>
      </c>
      <c r="H4">
        <v>0.73140000000000005</v>
      </c>
      <c r="I4">
        <v>0.54330000000000001</v>
      </c>
      <c r="J4" s="1">
        <v>0.80840000000000001</v>
      </c>
      <c r="K4">
        <v>0.67330000000000001</v>
      </c>
      <c r="L4" s="1">
        <v>0.84130000000000005</v>
      </c>
    </row>
    <row r="5" spans="1:14" x14ac:dyDescent="0.35">
      <c r="A5">
        <v>4</v>
      </c>
      <c r="B5">
        <v>5</v>
      </c>
      <c r="C5" t="s">
        <v>61</v>
      </c>
      <c r="D5" t="s">
        <v>68</v>
      </c>
      <c r="E5">
        <v>50</v>
      </c>
      <c r="F5">
        <v>8</v>
      </c>
      <c r="G5">
        <v>0.01</v>
      </c>
      <c r="H5">
        <v>0.71640000000000004</v>
      </c>
      <c r="I5">
        <v>0.53859999999999997</v>
      </c>
      <c r="J5">
        <v>0.8095</v>
      </c>
      <c r="K5">
        <v>0.65559999999999996</v>
      </c>
      <c r="L5">
        <v>0.84550000000000003</v>
      </c>
    </row>
    <row r="6" spans="1:14" x14ac:dyDescent="0.35">
      <c r="A6">
        <v>5</v>
      </c>
      <c r="B6">
        <v>5</v>
      </c>
      <c r="C6" t="s">
        <v>61</v>
      </c>
      <c r="D6" t="s">
        <v>68</v>
      </c>
      <c r="E6">
        <v>100</v>
      </c>
      <c r="F6">
        <v>16</v>
      </c>
      <c r="G6">
        <v>1E-3</v>
      </c>
      <c r="H6">
        <v>0.7147</v>
      </c>
      <c r="I6" s="1">
        <v>0.53979999999999995</v>
      </c>
      <c r="J6">
        <v>0.80649999999999999</v>
      </c>
      <c r="K6" s="1">
        <v>0.67400000000000004</v>
      </c>
      <c r="L6" s="1">
        <v>0.77049999999999996</v>
      </c>
    </row>
    <row r="7" spans="1:14" x14ac:dyDescent="0.35">
      <c r="A7">
        <v>6</v>
      </c>
      <c r="B7">
        <v>6</v>
      </c>
      <c r="C7" t="s">
        <v>62</v>
      </c>
      <c r="D7" t="s">
        <v>69</v>
      </c>
      <c r="E7">
        <v>50</v>
      </c>
      <c r="F7">
        <v>64</v>
      </c>
      <c r="G7">
        <v>0.01</v>
      </c>
      <c r="H7">
        <v>0.73109999999999997</v>
      </c>
      <c r="I7">
        <v>0.53739999999999999</v>
      </c>
      <c r="J7">
        <v>0.80269999999999997</v>
      </c>
      <c r="K7">
        <v>0.72829999999999995</v>
      </c>
      <c r="L7" s="1">
        <v>0.69030000000000002</v>
      </c>
    </row>
    <row r="8" spans="1:14" x14ac:dyDescent="0.35">
      <c r="A8">
        <v>7</v>
      </c>
      <c r="B8">
        <v>6</v>
      </c>
      <c r="C8" t="s">
        <v>67</v>
      </c>
      <c r="D8" t="s">
        <v>69</v>
      </c>
      <c r="E8">
        <v>10</v>
      </c>
      <c r="F8">
        <v>8</v>
      </c>
      <c r="G8">
        <v>1E-3</v>
      </c>
      <c r="H8">
        <v>0.72589999999999999</v>
      </c>
      <c r="I8">
        <v>0.54349999999999998</v>
      </c>
      <c r="J8">
        <v>0.79469999999999996</v>
      </c>
      <c r="K8">
        <v>0.70920000000000005</v>
      </c>
      <c r="L8" s="1">
        <v>0.71389999999999998</v>
      </c>
    </row>
    <row r="9" spans="1:14" x14ac:dyDescent="0.35">
      <c r="A9">
        <v>8</v>
      </c>
      <c r="B9">
        <v>3</v>
      </c>
      <c r="C9" t="s">
        <v>64</v>
      </c>
      <c r="D9" t="s">
        <v>4</v>
      </c>
      <c r="E9">
        <v>25</v>
      </c>
      <c r="F9">
        <v>8</v>
      </c>
      <c r="G9">
        <v>1E-3</v>
      </c>
      <c r="H9">
        <v>0.72929999999999995</v>
      </c>
      <c r="I9">
        <v>0.56779999999999997</v>
      </c>
      <c r="J9">
        <v>0.81320000000000003</v>
      </c>
      <c r="K9">
        <v>0.67159999999999997</v>
      </c>
      <c r="L9" s="1">
        <v>0.84009999999999996</v>
      </c>
    </row>
    <row r="10" spans="1:14" x14ac:dyDescent="0.35">
      <c r="A10">
        <v>9</v>
      </c>
      <c r="B10">
        <v>2</v>
      </c>
      <c r="C10" t="s">
        <v>65</v>
      </c>
      <c r="D10" t="s">
        <v>59</v>
      </c>
      <c r="E10">
        <v>100</v>
      </c>
      <c r="F10">
        <v>16</v>
      </c>
      <c r="G10">
        <v>1E-4</v>
      </c>
      <c r="H10">
        <v>0.75229999999999997</v>
      </c>
      <c r="I10">
        <v>0.52029999999999998</v>
      </c>
      <c r="J10">
        <v>0.82550000000000001</v>
      </c>
      <c r="K10">
        <v>0.70879999999999999</v>
      </c>
      <c r="L10" s="1">
        <v>0.81089999999999995</v>
      </c>
    </row>
    <row r="11" spans="1:14" x14ac:dyDescent="0.35">
      <c r="A11">
        <v>10</v>
      </c>
      <c r="B11">
        <v>4</v>
      </c>
      <c r="C11" t="s">
        <v>66</v>
      </c>
      <c r="D11" t="s">
        <v>57</v>
      </c>
      <c r="E11">
        <v>100</v>
      </c>
      <c r="F11">
        <v>8</v>
      </c>
      <c r="G11">
        <v>0.01</v>
      </c>
      <c r="H11">
        <v>0.71630000000000005</v>
      </c>
      <c r="I11">
        <v>0.57520000000000004</v>
      </c>
      <c r="J11">
        <v>0.79010000000000002</v>
      </c>
      <c r="K11">
        <v>0.65549999999999997</v>
      </c>
      <c r="L11" s="1">
        <v>0.84509999999999996</v>
      </c>
    </row>
    <row r="13" spans="1:14" x14ac:dyDescent="0.35">
      <c r="H13" s="1">
        <f>AVERAGE(H2:H11)</f>
        <v>0.72476000000000007</v>
      </c>
      <c r="I13" s="1">
        <f t="shared" ref="I13:L13" si="0">AVERAGE(I2:I11)</f>
        <v>0.54198999999999986</v>
      </c>
      <c r="J13" s="1">
        <f t="shared" si="0"/>
        <v>0.80636999999999992</v>
      </c>
      <c r="K13" s="1">
        <f t="shared" si="0"/>
        <v>0.68403000000000003</v>
      </c>
      <c r="L13" s="1">
        <f t="shared" si="0"/>
        <v>0.78508</v>
      </c>
      <c r="N1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6874-C41B-4F99-BA7B-F70E01F10774}">
  <dimension ref="A1:O13"/>
  <sheetViews>
    <sheetView zoomScale="70" workbookViewId="0">
      <selection activeCell="L13" sqref="L13"/>
    </sheetView>
  </sheetViews>
  <sheetFormatPr defaultRowHeight="14.5" x14ac:dyDescent="0.35"/>
  <cols>
    <col min="2" max="2" width="14.7265625" bestFit="1" customWidth="1"/>
    <col min="3" max="3" width="12.08984375" bestFit="1" customWidth="1"/>
    <col min="4" max="4" width="9.08984375" bestFit="1" customWidth="1"/>
    <col min="5" max="5" width="13.36328125" bestFit="1" customWidth="1"/>
    <col min="6" max="6" width="14.54296875" bestFit="1" customWidth="1"/>
    <col min="7" max="7" width="14.54296875" customWidth="1"/>
    <col min="8" max="8" width="14.7265625" bestFit="1" customWidth="1"/>
    <col min="9" max="9" width="12.08984375" bestFit="1" customWidth="1"/>
    <col min="10" max="10" width="9.08984375" bestFit="1" customWidth="1"/>
    <col min="11" max="11" width="13.36328125" bestFit="1" customWidth="1"/>
    <col min="12" max="12" width="14.54296875" bestFit="1" customWidth="1"/>
    <col min="13" max="13" width="14.7265625" bestFit="1" customWidth="1"/>
    <col min="14" max="14" width="16.54296875" bestFit="1" customWidth="1"/>
    <col min="15" max="15" width="27" bestFit="1" customWidth="1"/>
  </cols>
  <sheetData>
    <row r="1" spans="1:15" x14ac:dyDescent="0.35">
      <c r="A1" t="s">
        <v>0</v>
      </c>
      <c r="B1" t="s">
        <v>13</v>
      </c>
      <c r="C1" t="s">
        <v>12</v>
      </c>
      <c r="D1" t="s">
        <v>14</v>
      </c>
      <c r="E1" t="s">
        <v>18</v>
      </c>
      <c r="F1" t="s">
        <v>19</v>
      </c>
      <c r="G1" t="s">
        <v>22</v>
      </c>
      <c r="H1" t="s">
        <v>15</v>
      </c>
      <c r="I1" t="s">
        <v>16</v>
      </c>
      <c r="J1" t="s">
        <v>17</v>
      </c>
      <c r="K1" t="s">
        <v>20</v>
      </c>
      <c r="L1" t="s">
        <v>21</v>
      </c>
      <c r="M1" t="s">
        <v>23</v>
      </c>
      <c r="N1" t="s">
        <v>71</v>
      </c>
      <c r="O1" t="s">
        <v>55</v>
      </c>
    </row>
    <row r="2" spans="1:15" x14ac:dyDescent="0.35">
      <c r="A2">
        <v>1</v>
      </c>
      <c r="B2">
        <v>0.76</v>
      </c>
      <c r="C2">
        <v>0.76</v>
      </c>
      <c r="D2" s="2">
        <v>0.7</v>
      </c>
      <c r="E2">
        <v>93</v>
      </c>
      <c r="F2">
        <v>51</v>
      </c>
      <c r="G2" s="2">
        <f>(E2/(E2+F2))*100</f>
        <v>64.583333333333343</v>
      </c>
      <c r="H2">
        <v>0.67</v>
      </c>
      <c r="I2" s="2">
        <v>0.78</v>
      </c>
      <c r="J2">
        <v>0.72</v>
      </c>
      <c r="K2" s="5">
        <v>105</v>
      </c>
      <c r="L2">
        <v>29</v>
      </c>
      <c r="M2" s="2">
        <f>(K2/(K2+L2))*100</f>
        <v>78.358208955223887</v>
      </c>
      <c r="N2" s="2">
        <f>M2-G2</f>
        <v>13.774875621890544</v>
      </c>
      <c r="O2" s="2">
        <f>AVERAGE(M2,G2)</f>
        <v>71.470771144278615</v>
      </c>
    </row>
    <row r="3" spans="1:15" x14ac:dyDescent="0.35">
      <c r="A3">
        <v>2</v>
      </c>
      <c r="B3">
        <v>0.72</v>
      </c>
      <c r="C3">
        <v>0.72</v>
      </c>
      <c r="D3">
        <v>0.72</v>
      </c>
      <c r="E3">
        <v>103</v>
      </c>
      <c r="F3">
        <v>41</v>
      </c>
      <c r="G3" s="2">
        <f t="shared" ref="G3:G11" si="0">(E3/(E3+F3))*100</f>
        <v>71.527777777777786</v>
      </c>
      <c r="H3">
        <v>0.69</v>
      </c>
      <c r="I3">
        <v>0.69</v>
      </c>
      <c r="J3">
        <v>0.69</v>
      </c>
      <c r="K3">
        <v>93</v>
      </c>
      <c r="L3">
        <v>41</v>
      </c>
      <c r="M3" s="2">
        <f t="shared" ref="M3:M11" si="1">(K3/(K3+L3))*100</f>
        <v>69.402985074626869</v>
      </c>
      <c r="N3" s="2">
        <f t="shared" ref="N3:N11" si="2">M3-G3</f>
        <v>-2.1247927031509164</v>
      </c>
      <c r="O3" s="2">
        <f t="shared" ref="O3:O11" si="3">AVERAGE(M3,G3)</f>
        <v>70.465381426202327</v>
      </c>
    </row>
    <row r="4" spans="1:15" x14ac:dyDescent="0.35">
      <c r="A4">
        <v>3</v>
      </c>
      <c r="B4">
        <v>0.78</v>
      </c>
      <c r="C4">
        <v>0.62</v>
      </c>
      <c r="D4">
        <v>0.69</v>
      </c>
      <c r="E4">
        <v>90</v>
      </c>
      <c r="F4">
        <v>54</v>
      </c>
      <c r="G4" s="2">
        <f t="shared" si="0"/>
        <v>62.5</v>
      </c>
      <c r="H4">
        <v>0.67</v>
      </c>
      <c r="I4">
        <v>0.81</v>
      </c>
      <c r="J4">
        <v>0.73</v>
      </c>
      <c r="K4">
        <v>109</v>
      </c>
      <c r="L4">
        <v>25</v>
      </c>
      <c r="M4" s="2">
        <f t="shared" si="1"/>
        <v>81.343283582089555</v>
      </c>
      <c r="N4" s="2">
        <f t="shared" si="2"/>
        <v>18.843283582089555</v>
      </c>
      <c r="O4" s="2">
        <f t="shared" si="3"/>
        <v>71.921641791044777</v>
      </c>
    </row>
    <row r="5" spans="1:15" x14ac:dyDescent="0.35">
      <c r="A5">
        <v>4</v>
      </c>
      <c r="B5">
        <v>0.79</v>
      </c>
      <c r="C5">
        <v>0.57999999999999996</v>
      </c>
      <c r="D5">
        <v>0.67</v>
      </c>
      <c r="E5">
        <v>83</v>
      </c>
      <c r="F5">
        <v>61</v>
      </c>
      <c r="G5" s="2">
        <f t="shared" si="0"/>
        <v>57.638888888888886</v>
      </c>
      <c r="H5">
        <v>0.65</v>
      </c>
      <c r="I5" s="2">
        <v>0.84</v>
      </c>
      <c r="J5">
        <v>0.73</v>
      </c>
      <c r="K5" s="3">
        <v>112</v>
      </c>
      <c r="L5">
        <v>22</v>
      </c>
      <c r="M5" s="2">
        <f t="shared" si="1"/>
        <v>83.582089552238799</v>
      </c>
      <c r="N5" s="2">
        <f t="shared" si="2"/>
        <v>25.943200663349913</v>
      </c>
      <c r="O5" s="2">
        <f t="shared" si="3"/>
        <v>70.610489220563835</v>
      </c>
    </row>
    <row r="6" spans="1:15" x14ac:dyDescent="0.35">
      <c r="A6">
        <v>5</v>
      </c>
      <c r="B6">
        <v>0.75</v>
      </c>
      <c r="C6">
        <v>0.67</v>
      </c>
      <c r="D6">
        <v>0.71</v>
      </c>
      <c r="E6">
        <v>97</v>
      </c>
      <c r="F6">
        <v>47</v>
      </c>
      <c r="G6" s="2">
        <f t="shared" si="0"/>
        <v>67.361111111111114</v>
      </c>
      <c r="H6">
        <v>0.68</v>
      </c>
      <c r="I6">
        <v>0.75</v>
      </c>
      <c r="J6">
        <v>0.72</v>
      </c>
      <c r="K6">
        <v>101</v>
      </c>
      <c r="L6">
        <v>33</v>
      </c>
      <c r="M6" s="2">
        <f t="shared" si="1"/>
        <v>75.373134328358205</v>
      </c>
      <c r="N6" s="2">
        <f t="shared" si="2"/>
        <v>8.0120232172470907</v>
      </c>
      <c r="O6" s="2">
        <f t="shared" si="3"/>
        <v>71.367122719734652</v>
      </c>
    </row>
    <row r="7" spans="1:15" x14ac:dyDescent="0.35">
      <c r="A7">
        <v>6</v>
      </c>
      <c r="B7">
        <v>0.72</v>
      </c>
      <c r="C7">
        <v>0.76</v>
      </c>
      <c r="D7">
        <v>0.74</v>
      </c>
      <c r="E7">
        <v>109</v>
      </c>
      <c r="F7">
        <v>35</v>
      </c>
      <c r="G7" s="2">
        <f t="shared" si="0"/>
        <v>75.694444444444443</v>
      </c>
      <c r="H7">
        <v>0.72</v>
      </c>
      <c r="I7">
        <v>0.69</v>
      </c>
      <c r="J7" s="2">
        <v>0.7</v>
      </c>
      <c r="K7">
        <v>92</v>
      </c>
      <c r="L7">
        <v>42</v>
      </c>
      <c r="M7" s="2">
        <f t="shared" si="1"/>
        <v>68.656716417910445</v>
      </c>
      <c r="N7" s="2">
        <f t="shared" si="2"/>
        <v>-7.0377280265339976</v>
      </c>
      <c r="O7" s="2">
        <f t="shared" si="3"/>
        <v>72.175580431177451</v>
      </c>
    </row>
    <row r="8" spans="1:15" x14ac:dyDescent="0.35">
      <c r="A8">
        <v>7</v>
      </c>
      <c r="B8">
        <v>0.73</v>
      </c>
      <c r="C8">
        <v>0.74</v>
      </c>
      <c r="D8">
        <v>0.74</v>
      </c>
      <c r="E8">
        <v>107</v>
      </c>
      <c r="F8">
        <v>37</v>
      </c>
      <c r="G8" s="2">
        <f t="shared" si="0"/>
        <v>74.305555555555557</v>
      </c>
      <c r="H8">
        <v>0.72</v>
      </c>
      <c r="I8">
        <v>0.71</v>
      </c>
      <c r="J8">
        <v>0.71</v>
      </c>
      <c r="K8">
        <v>95</v>
      </c>
      <c r="L8">
        <v>39</v>
      </c>
      <c r="M8" s="2">
        <f t="shared" si="1"/>
        <v>70.895522388059703</v>
      </c>
      <c r="N8" s="2">
        <f t="shared" si="2"/>
        <v>-3.4100331674958539</v>
      </c>
      <c r="O8" s="2">
        <f t="shared" si="3"/>
        <v>72.600538971807623</v>
      </c>
    </row>
    <row r="9" spans="1:15" x14ac:dyDescent="0.35">
      <c r="A9">
        <v>8</v>
      </c>
      <c r="B9">
        <v>0.77</v>
      </c>
      <c r="C9" s="2">
        <v>0.6</v>
      </c>
      <c r="D9">
        <v>0.67</v>
      </c>
      <c r="E9">
        <v>86</v>
      </c>
      <c r="F9">
        <v>58</v>
      </c>
      <c r="G9" s="2">
        <f t="shared" si="0"/>
        <v>59.722222222222221</v>
      </c>
      <c r="H9">
        <v>0.65</v>
      </c>
      <c r="I9">
        <v>0.81</v>
      </c>
      <c r="J9">
        <v>0.72</v>
      </c>
      <c r="K9">
        <v>109</v>
      </c>
      <c r="L9">
        <v>25</v>
      </c>
      <c r="M9" s="2">
        <f t="shared" si="1"/>
        <v>81.343283582089555</v>
      </c>
      <c r="N9" s="2">
        <f t="shared" si="2"/>
        <v>21.621061359867333</v>
      </c>
      <c r="O9" s="2">
        <f t="shared" si="3"/>
        <v>70.532752902155892</v>
      </c>
    </row>
    <row r="10" spans="1:15" x14ac:dyDescent="0.35">
      <c r="A10">
        <v>9</v>
      </c>
      <c r="B10">
        <v>0.78</v>
      </c>
      <c r="C10">
        <v>0.68</v>
      </c>
      <c r="D10">
        <v>0.73</v>
      </c>
      <c r="E10">
        <v>98</v>
      </c>
      <c r="F10">
        <v>46</v>
      </c>
      <c r="G10" s="2">
        <f t="shared" si="0"/>
        <v>68.055555555555557</v>
      </c>
      <c r="H10">
        <v>0.7</v>
      </c>
      <c r="I10">
        <v>0.79</v>
      </c>
      <c r="J10">
        <v>0.74</v>
      </c>
      <c r="K10">
        <v>106</v>
      </c>
      <c r="L10">
        <v>28</v>
      </c>
      <c r="M10" s="2">
        <f t="shared" si="1"/>
        <v>79.104477611940297</v>
      </c>
      <c r="N10" s="2">
        <f t="shared" si="2"/>
        <v>11.04892205638474</v>
      </c>
      <c r="O10" s="2">
        <f t="shared" si="3"/>
        <v>73.58001658374792</v>
      </c>
    </row>
    <row r="11" spans="1:15" x14ac:dyDescent="0.35">
      <c r="A11">
        <v>10</v>
      </c>
      <c r="B11">
        <v>0.79</v>
      </c>
      <c r="C11" s="2">
        <v>0.59</v>
      </c>
      <c r="D11">
        <v>0.67</v>
      </c>
      <c r="E11">
        <v>85</v>
      </c>
      <c r="F11">
        <v>59</v>
      </c>
      <c r="G11" s="2">
        <f t="shared" si="0"/>
        <v>59.027777777777779</v>
      </c>
      <c r="H11">
        <v>0.75</v>
      </c>
      <c r="I11">
        <v>0.83</v>
      </c>
      <c r="J11">
        <v>0.73</v>
      </c>
      <c r="K11">
        <v>111</v>
      </c>
      <c r="L11">
        <v>23</v>
      </c>
      <c r="M11" s="2">
        <f t="shared" si="1"/>
        <v>82.835820895522389</v>
      </c>
      <c r="N11" s="2">
        <f t="shared" si="2"/>
        <v>23.80804311774461</v>
      </c>
      <c r="O11" s="2">
        <f t="shared" si="3"/>
        <v>70.931799336650087</v>
      </c>
    </row>
    <row r="13" spans="1:15" x14ac:dyDescent="0.35">
      <c r="A13" t="s">
        <v>77</v>
      </c>
      <c r="B13" s="2">
        <f>AVERAGE(B2:B11)</f>
        <v>0.75900000000000001</v>
      </c>
      <c r="C13" s="2">
        <f>AVERAGE(C2:C11)</f>
        <v>0.67199999999999993</v>
      </c>
      <c r="D13" s="2">
        <f>AVERAGE(D2:D11)</f>
        <v>0.70399999999999996</v>
      </c>
      <c r="E13" s="2"/>
      <c r="F13" s="2"/>
      <c r="G13" s="2">
        <f>AVERAGE(G2:G11)</f>
        <v>66.041666666666657</v>
      </c>
      <c r="H13" s="2">
        <f>AVERAGE(H2:H11)</f>
        <v>0.69000000000000006</v>
      </c>
      <c r="I13" s="2">
        <f>AVERAGE(I2:I11)</f>
        <v>0.77</v>
      </c>
      <c r="J13" s="2">
        <f>AVERAGE(J2:J11)</f>
        <v>0.71899999999999997</v>
      </c>
      <c r="K13" s="2"/>
      <c r="L13" s="2"/>
      <c r="M13" s="2">
        <f>AVERAGE(M2:M11)</f>
        <v>77.089552238805965</v>
      </c>
      <c r="N13" s="2">
        <f>AVERAGE(N2:N11)</f>
        <v>11.047885572139302</v>
      </c>
      <c r="O13" s="2">
        <f>AVERAGE(O2:O11)</f>
        <v>71.565609452736311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0374-410B-4241-B804-E1A461FE9F7B}">
  <dimension ref="A1:P11"/>
  <sheetViews>
    <sheetView zoomScale="51" workbookViewId="0">
      <selection activeCell="Q11" sqref="Q11"/>
    </sheetView>
  </sheetViews>
  <sheetFormatPr defaultRowHeight="14.5" x14ac:dyDescent="0.35"/>
  <cols>
    <col min="2" max="2" width="22" bestFit="1" customWidth="1"/>
    <col min="3" max="4" width="18.08984375" bestFit="1" customWidth="1"/>
    <col min="5" max="5" width="10.36328125" bestFit="1" customWidth="1"/>
    <col min="6" max="6" width="18.54296875" bestFit="1" customWidth="1"/>
    <col min="7" max="7" width="22" bestFit="1" customWidth="1"/>
    <col min="8" max="9" width="16.26953125" bestFit="1" customWidth="1"/>
    <col min="10" max="11" width="18.54296875" bestFit="1" customWidth="1"/>
    <col min="12" max="13" width="22.54296875" bestFit="1" customWidth="1"/>
    <col min="14" max="14" width="18.08984375" bestFit="1" customWidth="1"/>
    <col min="15" max="15" width="22.54296875" bestFit="1" customWidth="1"/>
    <col min="16" max="16" width="16.81640625" bestFit="1" customWidth="1"/>
  </cols>
  <sheetData>
    <row r="1" spans="1:16" x14ac:dyDescent="0.35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35">
      <c r="A2">
        <v>1</v>
      </c>
      <c r="B2" t="s">
        <v>78</v>
      </c>
      <c r="C2" t="s">
        <v>79</v>
      </c>
      <c r="D2" t="s">
        <v>29</v>
      </c>
      <c r="E2" t="s">
        <v>24</v>
      </c>
      <c r="F2" t="s">
        <v>36</v>
      </c>
      <c r="G2" t="s">
        <v>80</v>
      </c>
      <c r="H2" t="s">
        <v>35</v>
      </c>
      <c r="I2" t="s">
        <v>82</v>
      </c>
      <c r="J2" t="s">
        <v>32</v>
      </c>
      <c r="K2" t="s">
        <v>38</v>
      </c>
      <c r="L2" t="s">
        <v>84</v>
      </c>
      <c r="M2" t="s">
        <v>31</v>
      </c>
      <c r="N2" t="s">
        <v>25</v>
      </c>
      <c r="O2" t="s">
        <v>26</v>
      </c>
      <c r="P2" t="s">
        <v>27</v>
      </c>
    </row>
    <row r="3" spans="1:16" x14ac:dyDescent="0.35">
      <c r="A3">
        <v>2</v>
      </c>
      <c r="B3" t="s">
        <v>78</v>
      </c>
      <c r="C3" t="s">
        <v>79</v>
      </c>
      <c r="D3" t="s">
        <v>29</v>
      </c>
      <c r="E3" t="s">
        <v>80</v>
      </c>
      <c r="F3" t="s">
        <v>84</v>
      </c>
      <c r="G3" t="s">
        <v>82</v>
      </c>
      <c r="H3" t="s">
        <v>75</v>
      </c>
      <c r="I3" t="s">
        <v>24</v>
      </c>
      <c r="J3" t="s">
        <v>30</v>
      </c>
      <c r="K3" t="s">
        <v>36</v>
      </c>
      <c r="L3" t="s">
        <v>26</v>
      </c>
      <c r="M3" t="s">
        <v>37</v>
      </c>
      <c r="N3" t="s">
        <v>32</v>
      </c>
      <c r="O3" t="s">
        <v>81</v>
      </c>
      <c r="P3" t="s">
        <v>33</v>
      </c>
    </row>
    <row r="4" spans="1:16" x14ac:dyDescent="0.35">
      <c r="A4">
        <v>3</v>
      </c>
      <c r="B4" t="s">
        <v>78</v>
      </c>
      <c r="C4" t="s">
        <v>29</v>
      </c>
      <c r="D4" t="s">
        <v>79</v>
      </c>
      <c r="E4" t="s">
        <v>82</v>
      </c>
      <c r="F4" t="s">
        <v>85</v>
      </c>
      <c r="G4" t="s">
        <v>25</v>
      </c>
      <c r="H4" t="s">
        <v>24</v>
      </c>
      <c r="I4" t="s">
        <v>72</v>
      </c>
      <c r="J4" t="s">
        <v>32</v>
      </c>
      <c r="K4" t="s">
        <v>84</v>
      </c>
      <c r="L4" t="s">
        <v>33</v>
      </c>
      <c r="M4" t="s">
        <v>36</v>
      </c>
      <c r="N4" t="s">
        <v>35</v>
      </c>
      <c r="O4" t="s">
        <v>31</v>
      </c>
      <c r="P4" t="s">
        <v>37</v>
      </c>
    </row>
    <row r="5" spans="1:16" x14ac:dyDescent="0.35">
      <c r="A5">
        <v>4</v>
      </c>
      <c r="B5" t="s">
        <v>78</v>
      </c>
      <c r="C5" t="s">
        <v>79</v>
      </c>
      <c r="D5" t="s">
        <v>29</v>
      </c>
      <c r="E5" t="s">
        <v>80</v>
      </c>
      <c r="F5" t="s">
        <v>84</v>
      </c>
      <c r="G5" t="s">
        <v>82</v>
      </c>
      <c r="H5" t="s">
        <v>24</v>
      </c>
      <c r="I5" t="s">
        <v>75</v>
      </c>
      <c r="J5" t="s">
        <v>36</v>
      </c>
      <c r="K5" t="s">
        <v>33</v>
      </c>
      <c r="L5" t="s">
        <v>81</v>
      </c>
      <c r="M5" t="s">
        <v>26</v>
      </c>
      <c r="N5" t="s">
        <v>32</v>
      </c>
      <c r="O5" t="s">
        <v>85</v>
      </c>
      <c r="P5" t="s">
        <v>25</v>
      </c>
    </row>
    <row r="6" spans="1:16" x14ac:dyDescent="0.35">
      <c r="A6">
        <v>5</v>
      </c>
      <c r="B6" t="s">
        <v>78</v>
      </c>
      <c r="C6" t="s">
        <v>73</v>
      </c>
      <c r="D6" t="s">
        <v>32</v>
      </c>
      <c r="E6" t="s">
        <v>86</v>
      </c>
      <c r="F6" t="s">
        <v>24</v>
      </c>
      <c r="G6" t="s">
        <v>79</v>
      </c>
      <c r="H6" t="s">
        <v>29</v>
      </c>
      <c r="I6" t="s">
        <v>84</v>
      </c>
      <c r="J6" t="s">
        <v>82</v>
      </c>
      <c r="K6" t="s">
        <v>72</v>
      </c>
      <c r="L6" t="s">
        <v>36</v>
      </c>
      <c r="M6" t="s">
        <v>75</v>
      </c>
      <c r="N6" t="s">
        <v>83</v>
      </c>
      <c r="O6" t="s">
        <v>33</v>
      </c>
      <c r="P6" t="s">
        <v>25</v>
      </c>
    </row>
    <row r="7" spans="1:16" x14ac:dyDescent="0.35">
      <c r="A7">
        <v>6</v>
      </c>
      <c r="B7" t="s">
        <v>78</v>
      </c>
      <c r="C7" t="s">
        <v>29</v>
      </c>
      <c r="D7" t="s">
        <v>79</v>
      </c>
      <c r="E7" t="s">
        <v>82</v>
      </c>
      <c r="F7" t="s">
        <v>81</v>
      </c>
      <c r="G7" t="s">
        <v>24</v>
      </c>
      <c r="H7" t="s">
        <v>84</v>
      </c>
      <c r="I7" t="s">
        <v>36</v>
      </c>
      <c r="J7" t="s">
        <v>33</v>
      </c>
      <c r="K7" t="s">
        <v>80</v>
      </c>
      <c r="L7" t="s">
        <v>75</v>
      </c>
      <c r="M7" t="s">
        <v>28</v>
      </c>
      <c r="N7" t="s">
        <v>27</v>
      </c>
      <c r="O7" t="s">
        <v>85</v>
      </c>
      <c r="P7" t="s">
        <v>86</v>
      </c>
    </row>
    <row r="8" spans="1:16" x14ac:dyDescent="0.35">
      <c r="A8">
        <v>7</v>
      </c>
      <c r="B8" t="s">
        <v>78</v>
      </c>
      <c r="C8" t="s">
        <v>79</v>
      </c>
      <c r="D8" t="s">
        <v>29</v>
      </c>
      <c r="E8" t="s">
        <v>24</v>
      </c>
      <c r="F8" t="s">
        <v>33</v>
      </c>
      <c r="G8" t="s">
        <v>80</v>
      </c>
      <c r="H8" t="s">
        <v>84</v>
      </c>
      <c r="I8" t="s">
        <v>26</v>
      </c>
      <c r="J8" t="s">
        <v>81</v>
      </c>
      <c r="K8" t="s">
        <v>32</v>
      </c>
      <c r="L8" t="s">
        <v>36</v>
      </c>
      <c r="M8" t="s">
        <v>25</v>
      </c>
      <c r="N8" t="s">
        <v>82</v>
      </c>
      <c r="O8" t="s">
        <v>75</v>
      </c>
      <c r="P8" t="s">
        <v>76</v>
      </c>
    </row>
    <row r="9" spans="1:16" x14ac:dyDescent="0.35">
      <c r="A9">
        <v>8</v>
      </c>
      <c r="B9" t="s">
        <v>78</v>
      </c>
      <c r="C9" t="s">
        <v>29</v>
      </c>
      <c r="D9" t="s">
        <v>79</v>
      </c>
      <c r="E9" t="s">
        <v>75</v>
      </c>
      <c r="F9" t="s">
        <v>32</v>
      </c>
      <c r="G9" t="s">
        <v>84</v>
      </c>
      <c r="H9" t="s">
        <v>25</v>
      </c>
      <c r="I9" t="s">
        <v>37</v>
      </c>
      <c r="J9" t="s">
        <v>82</v>
      </c>
      <c r="K9" t="s">
        <v>72</v>
      </c>
      <c r="L9" t="s">
        <v>85</v>
      </c>
      <c r="M9" t="s">
        <v>80</v>
      </c>
      <c r="N9" t="s">
        <v>81</v>
      </c>
      <c r="O9" t="s">
        <v>30</v>
      </c>
      <c r="P9" t="s">
        <v>38</v>
      </c>
    </row>
    <row r="10" spans="1:16" x14ac:dyDescent="0.35">
      <c r="A10">
        <v>9</v>
      </c>
      <c r="B10" t="s">
        <v>78</v>
      </c>
      <c r="C10" t="s">
        <v>29</v>
      </c>
      <c r="D10" t="s">
        <v>84</v>
      </c>
      <c r="E10" t="s">
        <v>79</v>
      </c>
      <c r="F10" t="s">
        <v>32</v>
      </c>
      <c r="G10" t="s">
        <v>24</v>
      </c>
      <c r="H10" t="s">
        <v>82</v>
      </c>
      <c r="I10" t="s">
        <v>28</v>
      </c>
      <c r="J10" t="s">
        <v>80</v>
      </c>
      <c r="K10" t="s">
        <v>37</v>
      </c>
      <c r="L10" t="s">
        <v>72</v>
      </c>
      <c r="M10" t="s">
        <v>88</v>
      </c>
      <c r="N10" t="s">
        <v>76</v>
      </c>
      <c r="O10" t="s">
        <v>87</v>
      </c>
      <c r="P10" t="s">
        <v>81</v>
      </c>
    </row>
    <row r="11" spans="1:16" x14ac:dyDescent="0.35">
      <c r="A11">
        <v>10</v>
      </c>
      <c r="B11" t="s">
        <v>78</v>
      </c>
      <c r="C11" t="s">
        <v>79</v>
      </c>
      <c r="D11" t="s">
        <v>24</v>
      </c>
      <c r="E11" t="s">
        <v>82</v>
      </c>
      <c r="F11" t="s">
        <v>29</v>
      </c>
      <c r="G11" t="s">
        <v>34</v>
      </c>
      <c r="H11" t="s">
        <v>80</v>
      </c>
      <c r="I11" t="s">
        <v>72</v>
      </c>
      <c r="J11" t="s">
        <v>36</v>
      </c>
      <c r="K11" t="s">
        <v>81</v>
      </c>
      <c r="L11" t="s">
        <v>31</v>
      </c>
      <c r="M11" t="s">
        <v>25</v>
      </c>
      <c r="N11" t="s">
        <v>28</v>
      </c>
      <c r="O11" t="s">
        <v>30</v>
      </c>
      <c r="P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Data Breakdown</vt:lpstr>
      <vt:lpstr>Full Data Classifications</vt:lpstr>
      <vt:lpstr>Full SHaP Breakdown</vt:lpstr>
      <vt:lpstr>Reduced Model Breakdown</vt:lpstr>
      <vt:lpstr>Reduced Data Classifications</vt:lpstr>
      <vt:lpstr>Reduced SHaP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Taylor</dc:creator>
  <cp:lastModifiedBy>Tom Taylor</cp:lastModifiedBy>
  <dcterms:created xsi:type="dcterms:W3CDTF">2024-11-19T21:24:48Z</dcterms:created>
  <dcterms:modified xsi:type="dcterms:W3CDTF">2025-01-23T22:44:35Z</dcterms:modified>
</cp:coreProperties>
</file>