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ttps://collegesofccccca-my.sharepoint.com/personal/kzhu445_insite_4cd_edu/Documents/homeworks/coms 101/"/>
    </mc:Choice>
  </mc:AlternateContent>
  <bookViews>
    <workbookView xWindow="0" yWindow="0" windowWidth="25200" windowHeight="11850" activeTab="2"/>
  </bookViews>
  <sheets>
    <sheet name="Inventory" sheetId="1" r:id="rId1"/>
    <sheet name="Donations" sheetId="4" r:id="rId2"/>
    <sheet name="Cost" sheetId="2" r:id="rId3"/>
  </sheets>
  <definedNames>
    <definedName name="_xlnm._FilterDatabase" localSheetId="0" hidden="1">Inventory!$A$8:$F$77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0" i="1" l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9" i="1"/>
  <c r="F68" i="1"/>
  <c r="F69" i="1"/>
  <c r="F70" i="1"/>
  <c r="F71" i="1"/>
  <c r="F72" i="1"/>
  <c r="F73" i="1"/>
  <c r="F74" i="1"/>
  <c r="F75" i="1"/>
  <c r="F76" i="1"/>
  <c r="F77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9" i="1"/>
  <c r="E5" i="1"/>
  <c r="G28" i="2"/>
  <c r="B28" i="2"/>
  <c r="B27" i="2"/>
  <c r="E4" i="1"/>
  <c r="B36" i="4"/>
  <c r="I17" i="2" l="1"/>
  <c r="I16" i="2"/>
  <c r="I15" i="2"/>
  <c r="I14" i="2"/>
  <c r="I13" i="2"/>
  <c r="I12" i="2"/>
  <c r="I11" i="2"/>
  <c r="I10" i="2"/>
  <c r="I9" i="2"/>
  <c r="I8" i="2"/>
  <c r="I7" i="2"/>
  <c r="I6" i="2"/>
  <c r="I5" i="2"/>
  <c r="D6" i="2" l="1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5" i="2"/>
  <c r="E6" i="1"/>
</calcChain>
</file>

<file path=xl/sharedStrings.xml><?xml version="1.0" encoding="utf-8"?>
<sst xmlns="http://schemas.openxmlformats.org/spreadsheetml/2006/main" count="274" uniqueCount="115">
  <si>
    <t>Quantity in Stock</t>
  </si>
  <si>
    <t>Type</t>
  </si>
  <si>
    <t>Category</t>
  </si>
  <si>
    <t>Cost Each</t>
  </si>
  <si>
    <t>Equipment</t>
  </si>
  <si>
    <t>Item</t>
  </si>
  <si>
    <t>Reorder</t>
  </si>
  <si>
    <t>Vegetation</t>
  </si>
  <si>
    <t>Growth medium</t>
  </si>
  <si>
    <t>Dieffenbachia</t>
  </si>
  <si>
    <t>Plant</t>
  </si>
  <si>
    <t>Geranium</t>
  </si>
  <si>
    <t>Potting Soil - 50 quart bag</t>
  </si>
  <si>
    <t>Soil</t>
  </si>
  <si>
    <t>Ground Cover</t>
  </si>
  <si>
    <t>Basil</t>
  </si>
  <si>
    <t>Chives</t>
  </si>
  <si>
    <t>Parsley</t>
  </si>
  <si>
    <t>Rosemary</t>
  </si>
  <si>
    <t>Thyme</t>
  </si>
  <si>
    <t>Flower</t>
  </si>
  <si>
    <t>Dahlia</t>
  </si>
  <si>
    <t>Daisies</t>
  </si>
  <si>
    <t>Daylilies</t>
  </si>
  <si>
    <t>Irises</t>
  </si>
  <si>
    <t>Dill</t>
  </si>
  <si>
    <t>Pansies</t>
  </si>
  <si>
    <t>Roses</t>
  </si>
  <si>
    <t>Chrysanthemums</t>
  </si>
  <si>
    <t>Tulips</t>
  </si>
  <si>
    <t>Petunias</t>
  </si>
  <si>
    <t>Drainage</t>
  </si>
  <si>
    <t>Rhubarb</t>
  </si>
  <si>
    <t>Marigolds</t>
  </si>
  <si>
    <t>Mulch</t>
  </si>
  <si>
    <t>Alfalfa</t>
  </si>
  <si>
    <t>Foxglove</t>
  </si>
  <si>
    <t>Forget-Me-Nots</t>
  </si>
  <si>
    <t>Snowballs</t>
  </si>
  <si>
    <t>Bush</t>
  </si>
  <si>
    <t>Crocus</t>
  </si>
  <si>
    <t>Primrose</t>
  </si>
  <si>
    <t>Begonias</t>
  </si>
  <si>
    <t>Daffodils</t>
  </si>
  <si>
    <t>Lilac</t>
  </si>
  <si>
    <t>Clover</t>
  </si>
  <si>
    <t>Composter</t>
  </si>
  <si>
    <t>Barrel</t>
  </si>
  <si>
    <t>Box</t>
  </si>
  <si>
    <t>Rake</t>
  </si>
  <si>
    <t>Handheld</t>
  </si>
  <si>
    <t>Hoe</t>
  </si>
  <si>
    <t>Shovel</t>
  </si>
  <si>
    <t>Clipper</t>
  </si>
  <si>
    <t>Wooden 10" Container</t>
  </si>
  <si>
    <t>Container</t>
  </si>
  <si>
    <t>Wooden 20" Container</t>
  </si>
  <si>
    <t>Clay Pot 12"</t>
  </si>
  <si>
    <t>Bulb Planter</t>
  </si>
  <si>
    <t>Trowel</t>
  </si>
  <si>
    <t>Clematis</t>
  </si>
  <si>
    <t>Fork</t>
  </si>
  <si>
    <t>Garden Cart</t>
  </si>
  <si>
    <t>Hand Shears</t>
  </si>
  <si>
    <t>Hedge Shears</t>
  </si>
  <si>
    <t>Flat Head Spade</t>
  </si>
  <si>
    <t>Screen</t>
  </si>
  <si>
    <t>Clay Pot 20"</t>
  </si>
  <si>
    <t>Watering Can</t>
  </si>
  <si>
    <t>Ivy</t>
  </si>
  <si>
    <t>Grapevines</t>
  </si>
  <si>
    <t>Hose 50 foot</t>
  </si>
  <si>
    <t>Hose 100 foot</t>
  </si>
  <si>
    <t>Lime</t>
  </si>
  <si>
    <t>Aspen Falls</t>
  </si>
  <si>
    <t>Number of Items</t>
  </si>
  <si>
    <t>Earth Cover</t>
  </si>
  <si>
    <t>Asparagus</t>
  </si>
  <si>
    <t>Beets</t>
  </si>
  <si>
    <t>Vegetable</t>
  </si>
  <si>
    <t>Carrots</t>
  </si>
  <si>
    <t>Corn</t>
  </si>
  <si>
    <t>Cucumbers</t>
  </si>
  <si>
    <t>Peas</t>
  </si>
  <si>
    <t>Potatoes</t>
  </si>
  <si>
    <t>Squash</t>
  </si>
  <si>
    <t>Tomatoes</t>
  </si>
  <si>
    <t>Date</t>
  </si>
  <si>
    <t>Quantity Purchased</t>
  </si>
  <si>
    <t>Total Monthly Cost</t>
  </si>
  <si>
    <t>Cost of Rakes</t>
  </si>
  <si>
    <t>Community Garden Program</t>
  </si>
  <si>
    <t>Cost of Shovels</t>
  </si>
  <si>
    <t>Number of Months</t>
  </si>
  <si>
    <t>Supplier</t>
  </si>
  <si>
    <t>Sage</t>
  </si>
  <si>
    <t>Peat Moss - 20 pound bag</t>
  </si>
  <si>
    <t>Compost - 40 pound bag</t>
  </si>
  <si>
    <t>1st Quarter</t>
  </si>
  <si>
    <t>2nd Quarter</t>
  </si>
  <si>
    <t>3rd Quarter</t>
  </si>
  <si>
    <t>4th Quarter</t>
  </si>
  <si>
    <t>Flowers</t>
  </si>
  <si>
    <t>Vegetables</t>
  </si>
  <si>
    <t>Bushes</t>
  </si>
  <si>
    <t>Herbs</t>
  </si>
  <si>
    <t>Vines</t>
  </si>
  <si>
    <t>Trees</t>
  </si>
  <si>
    <t>Succulents</t>
  </si>
  <si>
    <t>Zucchini</t>
  </si>
  <si>
    <t>Donated Hand Tools</t>
  </si>
  <si>
    <t>Donated Plants</t>
  </si>
  <si>
    <t>Donation Trend</t>
  </si>
  <si>
    <t>Prepared by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</si>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</sst>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164" formatCode="[$-409]mmmm\ yyyy;@"/>
    <numFmt numFmtId="165" formatCode="&quot;$&quot;#,##0"/>
  </numFmts>
  <fonts count="9" x14ac:knownFonts="1">
    <font>
      <sz val="11"/>
      <color theme="1"/>
      <name val="Verdana"/>
      <family val="2"/>
      <scheme val="minor"/>
    </font>
    <font>
      <sz val="11"/>
      <color theme="1"/>
      <name val="Verdana"/>
      <family val="2"/>
      <scheme val="minor"/>
    </font>
    <font>
      <b/>
      <sz val="18"/>
      <color theme="3"/>
      <name val="Verdana"/>
      <family val="2"/>
      <scheme val="major"/>
    </font>
    <font>
      <b/>
      <sz val="15"/>
      <color theme="3"/>
      <name val="Verdana"/>
      <family val="2"/>
      <scheme val="minor"/>
    </font>
    <font>
      <sz val="12"/>
      <name val="Verdana"/>
      <family val="2"/>
      <scheme val="minor"/>
    </font>
    <font>
      <b/>
      <sz val="11"/>
      <color theme="3"/>
      <name val="Verdana"/>
      <family val="2"/>
      <scheme val="minor"/>
    </font>
    <font>
      <sz val="11"/>
      <color theme="3"/>
      <name val="Verdana"/>
      <family val="2"/>
      <scheme val="minor"/>
    </font>
    <font>
      <sz val="16"/>
      <name val="Verdana"/>
      <family val="2"/>
      <scheme val="major"/>
    </font>
    <font>
      <b/>
      <i/>
      <sz val="11"/>
      <color theme="1"/>
      <name val="Verdan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3" borderId="0" applyNumberFormat="0" applyBorder="0" applyAlignment="0" applyProtection="0"/>
    <xf numFmtId="41" fontId="1" fillId="0" borderId="0" applyFont="0" applyFill="0" applyBorder="0" applyAlignment="0" applyProtection="0"/>
    <xf numFmtId="0" fontId="5" fillId="0" borderId="2" applyNumberFormat="0" applyFill="0" applyAlignment="0" applyProtection="0"/>
  </cellStyleXfs>
  <cellXfs count="35">
    <xf numFmtId="0" fontId="0" fillId="0" borderId="0" xfId="0"/>
    <xf numFmtId="44" fontId="0" fillId="0" borderId="0" xfId="1" applyFont="1"/>
    <xf numFmtId="0" fontId="1" fillId="3" borderId="0" xfId="4"/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1" fontId="0" fillId="0" borderId="0" xfId="1" applyNumberFormat="1" applyFont="1"/>
    <xf numFmtId="165" fontId="0" fillId="0" borderId="0" xfId="1" applyNumberFormat="1" applyFont="1"/>
    <xf numFmtId="22" fontId="0" fillId="0" borderId="0" xfId="0" applyNumberFormat="1"/>
    <xf numFmtId="0" fontId="6" fillId="0" borderId="2" xfId="6" applyFont="1" applyAlignment="1">
      <alignment horizontal="center" vertical="center"/>
    </xf>
    <xf numFmtId="0" fontId="6" fillId="0" borderId="2" xfId="6" applyFont="1" applyAlignment="1">
      <alignment horizontal="center" vertical="center" wrapText="1"/>
    </xf>
    <xf numFmtId="41" fontId="0" fillId="0" borderId="0" xfId="5" applyFont="1"/>
    <xf numFmtId="14" fontId="1" fillId="3" borderId="0" xfId="4" applyNumberFormat="1" applyAlignment="1"/>
    <xf numFmtId="0" fontId="1" fillId="3" borderId="4" xfId="4" applyBorder="1"/>
    <xf numFmtId="0" fontId="1" fillId="3" borderId="7" xfId="4" applyBorder="1"/>
    <xf numFmtId="0" fontId="1" fillId="3" borderId="8" xfId="4" applyBorder="1"/>
    <xf numFmtId="0" fontId="1" fillId="3" borderId="9" xfId="4" applyBorder="1"/>
    <xf numFmtId="0" fontId="0" fillId="3" borderId="10" xfId="4" applyFont="1" applyBorder="1"/>
    <xf numFmtId="0" fontId="1" fillId="3" borderId="11" xfId="4" applyBorder="1"/>
    <xf numFmtId="0" fontId="0" fillId="4" borderId="13" xfId="0" applyFill="1" applyBorder="1"/>
    <xf numFmtId="14" fontId="0" fillId="4" borderId="14" xfId="0" applyNumberFormat="1" applyFill="1" applyBorder="1"/>
    <xf numFmtId="0" fontId="0" fillId="3" borderId="0" xfId="4" applyFont="1" applyBorder="1"/>
    <xf numFmtId="41" fontId="1" fillId="3" borderId="16" xfId="5" applyFill="1" applyBorder="1"/>
    <xf numFmtId="0" fontId="0" fillId="3" borderId="18" xfId="4" applyFont="1" applyBorder="1"/>
    <xf numFmtId="41" fontId="1" fillId="3" borderId="19" xfId="5" applyFill="1" applyBorder="1"/>
    <xf numFmtId="0" fontId="7" fillId="2" borderId="0" xfId="2" applyFont="1" applyFill="1" applyAlignment="1">
      <alignment horizontal="center"/>
    </xf>
    <xf numFmtId="0" fontId="4" fillId="2" borderId="0" xfId="3" applyFont="1" applyFill="1" applyBorder="1" applyAlignment="1">
      <alignment horizontal="center"/>
    </xf>
    <xf numFmtId="0" fontId="8" fillId="3" borderId="12" xfId="4" applyFont="1" applyBorder="1" applyAlignment="1">
      <alignment horizontal="center" vertical="center" textRotation="45"/>
    </xf>
    <xf numFmtId="0" fontId="8" fillId="3" borderId="13" xfId="4" applyFont="1" applyBorder="1" applyAlignment="1">
      <alignment horizontal="center" vertical="center" textRotation="45"/>
    </xf>
    <xf numFmtId="0" fontId="8" fillId="3" borderId="15" xfId="4" applyFont="1" applyBorder="1" applyAlignment="1">
      <alignment horizontal="center" vertical="center" textRotation="45"/>
    </xf>
    <xf numFmtId="0" fontId="8" fillId="3" borderId="0" xfId="4" applyFont="1" applyBorder="1" applyAlignment="1">
      <alignment horizontal="center" vertical="center" textRotation="45"/>
    </xf>
    <xf numFmtId="0" fontId="8" fillId="3" borderId="17" xfId="4" applyFont="1" applyBorder="1" applyAlignment="1">
      <alignment horizontal="center" vertical="center" textRotation="45"/>
    </xf>
    <xf numFmtId="0" fontId="8" fillId="3" borderId="18" xfId="4" applyFont="1" applyBorder="1" applyAlignment="1">
      <alignment horizontal="center" vertical="center" textRotation="45"/>
    </xf>
    <xf numFmtId="0" fontId="4" fillId="2" borderId="3" xfId="3" applyFont="1" applyFill="1" applyBorder="1" applyAlignment="1">
      <alignment horizontal="center"/>
    </xf>
    <xf numFmtId="22" fontId="1" fillId="3" borderId="5" xfId="4" applyNumberFormat="1" applyBorder="1" applyAlignment="1">
      <alignment horizontal="left" vertical="top"/>
    </xf>
    <xf numFmtId="0" fontId="1" fillId="3" borderId="6" xfId="4" applyNumberFormat="1" applyBorder="1" applyAlignment="1">
      <alignment horizontal="left" vertical="top"/>
    </xf>
  </cellXfs>
  <cellStyles count="7">
    <cellStyle name="40% - Accent4" xfId="4" builtinId="43"/>
    <cellStyle name="Comma [0]" xfId="5" builtinId="6"/>
    <cellStyle name="Currency" xfId="1" builtinId="4"/>
    <cellStyle name="Heading 1" xfId="3" builtinId="16"/>
    <cellStyle name="Heading 3" xfId="6" builtinId="18"/>
    <cellStyle name="Normal" xfId="0" builtinId="0"/>
    <cellStyle name="Title" xfId="2" builtinId="15"/>
  </cellStyles>
  <dxfs count="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spect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Aspect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50000"/>
            </a:schemeClr>
          </a:solidFill>
          <a:prstDash val="solid"/>
        </a:ln>
        <a:ln w="425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35000"/>
                <a:satMod val="150000"/>
              </a:schemeClr>
            </a:gs>
            <a:gs pos="45000">
              <a:schemeClr val="phClr">
                <a:shade val="68000"/>
                <a:satMod val="15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0"/>
        </a:gradFill>
        <a:blipFill>
          <a:blip xmlns:r="http://schemas.openxmlformats.org/officeDocument/2006/relationships" r:embed="rId1">
            <a:duotone>
              <a:schemeClr val="phClr">
                <a:shade val="800"/>
                <a:satMod val="150000"/>
              </a:schemeClr>
              <a:schemeClr val="phClr">
                <a:tint val="80000"/>
                <a:satMod val="150000"/>
              </a:schemeClr>
            </a:duotone>
          </a:blip>
          <a:tile tx="0" ty="0" sx="75000" sy="75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opLeftCell="A3" zoomScaleNormal="100" workbookViewId="0">
      <selection activeCell="E16" sqref="E16"/>
    </sheetView>
  </sheetViews>
  <sheetFormatPr defaultColWidth="8.69921875" defaultRowHeight="14.25" x14ac:dyDescent="0.2"/>
  <cols>
    <col min="1" max="1" width="20.8984375" bestFit="1" customWidth="1"/>
    <col min="2" max="2" width="9.59765625" customWidth="1"/>
    <col min="3" max="3" width="11.3984375" bestFit="1" customWidth="1"/>
    <col min="4" max="4" width="13.09765625" bestFit="1" customWidth="1"/>
    <col min="5" max="5" width="11.69921875" bestFit="1" customWidth="1"/>
    <col min="6" max="6" width="8.09765625" bestFit="1" customWidth="1"/>
    <col min="7" max="7" width="16.296875" customWidth="1"/>
    <col min="8" max="8" width="12.69921875" customWidth="1"/>
    <col min="9" max="10" width="11.3984375" customWidth="1"/>
    <col min="11" max="11" width="6.3984375"/>
  </cols>
  <sheetData>
    <row r="1" spans="1:8" ht="20.100000000000001" customHeight="1" x14ac:dyDescent="0.25">
      <c r="A1" s="24" t="s">
        <v>74</v>
      </c>
      <c r="B1" s="24"/>
      <c r="C1" s="24"/>
      <c r="D1" s="24"/>
      <c r="E1" s="24"/>
      <c r="F1" s="24"/>
      <c r="G1" s="24"/>
      <c r="H1" s="24"/>
    </row>
    <row r="2" spans="1:8" ht="20.100000000000001" customHeight="1" x14ac:dyDescent="0.2">
      <c r="A2" s="25" t="s">
        <v>91</v>
      </c>
      <c r="B2" s="25"/>
      <c r="C2" s="25"/>
      <c r="D2" s="25"/>
      <c r="E2" s="25"/>
      <c r="F2" s="25"/>
      <c r="G2" s="25"/>
      <c r="H2" s="25"/>
    </row>
    <row r="3" spans="1:8" ht="18" customHeight="1" x14ac:dyDescent="0.2"/>
    <row r="4" spans="1:8" ht="18" customHeight="1" x14ac:dyDescent="0.2">
      <c r="B4" s="26" t="s">
        <v>114</v>
      </c>
      <c r="C4" s="27"/>
      <c r="D4" s="18" t="s">
        <v>87</v>
      </c>
      <c r="E4" s="19">
        <f ca="1">TODAY()</f>
        <v>43208</v>
      </c>
      <c r="G4" s="7"/>
    </row>
    <row r="5" spans="1:8" ht="18" customHeight="1" x14ac:dyDescent="0.2">
      <c r="B5" s="28"/>
      <c r="C5" s="29"/>
      <c r="D5" s="20" t="s">
        <v>75</v>
      </c>
      <c r="E5" s="21">
        <f>COUNT(B9:B30,B31:B64,B65:B77)</f>
        <v>69</v>
      </c>
    </row>
    <row r="6" spans="1:8" ht="18" customHeight="1" x14ac:dyDescent="0.2">
      <c r="B6" s="30"/>
      <c r="C6" s="31"/>
      <c r="D6" s="22" t="s">
        <v>0</v>
      </c>
      <c r="E6" s="23">
        <f>SUM(E9:E77)</f>
        <v>3446</v>
      </c>
    </row>
    <row r="7" spans="1:8" ht="18" customHeight="1" x14ac:dyDescent="0.2"/>
    <row r="8" spans="1:8" ht="29.25" thickBot="1" x14ac:dyDescent="0.25">
      <c r="A8" s="9" t="s">
        <v>5</v>
      </c>
      <c r="B8" s="9" t="s">
        <v>3</v>
      </c>
      <c r="C8" s="9" t="s">
        <v>1</v>
      </c>
      <c r="D8" s="9" t="s">
        <v>2</v>
      </c>
      <c r="E8" s="9" t="s">
        <v>0</v>
      </c>
      <c r="F8" s="9" t="s">
        <v>6</v>
      </c>
      <c r="G8" s="9" t="s">
        <v>94</v>
      </c>
    </row>
    <row r="9" spans="1:8" x14ac:dyDescent="0.2">
      <c r="A9" t="s">
        <v>9</v>
      </c>
      <c r="B9" s="1">
        <v>9.92</v>
      </c>
      <c r="C9" t="s">
        <v>10</v>
      </c>
      <c r="D9" t="s">
        <v>7</v>
      </c>
      <c r="E9">
        <v>58</v>
      </c>
      <c r="F9" t="str">
        <f>IF(E9&lt;10,"Order","Level OK")</f>
        <v>Level OK</v>
      </c>
      <c r="G9" t="str">
        <f>IF(B9&gt;30,"Check new supplier","Cost OK")</f>
        <v>Cost OK</v>
      </c>
    </row>
    <row r="10" spans="1:8" x14ac:dyDescent="0.2">
      <c r="A10" t="s">
        <v>12</v>
      </c>
      <c r="B10" s="1">
        <v>12.95</v>
      </c>
      <c r="C10" t="s">
        <v>13</v>
      </c>
      <c r="D10" t="s">
        <v>8</v>
      </c>
      <c r="E10">
        <v>22</v>
      </c>
      <c r="F10" t="str">
        <f t="shared" ref="F10:F73" si="0">IF(E10&lt;10,"Order","Level OK")</f>
        <v>Level OK</v>
      </c>
      <c r="G10" t="str">
        <f t="shared" ref="G10:G73" si="1">IF(B10&gt;30,"Check new supplier","Cost OK")</f>
        <v>Cost OK</v>
      </c>
    </row>
    <row r="11" spans="1:8" x14ac:dyDescent="0.2">
      <c r="A11" t="s">
        <v>11</v>
      </c>
      <c r="B11" s="1">
        <v>10.58</v>
      </c>
      <c r="C11" t="s">
        <v>10</v>
      </c>
      <c r="D11" t="s">
        <v>20</v>
      </c>
      <c r="E11">
        <v>73</v>
      </c>
      <c r="F11" t="str">
        <f t="shared" si="0"/>
        <v>Level OK</v>
      </c>
      <c r="G11" t="str">
        <f t="shared" si="1"/>
        <v>Cost OK</v>
      </c>
    </row>
    <row r="12" spans="1:8" x14ac:dyDescent="0.2">
      <c r="A12" t="s">
        <v>19</v>
      </c>
      <c r="B12" s="1">
        <v>2.95</v>
      </c>
      <c r="C12" t="s">
        <v>76</v>
      </c>
      <c r="D12" t="s">
        <v>7</v>
      </c>
      <c r="E12">
        <v>108</v>
      </c>
      <c r="F12" t="str">
        <f t="shared" si="0"/>
        <v>Level OK</v>
      </c>
      <c r="G12" t="str">
        <f t="shared" si="1"/>
        <v>Cost OK</v>
      </c>
    </row>
    <row r="13" spans="1:8" x14ac:dyDescent="0.2">
      <c r="A13" t="s">
        <v>77</v>
      </c>
      <c r="B13" s="1">
        <v>8.25</v>
      </c>
      <c r="C13" t="s">
        <v>10</v>
      </c>
      <c r="D13" t="s">
        <v>79</v>
      </c>
      <c r="E13">
        <v>20</v>
      </c>
      <c r="F13" t="str">
        <f t="shared" si="0"/>
        <v>Level OK</v>
      </c>
      <c r="G13" t="str">
        <f t="shared" si="1"/>
        <v>Cost OK</v>
      </c>
    </row>
    <row r="14" spans="1:8" x14ac:dyDescent="0.2">
      <c r="A14" t="s">
        <v>46</v>
      </c>
      <c r="B14" s="1">
        <v>72.58</v>
      </c>
      <c r="C14" t="s">
        <v>48</v>
      </c>
      <c r="D14" t="s">
        <v>4</v>
      </c>
      <c r="E14">
        <v>7</v>
      </c>
      <c r="F14" t="str">
        <f t="shared" si="0"/>
        <v>Order</v>
      </c>
      <c r="G14" t="str">
        <f t="shared" si="1"/>
        <v>Check new supplier</v>
      </c>
    </row>
    <row r="15" spans="1:8" x14ac:dyDescent="0.2">
      <c r="A15" t="s">
        <v>59</v>
      </c>
      <c r="B15" s="1">
        <v>9.99</v>
      </c>
      <c r="C15" t="s">
        <v>50</v>
      </c>
      <c r="D15" t="s">
        <v>4</v>
      </c>
      <c r="E15">
        <v>190</v>
      </c>
      <c r="F15" t="str">
        <f t="shared" si="0"/>
        <v>Level OK</v>
      </c>
      <c r="G15" t="str">
        <f t="shared" si="1"/>
        <v>Cost OK</v>
      </c>
    </row>
    <row r="16" spans="1:8" x14ac:dyDescent="0.2">
      <c r="A16" t="s">
        <v>21</v>
      </c>
      <c r="B16" s="1">
        <v>4.55</v>
      </c>
      <c r="C16" t="s">
        <v>10</v>
      </c>
      <c r="D16" t="s">
        <v>20</v>
      </c>
      <c r="E16">
        <v>24</v>
      </c>
      <c r="F16" t="str">
        <f t="shared" si="0"/>
        <v>Level OK</v>
      </c>
      <c r="G16" t="str">
        <f t="shared" si="1"/>
        <v>Cost OK</v>
      </c>
    </row>
    <row r="17" spans="1:7" x14ac:dyDescent="0.2">
      <c r="A17" t="s">
        <v>49</v>
      </c>
      <c r="B17" s="1">
        <v>15.63</v>
      </c>
      <c r="C17" t="s">
        <v>50</v>
      </c>
      <c r="D17" t="s">
        <v>4</v>
      </c>
      <c r="E17">
        <v>15</v>
      </c>
      <c r="F17" t="str">
        <f t="shared" si="0"/>
        <v>Level OK</v>
      </c>
      <c r="G17" t="str">
        <f t="shared" si="1"/>
        <v>Cost OK</v>
      </c>
    </row>
    <row r="18" spans="1:7" x14ac:dyDescent="0.2">
      <c r="A18" t="s">
        <v>69</v>
      </c>
      <c r="B18" s="1">
        <v>1.42</v>
      </c>
      <c r="C18" t="s">
        <v>14</v>
      </c>
      <c r="D18" t="s">
        <v>7</v>
      </c>
      <c r="E18">
        <v>24</v>
      </c>
      <c r="F18" t="str">
        <f t="shared" si="0"/>
        <v>Level OK</v>
      </c>
      <c r="G18" t="str">
        <f t="shared" si="1"/>
        <v>Cost OK</v>
      </c>
    </row>
    <row r="19" spans="1:7" x14ac:dyDescent="0.2">
      <c r="A19" t="s">
        <v>78</v>
      </c>
      <c r="B19" s="1">
        <v>1.25</v>
      </c>
      <c r="C19" t="s">
        <v>10</v>
      </c>
      <c r="D19" t="s">
        <v>79</v>
      </c>
      <c r="E19">
        <v>75</v>
      </c>
      <c r="F19" t="str">
        <f t="shared" si="0"/>
        <v>Level OK</v>
      </c>
      <c r="G19" t="str">
        <f t="shared" si="1"/>
        <v>Cost OK</v>
      </c>
    </row>
    <row r="20" spans="1:7" x14ac:dyDescent="0.2">
      <c r="A20" t="s">
        <v>109</v>
      </c>
      <c r="B20" s="1">
        <v>1.25</v>
      </c>
      <c r="C20" t="s">
        <v>10</v>
      </c>
      <c r="D20" t="s">
        <v>79</v>
      </c>
      <c r="E20">
        <v>35</v>
      </c>
      <c r="F20" t="str">
        <f t="shared" si="0"/>
        <v>Level OK</v>
      </c>
      <c r="G20" t="str">
        <f t="shared" si="1"/>
        <v>Cost OK</v>
      </c>
    </row>
    <row r="21" spans="1:7" x14ac:dyDescent="0.2">
      <c r="A21" t="s">
        <v>15</v>
      </c>
      <c r="B21" s="1">
        <v>4.6500000000000004</v>
      </c>
      <c r="C21" t="s">
        <v>76</v>
      </c>
      <c r="D21" t="s">
        <v>7</v>
      </c>
      <c r="E21">
        <v>87</v>
      </c>
      <c r="F21" t="str">
        <f t="shared" si="0"/>
        <v>Level OK</v>
      </c>
      <c r="G21" t="str">
        <f t="shared" si="1"/>
        <v>Cost OK</v>
      </c>
    </row>
    <row r="22" spans="1:7" x14ac:dyDescent="0.2">
      <c r="A22" t="s">
        <v>16</v>
      </c>
      <c r="B22" s="1">
        <v>4.99</v>
      </c>
      <c r="C22" t="s">
        <v>76</v>
      </c>
      <c r="D22" t="s">
        <v>7</v>
      </c>
      <c r="E22">
        <v>95</v>
      </c>
      <c r="F22" t="str">
        <f t="shared" si="0"/>
        <v>Level OK</v>
      </c>
      <c r="G22" t="str">
        <f t="shared" si="1"/>
        <v>Cost OK</v>
      </c>
    </row>
    <row r="23" spans="1:7" x14ac:dyDescent="0.2">
      <c r="A23" t="s">
        <v>51</v>
      </c>
      <c r="B23" s="1">
        <v>22.85</v>
      </c>
      <c r="C23" t="s">
        <v>50</v>
      </c>
      <c r="D23" t="s">
        <v>4</v>
      </c>
      <c r="E23">
        <v>12</v>
      </c>
      <c r="F23" t="str">
        <f t="shared" si="0"/>
        <v>Level OK</v>
      </c>
      <c r="G23" t="str">
        <f t="shared" si="1"/>
        <v>Cost OK</v>
      </c>
    </row>
    <row r="24" spans="1:7" x14ac:dyDescent="0.2">
      <c r="A24" t="s">
        <v>38</v>
      </c>
      <c r="B24" s="1">
        <v>28.45</v>
      </c>
      <c r="C24" t="s">
        <v>10</v>
      </c>
      <c r="D24" t="s">
        <v>39</v>
      </c>
      <c r="E24">
        <v>28</v>
      </c>
      <c r="F24" t="str">
        <f t="shared" si="0"/>
        <v>Level OK</v>
      </c>
      <c r="G24" t="str">
        <f t="shared" si="1"/>
        <v>Cost OK</v>
      </c>
    </row>
    <row r="25" spans="1:7" x14ac:dyDescent="0.2">
      <c r="A25" t="s">
        <v>44</v>
      </c>
      <c r="B25" s="1">
        <v>25.79</v>
      </c>
      <c r="C25" t="s">
        <v>10</v>
      </c>
      <c r="D25" t="s">
        <v>39</v>
      </c>
      <c r="E25">
        <v>21</v>
      </c>
      <c r="F25" t="str">
        <f t="shared" si="0"/>
        <v>Level OK</v>
      </c>
      <c r="G25" t="str">
        <f t="shared" si="1"/>
        <v>Cost OK</v>
      </c>
    </row>
    <row r="26" spans="1:7" x14ac:dyDescent="0.2">
      <c r="A26" t="s">
        <v>36</v>
      </c>
      <c r="B26" s="1">
        <v>4.8899999999999997</v>
      </c>
      <c r="C26" t="s">
        <v>10</v>
      </c>
      <c r="D26" t="s">
        <v>20</v>
      </c>
      <c r="E26">
        <v>35</v>
      </c>
      <c r="F26" t="str">
        <f t="shared" si="0"/>
        <v>Level OK</v>
      </c>
      <c r="G26" t="str">
        <f t="shared" si="1"/>
        <v>Cost OK</v>
      </c>
    </row>
    <row r="27" spans="1:7" x14ac:dyDescent="0.2">
      <c r="A27" t="s">
        <v>22</v>
      </c>
      <c r="B27" s="1">
        <v>5.99</v>
      </c>
      <c r="C27" t="s">
        <v>10</v>
      </c>
      <c r="D27" t="s">
        <v>20</v>
      </c>
      <c r="E27">
        <v>35</v>
      </c>
      <c r="F27" t="str">
        <f t="shared" si="0"/>
        <v>Level OK</v>
      </c>
      <c r="G27" t="str">
        <f t="shared" si="1"/>
        <v>Cost OK</v>
      </c>
    </row>
    <row r="28" spans="1:7" x14ac:dyDescent="0.2">
      <c r="A28" t="s">
        <v>80</v>
      </c>
      <c r="B28" s="1">
        <v>1.5</v>
      </c>
      <c r="C28" t="s">
        <v>10</v>
      </c>
      <c r="D28" t="s">
        <v>79</v>
      </c>
      <c r="E28">
        <v>75</v>
      </c>
      <c r="F28" t="str">
        <f t="shared" si="0"/>
        <v>Level OK</v>
      </c>
      <c r="G28" t="str">
        <f t="shared" si="1"/>
        <v>Cost OK</v>
      </c>
    </row>
    <row r="29" spans="1:7" x14ac:dyDescent="0.2">
      <c r="A29" t="s">
        <v>81</v>
      </c>
      <c r="B29" s="1">
        <v>2.5</v>
      </c>
      <c r="C29" t="s">
        <v>10</v>
      </c>
      <c r="D29" t="s">
        <v>79</v>
      </c>
      <c r="E29">
        <v>120</v>
      </c>
      <c r="F29" t="str">
        <f t="shared" si="0"/>
        <v>Level OK</v>
      </c>
      <c r="G29" t="str">
        <f t="shared" si="1"/>
        <v>Cost OK</v>
      </c>
    </row>
    <row r="30" spans="1:7" x14ac:dyDescent="0.2">
      <c r="A30" t="s">
        <v>17</v>
      </c>
      <c r="B30" s="1">
        <v>4.5199999999999996</v>
      </c>
      <c r="C30" t="s">
        <v>76</v>
      </c>
      <c r="D30" t="s">
        <v>7</v>
      </c>
      <c r="E30">
        <v>97</v>
      </c>
      <c r="F30" t="str">
        <f t="shared" si="0"/>
        <v>Level OK</v>
      </c>
      <c r="G30" t="str">
        <f t="shared" si="1"/>
        <v>Cost OK</v>
      </c>
    </row>
    <row r="31" spans="1:7" x14ac:dyDescent="0.2">
      <c r="A31" t="s">
        <v>18</v>
      </c>
      <c r="B31" s="1">
        <v>5.72</v>
      </c>
      <c r="C31" t="s">
        <v>76</v>
      </c>
      <c r="D31" t="s">
        <v>7</v>
      </c>
      <c r="E31">
        <v>23</v>
      </c>
      <c r="F31" t="str">
        <f t="shared" si="0"/>
        <v>Level OK</v>
      </c>
      <c r="G31" t="str">
        <f t="shared" si="1"/>
        <v>Cost OK</v>
      </c>
    </row>
    <row r="32" spans="1:7" x14ac:dyDescent="0.2">
      <c r="A32" t="s">
        <v>52</v>
      </c>
      <c r="B32" s="1">
        <v>24.99</v>
      </c>
      <c r="C32" t="s">
        <v>50</v>
      </c>
      <c r="D32" t="s">
        <v>4</v>
      </c>
      <c r="E32">
        <v>12</v>
      </c>
      <c r="F32" t="str">
        <f t="shared" si="0"/>
        <v>Level OK</v>
      </c>
      <c r="G32" t="str">
        <f t="shared" si="1"/>
        <v>Cost OK</v>
      </c>
    </row>
    <row r="33" spans="1:7" x14ac:dyDescent="0.2">
      <c r="A33" t="s">
        <v>30</v>
      </c>
      <c r="B33" s="1">
        <v>2.98</v>
      </c>
      <c r="C33" t="s">
        <v>10</v>
      </c>
      <c r="D33" t="s">
        <v>20</v>
      </c>
      <c r="E33">
        <v>45</v>
      </c>
      <c r="F33" t="str">
        <f t="shared" si="0"/>
        <v>Level OK</v>
      </c>
      <c r="G33" t="str">
        <f t="shared" si="1"/>
        <v>Cost OK</v>
      </c>
    </row>
    <row r="34" spans="1:7" x14ac:dyDescent="0.2">
      <c r="A34" t="s">
        <v>25</v>
      </c>
      <c r="B34" s="1">
        <v>2.79</v>
      </c>
      <c r="C34" t="s">
        <v>76</v>
      </c>
      <c r="D34" t="s">
        <v>7</v>
      </c>
      <c r="E34">
        <v>92</v>
      </c>
      <c r="F34" t="str">
        <f t="shared" si="0"/>
        <v>Level OK</v>
      </c>
      <c r="G34" t="str">
        <f t="shared" si="1"/>
        <v>Cost OK</v>
      </c>
    </row>
    <row r="35" spans="1:7" x14ac:dyDescent="0.2">
      <c r="A35" t="s">
        <v>96</v>
      </c>
      <c r="B35" s="1">
        <v>15.75</v>
      </c>
      <c r="C35" t="s">
        <v>13</v>
      </c>
      <c r="D35" t="s">
        <v>31</v>
      </c>
      <c r="E35">
        <v>27</v>
      </c>
      <c r="F35" t="str">
        <f t="shared" si="0"/>
        <v>Level OK</v>
      </c>
      <c r="G35" t="str">
        <f t="shared" si="1"/>
        <v>Cost OK</v>
      </c>
    </row>
    <row r="36" spans="1:7" x14ac:dyDescent="0.2">
      <c r="A36" t="s">
        <v>82</v>
      </c>
      <c r="B36" s="1">
        <v>1.75</v>
      </c>
      <c r="C36" t="s">
        <v>10</v>
      </c>
      <c r="D36" t="s">
        <v>79</v>
      </c>
      <c r="E36">
        <v>10</v>
      </c>
      <c r="F36" t="str">
        <f t="shared" si="0"/>
        <v>Level OK</v>
      </c>
      <c r="G36" t="str">
        <f t="shared" si="1"/>
        <v>Cost OK</v>
      </c>
    </row>
    <row r="37" spans="1:7" x14ac:dyDescent="0.2">
      <c r="A37" t="s">
        <v>83</v>
      </c>
      <c r="B37" s="1">
        <v>1.2</v>
      </c>
      <c r="C37" t="s">
        <v>10</v>
      </c>
      <c r="D37" t="s">
        <v>79</v>
      </c>
      <c r="E37">
        <v>18</v>
      </c>
      <c r="F37" t="str">
        <f t="shared" si="0"/>
        <v>Level OK</v>
      </c>
      <c r="G37" t="str">
        <f t="shared" si="1"/>
        <v>Cost OK</v>
      </c>
    </row>
    <row r="38" spans="1:7" x14ac:dyDescent="0.2">
      <c r="A38" t="s">
        <v>84</v>
      </c>
      <c r="B38" s="1">
        <v>2.75</v>
      </c>
      <c r="C38" t="s">
        <v>10</v>
      </c>
      <c r="D38" t="s">
        <v>79</v>
      </c>
      <c r="E38">
        <v>8</v>
      </c>
      <c r="F38" t="str">
        <f t="shared" si="0"/>
        <v>Order</v>
      </c>
      <c r="G38" t="str">
        <f t="shared" si="1"/>
        <v>Cost OK</v>
      </c>
    </row>
    <row r="39" spans="1:7" x14ac:dyDescent="0.2">
      <c r="A39" t="s">
        <v>32</v>
      </c>
      <c r="B39" s="1">
        <v>5.29</v>
      </c>
      <c r="C39" t="s">
        <v>10</v>
      </c>
      <c r="D39" t="s">
        <v>7</v>
      </c>
      <c r="E39">
        <v>48</v>
      </c>
      <c r="F39" t="str">
        <f t="shared" si="0"/>
        <v>Level OK</v>
      </c>
      <c r="G39" t="str">
        <f t="shared" si="1"/>
        <v>Cost OK</v>
      </c>
    </row>
    <row r="40" spans="1:7" x14ac:dyDescent="0.2">
      <c r="A40" t="s">
        <v>33</v>
      </c>
      <c r="B40" s="1">
        <v>4.5599999999999996</v>
      </c>
      <c r="C40" t="s">
        <v>10</v>
      </c>
      <c r="D40" t="s">
        <v>20</v>
      </c>
      <c r="E40">
        <v>52</v>
      </c>
      <c r="F40" t="str">
        <f t="shared" si="0"/>
        <v>Level OK</v>
      </c>
      <c r="G40" t="str">
        <f t="shared" si="1"/>
        <v>Cost OK</v>
      </c>
    </row>
    <row r="41" spans="1:7" x14ac:dyDescent="0.2">
      <c r="A41" t="s">
        <v>97</v>
      </c>
      <c r="B41" s="1">
        <v>14.99</v>
      </c>
      <c r="C41" t="s">
        <v>13</v>
      </c>
      <c r="D41" t="s">
        <v>8</v>
      </c>
      <c r="E41">
        <v>26</v>
      </c>
      <c r="F41" t="str">
        <f t="shared" si="0"/>
        <v>Level OK</v>
      </c>
      <c r="G41" t="str">
        <f t="shared" si="1"/>
        <v>Cost OK</v>
      </c>
    </row>
    <row r="42" spans="1:7" x14ac:dyDescent="0.2">
      <c r="A42" t="s">
        <v>66</v>
      </c>
      <c r="B42" s="1">
        <v>5.35</v>
      </c>
      <c r="C42" t="s">
        <v>50</v>
      </c>
      <c r="D42" t="s">
        <v>31</v>
      </c>
      <c r="E42">
        <v>52</v>
      </c>
      <c r="F42" t="str">
        <f t="shared" si="0"/>
        <v>Level OK</v>
      </c>
      <c r="G42" t="str">
        <f t="shared" si="1"/>
        <v>Cost OK</v>
      </c>
    </row>
    <row r="43" spans="1:7" x14ac:dyDescent="0.2">
      <c r="A43" t="s">
        <v>23</v>
      </c>
      <c r="B43" s="1">
        <v>5.99</v>
      </c>
      <c r="C43" t="s">
        <v>10</v>
      </c>
      <c r="D43" t="s">
        <v>20</v>
      </c>
      <c r="E43">
        <v>27</v>
      </c>
      <c r="F43" t="str">
        <f t="shared" si="0"/>
        <v>Level OK</v>
      </c>
      <c r="G43" t="str">
        <f t="shared" si="1"/>
        <v>Cost OK</v>
      </c>
    </row>
    <row r="44" spans="1:7" x14ac:dyDescent="0.2">
      <c r="A44" t="s">
        <v>70</v>
      </c>
      <c r="B44" s="1">
        <v>6.2</v>
      </c>
      <c r="C44" t="s">
        <v>10</v>
      </c>
      <c r="D44" t="s">
        <v>7</v>
      </c>
      <c r="E44">
        <v>27</v>
      </c>
      <c r="F44" t="str">
        <f t="shared" si="0"/>
        <v>Level OK</v>
      </c>
      <c r="G44" t="str">
        <f t="shared" si="1"/>
        <v>Cost OK</v>
      </c>
    </row>
    <row r="45" spans="1:7" x14ac:dyDescent="0.2">
      <c r="A45" t="s">
        <v>67</v>
      </c>
      <c r="B45" s="1">
        <v>12.39</v>
      </c>
      <c r="C45" t="s">
        <v>55</v>
      </c>
      <c r="D45" t="s">
        <v>4</v>
      </c>
      <c r="E45">
        <v>52</v>
      </c>
      <c r="F45" t="str">
        <f t="shared" si="0"/>
        <v>Level OK</v>
      </c>
      <c r="G45" t="str">
        <f t="shared" si="1"/>
        <v>Cost OK</v>
      </c>
    </row>
    <row r="46" spans="1:7" x14ac:dyDescent="0.2">
      <c r="A46" t="s">
        <v>60</v>
      </c>
      <c r="B46" s="1">
        <v>4.95</v>
      </c>
      <c r="C46" t="s">
        <v>10</v>
      </c>
      <c r="D46" t="s">
        <v>7</v>
      </c>
      <c r="E46">
        <v>28</v>
      </c>
      <c r="F46" t="str">
        <f t="shared" si="0"/>
        <v>Level OK</v>
      </c>
      <c r="G46" t="str">
        <f t="shared" si="1"/>
        <v>Cost OK</v>
      </c>
    </row>
    <row r="47" spans="1:7" x14ac:dyDescent="0.2">
      <c r="A47" t="s">
        <v>26</v>
      </c>
      <c r="B47" s="1">
        <v>4.8899999999999997</v>
      </c>
      <c r="C47" t="s">
        <v>10</v>
      </c>
      <c r="D47" t="s">
        <v>20</v>
      </c>
      <c r="E47">
        <v>92</v>
      </c>
      <c r="F47" t="str">
        <f t="shared" si="0"/>
        <v>Level OK</v>
      </c>
      <c r="G47" t="str">
        <f t="shared" si="1"/>
        <v>Cost OK</v>
      </c>
    </row>
    <row r="48" spans="1:7" x14ac:dyDescent="0.2">
      <c r="A48" t="s">
        <v>27</v>
      </c>
      <c r="B48" s="1">
        <v>14.89</v>
      </c>
      <c r="C48" t="s">
        <v>10</v>
      </c>
      <c r="D48" t="s">
        <v>20</v>
      </c>
      <c r="E48">
        <v>47</v>
      </c>
      <c r="F48" t="str">
        <f t="shared" si="0"/>
        <v>Level OK</v>
      </c>
      <c r="G48" t="str">
        <f t="shared" si="1"/>
        <v>Cost OK</v>
      </c>
    </row>
    <row r="49" spans="1:7" x14ac:dyDescent="0.2">
      <c r="A49" t="s">
        <v>68</v>
      </c>
      <c r="B49" s="1">
        <v>10.89</v>
      </c>
      <c r="C49" t="s">
        <v>50</v>
      </c>
      <c r="D49" t="s">
        <v>4</v>
      </c>
      <c r="E49">
        <v>16</v>
      </c>
      <c r="F49" t="str">
        <f t="shared" si="0"/>
        <v>Level OK</v>
      </c>
      <c r="G49" t="str">
        <f t="shared" si="1"/>
        <v>Cost OK</v>
      </c>
    </row>
    <row r="50" spans="1:7" x14ac:dyDescent="0.2">
      <c r="A50" t="s">
        <v>71</v>
      </c>
      <c r="B50" s="1">
        <v>21.82</v>
      </c>
      <c r="C50" t="s">
        <v>50</v>
      </c>
      <c r="D50" t="s">
        <v>4</v>
      </c>
      <c r="E50">
        <v>17</v>
      </c>
      <c r="F50" t="str">
        <f t="shared" si="0"/>
        <v>Level OK</v>
      </c>
      <c r="G50" t="str">
        <f t="shared" si="1"/>
        <v>Cost OK</v>
      </c>
    </row>
    <row r="51" spans="1:7" x14ac:dyDescent="0.2">
      <c r="A51" t="s">
        <v>72</v>
      </c>
      <c r="B51" s="1">
        <v>32.99</v>
      </c>
      <c r="C51" t="s">
        <v>50</v>
      </c>
      <c r="D51" t="s">
        <v>4</v>
      </c>
      <c r="E51">
        <v>8</v>
      </c>
      <c r="F51" t="str">
        <f t="shared" si="0"/>
        <v>Order</v>
      </c>
      <c r="G51" t="str">
        <f t="shared" si="1"/>
        <v>Check new supplier</v>
      </c>
    </row>
    <row r="52" spans="1:7" x14ac:dyDescent="0.2">
      <c r="A52" t="s">
        <v>35</v>
      </c>
      <c r="B52" s="1">
        <v>4.3499999999999996</v>
      </c>
      <c r="C52" t="s">
        <v>14</v>
      </c>
      <c r="D52" t="s">
        <v>7</v>
      </c>
      <c r="E52">
        <v>65</v>
      </c>
      <c r="F52" t="str">
        <f t="shared" si="0"/>
        <v>Level OK</v>
      </c>
      <c r="G52" t="str">
        <f t="shared" si="1"/>
        <v>Cost OK</v>
      </c>
    </row>
    <row r="53" spans="1:7" x14ac:dyDescent="0.2">
      <c r="A53" t="s">
        <v>40</v>
      </c>
      <c r="B53" s="1">
        <v>10.39</v>
      </c>
      <c r="C53" t="s">
        <v>10</v>
      </c>
      <c r="D53" t="s">
        <v>20</v>
      </c>
      <c r="E53">
        <v>110</v>
      </c>
      <c r="F53" t="str">
        <f t="shared" si="0"/>
        <v>Level OK</v>
      </c>
      <c r="G53" t="str">
        <f t="shared" si="1"/>
        <v>Cost OK</v>
      </c>
    </row>
    <row r="54" spans="1:7" x14ac:dyDescent="0.2">
      <c r="A54" t="s">
        <v>41</v>
      </c>
      <c r="B54" s="1">
        <v>12.15</v>
      </c>
      <c r="C54" t="s">
        <v>10</v>
      </c>
      <c r="D54" t="s">
        <v>20</v>
      </c>
      <c r="E54">
        <v>27</v>
      </c>
      <c r="F54" t="str">
        <f t="shared" si="0"/>
        <v>Level OK</v>
      </c>
      <c r="G54" t="str">
        <f t="shared" si="1"/>
        <v>Cost OK</v>
      </c>
    </row>
    <row r="55" spans="1:7" x14ac:dyDescent="0.2">
      <c r="A55" t="s">
        <v>64</v>
      </c>
      <c r="B55" s="1">
        <v>22.85</v>
      </c>
      <c r="C55" t="s">
        <v>50</v>
      </c>
      <c r="D55" t="s">
        <v>4</v>
      </c>
      <c r="E55">
        <v>13</v>
      </c>
      <c r="F55" t="str">
        <f t="shared" si="0"/>
        <v>Level OK</v>
      </c>
      <c r="G55" t="str">
        <f t="shared" si="1"/>
        <v>Cost OK</v>
      </c>
    </row>
    <row r="56" spans="1:7" x14ac:dyDescent="0.2">
      <c r="A56" t="s">
        <v>65</v>
      </c>
      <c r="B56" s="1">
        <v>52.49</v>
      </c>
      <c r="C56" t="s">
        <v>50</v>
      </c>
      <c r="D56" t="s">
        <v>4</v>
      </c>
      <c r="E56">
        <v>19</v>
      </c>
      <c r="F56" t="str">
        <f t="shared" si="0"/>
        <v>Level OK</v>
      </c>
      <c r="G56" t="str">
        <f t="shared" si="1"/>
        <v>Check new supplier</v>
      </c>
    </row>
    <row r="57" spans="1:7" x14ac:dyDescent="0.2">
      <c r="A57" t="s">
        <v>73</v>
      </c>
      <c r="B57" s="1">
        <v>24.96</v>
      </c>
      <c r="C57" t="s">
        <v>13</v>
      </c>
      <c r="D57" t="s">
        <v>8</v>
      </c>
      <c r="E57">
        <v>28</v>
      </c>
      <c r="F57" t="str">
        <f t="shared" si="0"/>
        <v>Level OK</v>
      </c>
      <c r="G57" t="str">
        <f t="shared" si="1"/>
        <v>Cost OK</v>
      </c>
    </row>
    <row r="58" spans="1:7" x14ac:dyDescent="0.2">
      <c r="A58" t="s">
        <v>42</v>
      </c>
      <c r="B58" s="1">
        <v>9.15</v>
      </c>
      <c r="C58" t="s">
        <v>10</v>
      </c>
      <c r="D58" t="s">
        <v>20</v>
      </c>
      <c r="E58">
        <v>78</v>
      </c>
      <c r="F58" t="str">
        <f t="shared" si="0"/>
        <v>Level OK</v>
      </c>
      <c r="G58" t="str">
        <f t="shared" si="1"/>
        <v>Cost OK</v>
      </c>
    </row>
    <row r="59" spans="1:7" x14ac:dyDescent="0.2">
      <c r="A59" t="s">
        <v>24</v>
      </c>
      <c r="B59" s="1">
        <v>35.79</v>
      </c>
      <c r="C59" t="s">
        <v>10</v>
      </c>
      <c r="D59" t="s">
        <v>20</v>
      </c>
      <c r="E59">
        <v>82</v>
      </c>
      <c r="F59" t="str">
        <f t="shared" si="0"/>
        <v>Level OK</v>
      </c>
      <c r="G59" t="str">
        <f t="shared" si="1"/>
        <v>Check new supplier</v>
      </c>
    </row>
    <row r="60" spans="1:7" x14ac:dyDescent="0.2">
      <c r="A60" t="s">
        <v>95</v>
      </c>
      <c r="B60" s="1">
        <v>4.8899999999999997</v>
      </c>
      <c r="C60" t="s">
        <v>76</v>
      </c>
      <c r="D60" t="s">
        <v>7</v>
      </c>
      <c r="E60">
        <v>116</v>
      </c>
      <c r="F60" t="str">
        <f t="shared" si="0"/>
        <v>Level OK</v>
      </c>
      <c r="G60" t="str">
        <f t="shared" si="1"/>
        <v>Cost OK</v>
      </c>
    </row>
    <row r="61" spans="1:7" x14ac:dyDescent="0.2">
      <c r="A61" t="s">
        <v>53</v>
      </c>
      <c r="B61" s="1">
        <v>13.79</v>
      </c>
      <c r="C61" t="s">
        <v>50</v>
      </c>
      <c r="D61" t="s">
        <v>4</v>
      </c>
      <c r="E61">
        <v>11</v>
      </c>
      <c r="F61" t="str">
        <f t="shared" si="0"/>
        <v>Level OK</v>
      </c>
      <c r="G61" t="str">
        <f t="shared" si="1"/>
        <v>Cost OK</v>
      </c>
    </row>
    <row r="62" spans="1:7" x14ac:dyDescent="0.2">
      <c r="A62" t="s">
        <v>85</v>
      </c>
      <c r="B62" s="1">
        <v>2.75</v>
      </c>
      <c r="C62" t="s">
        <v>10</v>
      </c>
      <c r="D62" t="s">
        <v>79</v>
      </c>
      <c r="E62">
        <v>18</v>
      </c>
      <c r="F62" t="str">
        <f t="shared" si="0"/>
        <v>Level OK</v>
      </c>
      <c r="G62" t="str">
        <f t="shared" si="1"/>
        <v>Cost OK</v>
      </c>
    </row>
    <row r="63" spans="1:7" x14ac:dyDescent="0.2">
      <c r="A63" t="s">
        <v>86</v>
      </c>
      <c r="B63" s="1">
        <v>5.5</v>
      </c>
      <c r="C63" t="s">
        <v>10</v>
      </c>
      <c r="D63" t="s">
        <v>79</v>
      </c>
      <c r="E63">
        <v>110</v>
      </c>
      <c r="F63" t="str">
        <f t="shared" si="0"/>
        <v>Level OK</v>
      </c>
      <c r="G63" t="str">
        <f t="shared" si="1"/>
        <v>Cost OK</v>
      </c>
    </row>
    <row r="64" spans="1:7" x14ac:dyDescent="0.2">
      <c r="A64" t="s">
        <v>63</v>
      </c>
      <c r="B64" s="1">
        <v>14.95</v>
      </c>
      <c r="C64" t="s">
        <v>50</v>
      </c>
      <c r="D64" t="s">
        <v>4</v>
      </c>
      <c r="E64">
        <v>7</v>
      </c>
      <c r="F64" t="str">
        <f t="shared" si="0"/>
        <v>Order</v>
      </c>
      <c r="G64" t="str">
        <f t="shared" si="1"/>
        <v>Cost OK</v>
      </c>
    </row>
    <row r="65" spans="1:13" x14ac:dyDescent="0.2">
      <c r="A65" t="s">
        <v>54</v>
      </c>
      <c r="B65" s="1">
        <v>9.39</v>
      </c>
      <c r="C65" t="s">
        <v>55</v>
      </c>
      <c r="D65" t="s">
        <v>4</v>
      </c>
      <c r="E65">
        <v>57</v>
      </c>
      <c r="F65" t="str">
        <f t="shared" si="0"/>
        <v>Level OK</v>
      </c>
      <c r="G65" t="str">
        <f t="shared" si="1"/>
        <v>Cost OK</v>
      </c>
    </row>
    <row r="66" spans="1:13" x14ac:dyDescent="0.2">
      <c r="A66" t="s">
        <v>56</v>
      </c>
      <c r="B66" s="1">
        <v>14.29</v>
      </c>
      <c r="C66" t="s">
        <v>55</v>
      </c>
      <c r="D66" t="s">
        <v>4</v>
      </c>
      <c r="E66">
        <v>29</v>
      </c>
      <c r="F66" t="str">
        <f t="shared" si="0"/>
        <v>Level OK</v>
      </c>
      <c r="G66" t="str">
        <f t="shared" si="1"/>
        <v>Cost OK</v>
      </c>
    </row>
    <row r="67" spans="1:13" x14ac:dyDescent="0.2">
      <c r="A67" t="s">
        <v>34</v>
      </c>
      <c r="B67" s="1">
        <v>12.74</v>
      </c>
      <c r="C67" t="s">
        <v>13</v>
      </c>
      <c r="D67" t="s">
        <v>31</v>
      </c>
      <c r="E67">
        <v>89</v>
      </c>
      <c r="F67" t="str">
        <f t="shared" si="0"/>
        <v>Level OK</v>
      </c>
      <c r="G67" t="str">
        <f t="shared" si="1"/>
        <v>Cost OK</v>
      </c>
    </row>
    <row r="68" spans="1:13" x14ac:dyDescent="0.2">
      <c r="A68" t="s">
        <v>61</v>
      </c>
      <c r="B68" s="1">
        <v>22.25</v>
      </c>
      <c r="C68" t="s">
        <v>50</v>
      </c>
      <c r="D68" t="s">
        <v>4</v>
      </c>
      <c r="E68">
        <v>14</v>
      </c>
      <c r="F68" t="str">
        <f>IF(E68&lt;10,"Order","Level OK")</f>
        <v>Level OK</v>
      </c>
      <c r="G68" t="str">
        <f t="shared" si="1"/>
        <v>Cost OK</v>
      </c>
    </row>
    <row r="69" spans="1:13" x14ac:dyDescent="0.2">
      <c r="A69" t="s">
        <v>37</v>
      </c>
      <c r="B69" s="1">
        <v>3.59</v>
      </c>
      <c r="C69" t="s">
        <v>10</v>
      </c>
      <c r="D69" t="s">
        <v>20</v>
      </c>
      <c r="E69">
        <v>120</v>
      </c>
      <c r="F69" t="str">
        <f t="shared" si="0"/>
        <v>Level OK</v>
      </c>
      <c r="G69" t="str">
        <f t="shared" si="1"/>
        <v>Cost OK</v>
      </c>
    </row>
    <row r="70" spans="1:13" x14ac:dyDescent="0.2">
      <c r="A70" t="s">
        <v>58</v>
      </c>
      <c r="B70" s="1">
        <v>4.79</v>
      </c>
      <c r="C70" t="s">
        <v>50</v>
      </c>
      <c r="D70" t="s">
        <v>4</v>
      </c>
      <c r="E70">
        <v>12</v>
      </c>
      <c r="F70" t="str">
        <f t="shared" si="0"/>
        <v>Level OK</v>
      </c>
      <c r="G70" t="str">
        <f t="shared" si="1"/>
        <v>Cost OK</v>
      </c>
    </row>
    <row r="71" spans="1:13" x14ac:dyDescent="0.2">
      <c r="A71" t="s">
        <v>62</v>
      </c>
      <c r="B71" s="1">
        <v>29.39</v>
      </c>
      <c r="C71" t="s">
        <v>50</v>
      </c>
      <c r="D71" t="s">
        <v>4</v>
      </c>
      <c r="E71">
        <v>9</v>
      </c>
      <c r="F71" t="str">
        <f t="shared" si="0"/>
        <v>Order</v>
      </c>
      <c r="G71" t="str">
        <f t="shared" si="1"/>
        <v>Cost OK</v>
      </c>
    </row>
    <row r="72" spans="1:13" x14ac:dyDescent="0.2">
      <c r="A72" t="s">
        <v>43</v>
      </c>
      <c r="B72" s="1">
        <v>3.79</v>
      </c>
      <c r="C72" t="s">
        <v>10</v>
      </c>
      <c r="D72" t="s">
        <v>20</v>
      </c>
      <c r="E72">
        <v>130</v>
      </c>
      <c r="F72" t="str">
        <f t="shared" si="0"/>
        <v>Level OK</v>
      </c>
      <c r="G72" t="str">
        <f t="shared" si="1"/>
        <v>Cost OK</v>
      </c>
    </row>
    <row r="73" spans="1:13" x14ac:dyDescent="0.2">
      <c r="A73" t="s">
        <v>28</v>
      </c>
      <c r="B73" s="1">
        <v>5.85</v>
      </c>
      <c r="C73" t="s">
        <v>10</v>
      </c>
      <c r="D73" t="s">
        <v>20</v>
      </c>
      <c r="E73">
        <v>73</v>
      </c>
      <c r="F73" t="str">
        <f t="shared" si="0"/>
        <v>Level OK</v>
      </c>
      <c r="G73" t="str">
        <f t="shared" si="1"/>
        <v>Cost OK</v>
      </c>
    </row>
    <row r="74" spans="1:13" x14ac:dyDescent="0.2">
      <c r="A74" t="s">
        <v>46</v>
      </c>
      <c r="B74" s="1">
        <v>58.89</v>
      </c>
      <c r="C74" t="s">
        <v>47</v>
      </c>
      <c r="D74" t="s">
        <v>4</v>
      </c>
      <c r="E74">
        <v>8</v>
      </c>
      <c r="F74" t="str">
        <f t="shared" ref="F74:F77" si="2">IF(E74&lt;10,"Order","Level OK")</f>
        <v>Order</v>
      </c>
      <c r="G74" t="str">
        <f t="shared" ref="G74:G77" si="3">IF(B74&gt;30,"Check new supplier","Cost OK")</f>
        <v>Check new supplier</v>
      </c>
    </row>
    <row r="75" spans="1:13" x14ac:dyDescent="0.2">
      <c r="A75" t="s">
        <v>57</v>
      </c>
      <c r="B75" s="1">
        <v>27.99</v>
      </c>
      <c r="C75" t="s">
        <v>55</v>
      </c>
      <c r="D75" t="s">
        <v>4</v>
      </c>
      <c r="E75">
        <v>76</v>
      </c>
      <c r="F75" t="str">
        <f t="shared" si="2"/>
        <v>Level OK</v>
      </c>
      <c r="G75" t="str">
        <f t="shared" si="3"/>
        <v>Cost OK</v>
      </c>
    </row>
    <row r="76" spans="1:13" x14ac:dyDescent="0.2">
      <c r="A76" t="s">
        <v>45</v>
      </c>
      <c r="B76" s="1">
        <v>5.72</v>
      </c>
      <c r="C76" t="s">
        <v>14</v>
      </c>
      <c r="D76" t="s">
        <v>7</v>
      </c>
      <c r="E76">
        <v>18</v>
      </c>
      <c r="F76" t="str">
        <f t="shared" si="2"/>
        <v>Level OK</v>
      </c>
      <c r="G76" t="str">
        <f t="shared" si="3"/>
        <v>Cost OK</v>
      </c>
    </row>
    <row r="77" spans="1:13" x14ac:dyDescent="0.2">
      <c r="A77" t="s">
        <v>29</v>
      </c>
      <c r="B77" s="1">
        <v>8.92</v>
      </c>
      <c r="C77" t="s">
        <v>10</v>
      </c>
      <c r="D77" t="s">
        <v>20</v>
      </c>
      <c r="E77">
        <v>144</v>
      </c>
      <c r="F77" t="str">
        <f t="shared" si="2"/>
        <v>Level OK</v>
      </c>
      <c r="G77" t="str">
        <f t="shared" si="3"/>
        <v>Cost OK</v>
      </c>
    </row>
    <row r="80" spans="1:13" x14ac:dyDescent="0.2">
      <c r="M80" t="s">
        <v>113</v>
      </c>
    </row>
  </sheetData>
  <sortState ref="A9:G77">
    <sortCondition ref="B2:B60"/>
  </sortState>
  <mergeCells count="3">
    <mergeCell ref="A1:H1"/>
    <mergeCell ref="A2:H2"/>
    <mergeCell ref="B4:C6"/>
  </mergeCells>
  <conditionalFormatting sqref="F9:F77">
    <cfRule type="containsText" dxfId="3" priority="3" operator="containsText" text="Order">
      <formula>NOT(ISERROR(SEARCH("Order",F9)))</formula>
    </cfRule>
  </conditionalFormatting>
  <conditionalFormatting sqref="G9:G77">
    <cfRule type="containsText" dxfId="2" priority="2" operator="containsText" text="Check new supplier">
      <formula>NOT(ISERROR(SEARCH("Check new supplier",G9)))</formula>
    </cfRule>
  </conditionalFormatting>
  <conditionalFormatting sqref="E9:E7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{E21A2A16-7A17-41A2-BC0C-4D01CA78AC74}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1A2A16-7A17-41A2-BC0C-4D01CA78AC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E9:E77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Normal="100" workbookViewId="0">
      <selection activeCell="A5" sqref="A5"/>
    </sheetView>
  </sheetViews>
  <sheetFormatPr defaultColWidth="8.69921875" defaultRowHeight="14.25" x14ac:dyDescent="0.2"/>
  <cols>
    <col min="1" max="1" width="14.09765625" customWidth="1"/>
  </cols>
  <sheetData>
    <row r="1" spans="1:6" ht="19.5" x14ac:dyDescent="0.25">
      <c r="A1" s="24" t="s">
        <v>91</v>
      </c>
      <c r="B1" s="24"/>
      <c r="C1" s="24"/>
      <c r="D1" s="24"/>
      <c r="E1" s="24"/>
      <c r="F1" s="24"/>
    </row>
    <row r="3" spans="1:6" ht="15" x14ac:dyDescent="0.2">
      <c r="A3" s="32" t="s">
        <v>110</v>
      </c>
      <c r="B3" s="32"/>
      <c r="C3" s="32"/>
      <c r="D3" s="32"/>
      <c r="E3" s="32"/>
      <c r="F3" s="32"/>
    </row>
    <row r="5" spans="1:6" ht="29.25" thickBot="1" x14ac:dyDescent="0.25">
      <c r="A5" s="9" t="s">
        <v>5</v>
      </c>
      <c r="B5" s="9" t="s">
        <v>98</v>
      </c>
      <c r="C5" s="9" t="s">
        <v>99</v>
      </c>
      <c r="D5" s="9" t="s">
        <v>100</v>
      </c>
      <c r="E5" s="9" t="s">
        <v>101</v>
      </c>
      <c r="F5" s="9" t="s">
        <v>112</v>
      </c>
    </row>
    <row r="6" spans="1:6" x14ac:dyDescent="0.2">
      <c r="A6" t="s">
        <v>59</v>
      </c>
      <c r="B6" s="10">
        <v>58</v>
      </c>
      <c r="C6" s="10">
        <v>60</v>
      </c>
      <c r="D6" s="10">
        <v>75</v>
      </c>
      <c r="E6" s="10">
        <v>85</v>
      </c>
    </row>
    <row r="7" spans="1:6" x14ac:dyDescent="0.2">
      <c r="A7" t="s">
        <v>49</v>
      </c>
      <c r="B7" s="10">
        <v>74</v>
      </c>
      <c r="C7" s="10">
        <v>86</v>
      </c>
      <c r="D7" s="10">
        <v>95</v>
      </c>
      <c r="E7" s="10">
        <v>87</v>
      </c>
    </row>
    <row r="8" spans="1:6" x14ac:dyDescent="0.2">
      <c r="A8" t="s">
        <v>51</v>
      </c>
      <c r="B8" s="10">
        <v>72</v>
      </c>
      <c r="C8" s="10">
        <v>97</v>
      </c>
      <c r="D8" s="10">
        <v>85</v>
      </c>
      <c r="E8" s="10">
        <v>87</v>
      </c>
    </row>
    <row r="9" spans="1:6" x14ac:dyDescent="0.2">
      <c r="A9" t="s">
        <v>52</v>
      </c>
      <c r="B9" s="10">
        <v>64</v>
      </c>
      <c r="C9" s="10">
        <v>95</v>
      </c>
      <c r="D9" s="10">
        <v>85</v>
      </c>
      <c r="E9" s="10">
        <v>73</v>
      </c>
    </row>
    <row r="10" spans="1:6" x14ac:dyDescent="0.2">
      <c r="A10" t="s">
        <v>66</v>
      </c>
      <c r="B10" s="10">
        <v>16</v>
      </c>
      <c r="C10" s="10">
        <v>21</v>
      </c>
      <c r="D10" s="10">
        <v>22</v>
      </c>
      <c r="E10" s="10">
        <v>21</v>
      </c>
    </row>
    <row r="11" spans="1:6" x14ac:dyDescent="0.2">
      <c r="A11" t="s">
        <v>68</v>
      </c>
      <c r="B11" s="10">
        <v>96</v>
      </c>
      <c r="C11" s="10">
        <v>87</v>
      </c>
      <c r="D11" s="10">
        <v>106</v>
      </c>
      <c r="E11" s="10">
        <v>105</v>
      </c>
    </row>
    <row r="12" spans="1:6" x14ac:dyDescent="0.2">
      <c r="A12" t="s">
        <v>71</v>
      </c>
      <c r="B12" s="10">
        <v>45</v>
      </c>
      <c r="C12" s="10">
        <v>42</v>
      </c>
      <c r="D12" s="10">
        <v>52</v>
      </c>
      <c r="E12" s="10">
        <v>55</v>
      </c>
    </row>
    <row r="13" spans="1:6" x14ac:dyDescent="0.2">
      <c r="A13" t="s">
        <v>72</v>
      </c>
      <c r="B13" s="10">
        <v>25</v>
      </c>
      <c r="C13" s="10">
        <v>27</v>
      </c>
      <c r="D13" s="10">
        <v>33</v>
      </c>
      <c r="E13" s="10">
        <v>35</v>
      </c>
    </row>
    <row r="14" spans="1:6" x14ac:dyDescent="0.2">
      <c r="A14" t="s">
        <v>64</v>
      </c>
      <c r="B14" s="10">
        <v>23</v>
      </c>
      <c r="C14" s="10">
        <v>37</v>
      </c>
      <c r="D14" s="10">
        <v>24</v>
      </c>
      <c r="E14" s="10">
        <v>38</v>
      </c>
    </row>
    <row r="15" spans="1:6" x14ac:dyDescent="0.2">
      <c r="A15" t="s">
        <v>65</v>
      </c>
      <c r="B15" s="10">
        <v>52</v>
      </c>
      <c r="C15" s="10">
        <v>56</v>
      </c>
      <c r="D15" s="10">
        <v>66</v>
      </c>
      <c r="E15" s="10">
        <v>75</v>
      </c>
    </row>
    <row r="16" spans="1:6" x14ac:dyDescent="0.2">
      <c r="A16" t="s">
        <v>53</v>
      </c>
      <c r="B16" s="10">
        <v>14</v>
      </c>
      <c r="C16" s="10">
        <v>15</v>
      </c>
      <c r="D16" s="10">
        <v>17</v>
      </c>
      <c r="E16" s="10">
        <v>21</v>
      </c>
    </row>
    <row r="17" spans="1:6" x14ac:dyDescent="0.2">
      <c r="A17" t="s">
        <v>63</v>
      </c>
      <c r="B17" s="10">
        <v>15</v>
      </c>
      <c r="C17" s="10">
        <v>12</v>
      </c>
      <c r="D17" s="10">
        <v>16</v>
      </c>
      <c r="E17" s="10">
        <v>17</v>
      </c>
    </row>
    <row r="18" spans="1:6" x14ac:dyDescent="0.2">
      <c r="A18" t="s">
        <v>58</v>
      </c>
      <c r="B18" s="10">
        <v>77</v>
      </c>
      <c r="C18" s="10">
        <v>81</v>
      </c>
      <c r="D18" s="10">
        <v>45</v>
      </c>
      <c r="E18" s="10">
        <v>96</v>
      </c>
    </row>
    <row r="19" spans="1:6" x14ac:dyDescent="0.2">
      <c r="A19" t="s">
        <v>62</v>
      </c>
      <c r="B19" s="10">
        <v>29</v>
      </c>
      <c r="C19" s="10">
        <v>32</v>
      </c>
      <c r="D19" s="10">
        <v>38</v>
      </c>
      <c r="E19" s="10">
        <v>43</v>
      </c>
    </row>
    <row r="23" spans="1:6" ht="15" x14ac:dyDescent="0.2">
      <c r="A23" s="32" t="s">
        <v>111</v>
      </c>
      <c r="B23" s="32"/>
      <c r="C23" s="32"/>
      <c r="D23" s="32"/>
      <c r="E23" s="32"/>
      <c r="F23" s="32"/>
    </row>
    <row r="25" spans="1:6" ht="29.25" thickBot="1" x14ac:dyDescent="0.25">
      <c r="A25" s="9" t="s">
        <v>10</v>
      </c>
      <c r="B25" s="9" t="s">
        <v>98</v>
      </c>
      <c r="C25" s="9" t="s">
        <v>99</v>
      </c>
      <c r="D25" s="9" t="s">
        <v>100</v>
      </c>
      <c r="E25" s="9" t="s">
        <v>101</v>
      </c>
      <c r="F25" s="9" t="s">
        <v>112</v>
      </c>
    </row>
    <row r="26" spans="1:6" x14ac:dyDescent="0.2">
      <c r="A26" t="s">
        <v>102</v>
      </c>
      <c r="B26" s="10">
        <v>4060</v>
      </c>
      <c r="C26" s="10">
        <v>6810</v>
      </c>
      <c r="D26" s="10">
        <v>3274</v>
      </c>
      <c r="E26" s="10">
        <v>3371</v>
      </c>
    </row>
    <row r="27" spans="1:6" x14ac:dyDescent="0.2">
      <c r="A27" t="s">
        <v>103</v>
      </c>
      <c r="B27" s="10">
        <v>9656</v>
      </c>
      <c r="C27" s="10">
        <v>9412</v>
      </c>
      <c r="D27" s="10">
        <v>6183</v>
      </c>
      <c r="E27" s="10">
        <v>7053</v>
      </c>
    </row>
    <row r="28" spans="1:6" x14ac:dyDescent="0.2">
      <c r="A28" t="s">
        <v>104</v>
      </c>
      <c r="B28" s="10">
        <v>302</v>
      </c>
      <c r="C28" s="10">
        <v>195</v>
      </c>
      <c r="D28" s="10">
        <v>159</v>
      </c>
      <c r="E28" s="10">
        <v>177</v>
      </c>
    </row>
    <row r="29" spans="1:6" x14ac:dyDescent="0.2">
      <c r="A29" t="s">
        <v>105</v>
      </c>
      <c r="B29" s="10">
        <v>6025</v>
      </c>
      <c r="C29" s="10">
        <v>7440</v>
      </c>
      <c r="D29" s="10">
        <v>6457</v>
      </c>
      <c r="E29" s="10">
        <v>4923</v>
      </c>
    </row>
    <row r="30" spans="1:6" x14ac:dyDescent="0.2">
      <c r="A30" t="s">
        <v>106</v>
      </c>
      <c r="B30" s="10">
        <v>886</v>
      </c>
      <c r="C30" s="10">
        <v>622</v>
      </c>
      <c r="D30" s="10">
        <v>899</v>
      </c>
      <c r="E30" s="10">
        <v>590</v>
      </c>
    </row>
    <row r="31" spans="1:6" x14ac:dyDescent="0.2">
      <c r="A31" t="s">
        <v>14</v>
      </c>
      <c r="B31" s="10">
        <v>184</v>
      </c>
      <c r="C31" s="10">
        <v>175</v>
      </c>
      <c r="D31" s="10">
        <v>169</v>
      </c>
      <c r="E31" s="10">
        <v>188</v>
      </c>
    </row>
    <row r="32" spans="1:6" x14ac:dyDescent="0.2">
      <c r="A32" t="s">
        <v>107</v>
      </c>
      <c r="B32" s="10">
        <v>64</v>
      </c>
      <c r="C32" s="10">
        <v>84</v>
      </c>
      <c r="D32" s="10">
        <v>76</v>
      </c>
      <c r="E32" s="10">
        <v>86</v>
      </c>
    </row>
    <row r="33" spans="1:5" x14ac:dyDescent="0.2">
      <c r="A33" t="s">
        <v>108</v>
      </c>
      <c r="B33" s="10">
        <v>137</v>
      </c>
      <c r="C33" s="10">
        <v>106</v>
      </c>
      <c r="D33" s="10">
        <v>110</v>
      </c>
      <c r="E33" s="10">
        <v>158</v>
      </c>
    </row>
    <row r="36" spans="1:5" x14ac:dyDescent="0.2">
      <c r="A36" s="2" t="s">
        <v>87</v>
      </c>
      <c r="B36" s="11">
        <f ca="1">TODAY()</f>
        <v>43208</v>
      </c>
    </row>
  </sheetData>
  <mergeCells count="3">
    <mergeCell ref="A1:F1"/>
    <mergeCell ref="A3:F3"/>
    <mergeCell ref="A23:F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H22" sqref="H22"/>
    </sheetView>
  </sheetViews>
  <sheetFormatPr defaultColWidth="8.69921875" defaultRowHeight="14.25" x14ac:dyDescent="0.2"/>
  <cols>
    <col min="1" max="1" width="16.69921875" customWidth="1"/>
    <col min="2" max="4" width="9.09765625" customWidth="1"/>
    <col min="5" max="5" width="6.69921875" customWidth="1"/>
    <col min="6" max="6" width="16.69921875" customWidth="1"/>
    <col min="7" max="9" width="9.09765625" customWidth="1"/>
  </cols>
  <sheetData>
    <row r="1" spans="1:9" ht="19.5" x14ac:dyDescent="0.25">
      <c r="A1" s="24" t="s">
        <v>74</v>
      </c>
      <c r="B1" s="24"/>
      <c r="C1" s="24"/>
      <c r="D1" s="24"/>
      <c r="F1" s="24" t="s">
        <v>74</v>
      </c>
      <c r="G1" s="24"/>
      <c r="H1" s="24"/>
      <c r="I1" s="24"/>
    </row>
    <row r="3" spans="1:9" ht="15" x14ac:dyDescent="0.2">
      <c r="A3" s="32" t="s">
        <v>92</v>
      </c>
      <c r="B3" s="32"/>
      <c r="C3" s="32"/>
      <c r="D3" s="32"/>
      <c r="F3" s="32" t="s">
        <v>90</v>
      </c>
      <c r="G3" s="32"/>
      <c r="H3" s="32"/>
      <c r="I3" s="32"/>
    </row>
    <row r="4" spans="1:9" ht="43.5" thickBot="1" x14ac:dyDescent="0.25">
      <c r="A4" s="8" t="s">
        <v>87</v>
      </c>
      <c r="B4" s="9" t="s">
        <v>88</v>
      </c>
      <c r="C4" s="9" t="s">
        <v>3</v>
      </c>
      <c r="D4" s="9" t="s">
        <v>89</v>
      </c>
      <c r="E4" s="3"/>
      <c r="F4" s="8" t="s">
        <v>87</v>
      </c>
      <c r="G4" s="9" t="s">
        <v>88</v>
      </c>
      <c r="H4" s="9" t="s">
        <v>3</v>
      </c>
      <c r="I4" s="9" t="s">
        <v>89</v>
      </c>
    </row>
    <row r="5" spans="1:9" x14ac:dyDescent="0.2">
      <c r="A5" s="4">
        <v>41640</v>
      </c>
      <c r="B5" s="5">
        <v>9</v>
      </c>
      <c r="C5" s="6">
        <v>36</v>
      </c>
      <c r="D5" s="6">
        <f>B5*C5</f>
        <v>324</v>
      </c>
      <c r="F5" s="4">
        <v>41640</v>
      </c>
      <c r="G5" s="5">
        <v>15</v>
      </c>
      <c r="H5" s="6">
        <v>22</v>
      </c>
      <c r="I5" s="6">
        <f>G5*H5</f>
        <v>330</v>
      </c>
    </row>
    <row r="6" spans="1:9" x14ac:dyDescent="0.2">
      <c r="A6" s="4">
        <v>41699</v>
      </c>
      <c r="B6" s="5">
        <v>15</v>
      </c>
      <c r="C6" s="6">
        <v>38</v>
      </c>
      <c r="D6" s="6">
        <f t="shared" ref="D6:D24" si="0">B6*C6</f>
        <v>570</v>
      </c>
      <c r="F6" s="4">
        <v>41699</v>
      </c>
      <c r="G6" s="5">
        <v>27</v>
      </c>
      <c r="H6" s="6">
        <v>22</v>
      </c>
      <c r="I6" s="6">
        <f t="shared" ref="I6:I17" si="1">G6*H6</f>
        <v>594</v>
      </c>
    </row>
    <row r="7" spans="1:9" x14ac:dyDescent="0.2">
      <c r="A7" s="4">
        <v>41730</v>
      </c>
      <c r="B7" s="5">
        <v>22</v>
      </c>
      <c r="C7" s="6">
        <v>40</v>
      </c>
      <c r="D7" s="6">
        <f t="shared" si="0"/>
        <v>880</v>
      </c>
      <c r="F7" s="4">
        <v>41730</v>
      </c>
      <c r="G7" s="5">
        <v>45</v>
      </c>
      <c r="H7" s="6">
        <v>25</v>
      </c>
      <c r="I7" s="6">
        <f t="shared" si="1"/>
        <v>1125</v>
      </c>
    </row>
    <row r="8" spans="1:9" x14ac:dyDescent="0.2">
      <c r="A8" s="4">
        <v>41760</v>
      </c>
      <c r="B8" s="5">
        <v>24</v>
      </c>
      <c r="C8" s="6">
        <v>40</v>
      </c>
      <c r="D8" s="6">
        <f t="shared" si="0"/>
        <v>960</v>
      </c>
      <c r="F8" s="4">
        <v>41760</v>
      </c>
      <c r="G8" s="5">
        <v>95</v>
      </c>
      <c r="H8" s="6">
        <v>25</v>
      </c>
      <c r="I8" s="6">
        <f t="shared" si="1"/>
        <v>2375</v>
      </c>
    </row>
    <row r="9" spans="1:9" x14ac:dyDescent="0.2">
      <c r="A9" s="4">
        <v>41791</v>
      </c>
      <c r="B9" s="5">
        <v>10</v>
      </c>
      <c r="C9" s="6">
        <v>40</v>
      </c>
      <c r="D9" s="6">
        <f t="shared" si="0"/>
        <v>400</v>
      </c>
      <c r="F9" s="4">
        <v>41791</v>
      </c>
      <c r="G9" s="5">
        <v>86</v>
      </c>
      <c r="H9" s="6">
        <v>25</v>
      </c>
      <c r="I9" s="6">
        <f t="shared" si="1"/>
        <v>2150</v>
      </c>
    </row>
    <row r="10" spans="1:9" x14ac:dyDescent="0.2">
      <c r="A10" s="4">
        <v>41821</v>
      </c>
      <c r="B10" s="5">
        <v>21</v>
      </c>
      <c r="C10" s="6">
        <v>40</v>
      </c>
      <c r="D10" s="6">
        <f t="shared" si="0"/>
        <v>840</v>
      </c>
      <c r="F10" s="4">
        <v>41821</v>
      </c>
      <c r="G10" s="5">
        <v>66</v>
      </c>
      <c r="H10" s="6">
        <v>25</v>
      </c>
      <c r="I10" s="6">
        <f t="shared" si="1"/>
        <v>1650</v>
      </c>
    </row>
    <row r="11" spans="1:9" x14ac:dyDescent="0.2">
      <c r="A11" s="4">
        <v>41852</v>
      </c>
      <c r="B11" s="5">
        <v>32</v>
      </c>
      <c r="C11" s="6">
        <v>41</v>
      </c>
      <c r="D11" s="6">
        <f t="shared" si="0"/>
        <v>1312</v>
      </c>
      <c r="F11" s="4">
        <v>41883</v>
      </c>
      <c r="G11" s="5">
        <v>22</v>
      </c>
      <c r="H11" s="6">
        <v>26</v>
      </c>
      <c r="I11" s="6">
        <f t="shared" si="1"/>
        <v>572</v>
      </c>
    </row>
    <row r="12" spans="1:9" x14ac:dyDescent="0.2">
      <c r="A12" s="4">
        <v>41883</v>
      </c>
      <c r="B12" s="5">
        <v>22</v>
      </c>
      <c r="C12" s="6">
        <v>41</v>
      </c>
      <c r="D12" s="6">
        <f t="shared" si="0"/>
        <v>902</v>
      </c>
      <c r="F12" s="4">
        <v>41913</v>
      </c>
      <c r="G12" s="5">
        <v>12</v>
      </c>
      <c r="H12" s="6">
        <v>30</v>
      </c>
      <c r="I12" s="6">
        <f t="shared" si="1"/>
        <v>360</v>
      </c>
    </row>
    <row r="13" spans="1:9" x14ac:dyDescent="0.2">
      <c r="A13" s="4">
        <v>41913</v>
      </c>
      <c r="B13" s="5">
        <v>32</v>
      </c>
      <c r="C13" s="6">
        <v>41</v>
      </c>
      <c r="D13" s="6">
        <f t="shared" si="0"/>
        <v>1312</v>
      </c>
      <c r="F13" s="4">
        <v>41944</v>
      </c>
      <c r="G13" s="5">
        <v>10</v>
      </c>
      <c r="H13" s="6">
        <v>28</v>
      </c>
      <c r="I13" s="6">
        <f t="shared" si="1"/>
        <v>280</v>
      </c>
    </row>
    <row r="14" spans="1:9" x14ac:dyDescent="0.2">
      <c r="A14" s="4">
        <v>41944</v>
      </c>
      <c r="B14" s="5">
        <v>13</v>
      </c>
      <c r="C14" s="6">
        <v>43</v>
      </c>
      <c r="D14" s="6">
        <f t="shared" si="0"/>
        <v>559</v>
      </c>
      <c r="F14" s="4">
        <v>41974</v>
      </c>
      <c r="G14" s="5">
        <v>13</v>
      </c>
      <c r="H14" s="6">
        <v>28</v>
      </c>
      <c r="I14" s="6">
        <f t="shared" si="1"/>
        <v>364</v>
      </c>
    </row>
    <row r="15" spans="1:9" x14ac:dyDescent="0.2">
      <c r="A15" s="4">
        <v>42005</v>
      </c>
      <c r="B15" s="5">
        <v>16</v>
      </c>
      <c r="C15" s="6">
        <v>43</v>
      </c>
      <c r="D15" s="6">
        <f t="shared" si="0"/>
        <v>688</v>
      </c>
      <c r="F15" s="4">
        <v>42005</v>
      </c>
      <c r="G15" s="5">
        <v>13</v>
      </c>
      <c r="H15" s="6">
        <v>28</v>
      </c>
      <c r="I15" s="6">
        <f t="shared" si="1"/>
        <v>364</v>
      </c>
    </row>
    <row r="16" spans="1:9" x14ac:dyDescent="0.2">
      <c r="A16" s="4">
        <v>42064</v>
      </c>
      <c r="B16" s="5">
        <v>29</v>
      </c>
      <c r="C16" s="6">
        <v>44</v>
      </c>
      <c r="D16" s="6">
        <f t="shared" si="0"/>
        <v>1276</v>
      </c>
      <c r="F16" s="4">
        <v>42036</v>
      </c>
      <c r="G16" s="5">
        <v>16</v>
      </c>
      <c r="H16" s="6">
        <v>29</v>
      </c>
      <c r="I16" s="6">
        <f t="shared" si="1"/>
        <v>464</v>
      </c>
    </row>
    <row r="17" spans="1:9" x14ac:dyDescent="0.2">
      <c r="A17" s="4">
        <v>42095</v>
      </c>
      <c r="B17" s="5">
        <v>25</v>
      </c>
      <c r="C17" s="6">
        <v>44</v>
      </c>
      <c r="D17" s="6">
        <f t="shared" si="0"/>
        <v>1100</v>
      </c>
      <c r="F17" s="4">
        <v>42064</v>
      </c>
      <c r="G17" s="5">
        <v>29</v>
      </c>
      <c r="H17" s="6">
        <v>29</v>
      </c>
      <c r="I17" s="6">
        <f t="shared" si="1"/>
        <v>841</v>
      </c>
    </row>
    <row r="18" spans="1:9" x14ac:dyDescent="0.2">
      <c r="A18" s="4">
        <v>42125</v>
      </c>
      <c r="B18" s="5">
        <v>31</v>
      </c>
      <c r="C18" s="6">
        <v>44</v>
      </c>
      <c r="D18" s="6">
        <f t="shared" si="0"/>
        <v>1364</v>
      </c>
    </row>
    <row r="19" spans="1:9" x14ac:dyDescent="0.2">
      <c r="A19" s="4">
        <v>42156</v>
      </c>
      <c r="B19" s="5">
        <v>35</v>
      </c>
      <c r="C19" s="6">
        <v>47</v>
      </c>
      <c r="D19" s="6">
        <f t="shared" si="0"/>
        <v>1645</v>
      </c>
    </row>
    <row r="20" spans="1:9" x14ac:dyDescent="0.2">
      <c r="A20" s="4">
        <v>42186</v>
      </c>
      <c r="B20" s="5">
        <v>22</v>
      </c>
      <c r="C20" s="6">
        <v>47</v>
      </c>
      <c r="D20" s="6">
        <f t="shared" si="0"/>
        <v>1034</v>
      </c>
    </row>
    <row r="21" spans="1:9" x14ac:dyDescent="0.2">
      <c r="A21" s="4">
        <v>42217</v>
      </c>
      <c r="B21" s="5">
        <v>20</v>
      </c>
      <c r="C21" s="6">
        <v>50</v>
      </c>
      <c r="D21" s="6">
        <f t="shared" si="0"/>
        <v>1000</v>
      </c>
    </row>
    <row r="22" spans="1:9" x14ac:dyDescent="0.2">
      <c r="A22" s="4">
        <v>42248</v>
      </c>
      <c r="B22" s="5">
        <v>15</v>
      </c>
      <c r="C22" s="6">
        <v>49</v>
      </c>
      <c r="D22" s="6">
        <f t="shared" si="0"/>
        <v>735</v>
      </c>
    </row>
    <row r="23" spans="1:9" x14ac:dyDescent="0.2">
      <c r="A23" s="4">
        <v>42278</v>
      </c>
      <c r="B23" s="5">
        <v>10</v>
      </c>
      <c r="C23" s="6">
        <v>45</v>
      </c>
      <c r="D23" s="6">
        <f t="shared" si="0"/>
        <v>450</v>
      </c>
    </row>
    <row r="24" spans="1:9" x14ac:dyDescent="0.2">
      <c r="A24" s="4">
        <v>42309</v>
      </c>
      <c r="B24" s="5">
        <v>8</v>
      </c>
      <c r="C24" s="6">
        <v>48</v>
      </c>
      <c r="D24" s="6">
        <f t="shared" si="0"/>
        <v>384</v>
      </c>
    </row>
    <row r="27" spans="1:9" x14ac:dyDescent="0.2">
      <c r="A27" s="12" t="s">
        <v>87</v>
      </c>
      <c r="B27" s="33">
        <f ca="1">NOW()</f>
        <v>43208.58355625</v>
      </c>
      <c r="C27" s="34"/>
    </row>
    <row r="28" spans="1:9" x14ac:dyDescent="0.2">
      <c r="A28" s="13" t="s">
        <v>93</v>
      </c>
      <c r="B28" s="14">
        <f>COUNT(A5:A24)</f>
        <v>20</v>
      </c>
      <c r="C28" s="15"/>
      <c r="F28" s="16" t="s">
        <v>93</v>
      </c>
      <c r="G28" s="17">
        <f>COUNT(F5:F17)</f>
        <v>13</v>
      </c>
    </row>
  </sheetData>
  <mergeCells count="5">
    <mergeCell ref="A1:D1"/>
    <mergeCell ref="A3:D3"/>
    <mergeCell ref="F1:I1"/>
    <mergeCell ref="F3:I3"/>
    <mergeCell ref="B27:C27"/>
  </mergeCells>
  <conditionalFormatting sqref="D5:D2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{CBCDC153-9BA7-4ADB-BA89-A7B7CE68A2A0}</x14:id>
        </ext>
      </extLst>
    </cfRule>
  </conditionalFormatting>
  <conditionalFormatting sqref="I5:I1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{638CDBC4-2D93-44EA-8191-91E23E1BBFAF}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CDC153-9BA7-4ADB-BA89-A7B7CE68A2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D5:D24</xm:sqref>
        </x14:conditionalFormatting>
        <x14:conditionalFormatting xmlns:xm="http://schemas.microsoft.com/office/excel/2006/main">
          <x14:cfRule type="dataBar" id="{638CDBC4-2D93-44EA-8191-91E23E1BBF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I5:I17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2009-06-17T21:52:10Z</outs:dateTime>
      <outs:isPinned>true</outs:isPinned>
    </outs:relatedDate>
    <outs:relatedDate>
      <outs:type>2</outs:type>
      <outs:displayName>Created</outs:displayName>
      <outs:dateTime>2008-02-17T21:04:52Z</outs:dateTime>
      <outs:isPinned>true</outs:isPinned>
    </outs:relatedDate>
    <outs:relatedDate>
      <outs:type>4</outs:type>
      <outs:displayName>Last Printed</outs:displayName>
      <outs:dateTime>2008-12-28T18:27:24Z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Skills for Success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CNM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64E4B1C9-B991-4525-AC29-184F46B1D9B9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Donations</vt:lpstr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Skills for Success</dc:creator>
  <cp:lastModifiedBy>Kunming Zhu</cp:lastModifiedBy>
  <cp:lastPrinted>2012-08-26T02:05:30Z</cp:lastPrinted>
  <dcterms:created xsi:type="dcterms:W3CDTF">2008-02-17T21:04:52Z</dcterms:created>
  <dcterms:modified xsi:type="dcterms:W3CDTF">2018-04-18T21:03:28Z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3e7b9806-65c4-4697-ae4a-d80c37ca90be</vt:lpwstr>
  </property>
</Properties>
</file>