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 activeTab="1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4" l="1"/>
  <c r="E5" i="4"/>
  <c r="G5" i="4" l="1"/>
  <c r="H5" i="4" s="1"/>
  <c r="J5" i="4" s="1"/>
  <c r="I5" i="4"/>
  <c r="F4" i="4"/>
  <c r="E4" i="4"/>
  <c r="F3" i="4"/>
  <c r="E3" i="4"/>
  <c r="G4" i="4" l="1"/>
  <c r="H4" i="4" s="1"/>
  <c r="J4" i="4" s="1"/>
  <c r="G3" i="4"/>
  <c r="H3" i="4" s="1"/>
  <c r="J3" i="4"/>
  <c r="I3" i="4"/>
  <c r="B26" i="2"/>
  <c r="B27" i="2" s="1"/>
  <c r="I4" i="4" l="1"/>
  <c r="B28" i="2"/>
  <c r="E2" i="4" l="1"/>
  <c r="E40" i="2" s="1"/>
  <c r="F2" i="4"/>
  <c r="F40" i="2" s="1"/>
  <c r="E36" i="2"/>
  <c r="F37" i="2" l="1"/>
  <c r="F36" i="2"/>
  <c r="F39" i="2"/>
  <c r="F38" i="2"/>
  <c r="G2" i="4"/>
  <c r="G36" i="2" s="1"/>
  <c r="E37" i="2"/>
  <c r="E39" i="2"/>
  <c r="E38" i="2"/>
  <c r="B29" i="2"/>
  <c r="H2" i="4" l="1"/>
  <c r="J2" i="4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<sst xmlns="http://schemas.openxmlformats.org/spreadsheetml/2006/main" count="29" uniqueCount="22">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</sst>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Sheet1!$I$2:$I$5</c:f>
              <c:numCache>
                <c:formatCode>0.000</c:formatCode>
                <c:ptCount val="4"/>
                <c:pt idx="0">
                  <c:v>4.1020202022204595</c:v>
                </c:pt>
                <c:pt idx="1">
                  <c:v>3.9735812132819301</c:v>
                </c:pt>
                <c:pt idx="2">
                  <c:v>4.1020202022204595</c:v>
                </c:pt>
                <c:pt idx="3">
                  <c:v>3.9735812132819301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Sheet1!$J$2:$J$5</c:f>
              <c:numCache>
                <c:formatCode>0.000</c:formatCode>
                <c:ptCount val="4"/>
                <c:pt idx="0">
                  <c:v>4.1020202022204595</c:v>
                </c:pt>
                <c:pt idx="1">
                  <c:v>3.9735812132819301</c:v>
                </c:pt>
                <c:pt idx="2">
                  <c:v>4.1427703967198672</c:v>
                </c:pt>
                <c:pt idx="3">
                  <c:v>4.0100862267688537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84608"/>
        <c:axId val="52541056"/>
      </c:lineChart>
      <c:catAx>
        <c:axId val="540846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52541056"/>
        <c:crosses val="autoZero"/>
        <c:auto val="1"/>
        <c:lblAlgn val="ctr"/>
        <c:lblOffset val="100"/>
        <c:noMultiLvlLbl val="0"/>
      </c:catAx>
      <c:valAx>
        <c:axId val="5254105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40846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E2" sqref="E2:E5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42838.495833333334</v>
      </c>
      <c r="B2">
        <v>1</v>
      </c>
      <c r="C2" s="12">
        <v>42838.538888888892</v>
      </c>
      <c r="D2">
        <v>33</v>
      </c>
      <c r="E2" s="11">
        <f t="shared" ref="E2" si="0">C2-A2</f>
        <v>4.3055555557657499E-2</v>
      </c>
      <c r="F2">
        <f t="shared" ref="F2" si="1">D2-B2+1</f>
        <v>33</v>
      </c>
      <c r="G2" s="2">
        <f t="shared" ref="G2" si="2">F2/(E2*24*60)</f>
        <v>0.53225806449014457</v>
      </c>
      <c r="H2" s="2">
        <f t="shared" ref="H2" si="3">G2*60</f>
        <v>31.935483869408674</v>
      </c>
      <c r="I2" s="2">
        <f>Sheet2!$B$25/MEDIAN($H$2:H2)</f>
        <v>4.1020202022204595</v>
      </c>
      <c r="J2" s="2">
        <f>Sheet2!$B$25/AVERAGE($H$2:H2)</f>
        <v>4.1020202022204595</v>
      </c>
    </row>
    <row r="3" spans="1:10" x14ac:dyDescent="0.25">
      <c r="A3" s="12">
        <v>42839.543055555558</v>
      </c>
      <c r="B3">
        <v>34</v>
      </c>
      <c r="C3" s="12">
        <v>42839.584722222222</v>
      </c>
      <c r="D3">
        <v>67</v>
      </c>
      <c r="E3" s="11">
        <f t="shared" ref="E3" si="4">C3-A3</f>
        <v>4.1666666664241347E-2</v>
      </c>
      <c r="F3">
        <f t="shared" ref="F3" si="5">D3-B3+1</f>
        <v>34</v>
      </c>
      <c r="G3" s="2">
        <f t="shared" ref="G3" si="6">F3/(E3*24*60)</f>
        <v>0.56666666669965104</v>
      </c>
      <c r="H3" s="2">
        <f t="shared" ref="H3" si="7">G3*60</f>
        <v>34.00000000197906</v>
      </c>
      <c r="I3" s="2">
        <f>Sheet2!$B$25/MEDIAN($H$2:H3)</f>
        <v>3.9735812132819301</v>
      </c>
      <c r="J3" s="2">
        <f>Sheet2!$B$25/AVERAGE($H$2:H3)</f>
        <v>3.9735812132819301</v>
      </c>
    </row>
    <row r="4" spans="1:10" x14ac:dyDescent="0.25">
      <c r="A4" s="12">
        <v>42839.584722222222</v>
      </c>
      <c r="B4">
        <v>68</v>
      </c>
      <c r="C4" s="12">
        <v>42839.623611111114</v>
      </c>
      <c r="D4">
        <v>94</v>
      </c>
      <c r="E4" s="11">
        <f t="shared" ref="E4" si="8">C4-A4</f>
        <v>3.888888889196096E-2</v>
      </c>
      <c r="F4">
        <f t="shared" ref="F4" si="9">D4-B4+1</f>
        <v>27</v>
      </c>
      <c r="G4" s="2">
        <f t="shared" ref="G4" si="10">F4/(E4*24*60)</f>
        <v>0.48214285710476973</v>
      </c>
      <c r="H4" s="2">
        <f t="shared" ref="H4" si="11">G4*60</f>
        <v>28.928571426286183</v>
      </c>
      <c r="I4" s="2">
        <f>Sheet2!$B$25/MEDIAN($H$2:H4)</f>
        <v>4.1020202022204595</v>
      </c>
      <c r="J4" s="2">
        <f>Sheet2!$B$25/AVERAGE($H$2:H4)</f>
        <v>4.1427703967198672</v>
      </c>
    </row>
    <row r="5" spans="1:10" x14ac:dyDescent="0.25">
      <c r="A5" s="12">
        <v>42840.723611111112</v>
      </c>
      <c r="B5">
        <v>95</v>
      </c>
      <c r="C5" s="12">
        <v>42840.76666666667</v>
      </c>
      <c r="D5">
        <v>131</v>
      </c>
      <c r="E5" s="11">
        <f t="shared" ref="E5" si="12">C5-A5</f>
        <v>4.3055555557657499E-2</v>
      </c>
      <c r="F5">
        <f t="shared" ref="F5" si="13">D5-B5+1</f>
        <v>37</v>
      </c>
      <c r="G5" s="2">
        <f t="shared" ref="G5" si="14">F5/(E5*24*60)</f>
        <v>0.59677419351925298</v>
      </c>
      <c r="H5" s="2">
        <f t="shared" ref="H5" si="15">G5*60</f>
        <v>35.806451611155182</v>
      </c>
      <c r="I5" s="2">
        <f>Sheet2!$B$25/MEDIAN($H$2:H5)</f>
        <v>3.9735812132819301</v>
      </c>
      <c r="J5" s="2">
        <f>Sheet2!$B$25/AVERAGE($H$2:H5)</f>
        <v>4.0100862267688537</v>
      </c>
    </row>
    <row r="6" spans="1:10" x14ac:dyDescent="0.25">
      <c r="A6" s="12"/>
      <c r="C6" s="12"/>
      <c r="I6" s="2"/>
      <c r="J6" s="2"/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tabSelected="1" workbookViewId="0">
      <selection activeCell="A41" sqref="A4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131</v>
      </c>
    </row>
    <row r="26" spans="1:2" x14ac:dyDescent="0.25">
      <c r="A26" t="s">
        <v>20</v>
      </c>
      <c r="B26">
        <f>MAX(Sheet1!D2:D1000)</f>
        <v>131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3.9735812132819301</v>
      </c>
    </row>
    <row r="31" spans="1:2" x14ac:dyDescent="0.25">
      <c r="A31" s="3" t="s">
        <v>12</v>
      </c>
      <c r="B31" s="4">
        <f>B25/H39</f>
        <v>4.0100862267688537</v>
      </c>
    </row>
    <row r="32" spans="1:2" x14ac:dyDescent="0.25">
      <c r="A32" t="s">
        <v>11</v>
      </c>
      <c r="B32" s="2">
        <f>ABS(B30-B31)</f>
        <v>3.6505013486923588E-2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3.888888889196096E-2</v>
      </c>
      <c r="F36" s="4">
        <f>MIN(Sheet1!F2:F1000)</f>
        <v>27</v>
      </c>
      <c r="G36" s="4">
        <f>MIN(Sheet1!G2:G1000)</f>
        <v>0.48214285710476973</v>
      </c>
      <c r="H36" s="4">
        <f>MIN(Sheet1!H2:H1000)</f>
        <v>28.928571426286183</v>
      </c>
    </row>
    <row r="37" spans="1:8" x14ac:dyDescent="0.25">
      <c r="D37" t="s">
        <v>3</v>
      </c>
      <c r="E37" s="11">
        <f>MAX(Sheet1!E2:E1000)</f>
        <v>4.3055555557657499E-2</v>
      </c>
      <c r="F37" s="4">
        <f>MAX(Sheet1!F2:F1000)</f>
        <v>37</v>
      </c>
      <c r="G37" s="4">
        <f>MAX(Sheet1!G2:G1000)</f>
        <v>0.59677419351925298</v>
      </c>
      <c r="H37" s="4">
        <f>MAX(Sheet1!H2:H1000)</f>
        <v>35.806451611155182</v>
      </c>
    </row>
    <row r="38" spans="1:8" x14ac:dyDescent="0.25">
      <c r="D38" t="s">
        <v>2</v>
      </c>
      <c r="E38" s="11">
        <f>MEDIAN(Sheet1!E2:E1000)</f>
        <v>4.2361111110949423E-2</v>
      </c>
      <c r="F38" s="4">
        <f>MEDIAN(Sheet1!F2:F1000)</f>
        <v>33.5</v>
      </c>
      <c r="G38" s="4">
        <f>MEDIAN(Sheet1!G2:G1000)</f>
        <v>0.54946236559489781</v>
      </c>
      <c r="H38" s="4">
        <f>MEDIAN(Sheet1!H2:H1000)</f>
        <v>32.967741935693866</v>
      </c>
    </row>
    <row r="39" spans="1:8" x14ac:dyDescent="0.25">
      <c r="D39" t="s">
        <v>1</v>
      </c>
      <c r="E39" s="11">
        <f>AVERAGE(Sheet1!E2:E1000)</f>
        <v>4.1666666667879326E-2</v>
      </c>
      <c r="F39" s="4">
        <f>AVERAGE(Sheet1!F2:F1000)</f>
        <v>32.75</v>
      </c>
      <c r="G39" s="4">
        <f>AVERAGE(Sheet1!G2:G1000)</f>
        <v>0.54446044545345451</v>
      </c>
      <c r="H39" s="4">
        <f>AVERAGE(Sheet1!H2:H1000)</f>
        <v>32.667626727207278</v>
      </c>
    </row>
    <row r="40" spans="1:8" x14ac:dyDescent="0.25">
      <c r="D40" t="s">
        <v>0</v>
      </c>
      <c r="E40" s="3" t="str">
        <f>TEXT(SUM(Sheet1!E2:E1000), "d:h:mm:ss")</f>
        <v>0:4:00:00</v>
      </c>
      <c r="F40" s="4">
        <f>SUM(Sheet1!F2:F1000)</f>
        <v>131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2017-10-09T12:09:49Z</dcterms:modified>
</cp:coreProperties>
</file>