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80" yWindow="570" windowWidth="27555" windowHeight="1224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4" l="1"/>
  <c r="E10" i="4"/>
  <c r="F9" i="4"/>
  <c r="E9" i="4"/>
  <c r="F8" i="4"/>
  <c r="E8" i="4"/>
  <c r="F7" i="4"/>
  <c r="E7" i="4"/>
  <c r="G10" i="4" l="1"/>
  <c r="H10" i="4" s="1"/>
  <c r="J10" i="4"/>
  <c r="I10" i="4"/>
  <c r="G9" i="4"/>
  <c r="H9" i="4" s="1"/>
  <c r="I9" i="4" s="1"/>
  <c r="G8" i="4"/>
  <c r="H8" i="4" s="1"/>
  <c r="J9" i="4" s="1"/>
  <c r="I8" i="4"/>
  <c r="J8" i="4"/>
  <c r="G7" i="4"/>
  <c r="H7" i="4" s="1"/>
  <c r="J7" i="4"/>
  <c r="I7" i="4"/>
  <c r="J3" i="4" l="1"/>
  <c r="J4" i="4"/>
  <c r="J5" i="4"/>
  <c r="J6" i="4"/>
  <c r="I3" i="4"/>
  <c r="I4" i="4"/>
  <c r="I5" i="4"/>
  <c r="I6" i="4"/>
  <c r="F6" i="4" l="1"/>
  <c r="E6" i="4"/>
  <c r="G6" i="4" l="1"/>
  <c r="H6" i="4" s="1"/>
  <c r="F5" i="4" l="1"/>
  <c r="E5" i="4"/>
  <c r="F4" i="4"/>
  <c r="E4" i="4"/>
  <c r="G5" i="4" l="1"/>
  <c r="H5" i="4" s="1"/>
  <c r="G4" i="4"/>
  <c r="H4" i="4" s="1"/>
  <c r="F3" i="4" l="1"/>
  <c r="E3" i="4"/>
  <c r="G3" i="4" l="1"/>
  <c r="H3" i="4" s="1"/>
  <c r="B26" i="2"/>
  <c r="B27" i="2" s="1"/>
  <c r="B28" i="2" l="1"/>
  <c r="E2" i="4" l="1"/>
  <c r="E40" i="2" s="1"/>
  <c r="F2" i="4"/>
  <c r="E36" i="2"/>
  <c r="G2" i="4" l="1"/>
  <c r="G36" i="2" s="1"/>
  <c r="F36" i="2"/>
  <c r="F38" i="2"/>
  <c r="F37" i="2"/>
  <c r="F39" i="2"/>
  <c r="F40" i="2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<sst xmlns="http://schemas.openxmlformats.org/spreadsheetml/2006/main" count="29" uniqueCount="22">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</sst>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</c:f>
              <c:numCache>
                <c:formatCode>0.000</c:formatCode>
                <c:ptCount val="9"/>
                <c:pt idx="0">
                  <c:v>18.148148149581782</c:v>
                </c:pt>
                <c:pt idx="1">
                  <c:v>18.336798337178053</c:v>
                </c:pt>
                <c:pt idx="2">
                  <c:v>18.148148149581782</c:v>
                </c:pt>
                <c:pt idx="3">
                  <c:v>15.068175226179065</c:v>
                </c:pt>
                <c:pt idx="4">
                  <c:v>18.148148149581782</c:v>
                </c:pt>
                <c:pt idx="5">
                  <c:v>18.336798337178053</c:v>
                </c:pt>
                <c:pt idx="6">
                  <c:v>18.148148149581782</c:v>
                </c:pt>
                <c:pt idx="7">
                  <c:v>18.336798337178053</c:v>
                </c:pt>
                <c:pt idx="8">
                  <c:v>18.529411763986847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</c:f>
              <c:numCache>
                <c:formatCode>0.000</c:formatCode>
                <c:ptCount val="9"/>
                <c:pt idx="0">
                  <c:v>18.148148149581782</c:v>
                </c:pt>
                <c:pt idx="1">
                  <c:v>18.336798337178053</c:v>
                </c:pt>
                <c:pt idx="2">
                  <c:v>13.922778241664286</c:v>
                </c:pt>
                <c:pt idx="3">
                  <c:v>13.647113777783904</c:v>
                </c:pt>
                <c:pt idx="4">
                  <c:v>16.166853582418373</c:v>
                </c:pt>
                <c:pt idx="5">
                  <c:v>17.554788274085823</c:v>
                </c:pt>
                <c:pt idx="6">
                  <c:v>17.321383951855186</c:v>
                </c:pt>
                <c:pt idx="7">
                  <c:v>17.52442503357091</c:v>
                </c:pt>
                <c:pt idx="8">
                  <c:v>17.664629320485247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3744"/>
        <c:axId val="53138496"/>
      </c:lineChart>
      <c:catAx>
        <c:axId val="1147837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3138496"/>
        <c:crosses val="autoZero"/>
        <c:auto val="1"/>
        <c:lblAlgn val="ctr"/>
        <c:lblOffset val="100"/>
        <c:noMultiLvlLbl val="0"/>
      </c:catAx>
      <c:valAx>
        <c:axId val="531384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4783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42945.035416666666</v>
      </c>
      <c r="B2">
        <v>-3</v>
      </c>
      <c r="C2" s="12">
        <v>42945.074305555558</v>
      </c>
      <c r="D2">
        <v>14</v>
      </c>
      <c r="E2" s="11">
        <f t="shared" ref="E2" si="0">C2-A2</f>
        <v>3.888888889196096E-2</v>
      </c>
      <c r="F2">
        <f t="shared" ref="F2" si="1">D2-B2+1</f>
        <v>18</v>
      </c>
      <c r="G2" s="2">
        <f t="shared" ref="G2" si="2">F2/(E2*24*60)</f>
        <v>0.32142857140317982</v>
      </c>
      <c r="H2" s="2">
        <f t="shared" ref="H2" si="3">G2*60</f>
        <v>19.285714284190789</v>
      </c>
      <c r="I2" s="2">
        <f>Sheet2!$B$25/MEDIAN($H$2:H2)</f>
        <v>18.148148149581782</v>
      </c>
      <c r="J2" s="2">
        <f>Sheet2!$B$25/AVERAGE($H$2:H2)</f>
        <v>18.148148149581782</v>
      </c>
    </row>
    <row r="3" spans="1:10" x14ac:dyDescent="0.25">
      <c r="A3" s="12">
        <v>42945.948611111111</v>
      </c>
      <c r="B3">
        <v>15</v>
      </c>
      <c r="C3" s="12">
        <v>42945.986111111109</v>
      </c>
      <c r="D3">
        <v>31</v>
      </c>
      <c r="E3" s="11">
        <f t="shared" ref="E3:E4" si="4">C3-A3</f>
        <v>3.7499999998544808E-2</v>
      </c>
      <c r="F3">
        <f t="shared" ref="F3:F4" si="5">D3-B3+1</f>
        <v>17</v>
      </c>
      <c r="G3" s="2">
        <f t="shared" ref="G3:G4" si="6">F3/(E3*24*60)</f>
        <v>0.31481481482703122</v>
      </c>
      <c r="H3" s="2">
        <f t="shared" ref="H3:H4" si="7">G3*60</f>
        <v>18.888888889621875</v>
      </c>
      <c r="I3" s="2">
        <f>Sheet2!$B$25/MEDIAN($H$2:H3)</f>
        <v>18.336798337178053</v>
      </c>
      <c r="J3" s="2">
        <f>Sheet2!$B$25/AVERAGE($H$2:H3)</f>
        <v>18.336798337178053</v>
      </c>
    </row>
    <row r="4" spans="1:10" x14ac:dyDescent="0.25">
      <c r="A4" s="12">
        <v>42951.041666666664</v>
      </c>
      <c r="B4">
        <v>32</v>
      </c>
      <c r="C4" s="12">
        <v>42951.081944444442</v>
      </c>
      <c r="D4">
        <v>67</v>
      </c>
      <c r="E4" s="11">
        <f t="shared" si="4"/>
        <v>4.0277777778101154E-2</v>
      </c>
      <c r="F4">
        <f t="shared" si="5"/>
        <v>36</v>
      </c>
      <c r="G4" s="2">
        <f t="shared" si="6"/>
        <v>0.62068965516743047</v>
      </c>
      <c r="H4" s="2">
        <f t="shared" si="7"/>
        <v>37.241379310045829</v>
      </c>
      <c r="I4" s="2">
        <f>Sheet2!$B$25/MEDIAN($H$2:H4)</f>
        <v>18.148148149581782</v>
      </c>
      <c r="J4" s="2">
        <f>Sheet2!$B$25/AVERAGE($H$2:H4)</f>
        <v>13.922778241664286</v>
      </c>
    </row>
    <row r="5" spans="1:10" x14ac:dyDescent="0.25">
      <c r="A5" s="12">
        <v>42957.981249999997</v>
      </c>
      <c r="B5">
        <v>68</v>
      </c>
      <c r="C5" s="12">
        <v>42958.018055555556</v>
      </c>
      <c r="D5">
        <v>91</v>
      </c>
      <c r="E5" s="11">
        <f t="shared" ref="E5" si="8">C5-A5</f>
        <v>3.680555555911269E-2</v>
      </c>
      <c r="F5">
        <f t="shared" ref="F5" si="9">D5-B5+1</f>
        <v>24</v>
      </c>
      <c r="G5" s="2">
        <f t="shared" ref="G5" si="10">F5/(E5*24*60)</f>
        <v>0.45283018863548075</v>
      </c>
      <c r="H5" s="2">
        <f t="shared" ref="H5" si="11">G5*60</f>
        <v>27.169811318128843</v>
      </c>
      <c r="I5" s="2">
        <f>Sheet2!$B$25/MEDIAN($H$2:H5)</f>
        <v>15.068175226179065</v>
      </c>
      <c r="J5" s="2">
        <f>Sheet2!$B$25/AVERAGE($H$2:H5)</f>
        <v>13.647113777783904</v>
      </c>
    </row>
    <row r="6" spans="1:10" x14ac:dyDescent="0.25">
      <c r="A6" s="12">
        <v>42958.626388888886</v>
      </c>
      <c r="B6">
        <v>92</v>
      </c>
      <c r="C6" s="12">
        <v>42958.663194444445</v>
      </c>
      <c r="D6">
        <v>96</v>
      </c>
      <c r="E6" s="11">
        <f t="shared" ref="E6" si="12">C6-A6</f>
        <v>3.680555555911269E-2</v>
      </c>
      <c r="F6">
        <f t="shared" ref="F6" si="13">D6-B6+1</f>
        <v>5</v>
      </c>
      <c r="G6" s="2">
        <f t="shared" ref="G6" si="14">F6/(E6*24*60)</f>
        <v>9.4339622632391817E-2</v>
      </c>
      <c r="H6" s="2">
        <f t="shared" ref="H6" si="15">G6*60</f>
        <v>5.660377357943509</v>
      </c>
      <c r="I6" s="2">
        <f>Sheet2!$B$25/MEDIAN($H$2:H6)</f>
        <v>18.148148149581782</v>
      </c>
      <c r="J6" s="2">
        <f>Sheet2!$B$25/AVERAGE($H$2:H6)</f>
        <v>16.166853582418373</v>
      </c>
    </row>
    <row r="7" spans="1:10" x14ac:dyDescent="0.25">
      <c r="A7" s="12">
        <v>42965.033333333333</v>
      </c>
      <c r="B7">
        <v>267</v>
      </c>
      <c r="C7" s="12">
        <v>42965.073611111111</v>
      </c>
      <c r="D7">
        <v>277</v>
      </c>
      <c r="E7" s="11">
        <f t="shared" ref="E7" si="16">C7-A7</f>
        <v>4.0277777778101154E-2</v>
      </c>
      <c r="F7">
        <f t="shared" ref="F7" si="17">D7-B7+1</f>
        <v>11</v>
      </c>
      <c r="G7" s="2">
        <f t="shared" ref="G7" si="18">F7/(E7*24*60)</f>
        <v>0.18965517241227042</v>
      </c>
      <c r="H7" s="2">
        <f t="shared" ref="H7" si="19">G7*60</f>
        <v>11.379310344736226</v>
      </c>
      <c r="I7" s="2">
        <f>Sheet2!$B$25/MEDIAN($H$2:H7)</f>
        <v>18.336798337178053</v>
      </c>
      <c r="J7" s="2">
        <f>Sheet2!$B$25/AVERAGE($H$2:H7)</f>
        <v>17.554788274085823</v>
      </c>
    </row>
    <row r="8" spans="1:10" x14ac:dyDescent="0.25">
      <c r="A8" s="12">
        <v>42965.666666666664</v>
      </c>
      <c r="B8">
        <v>278</v>
      </c>
      <c r="C8" s="12">
        <v>42965.681944444441</v>
      </c>
      <c r="D8">
        <v>285</v>
      </c>
      <c r="E8" s="11">
        <f t="shared" ref="E8" si="20">C8-A8</f>
        <v>1.5277777776645962E-2</v>
      </c>
      <c r="F8">
        <f t="shared" ref="F8" si="21">D8-B8+1</f>
        <v>8</v>
      </c>
      <c r="G8" s="2">
        <f t="shared" ref="G8" si="22">F8/(E8*24*60)</f>
        <v>0.36363636366330271</v>
      </c>
      <c r="H8" s="2">
        <f t="shared" ref="H8" si="23">G8*60</f>
        <v>21.818181819798163</v>
      </c>
      <c r="I8" s="2">
        <f>Sheet2!$B$25/MEDIAN($H$2:H8)</f>
        <v>18.148148149581782</v>
      </c>
      <c r="J8" s="2">
        <f>Sheet2!$B$25/AVERAGE($H$2:H8)</f>
        <v>17.321383951855186</v>
      </c>
    </row>
    <row r="9" spans="1:10" x14ac:dyDescent="0.25">
      <c r="A9" s="12">
        <v>42965.931944444441</v>
      </c>
      <c r="B9">
        <v>286</v>
      </c>
      <c r="C9" s="12">
        <v>42965.956944444442</v>
      </c>
      <c r="D9">
        <v>296</v>
      </c>
      <c r="E9" s="11">
        <f t="shared" ref="E9" si="24">C9-A9</f>
        <v>2.5000000001455192E-2</v>
      </c>
      <c r="F9">
        <f t="shared" ref="F9" si="25">D9-B9+1</f>
        <v>11</v>
      </c>
      <c r="G9" s="2">
        <f t="shared" ref="G9" si="26">F9/(E9*24*60)</f>
        <v>0.30555555553776986</v>
      </c>
      <c r="H9" s="2">
        <f t="shared" ref="H9" si="27">G9*60</f>
        <v>18.333333332266193</v>
      </c>
      <c r="I9" s="2">
        <f>Sheet2!$B$25/MEDIAN($H$2:H9)</f>
        <v>18.336798337178053</v>
      </c>
      <c r="J9" s="2">
        <f>Sheet2!$B$25/AVERAGE($H$2:H9)</f>
        <v>17.52442503357091</v>
      </c>
    </row>
    <row r="10" spans="1:10" x14ac:dyDescent="0.25">
      <c r="A10" s="12">
        <v>42965.821527777778</v>
      </c>
      <c r="B10">
        <v>297</v>
      </c>
      <c r="C10" s="12">
        <v>42965.859722222223</v>
      </c>
      <c r="D10">
        <v>313</v>
      </c>
      <c r="E10" s="11">
        <f t="shared" ref="E10" si="28">C10-A10</f>
        <v>3.8194444445252884E-2</v>
      </c>
      <c r="F10">
        <f t="shared" ref="F10" si="29">D10-B10+1</f>
        <v>17</v>
      </c>
      <c r="G10" s="2">
        <f t="shared" ref="G10" si="30">F10/(E10*24*60)</f>
        <v>0.30909090908436676</v>
      </c>
      <c r="H10" s="2">
        <f t="shared" ref="H10" si="31">G10*60</f>
        <v>18.545454545062007</v>
      </c>
      <c r="I10" s="2">
        <f>Sheet2!$B$25/MEDIAN($H$2:H10)</f>
        <v>18.529411763986847</v>
      </c>
      <c r="J10" s="2">
        <f>Sheet2!$B$25/AVERAGE($H$2:H10)</f>
        <v>17.664629320485247</v>
      </c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350</v>
      </c>
    </row>
    <row r="26" spans="1:2" x14ac:dyDescent="0.25">
      <c r="A26" t="s">
        <v>20</v>
      </c>
      <c r="B26">
        <f>MAX(Sheet1!D2:D1000)</f>
        <v>313</v>
      </c>
    </row>
    <row r="27" spans="1:2" x14ac:dyDescent="0.25">
      <c r="A27" t="s">
        <v>21</v>
      </c>
      <c r="B27" s="4">
        <f>B26/B25*100</f>
        <v>89.428571428571431</v>
      </c>
    </row>
    <row r="28" spans="1:2" x14ac:dyDescent="0.25">
      <c r="A28" t="s">
        <v>16</v>
      </c>
      <c r="B28">
        <f>B25-B26</f>
        <v>37</v>
      </c>
    </row>
    <row r="29" spans="1:2" x14ac:dyDescent="0.25">
      <c r="A29" t="s">
        <v>14</v>
      </c>
      <c r="B29" s="4">
        <f>B28/B25*100</f>
        <v>10.571428571428571</v>
      </c>
    </row>
    <row r="30" spans="1:2" x14ac:dyDescent="0.25">
      <c r="A30" t="s">
        <v>13</v>
      </c>
      <c r="B30" s="4">
        <f>B25/H38</f>
        <v>18.529411763986847</v>
      </c>
    </row>
    <row r="31" spans="1:2" x14ac:dyDescent="0.25">
      <c r="A31" s="3" t="s">
        <v>12</v>
      </c>
      <c r="B31" s="4">
        <f>B25/H39</f>
        <v>17.664629320485247</v>
      </c>
    </row>
    <row r="32" spans="1:2" x14ac:dyDescent="0.25">
      <c r="A32" t="s">
        <v>11</v>
      </c>
      <c r="B32" s="2">
        <f>ABS(B30-B31)</f>
        <v>0.86478244350159983</v>
      </c>
    </row>
    <row r="33" spans="1:8" x14ac:dyDescent="0.25">
      <c r="A33" t="s">
        <v>10</v>
      </c>
      <c r="B33" s="2">
        <f>B28/H38</f>
        <v>1.9588235293357523</v>
      </c>
    </row>
    <row r="34" spans="1:8" x14ac:dyDescent="0.25">
      <c r="A34" t="s">
        <v>9</v>
      </c>
      <c r="B34" s="2">
        <f>B28/H39</f>
        <v>1.8674036710227262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1.5277777776645962E-2</v>
      </c>
      <c r="F36" s="4">
        <f>MIN(Sheet1!F2:F1000)</f>
        <v>5</v>
      </c>
      <c r="G36" s="4">
        <f>MIN(Sheet1!G2:G1000)</f>
        <v>9.4339622632391817E-2</v>
      </c>
      <c r="H36" s="4">
        <f>MIN(Sheet1!H2:H1000)</f>
        <v>5.660377357943509</v>
      </c>
    </row>
    <row r="37" spans="1:8" x14ac:dyDescent="0.25">
      <c r="D37" t="s">
        <v>3</v>
      </c>
      <c r="E37" s="11">
        <f>MAX(Sheet1!E2:E1000)</f>
        <v>4.0277777778101154E-2</v>
      </c>
      <c r="F37" s="4">
        <f>MAX(Sheet1!F2:F1000)</f>
        <v>36</v>
      </c>
      <c r="G37" s="4">
        <f>MAX(Sheet1!G2:G1000)</f>
        <v>0.62068965516743047</v>
      </c>
      <c r="H37" s="4">
        <f>MAX(Sheet1!H2:H1000)</f>
        <v>37.241379310045829</v>
      </c>
    </row>
    <row r="38" spans="1:8" x14ac:dyDescent="0.25">
      <c r="D38" t="s">
        <v>2</v>
      </c>
      <c r="E38" s="11">
        <f>MEDIAN(Sheet1!E2:E1000)</f>
        <v>3.7499999998544808E-2</v>
      </c>
      <c r="F38" s="4">
        <f>MEDIAN(Sheet1!F2:F1000)</f>
        <v>17</v>
      </c>
      <c r="G38" s="4">
        <f>MEDIAN(Sheet1!G2:G1000)</f>
        <v>0.31481481482703122</v>
      </c>
      <c r="H38" s="4">
        <f>MEDIAN(Sheet1!H2:H1000)</f>
        <v>18.888888889621875</v>
      </c>
    </row>
    <row r="39" spans="1:8" x14ac:dyDescent="0.25">
      <c r="D39" t="s">
        <v>1</v>
      </c>
      <c r="E39" s="11">
        <f>AVERAGE(Sheet1!E2:E1000)</f>
        <v>3.4336419754254166E-2</v>
      </c>
      <c r="F39" s="4">
        <f>AVERAGE(Sheet1!F2:F1000)</f>
        <v>16.333333333333332</v>
      </c>
      <c r="G39" s="4">
        <f>AVERAGE(Sheet1!G2:G1000)</f>
        <v>0.33022676148480268</v>
      </c>
      <c r="H39" s="4">
        <f>AVERAGE(Sheet1!H2:H1000)</f>
        <v>19.81360568908816</v>
      </c>
    </row>
    <row r="40" spans="1:8" x14ac:dyDescent="0.25">
      <c r="D40" t="s">
        <v>0</v>
      </c>
      <c r="E40" s="3" t="str">
        <f>TEXT(SUM(Sheet1!E2:E1000), "d:h:mm:ss")</f>
        <v>0:7:25:00</v>
      </c>
      <c r="F40" s="4">
        <f>SUM(Sheet1!F2:F1000)</f>
        <v>147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2017-10-09T12:08:50Z</dcterms:modified>
</cp:coreProperties>
</file>