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4" l="1"/>
  <c r="E10" i="4"/>
  <c r="G10" i="4" l="1"/>
  <c r="H10" i="4" s="1"/>
  <c r="J10" i="4"/>
  <c r="I10" i="4"/>
  <c r="F9" i="4" l="1"/>
  <c r="E9" i="4"/>
  <c r="G9" i="4" l="1"/>
  <c r="H9" i="4" s="1"/>
  <c r="J9" i="4" s="1"/>
  <c r="I9" i="4"/>
  <c r="F8" i="4"/>
  <c r="E8" i="4"/>
  <c r="F7" i="4"/>
  <c r="E7" i="4"/>
  <c r="G8" i="4" l="1"/>
  <c r="H8" i="4" s="1"/>
  <c r="I8" i="4"/>
  <c r="J8" i="4"/>
  <c r="G7" i="4"/>
  <c r="H7" i="4" s="1"/>
  <c r="J7" i="4"/>
  <c r="I7" i="4"/>
  <c r="F6" i="4"/>
  <c r="E6" i="4"/>
  <c r="G6" i="4" l="1"/>
  <c r="H6" i="4" s="1"/>
  <c r="J6" i="4"/>
  <c r="I6" i="4"/>
  <c r="F5" i="4"/>
  <c r="E5" i="4"/>
  <c r="F4" i="4"/>
  <c r="E4" i="4"/>
  <c r="G5" i="4" l="1"/>
  <c r="H5" i="4" s="1"/>
  <c r="J5" i="4" s="1"/>
  <c r="G4" i="4"/>
  <c r="H4" i="4" s="1"/>
  <c r="J4" i="4"/>
  <c r="I4" i="4"/>
  <c r="F3" i="4"/>
  <c r="E3" i="4"/>
  <c r="E2" i="4"/>
  <c r="I5" i="4" l="1"/>
  <c r="G3" i="4"/>
  <c r="H3" i="4" s="1"/>
  <c r="B26" i="2"/>
  <c r="B27" i="2" s="1"/>
  <c r="B28" i="2" l="1"/>
  <c r="E40" i="2" l="1"/>
  <c r="F2" i="4"/>
  <c r="F40" i="2" s="1"/>
  <c r="F37" i="2" l="1"/>
  <c r="F38" i="2"/>
  <c r="F39" i="2"/>
  <c r="F36" i="2"/>
  <c r="E36" i="2"/>
  <c r="G2" i="4"/>
  <c r="G36" i="2" s="1"/>
  <c r="E37" i="2"/>
  <c r="E39" i="2"/>
  <c r="E38" i="2"/>
  <c r="B29" i="2"/>
  <c r="H2" i="4" l="1"/>
  <c r="G37" i="2"/>
  <c r="G39" i="2"/>
  <c r="G38" i="2"/>
  <c r="I2" i="4"/>
  <c r="J2" i="4" l="1"/>
  <c r="I3" i="4"/>
  <c r="J3" i="4"/>
  <c r="H38" i="2"/>
  <c r="H36" i="2"/>
  <c r="H39" i="2"/>
  <c r="B34" i="2" s="1"/>
  <c r="H37" i="2"/>
  <c r="B31" i="2" l="1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<sst xmlns="http://schemas.openxmlformats.org/spreadsheetml/2006/main" count="29" uniqueCount="22">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</sst>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3.964583333668998</c:v>
                </c:pt>
                <c:pt idx="1">
                  <c:v>5.1863731659699264</c:v>
                </c:pt>
                <c:pt idx="2">
                  <c:v>7.496666666935198</c:v>
                </c:pt>
                <c:pt idx="3">
                  <c:v>7.6805675807576526</c:v>
                </c:pt>
                <c:pt idx="4">
                  <c:v>7.496666666935198</c:v>
                </c:pt>
                <c:pt idx="5">
                  <c:v>7.4171967017286402</c:v>
                </c:pt>
                <c:pt idx="6">
                  <c:v>7.3393939386005504</c:v>
                </c:pt>
                <c:pt idx="7">
                  <c:v>7.3393939392871363</c:v>
                </c:pt>
                <c:pt idx="8">
                  <c:v>7.3393939399737231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3.964583333668998</c:v>
                </c:pt>
                <c:pt idx="1">
                  <c:v>5.1863731659699264</c:v>
                </c:pt>
                <c:pt idx="2">
                  <c:v>5.8521656563445452</c:v>
                </c:pt>
                <c:pt idx="3">
                  <c:v>6.3089689333131425</c:v>
                </c:pt>
                <c:pt idx="4">
                  <c:v>6.4912383233924791</c:v>
                </c:pt>
                <c:pt idx="5">
                  <c:v>6.5401856207595133</c:v>
                </c:pt>
                <c:pt idx="6">
                  <c:v>6.5113191377882478</c:v>
                </c:pt>
                <c:pt idx="7">
                  <c:v>6.6044635771472109</c:v>
                </c:pt>
                <c:pt idx="8">
                  <c:v>6.7435123637729921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2464"/>
        <c:axId val="117532928"/>
      </c:lineChart>
      <c:catAx>
        <c:axId val="83902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7532928"/>
        <c:crosses val="autoZero"/>
        <c:auto val="1"/>
        <c:lblAlgn val="ctr"/>
        <c:lblOffset val="100"/>
        <c:noMultiLvlLbl val="0"/>
      </c:catAx>
      <c:valAx>
        <c:axId val="1175329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3902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42824.586805555555</v>
      </c>
      <c r="B2">
        <v>-14</v>
      </c>
      <c r="C2" s="12">
        <v>42824.609722222223</v>
      </c>
      <c r="D2">
        <v>9</v>
      </c>
      <c r="E2" s="11">
        <f t="shared" ref="E2:E8" si="0">C2-A2</f>
        <v>2.2916666668606922E-2</v>
      </c>
      <c r="F2">
        <f t="shared" ref="F2" si="1">D2-B2+1</f>
        <v>24</v>
      </c>
      <c r="G2" s="2">
        <f t="shared" ref="G2" si="2">F2/(E2*24*60)</f>
        <v>0.72727272721115221</v>
      </c>
      <c r="H2" s="2">
        <f t="shared" ref="H2" si="3">G2*60</f>
        <v>43.636363632669131</v>
      </c>
      <c r="I2" s="2">
        <f>Sheet2!$B$25/MEDIAN($H$2:H2)</f>
        <v>3.964583333668998</v>
      </c>
      <c r="J2" s="2">
        <f>Sheet2!$B$25/AVERAGE($H$2:H2)</f>
        <v>3.964583333668998</v>
      </c>
    </row>
    <row r="3" spans="1:10" x14ac:dyDescent="0.25">
      <c r="A3" s="12">
        <v>42824.658333333333</v>
      </c>
      <c r="B3">
        <v>10</v>
      </c>
      <c r="C3" s="12">
        <v>42824.703472222223</v>
      </c>
      <c r="D3">
        <v>34</v>
      </c>
      <c r="E3" s="11">
        <f t="shared" si="0"/>
        <v>4.5138888890505768E-2</v>
      </c>
      <c r="F3">
        <f t="shared" ref="F3" si="4">D3-B3+1</f>
        <v>25</v>
      </c>
      <c r="G3" s="2">
        <f t="shared" ref="G3" si="5">F3/(E3*24*60)</f>
        <v>0.38461538460160766</v>
      </c>
      <c r="H3" s="2">
        <f t="shared" ref="H3" si="6">G3*60</f>
        <v>23.07692307609646</v>
      </c>
      <c r="I3" s="2">
        <f>Sheet2!$B$25/MEDIAN($H$2:H3)</f>
        <v>5.1863731659699264</v>
      </c>
      <c r="J3" s="2">
        <f>Sheet2!$B$25/AVERAGE($H$2:H3)</f>
        <v>5.1863731659699264</v>
      </c>
    </row>
    <row r="4" spans="1:10" x14ac:dyDescent="0.25">
      <c r="A4" s="12">
        <v>42825.62777777778</v>
      </c>
      <c r="B4">
        <v>35</v>
      </c>
      <c r="C4" s="12">
        <v>42825.677083333336</v>
      </c>
      <c r="D4">
        <v>60</v>
      </c>
      <c r="E4" s="11">
        <f t="shared" si="0"/>
        <v>4.9305555556202307E-2</v>
      </c>
      <c r="F4">
        <f t="shared" ref="F4" si="7">D4-B4+1</f>
        <v>26</v>
      </c>
      <c r="G4" s="2">
        <f t="shared" ref="G4" si="8">F4/(E4*24*60)</f>
        <v>0.36619718309378807</v>
      </c>
      <c r="H4" s="2">
        <f t="shared" ref="H4" si="9">G4*60</f>
        <v>21.971830985627285</v>
      </c>
      <c r="I4" s="2">
        <f>Sheet2!$B$25/MEDIAN($H$2:H4)</f>
        <v>7.496666666935198</v>
      </c>
      <c r="J4" s="2">
        <f>Sheet2!$B$25/AVERAGE($H$2:H4)</f>
        <v>5.8521656563445452</v>
      </c>
    </row>
    <row r="5" spans="1:10" x14ac:dyDescent="0.25">
      <c r="A5" s="12">
        <v>42825.724305555559</v>
      </c>
      <c r="B5">
        <v>61</v>
      </c>
      <c r="C5" s="12">
        <v>42825.752083333333</v>
      </c>
      <c r="D5">
        <v>74</v>
      </c>
      <c r="E5" s="11">
        <f t="shared" si="0"/>
        <v>2.7777777773735579E-2</v>
      </c>
      <c r="F5">
        <f t="shared" ref="F5" si="10">D5-B5+1</f>
        <v>14</v>
      </c>
      <c r="G5" s="2">
        <f t="shared" ref="G5" si="11">F5/(E5*24*60)</f>
        <v>0.35000000005093168</v>
      </c>
      <c r="H5" s="2">
        <f t="shared" ref="H5" si="12">G5*60</f>
        <v>21.000000003055902</v>
      </c>
      <c r="I5" s="2">
        <f>Sheet2!$B$25/MEDIAN($H$2:H5)</f>
        <v>7.6805675807576526</v>
      </c>
      <c r="J5" s="2">
        <f>Sheet2!$B$25/AVERAGE($H$2:H5)</f>
        <v>6.3089689333131425</v>
      </c>
    </row>
    <row r="6" spans="1:10" x14ac:dyDescent="0.25">
      <c r="A6" s="12">
        <v>42831.888888888891</v>
      </c>
      <c r="B6">
        <v>75</v>
      </c>
      <c r="C6" s="12">
        <v>42831.927777777775</v>
      </c>
      <c r="D6">
        <v>96</v>
      </c>
      <c r="E6" s="11">
        <f t="shared" si="0"/>
        <v>3.8888888884685002E-2</v>
      </c>
      <c r="F6">
        <f t="shared" ref="F6" si="13">D6-B6+1</f>
        <v>22</v>
      </c>
      <c r="G6" s="2">
        <f t="shared" ref="G6" si="14">F6/(E6*24*60)</f>
        <v>0.39285714289961071</v>
      </c>
      <c r="H6" s="2">
        <f t="shared" ref="H6" si="15">G6*60</f>
        <v>23.571428573976643</v>
      </c>
      <c r="I6" s="2">
        <f>Sheet2!$B$25/MEDIAN($H$2:H6)</f>
        <v>7.496666666935198</v>
      </c>
      <c r="J6" s="2">
        <f>Sheet2!$B$25/AVERAGE($H$2:H6)</f>
        <v>6.4912383233924791</v>
      </c>
    </row>
    <row r="7" spans="1:10" x14ac:dyDescent="0.25">
      <c r="A7" s="12">
        <v>42832.605555555558</v>
      </c>
      <c r="B7">
        <v>97</v>
      </c>
      <c r="C7" s="12">
        <v>42832.628472222219</v>
      </c>
      <c r="D7">
        <v>110</v>
      </c>
      <c r="E7" s="11">
        <f t="shared" si="0"/>
        <v>2.2916666661330964E-2</v>
      </c>
      <c r="F7">
        <f t="shared" ref="F7" si="16">D7-B7+1</f>
        <v>14</v>
      </c>
      <c r="G7" s="2">
        <f t="shared" ref="G7" si="17">F7/(E7*24*60)</f>
        <v>0.42424242434120085</v>
      </c>
      <c r="H7" s="2">
        <f t="shared" ref="H7" si="18">G7*60</f>
        <v>25.454545460472051</v>
      </c>
      <c r="I7" s="2">
        <f>Sheet2!$B$25/MEDIAN($H$2:H7)</f>
        <v>7.4171967017286402</v>
      </c>
      <c r="J7" s="2">
        <f>Sheet2!$B$25/AVERAGE($H$2:H7)</f>
        <v>6.5401856207595133</v>
      </c>
    </row>
    <row r="8" spans="1:10" x14ac:dyDescent="0.25">
      <c r="A8" s="12">
        <v>42833.916666666664</v>
      </c>
      <c r="B8">
        <v>111</v>
      </c>
      <c r="C8" s="12">
        <v>42833.954861111109</v>
      </c>
      <c r="D8">
        <v>135</v>
      </c>
      <c r="E8" s="11">
        <f t="shared" si="0"/>
        <v>3.8194444445252884E-2</v>
      </c>
      <c r="F8">
        <f t="shared" ref="F8" si="19">D8-B8+1</f>
        <v>25</v>
      </c>
      <c r="G8" s="2">
        <f t="shared" ref="G8" si="20">F8/(E8*24*60)</f>
        <v>0.45454545453583345</v>
      </c>
      <c r="H8" s="2">
        <f t="shared" ref="H8" si="21">G8*60</f>
        <v>27.272727272150007</v>
      </c>
      <c r="I8" s="2">
        <f>Sheet2!$B$25/MEDIAN($H$2:H8)</f>
        <v>7.3393939386005504</v>
      </c>
      <c r="J8" s="2">
        <f>Sheet2!$B$25/AVERAGE($H$2:H8)</f>
        <v>6.5113191377882478</v>
      </c>
    </row>
    <row r="9" spans="1:10" x14ac:dyDescent="0.25">
      <c r="A9" s="12">
        <v>42839.743055555555</v>
      </c>
      <c r="B9">
        <v>136</v>
      </c>
      <c r="C9" s="12">
        <v>42839.781944444447</v>
      </c>
      <c r="D9">
        <v>157</v>
      </c>
      <c r="E9" s="11">
        <f t="shared" ref="E9" si="22">C9-A9</f>
        <v>3.888888889196096E-2</v>
      </c>
      <c r="F9">
        <f t="shared" ref="F9" si="23">D9-B9+1</f>
        <v>22</v>
      </c>
      <c r="G9" s="2">
        <f t="shared" ref="G9" si="24">F9/(E9*24*60)</f>
        <v>0.39285714282610867</v>
      </c>
      <c r="H9" s="2">
        <f t="shared" ref="H9" si="25">G9*60</f>
        <v>23.571428569566521</v>
      </c>
      <c r="I9" s="2">
        <f>Sheet2!$B$25/MEDIAN($H$2:H9)</f>
        <v>7.3393939392871363</v>
      </c>
      <c r="J9" s="2">
        <f>Sheet2!$B$25/AVERAGE($H$2:H9)</f>
        <v>6.6044635771472109</v>
      </c>
    </row>
    <row r="10" spans="1:10" x14ac:dyDescent="0.25">
      <c r="A10" s="12">
        <v>42840.675694444442</v>
      </c>
      <c r="B10">
        <v>158</v>
      </c>
      <c r="C10" s="12">
        <v>42840.706944444442</v>
      </c>
      <c r="D10">
        <v>173</v>
      </c>
      <c r="E10" s="11">
        <f t="shared" ref="E10" si="26">C10-A10</f>
        <v>3.125E-2</v>
      </c>
      <c r="F10">
        <f t="shared" ref="F10" si="27">D10-B10+1</f>
        <v>16</v>
      </c>
      <c r="G10" s="2">
        <f t="shared" ref="G10" si="28">F10/(E10*24*60)</f>
        <v>0.35555555555555557</v>
      </c>
      <c r="H10" s="2">
        <f t="shared" ref="H10" si="29">G10*60</f>
        <v>21.333333333333336</v>
      </c>
      <c r="I10" s="2">
        <f>Sheet2!$B$25/MEDIAN($H$2:H10)</f>
        <v>7.3393939399737231</v>
      </c>
      <c r="J10" s="2">
        <f>Sheet2!$B$25/AVERAGE($H$2:H10)</f>
        <v>6.7435123637729921</v>
      </c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D30" sqref="D3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173</v>
      </c>
    </row>
    <row r="26" spans="1:2" x14ac:dyDescent="0.25">
      <c r="A26" t="s">
        <v>20</v>
      </c>
      <c r="B26">
        <f>MAX(Sheet1!D2:D1000)</f>
        <v>173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7.3393939399737231</v>
      </c>
    </row>
    <row r="31" spans="1:2" x14ac:dyDescent="0.25">
      <c r="A31" s="3" t="s">
        <v>12</v>
      </c>
      <c r="B31" s="4">
        <f>B25/H39</f>
        <v>6.7435123637729921</v>
      </c>
    </row>
    <row r="32" spans="1:2" x14ac:dyDescent="0.25">
      <c r="A32" t="s">
        <v>11</v>
      </c>
      <c r="B32" s="2">
        <f>ABS(B30-B31)</f>
        <v>0.59588157620073101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2.2916666661330964E-2</v>
      </c>
      <c r="F36" s="4">
        <f>MIN(Sheet1!F2:F1000)</f>
        <v>14</v>
      </c>
      <c r="G36" s="4">
        <f>MIN(Sheet1!G2:G1000)</f>
        <v>0.35000000005093168</v>
      </c>
      <c r="H36" s="4">
        <f>MIN(Sheet1!H2:H1000)</f>
        <v>21.000000003055902</v>
      </c>
    </row>
    <row r="37" spans="1:8" x14ac:dyDescent="0.25">
      <c r="D37" t="s">
        <v>3</v>
      </c>
      <c r="E37" s="11">
        <f>MAX(Sheet1!E2:E1000)</f>
        <v>4.9305555556202307E-2</v>
      </c>
      <c r="F37" s="4">
        <f>MAX(Sheet1!F2:F1000)</f>
        <v>26</v>
      </c>
      <c r="G37" s="4">
        <f>MAX(Sheet1!G2:G1000)</f>
        <v>0.72727272721115221</v>
      </c>
      <c r="H37" s="4">
        <f>MAX(Sheet1!H2:H1000)</f>
        <v>43.636363632669131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22</v>
      </c>
      <c r="G38" s="4">
        <f>MEDIAN(Sheet1!G2:G1000)</f>
        <v>0.39285714282610867</v>
      </c>
      <c r="H38" s="4">
        <f>MEDIAN(Sheet1!H2:H1000)</f>
        <v>23.571428569566521</v>
      </c>
    </row>
    <row r="39" spans="1:8" x14ac:dyDescent="0.25">
      <c r="D39" t="s">
        <v>1</v>
      </c>
      <c r="E39" s="11">
        <f>AVERAGE(Sheet1!E2:E1000)</f>
        <v>3.5030864196920045E-2</v>
      </c>
      <c r="F39" s="4">
        <f>AVERAGE(Sheet1!F2:F1000)</f>
        <v>20.888888888888889</v>
      </c>
      <c r="G39" s="4">
        <f>AVERAGE(Sheet1!G2:G1000)</f>
        <v>0.42757144612397652</v>
      </c>
      <c r="H39" s="4">
        <f>AVERAGE(Sheet1!H2:H1000)</f>
        <v>25.654286767438592</v>
      </c>
    </row>
    <row r="40" spans="1:8" x14ac:dyDescent="0.25">
      <c r="D40" t="s">
        <v>0</v>
      </c>
      <c r="E40" s="3" t="str">
        <f>TEXT(SUM(Sheet1!E2:E1000), "d:h:mm:ss")</f>
        <v>0:7:34:00</v>
      </c>
      <c r="F40" s="4">
        <f>SUM(Sheet1!F2:F1000)</f>
        <v>188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2017-10-09T12:07:46Z</dcterms:modified>
</cp:coreProperties>
</file>