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4" l="1"/>
  <c r="G11" i="4" s="1"/>
  <c r="H11" i="4" s="1"/>
  <c r="E11" i="4"/>
  <c r="F10" i="4"/>
  <c r="E10" i="4"/>
  <c r="J11" i="4" l="1"/>
  <c r="I11" i="4"/>
  <c r="G10" i="4"/>
  <c r="H10" i="4" s="1"/>
  <c r="F9" i="4"/>
  <c r="E9" i="4"/>
  <c r="F8" i="4"/>
  <c r="E8" i="4"/>
  <c r="F7" i="4"/>
  <c r="E7" i="4"/>
  <c r="F6" i="4"/>
  <c r="E6" i="4"/>
  <c r="G9" i="4" l="1"/>
  <c r="H9" i="4" s="1"/>
  <c r="I9" i="4"/>
  <c r="J9" i="4"/>
  <c r="G8" i="4"/>
  <c r="H8" i="4" s="1"/>
  <c r="J8" i="4"/>
  <c r="I8" i="4"/>
  <c r="G7" i="4"/>
  <c r="H7" i="4" s="1"/>
  <c r="J7" i="4"/>
  <c r="I7" i="4"/>
  <c r="G6" i="4"/>
  <c r="H6" i="4" s="1"/>
  <c r="I6" i="4"/>
  <c r="J6" i="4"/>
  <c r="F5" i="4"/>
  <c r="E5" i="4"/>
  <c r="F4" i="4"/>
  <c r="E4" i="4"/>
  <c r="F3" i="4"/>
  <c r="E3" i="4"/>
  <c r="J10" i="4" l="1"/>
  <c r="I10" i="4"/>
  <c r="G5" i="4"/>
  <c r="H5" i="4" s="1"/>
  <c r="J5" i="4"/>
  <c r="I5" i="4"/>
  <c r="G4" i="4"/>
  <c r="H4" i="4" s="1"/>
  <c r="J4" i="4"/>
  <c r="I4" i="4"/>
  <c r="G3" i="4"/>
  <c r="H3" i="4" s="1"/>
  <c r="B26" i="2"/>
  <c r="B27" i="2" s="1"/>
  <c r="B28" i="2" l="1"/>
  <c r="E2" i="4" l="1"/>
  <c r="E40" i="2" s="1"/>
  <c r="F2" i="4"/>
  <c r="F40" i="2" s="1"/>
  <c r="E36" i="2"/>
  <c r="F37" i="2" l="1"/>
  <c r="F38" i="2"/>
  <c r="F39" i="2"/>
  <c r="F36" i="2"/>
  <c r="G2" i="4"/>
  <c r="H2" i="4" s="1"/>
  <c r="E37" i="2"/>
  <c r="E39" i="2"/>
  <c r="E38" i="2"/>
  <c r="B29" i="2"/>
  <c r="I3" i="4" l="1"/>
  <c r="J3" i="4"/>
  <c r="G36" i="2"/>
  <c r="J2" i="4"/>
  <c r="G37" i="2"/>
  <c r="G39" i="2"/>
  <c r="G38" i="2"/>
  <c r="I2" i="4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<sst xmlns="http://schemas.openxmlformats.org/spreadsheetml/2006/main" count="29" uniqueCount="22">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</sst>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12.722222217038507</c:v>
                </c:pt>
                <c:pt idx="1">
                  <c:v>12.462585035597682</c:v>
                </c:pt>
                <c:pt idx="2">
                  <c:v>12.722222217038507</c:v>
                </c:pt>
                <c:pt idx="3">
                  <c:v>12.722222220370895</c:v>
                </c:pt>
                <c:pt idx="4">
                  <c:v>12.722222223703284</c:v>
                </c:pt>
                <c:pt idx="5">
                  <c:v>12.722222220370895</c:v>
                </c:pt>
                <c:pt idx="6">
                  <c:v>12.722222217038507</c:v>
                </c:pt>
                <c:pt idx="7">
                  <c:v>12.722222220370895</c:v>
                </c:pt>
                <c:pt idx="8">
                  <c:v>12.722222217038507</c:v>
                </c:pt>
                <c:pt idx="9">
                  <c:v>12.722222220370895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12.722222217038507</c:v>
                </c:pt>
                <c:pt idx="1">
                  <c:v>12.462585035597682</c:v>
                </c:pt>
                <c:pt idx="2">
                  <c:v>12.547945207030272</c:v>
                </c:pt>
                <c:pt idx="3">
                  <c:v>13.818392806834698</c:v>
                </c:pt>
                <c:pt idx="4">
                  <c:v>14.261077845876196</c:v>
                </c:pt>
                <c:pt idx="5">
                  <c:v>12.092750352720925</c:v>
                </c:pt>
                <c:pt idx="6">
                  <c:v>11.161258647161981</c:v>
                </c:pt>
                <c:pt idx="7">
                  <c:v>11.642789425520208</c:v>
                </c:pt>
                <c:pt idx="8">
                  <c:v>10.320297281021396</c:v>
                </c:pt>
                <c:pt idx="9">
                  <c:v>12.517844506730588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1888"/>
        <c:axId val="44265984"/>
      </c:lineChart>
      <c:catAx>
        <c:axId val="43301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4265984"/>
        <c:crosses val="autoZero"/>
        <c:auto val="1"/>
        <c:lblAlgn val="ctr"/>
        <c:lblOffset val="100"/>
        <c:noMultiLvlLbl val="0"/>
      </c:catAx>
      <c:valAx>
        <c:axId val="442659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3301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43071.757638888892</v>
      </c>
      <c r="B2">
        <v>77</v>
      </c>
      <c r="C2" s="12">
        <v>43071.771527777775</v>
      </c>
      <c r="D2">
        <v>88</v>
      </c>
      <c r="E2" s="11">
        <f t="shared" ref="E2" si="0">C2-A2</f>
        <v>1.3888888883229811E-2</v>
      </c>
      <c r="F2">
        <f t="shared" ref="F2" si="1">D2-B2+1</f>
        <v>12</v>
      </c>
      <c r="G2" s="2">
        <f t="shared" ref="G2" si="2">F2/(E2*24*60)</f>
        <v>0.6000000002444722</v>
      </c>
      <c r="H2" s="2">
        <f t="shared" ref="H2" si="3">G2*60</f>
        <v>36.000000014668331</v>
      </c>
      <c r="I2" s="2">
        <f>Sheet2!$B$25/MEDIAN($H$2:H2)</f>
        <v>12.722222217038507</v>
      </c>
      <c r="J2" s="2">
        <f>Sheet2!$B$25/AVERAGE($H$2:H2)</f>
        <v>12.722222217038507</v>
      </c>
    </row>
    <row r="3" spans="1:10" x14ac:dyDescent="0.25">
      <c r="A3" s="12">
        <v>43071.772222222222</v>
      </c>
      <c r="B3">
        <v>414</v>
      </c>
      <c r="C3" s="12">
        <v>43071.777777777781</v>
      </c>
      <c r="D3">
        <v>418</v>
      </c>
      <c r="E3" s="11">
        <f t="shared" ref="E3" si="4">C3-A3</f>
        <v>5.5555555591126904E-3</v>
      </c>
      <c r="F3">
        <f t="shared" ref="F3" si="5">D3-B3+1</f>
        <v>5</v>
      </c>
      <c r="G3" s="2">
        <f t="shared" ref="G3" si="6">F3/(E3*24*60)</f>
        <v>0.62499999959982233</v>
      </c>
      <c r="H3" s="2">
        <f t="shared" ref="H3" si="7">G3*60</f>
        <v>37.49999997598934</v>
      </c>
      <c r="I3" s="2">
        <f>Sheet2!$B$25/MEDIAN($H$2:H3)</f>
        <v>12.462585035597682</v>
      </c>
      <c r="J3" s="2">
        <f>Sheet2!$B$25/AVERAGE($H$2:H3)</f>
        <v>12.462585035597682</v>
      </c>
    </row>
    <row r="4" spans="1:10" x14ac:dyDescent="0.25">
      <c r="A4" s="12">
        <v>43071.77847222222</v>
      </c>
      <c r="B4">
        <v>424</v>
      </c>
      <c r="C4" s="12">
        <v>43071.785416666666</v>
      </c>
      <c r="D4">
        <v>429</v>
      </c>
      <c r="E4" s="11">
        <f t="shared" ref="E4" si="8">C4-A4</f>
        <v>6.9444444452528842E-3</v>
      </c>
      <c r="F4">
        <f t="shared" ref="F4" si="9">D4-B4+1</f>
        <v>6</v>
      </c>
      <c r="G4" s="2">
        <f t="shared" ref="G4" si="10">F4/(E4*24*60)</f>
        <v>0.59999999993015085</v>
      </c>
      <c r="H4" s="2">
        <f t="shared" ref="H4" si="11">G4*60</f>
        <v>35.999999995809048</v>
      </c>
      <c r="I4" s="2">
        <f>Sheet2!$B$25/MEDIAN($H$2:H4)</f>
        <v>12.722222217038507</v>
      </c>
      <c r="J4" s="2">
        <f>Sheet2!$B$25/AVERAGE($H$2:H4)</f>
        <v>12.547945207030272</v>
      </c>
    </row>
    <row r="5" spans="1:10" x14ac:dyDescent="0.25">
      <c r="A5" s="12">
        <v>43071.786111111112</v>
      </c>
      <c r="B5">
        <v>182</v>
      </c>
      <c r="C5" s="12">
        <v>43071.795138888891</v>
      </c>
      <c r="D5">
        <v>186</v>
      </c>
      <c r="E5" s="11">
        <f t="shared" ref="E5" si="12">C5-A5</f>
        <v>9.0277777781011537E-3</v>
      </c>
      <c r="F5">
        <f t="shared" ref="F5" si="13">D5-B5+1</f>
        <v>5</v>
      </c>
      <c r="G5" s="2">
        <f t="shared" ref="G5" si="14">F5/(E5*24*60)</f>
        <v>0.38461538460160766</v>
      </c>
      <c r="H5" s="2">
        <f t="shared" ref="H5" si="15">G5*60</f>
        <v>23.07692307609646</v>
      </c>
      <c r="I5" s="2">
        <f>Sheet2!$B$25/MEDIAN($H$2:H5)</f>
        <v>12.722222220370895</v>
      </c>
      <c r="J5" s="2">
        <f>Sheet2!$B$25/AVERAGE($H$2:H5)</f>
        <v>13.818392806834698</v>
      </c>
    </row>
    <row r="6" spans="1:10" x14ac:dyDescent="0.25">
      <c r="A6" s="12">
        <v>43076.709027777775</v>
      </c>
      <c r="B6">
        <v>9</v>
      </c>
      <c r="C6" s="12">
        <v>43076.729861111111</v>
      </c>
      <c r="D6">
        <v>22</v>
      </c>
      <c r="E6" s="11">
        <f t="shared" ref="E6" si="16">C6-A6</f>
        <v>2.0833333335758653E-2</v>
      </c>
      <c r="F6">
        <f t="shared" ref="F6" si="17">D6-B6+1</f>
        <v>14</v>
      </c>
      <c r="G6" s="2">
        <f t="shared" ref="G6" si="18">F6/(E6*24*60)</f>
        <v>0.46666666661233952</v>
      </c>
      <c r="H6" s="2">
        <f t="shared" ref="H6" si="19">G6*60</f>
        <v>27.999999996740371</v>
      </c>
      <c r="I6" s="2">
        <f>Sheet2!$B$25/MEDIAN($H$2:H6)</f>
        <v>12.722222223703284</v>
      </c>
      <c r="J6" s="2">
        <f>Sheet2!$B$25/AVERAGE($H$2:H6)</f>
        <v>14.261077845876196</v>
      </c>
    </row>
    <row r="7" spans="1:10" x14ac:dyDescent="0.25">
      <c r="A7" s="12">
        <v>43076.730555555558</v>
      </c>
      <c r="B7">
        <v>29</v>
      </c>
      <c r="C7" s="12">
        <v>43076.743055555555</v>
      </c>
      <c r="D7">
        <v>48</v>
      </c>
      <c r="E7" s="11">
        <f t="shared" ref="E7" si="20">C7-A7</f>
        <v>1.2499999997089617E-2</v>
      </c>
      <c r="F7">
        <f t="shared" ref="F7" si="21">D7-B7+1</f>
        <v>20</v>
      </c>
      <c r="G7" s="2">
        <f t="shared" ref="G7" si="22">F7/(E7*24*60)</f>
        <v>1.1111111113698118</v>
      </c>
      <c r="H7" s="2">
        <f t="shared" ref="H7" si="23">G7*60</f>
        <v>66.666666682188705</v>
      </c>
      <c r="I7" s="2">
        <f>Sheet2!$B$25/MEDIAN($H$2:H7)</f>
        <v>12.722222220370895</v>
      </c>
      <c r="J7" s="2">
        <f>Sheet2!$B$25/AVERAGE($H$2:H7)</f>
        <v>12.092750352720925</v>
      </c>
    </row>
    <row r="8" spans="1:10" x14ac:dyDescent="0.25">
      <c r="A8" s="12">
        <v>43076.743750000001</v>
      </c>
      <c r="B8">
        <v>55</v>
      </c>
      <c r="C8" s="12">
        <v>43076.747916666667</v>
      </c>
      <c r="D8">
        <v>60</v>
      </c>
      <c r="E8" s="11">
        <f t="shared" ref="E8" si="24">C8-A8</f>
        <v>4.166666665696539E-3</v>
      </c>
      <c r="F8">
        <f t="shared" ref="F8" si="25">D8-B8+1</f>
        <v>6</v>
      </c>
      <c r="G8" s="2">
        <f t="shared" ref="G8" si="26">F8/(E8*24*60)</f>
        <v>1.0000000002328306</v>
      </c>
      <c r="H8" s="2">
        <f t="shared" ref="H8" si="27">G8*60</f>
        <v>60.000000013969839</v>
      </c>
      <c r="I8" s="2">
        <f>Sheet2!$B$25/MEDIAN($H$2:H8)</f>
        <v>12.722222217038507</v>
      </c>
      <c r="J8" s="2">
        <f>Sheet2!$B$25/AVERAGE($H$2:H8)</f>
        <v>11.161258647161981</v>
      </c>
    </row>
    <row r="9" spans="1:10" x14ac:dyDescent="0.25">
      <c r="A9" s="12">
        <v>43077.75</v>
      </c>
      <c r="B9">
        <v>107</v>
      </c>
      <c r="C9" s="12">
        <v>43077.790972222225</v>
      </c>
      <c r="D9">
        <v>133</v>
      </c>
      <c r="E9" s="11">
        <f t="shared" ref="E9" si="28">C9-A9</f>
        <v>4.0972222224809229E-2</v>
      </c>
      <c r="F9">
        <f t="shared" ref="F9" si="29">D9-B9+1</f>
        <v>27</v>
      </c>
      <c r="G9" s="2">
        <f t="shared" ref="G9" si="30">F9/(E9*24*60)</f>
        <v>0.45762711861517297</v>
      </c>
      <c r="H9" s="2">
        <f t="shared" ref="H9" si="31">G9*60</f>
        <v>27.457627116910377</v>
      </c>
      <c r="I9" s="2">
        <f>Sheet2!$B$25/MEDIAN($H$2:H9)</f>
        <v>12.722222220370895</v>
      </c>
      <c r="J9" s="2">
        <f>Sheet2!$B$25/AVERAGE($H$2:H9)</f>
        <v>11.642789425520208</v>
      </c>
    </row>
    <row r="10" spans="1:10" x14ac:dyDescent="0.25">
      <c r="A10" s="12">
        <v>43078.753472222219</v>
      </c>
      <c r="B10">
        <v>134</v>
      </c>
      <c r="C10" s="12">
        <v>43078.777083333334</v>
      </c>
      <c r="D10">
        <v>181</v>
      </c>
      <c r="E10" s="11">
        <f t="shared" ref="E10" si="32">C10-A10</f>
        <v>2.3611111115314998E-2</v>
      </c>
      <c r="F10">
        <f t="shared" ref="F10" si="33">D10-B10+1</f>
        <v>48</v>
      </c>
      <c r="G10" s="2">
        <f t="shared" ref="G10" si="34">F10/(E10*24*60)</f>
        <v>1.4117647056309925</v>
      </c>
      <c r="H10" s="2">
        <f t="shared" ref="H10" si="35">G10*60</f>
        <v>84.705882337859549</v>
      </c>
      <c r="I10" s="2">
        <f>Sheet2!$B$25/MEDIAN($H$2:H10)</f>
        <v>12.722222217038507</v>
      </c>
      <c r="J10" s="2">
        <f>Sheet2!$B$25/AVERAGE($H$2:H10)</f>
        <v>10.320297281021396</v>
      </c>
    </row>
    <row r="11" spans="1:10" x14ac:dyDescent="0.25">
      <c r="A11" s="12">
        <v>43078.753472222219</v>
      </c>
      <c r="B11">
        <v>201</v>
      </c>
      <c r="C11" s="12">
        <v>43078.777083333334</v>
      </c>
      <c r="D11">
        <v>181</v>
      </c>
      <c r="E11" s="11">
        <f t="shared" ref="E11" si="36">C11-A11</f>
        <v>2.3611111115314998E-2</v>
      </c>
      <c r="F11">
        <f t="shared" ref="F11" si="37">D11-B11+1</f>
        <v>-19</v>
      </c>
      <c r="G11" s="2">
        <f t="shared" ref="G11" si="38">F11/(E11*24*60)</f>
        <v>-0.55882352931226786</v>
      </c>
      <c r="H11" s="2">
        <f t="shared" ref="H11" si="39">G11*60</f>
        <v>-33.529411758736074</v>
      </c>
      <c r="I11" s="2">
        <f>Sheet2!$B$25/MEDIAN($H$2:H11)</f>
        <v>12.722222220370895</v>
      </c>
      <c r="J11" s="2">
        <f>Sheet2!$B$25/AVERAGE($H$2:H11)</f>
        <v>12.517844506730588</v>
      </c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458</v>
      </c>
    </row>
    <row r="26" spans="1:2" x14ac:dyDescent="0.25">
      <c r="A26" t="s">
        <v>20</v>
      </c>
      <c r="B26">
        <f>MAX(Sheet1!D2:D1000)</f>
        <v>429</v>
      </c>
    </row>
    <row r="27" spans="1:2" x14ac:dyDescent="0.25">
      <c r="A27" t="s">
        <v>21</v>
      </c>
      <c r="B27" s="4">
        <f>B26/B25*100</f>
        <v>93.668122270742359</v>
      </c>
    </row>
    <row r="28" spans="1:2" x14ac:dyDescent="0.25">
      <c r="A28" t="s">
        <v>16</v>
      </c>
      <c r="B28">
        <f>B25-B26</f>
        <v>29</v>
      </c>
    </row>
    <row r="29" spans="1:2" x14ac:dyDescent="0.25">
      <c r="A29" t="s">
        <v>14</v>
      </c>
      <c r="B29" s="4">
        <f>B28/B25*100</f>
        <v>6.3318777292576414</v>
      </c>
    </row>
    <row r="30" spans="1:2" x14ac:dyDescent="0.25">
      <c r="A30" t="s">
        <v>13</v>
      </c>
      <c r="B30" s="4">
        <f>B25/H38</f>
        <v>12.722222220370895</v>
      </c>
    </row>
    <row r="31" spans="1:2" x14ac:dyDescent="0.25">
      <c r="A31" s="3" t="s">
        <v>12</v>
      </c>
      <c r="B31" s="4">
        <f>B25/H39</f>
        <v>12.517844506730588</v>
      </c>
    </row>
    <row r="32" spans="1:2" x14ac:dyDescent="0.25">
      <c r="A32" t="s">
        <v>11</v>
      </c>
      <c r="B32" s="2">
        <f>ABS(B30-B31)</f>
        <v>0.20437771364030688</v>
      </c>
    </row>
    <row r="33" spans="1:8" x14ac:dyDescent="0.25">
      <c r="A33" t="s">
        <v>10</v>
      </c>
      <c r="B33" s="2">
        <f>B28/H38</f>
        <v>0.80555555543833179</v>
      </c>
    </row>
    <row r="34" spans="1:8" x14ac:dyDescent="0.25">
      <c r="A34" t="s">
        <v>9</v>
      </c>
      <c r="B34" s="2">
        <f>B28/H39</f>
        <v>0.79261460850477528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4.166666665696539E-3</v>
      </c>
      <c r="F36" s="4">
        <f>MIN(Sheet1!F2:F1000)</f>
        <v>-19</v>
      </c>
      <c r="G36" s="4">
        <f>MIN(Sheet1!G2:G1000)</f>
        <v>-0.55882352931226786</v>
      </c>
      <c r="H36" s="4">
        <f>MIN(Sheet1!H2:H1000)</f>
        <v>-33.529411758736074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48</v>
      </c>
      <c r="G37" s="4">
        <f>MAX(Sheet1!G2:G1000)</f>
        <v>1.4117647056309925</v>
      </c>
      <c r="H37" s="4">
        <f>MAX(Sheet1!H2:H1000)</f>
        <v>84.705882337859549</v>
      </c>
    </row>
    <row r="38" spans="1:8" x14ac:dyDescent="0.25">
      <c r="D38" t="s">
        <v>2</v>
      </c>
      <c r="E38" s="11">
        <f>MEDIAN(Sheet1!E2:E1000)</f>
        <v>1.3194444440159714E-2</v>
      </c>
      <c r="F38" s="4">
        <f>MEDIAN(Sheet1!F2:F1000)</f>
        <v>9</v>
      </c>
      <c r="G38" s="4">
        <f>MEDIAN(Sheet1!G2:G1000)</f>
        <v>0.60000000008731158</v>
      </c>
      <c r="H38" s="4">
        <f>MEDIAN(Sheet1!H2:H1000)</f>
        <v>36.000000005238689</v>
      </c>
    </row>
    <row r="39" spans="1:8" x14ac:dyDescent="0.25">
      <c r="D39" t="s">
        <v>1</v>
      </c>
      <c r="E39" s="11">
        <f>AVERAGE(Sheet1!E2:E1000)</f>
        <v>1.6111111111968057E-2</v>
      </c>
      <c r="F39" s="4">
        <f>AVERAGE(Sheet1!F2:F1000)</f>
        <v>12.4</v>
      </c>
      <c r="G39" s="4">
        <f>AVERAGE(Sheet1!G2:G1000)</f>
        <v>0.6097961457524933</v>
      </c>
      <c r="H39" s="4">
        <f>AVERAGE(Sheet1!H2:H1000)</f>
        <v>36.587768745149596</v>
      </c>
    </row>
    <row r="40" spans="1:8" x14ac:dyDescent="0.25">
      <c r="D40" t="s">
        <v>0</v>
      </c>
      <c r="E40" s="3" t="str">
        <f>TEXT(SUM(Sheet1!E2:E1000), "d:h:mm:ss")</f>
        <v>0:3:52:00</v>
      </c>
      <c r="F40" s="4">
        <f>SUM(Sheet1!F2:F1000)</f>
        <v>124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2017-12-10T00:37:33Z</dcterms:modified>
</cp:coreProperties>
</file>