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85" windowWidth="27555" windowHeight="12120" activeTab="1"/>
  </bookViews>
  <sheets>
    <sheet name="Sheet1" sheetId="4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F4" i="4" l="1"/>
  <c r="E4" i="4"/>
  <c r="G4" i="4" l="1"/>
  <c r="H4" i="4" s="1"/>
  <c r="I4" i="4"/>
  <c r="J4" i="4"/>
  <c r="F3" i="4"/>
  <c r="E3" i="4"/>
  <c r="G3" i="4" l="1"/>
  <c r="H3" i="4" s="1"/>
  <c r="J3" i="4" s="1"/>
  <c r="B26" i="2"/>
  <c r="B27" i="2" s="1"/>
  <c r="I3" i="4" l="1"/>
  <c r="B28" i="2"/>
  <c r="E2" i="4" l="1"/>
  <c r="E40" i="2" s="1"/>
  <c r="F2" i="4"/>
  <c r="E36" i="2"/>
  <c r="G2" i="4" l="1"/>
  <c r="G36" i="2" s="1"/>
  <c r="F36" i="2"/>
  <c r="F38" i="2"/>
  <c r="F39" i="2"/>
  <c r="F37" i="2"/>
  <c r="F40" i="2"/>
  <c r="E37" i="2"/>
  <c r="E39" i="2"/>
  <c r="E38" i="2"/>
  <c r="B29" i="2"/>
  <c r="H2" i="4"/>
  <c r="J2" i="4" l="1"/>
  <c r="G37" i="2"/>
  <c r="G39" i="2"/>
  <c r="G38" i="2"/>
  <c r="I2" i="4"/>
  <c r="H38" i="2" l="1"/>
  <c r="H36" i="2"/>
  <c r="H39" i="2"/>
  <c r="H37" i="2"/>
  <c r="B31" i="2" l="1"/>
  <c r="B34" i="2"/>
  <c r="B30" i="2"/>
  <c r="B32" i="2" s="1"/>
  <c r="B33" i="2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<sst xmlns="http://schemas.openxmlformats.org/spreadsheetml/2006/main" count="29" uniqueCount="22">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</sst>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Sheet1!$I$2:$I$10</c:f>
              <c:numCache>
                <c:formatCode>0.000</c:formatCode>
                <c:ptCount val="9"/>
                <c:pt idx="0">
                  <c:v>1.9062499995561666</c:v>
                </c:pt>
                <c:pt idx="1">
                  <c:v>1.8405172414257516</c:v>
                </c:pt>
                <c:pt idx="2">
                  <c:v>1.9062499995561666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Sheet1!$J$2:$J$10</c:f>
              <c:numCache>
                <c:formatCode>0.000</c:formatCode>
                <c:ptCount val="9"/>
                <c:pt idx="0">
                  <c:v>1.9062499995561666</c:v>
                </c:pt>
                <c:pt idx="1">
                  <c:v>1.8405172414257516</c:v>
                </c:pt>
                <c:pt idx="2">
                  <c:v>1.8917959795632788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31904"/>
        <c:axId val="142665408"/>
      </c:lineChart>
      <c:catAx>
        <c:axId val="1439319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142665408"/>
        <c:crosses val="autoZero"/>
        <c:auto val="1"/>
        <c:lblAlgn val="ctr"/>
        <c:lblOffset val="100"/>
        <c:noMultiLvlLbl val="0"/>
      </c:catAx>
      <c:valAx>
        <c:axId val="14266540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439319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C5" sqref="C5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43256.833333333336</v>
      </c>
      <c r="B2">
        <v>8</v>
      </c>
      <c r="C2" s="12">
        <v>43256.84375</v>
      </c>
      <c r="D2">
        <v>15</v>
      </c>
      <c r="E2" s="11">
        <f t="shared" ref="E2" si="0">C2-A2</f>
        <v>1.0416666664241347E-2</v>
      </c>
      <c r="F2">
        <f t="shared" ref="F2" si="1">D2-B2+1</f>
        <v>8</v>
      </c>
      <c r="G2" s="2">
        <f t="shared" ref="G2" si="2">F2/(E2*24*60)</f>
        <v>0.53333333345750966</v>
      </c>
      <c r="H2" s="2">
        <f t="shared" ref="H2" si="3">G2*60</f>
        <v>32.000000007450581</v>
      </c>
      <c r="I2" s="2">
        <f>Sheet2!$B$25/MEDIAN($H$2:H2)</f>
        <v>1.9062499995561666</v>
      </c>
      <c r="J2" s="2">
        <f>Sheet2!$B$25/AVERAGE($H$2:H2)</f>
        <v>1.9062499995561666</v>
      </c>
    </row>
    <row r="3" spans="1:10" x14ac:dyDescent="0.25">
      <c r="A3" s="12">
        <v>43256.923611111109</v>
      </c>
      <c r="B3">
        <v>16</v>
      </c>
      <c r="C3" s="12">
        <v>43256.938194444447</v>
      </c>
      <c r="D3">
        <v>27</v>
      </c>
      <c r="E3" s="11">
        <f t="shared" ref="E3" si="4">C3-A3</f>
        <v>1.4583333337213844E-2</v>
      </c>
      <c r="F3">
        <f t="shared" ref="F3" si="5">D3-B3+1</f>
        <v>12</v>
      </c>
      <c r="G3" s="2">
        <f t="shared" ref="G3" si="6">F3/(E3*24*60)</f>
        <v>0.5714285712765188</v>
      </c>
      <c r="H3" s="2">
        <f t="shared" ref="H3" si="7">G3*60</f>
        <v>34.285714276591129</v>
      </c>
      <c r="I3" s="2">
        <f>Sheet2!$B$25/MEDIAN($H$2:H3)</f>
        <v>1.8405172414257516</v>
      </c>
      <c r="J3" s="2">
        <f>Sheet2!$B$25/AVERAGE($H$2:H3)</f>
        <v>1.8405172414257516</v>
      </c>
    </row>
    <row r="4" spans="1:10" x14ac:dyDescent="0.25">
      <c r="A4" s="12">
        <v>43257.833333333336</v>
      </c>
      <c r="B4">
        <v>28</v>
      </c>
      <c r="C4" s="12">
        <v>43257.879861111112</v>
      </c>
      <c r="D4">
        <v>61</v>
      </c>
      <c r="E4" s="11">
        <f t="shared" ref="E4" si="8">C4-A4</f>
        <v>4.6527777776645962E-2</v>
      </c>
      <c r="F4">
        <f t="shared" ref="F4" si="9">D4-B4+1</f>
        <v>34</v>
      </c>
      <c r="G4" s="2">
        <f t="shared" ref="G4" si="10">F4/(E4*24*60)</f>
        <v>0.50746268657950855</v>
      </c>
      <c r="H4" s="2">
        <f t="shared" ref="H4" si="11">G4*60</f>
        <v>30.447761194770514</v>
      </c>
      <c r="I4" s="2">
        <f>Sheet2!$B$25/MEDIAN($H$2:H4)</f>
        <v>1.9062499995561666</v>
      </c>
      <c r="J4" s="2">
        <f>Sheet2!$B$25/AVERAGE($H$2:H4)</f>
        <v>1.8917959795632788</v>
      </c>
    </row>
    <row r="5" spans="1:10" x14ac:dyDescent="0.25">
      <c r="A5" s="12"/>
      <c r="C5" s="12"/>
      <c r="I5" s="2"/>
      <c r="J5" s="2"/>
    </row>
    <row r="6" spans="1:10" x14ac:dyDescent="0.25">
      <c r="A6" s="12"/>
      <c r="C6" s="12"/>
      <c r="I6" s="2"/>
      <c r="J6" s="2"/>
    </row>
    <row r="7" spans="1:10" x14ac:dyDescent="0.25">
      <c r="A7" s="12"/>
      <c r="C7" s="12"/>
      <c r="I7" s="2"/>
      <c r="J7" s="2"/>
    </row>
    <row r="8" spans="1:10" x14ac:dyDescent="0.25">
      <c r="A8" s="12"/>
      <c r="C8" s="12"/>
      <c r="I8" s="2"/>
      <c r="J8" s="2"/>
    </row>
    <row r="9" spans="1:10" x14ac:dyDescent="0.25">
      <c r="A9" s="12"/>
      <c r="C9" s="12"/>
      <c r="I9" s="2"/>
      <c r="J9" s="2"/>
    </row>
    <row r="10" spans="1:10" x14ac:dyDescent="0.25">
      <c r="A10" s="12"/>
      <c r="B10" s="10"/>
      <c r="C10" s="12"/>
      <c r="D10" s="10"/>
      <c r="I10" s="2"/>
      <c r="J10" s="2"/>
    </row>
    <row r="11" spans="1:10" x14ac:dyDescent="0.25">
      <c r="A11" s="12"/>
      <c r="B11" s="10"/>
      <c r="C11" s="12"/>
      <c r="D11" s="10"/>
      <c r="I11" s="2"/>
      <c r="J11" s="2"/>
    </row>
    <row r="12" spans="1:10" x14ac:dyDescent="0.25">
      <c r="A12" s="12"/>
      <c r="B12" s="10"/>
      <c r="C12" s="12"/>
      <c r="D12" s="10"/>
      <c r="I12" s="2"/>
      <c r="J12" s="2"/>
    </row>
    <row r="13" spans="1:10" x14ac:dyDescent="0.25">
      <c r="A13" s="12"/>
      <c r="B13" s="10"/>
      <c r="C13" s="12"/>
      <c r="D13" s="10"/>
      <c r="I13" s="2"/>
      <c r="J13" s="2"/>
    </row>
    <row r="14" spans="1:10" x14ac:dyDescent="0.25">
      <c r="A14" s="12"/>
      <c r="B14" s="10"/>
      <c r="C14" s="12"/>
      <c r="D14" s="10"/>
      <c r="I14" s="2"/>
      <c r="J14" s="2"/>
    </row>
    <row r="15" spans="1:10" x14ac:dyDescent="0.25">
      <c r="A15" s="12"/>
      <c r="B15" s="10"/>
      <c r="C15" s="12"/>
      <c r="D15" s="10"/>
      <c r="I15" s="2"/>
      <c r="J15" s="2"/>
    </row>
    <row r="16" spans="1:10" x14ac:dyDescent="0.25">
      <c r="A16" s="12"/>
      <c r="B16" s="10"/>
      <c r="C16" s="12"/>
      <c r="D16" s="10"/>
      <c r="I16" s="2"/>
      <c r="J16" s="2"/>
    </row>
    <row r="17" spans="1:10" x14ac:dyDescent="0.25">
      <c r="A17" s="12"/>
      <c r="B17" s="10"/>
      <c r="C17" s="12"/>
      <c r="D17" s="10"/>
      <c r="I17" s="2"/>
      <c r="J17" s="2"/>
    </row>
    <row r="18" spans="1:10" x14ac:dyDescent="0.25">
      <c r="A18" s="12"/>
      <c r="B18" s="10"/>
      <c r="C18" s="12"/>
      <c r="D18" s="10"/>
      <c r="I18" s="2"/>
      <c r="J18" s="2"/>
    </row>
    <row r="19" spans="1:10" x14ac:dyDescent="0.25">
      <c r="A19" s="12"/>
      <c r="B19" s="10"/>
      <c r="C19" s="12"/>
      <c r="D19" s="10"/>
      <c r="I19" s="2"/>
      <c r="J19" s="2"/>
    </row>
    <row r="20" spans="1:10" x14ac:dyDescent="0.25">
      <c r="A20" s="12"/>
      <c r="B20" s="10"/>
      <c r="C20" s="12"/>
      <c r="D20" s="10"/>
      <c r="I20" s="2"/>
      <c r="J20" s="2"/>
    </row>
    <row r="21" spans="1:10" x14ac:dyDescent="0.25">
      <c r="A21" s="12"/>
      <c r="B21" s="10"/>
      <c r="C21" s="12"/>
      <c r="D21" s="10"/>
      <c r="I21" s="2"/>
      <c r="J21" s="2"/>
    </row>
    <row r="22" spans="1:10" x14ac:dyDescent="0.25">
      <c r="A22" s="12"/>
      <c r="B22" s="10"/>
      <c r="C22" s="12"/>
      <c r="D22" s="10"/>
      <c r="I22" s="2"/>
      <c r="J22" s="2"/>
    </row>
    <row r="23" spans="1:10" x14ac:dyDescent="0.25">
      <c r="A23" s="12"/>
      <c r="B23" s="10"/>
      <c r="C23" s="12"/>
      <c r="D23" s="10"/>
      <c r="I23" s="2"/>
      <c r="J23" s="2"/>
    </row>
    <row r="24" spans="1:10" x14ac:dyDescent="0.25">
      <c r="A24" s="12"/>
      <c r="B24" s="10"/>
      <c r="C24" s="12"/>
      <c r="D24" s="10"/>
      <c r="I24" s="2"/>
      <c r="J24" s="2"/>
    </row>
    <row r="25" spans="1:10" x14ac:dyDescent="0.25">
      <c r="A25" s="12"/>
      <c r="B25" s="10"/>
      <c r="C25" s="12"/>
      <c r="D25" s="10"/>
      <c r="I25" s="2"/>
      <c r="J25" s="2"/>
    </row>
    <row r="26" spans="1:10" x14ac:dyDescent="0.25">
      <c r="A26" s="12"/>
      <c r="B26" s="10"/>
      <c r="C26" s="12"/>
      <c r="D26" s="10"/>
      <c r="I26" s="2"/>
      <c r="J26" s="2"/>
    </row>
    <row r="27" spans="1:10" x14ac:dyDescent="0.25">
      <c r="A27" s="12"/>
      <c r="B27" s="10"/>
      <c r="C27" s="12"/>
      <c r="D27" s="10"/>
      <c r="I27" s="2"/>
      <c r="J27" s="2"/>
    </row>
    <row r="28" spans="1:10" x14ac:dyDescent="0.25">
      <c r="A28" s="12"/>
      <c r="B28" s="10"/>
      <c r="C28" s="12"/>
      <c r="D28" s="10"/>
      <c r="I28" s="2"/>
      <c r="J28" s="2"/>
    </row>
    <row r="29" spans="1:10" x14ac:dyDescent="0.25">
      <c r="A29" s="12"/>
      <c r="B29" s="10"/>
      <c r="C29" s="12"/>
      <c r="D29" s="10"/>
      <c r="I29" s="2"/>
      <c r="J29" s="2"/>
    </row>
    <row r="30" spans="1:10" x14ac:dyDescent="0.25">
      <c r="A30" s="8"/>
      <c r="B30" s="10"/>
      <c r="C30" s="8"/>
      <c r="D30" s="10"/>
      <c r="E30" s="13"/>
      <c r="F30" s="10"/>
      <c r="G30" s="9"/>
      <c r="H30" s="9"/>
      <c r="I30" s="9"/>
      <c r="J30" s="9"/>
    </row>
    <row r="31" spans="1:10" x14ac:dyDescent="0.25">
      <c r="A31" s="8"/>
      <c r="B31" s="10"/>
      <c r="C31" s="8"/>
      <c r="D31" s="10"/>
      <c r="E31" s="13"/>
      <c r="F31" s="10"/>
      <c r="G31" s="9"/>
      <c r="H31" s="9"/>
      <c r="I31" s="9"/>
      <c r="J31" s="9"/>
    </row>
    <row r="32" spans="1:10" x14ac:dyDescent="0.25">
      <c r="A32" s="8"/>
      <c r="B32" s="10"/>
      <c r="C32" s="8"/>
      <c r="D32" s="10"/>
      <c r="E32" s="13"/>
      <c r="F32" s="10"/>
      <c r="G32" s="9"/>
      <c r="H32" s="9"/>
      <c r="I32" s="9"/>
      <c r="J32" s="9"/>
    </row>
    <row r="33" spans="1:10" x14ac:dyDescent="0.25">
      <c r="A33" s="8"/>
      <c r="B33" s="10"/>
      <c r="C33" s="8"/>
      <c r="D33" s="10"/>
      <c r="E33" s="13"/>
      <c r="F33" s="10"/>
      <c r="G33" s="9"/>
      <c r="H33" s="9"/>
      <c r="I33" s="9"/>
      <c r="J33" s="9"/>
    </row>
    <row r="34" spans="1:10" x14ac:dyDescent="0.25">
      <c r="A34" s="8"/>
      <c r="B34" s="10"/>
      <c r="C34" s="8"/>
      <c r="D34" s="10"/>
      <c r="E34" s="13"/>
      <c r="F34" s="10"/>
      <c r="G34" s="9"/>
      <c r="H34" s="9"/>
      <c r="I34" s="9"/>
      <c r="J34" s="9"/>
    </row>
    <row r="35" spans="1:10" x14ac:dyDescent="0.25">
      <c r="A35" s="8"/>
      <c r="B35" s="10"/>
      <c r="C35" s="8"/>
      <c r="D35" s="10"/>
      <c r="E35" s="13"/>
      <c r="F35" s="10"/>
      <c r="G35" s="9"/>
      <c r="H35" s="9"/>
      <c r="I35" s="9"/>
      <c r="J35" s="9"/>
    </row>
    <row r="36" spans="1:10" x14ac:dyDescent="0.25">
      <c r="A36" s="8"/>
      <c r="B36" s="10"/>
      <c r="C36" s="8"/>
      <c r="D36" s="10"/>
      <c r="E36" s="13"/>
      <c r="F36" s="10"/>
      <c r="G36" s="9"/>
      <c r="H36" s="9"/>
      <c r="I36" s="9"/>
      <c r="J36" s="9"/>
    </row>
    <row r="37" spans="1:10" x14ac:dyDescent="0.25">
      <c r="A37" s="8"/>
      <c r="B37" s="10"/>
      <c r="C37" s="8"/>
      <c r="D37" s="10"/>
      <c r="E37" s="13"/>
      <c r="F37" s="10"/>
      <c r="G37" s="9"/>
      <c r="H37" s="9"/>
      <c r="I37" s="9"/>
      <c r="J37" s="9"/>
    </row>
    <row r="38" spans="1:10" x14ac:dyDescent="0.25">
      <c r="A38" s="8"/>
      <c r="B38" s="10"/>
      <c r="C38" s="8"/>
      <c r="D38" s="10"/>
      <c r="E38" s="13"/>
      <c r="F38" s="10"/>
      <c r="G38" s="9"/>
      <c r="H38" s="9"/>
      <c r="I38" s="9"/>
      <c r="J38" s="9"/>
    </row>
    <row r="39" spans="1:10" x14ac:dyDescent="0.25">
      <c r="A39" s="8"/>
      <c r="B39" s="10"/>
      <c r="C39" s="8"/>
      <c r="D39" s="10"/>
      <c r="E39" s="13"/>
      <c r="F39" s="10"/>
      <c r="G39" s="9"/>
      <c r="H39" s="9"/>
      <c r="I39" s="9"/>
      <c r="J39" s="9"/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tabSelected="1" workbookViewId="0">
      <selection activeCell="G29" sqref="G29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 s="15">
        <v>61</v>
      </c>
    </row>
    <row r="26" spans="1:2" x14ac:dyDescent="0.25">
      <c r="A26" t="s">
        <v>20</v>
      </c>
      <c r="B26">
        <f>MAX(Sheet1!D2:D1000)</f>
        <v>61</v>
      </c>
    </row>
    <row r="27" spans="1:2" x14ac:dyDescent="0.25">
      <c r="A27" t="s">
        <v>21</v>
      </c>
      <c r="B27" s="4">
        <f>B26/B25*100</f>
        <v>100</v>
      </c>
    </row>
    <row r="28" spans="1:2" x14ac:dyDescent="0.25">
      <c r="A28" t="s">
        <v>16</v>
      </c>
      <c r="B28">
        <f>B25-B26</f>
        <v>0</v>
      </c>
    </row>
    <row r="29" spans="1:2" x14ac:dyDescent="0.25">
      <c r="A29" t="s">
        <v>14</v>
      </c>
      <c r="B29" s="4">
        <f>B28/B25*100</f>
        <v>0</v>
      </c>
    </row>
    <row r="30" spans="1:2" x14ac:dyDescent="0.25">
      <c r="A30" t="s">
        <v>13</v>
      </c>
      <c r="B30" s="4">
        <f>B25/H38</f>
        <v>1.9062499995561666</v>
      </c>
    </row>
    <row r="31" spans="1:2" x14ac:dyDescent="0.25">
      <c r="A31" s="3" t="s">
        <v>12</v>
      </c>
      <c r="B31" s="4">
        <f>B25/H39</f>
        <v>1.8917959795632788</v>
      </c>
    </row>
    <row r="32" spans="1:2" x14ac:dyDescent="0.25">
      <c r="A32" t="s">
        <v>11</v>
      </c>
      <c r="B32" s="2">
        <f>ABS(B30-B31)</f>
        <v>1.4454019992887757E-2</v>
      </c>
    </row>
    <row r="33" spans="1:8" x14ac:dyDescent="0.25">
      <c r="A33" t="s">
        <v>10</v>
      </c>
      <c r="B33" s="2">
        <f>B28/H38</f>
        <v>0</v>
      </c>
    </row>
    <row r="34" spans="1:8" x14ac:dyDescent="0.25">
      <c r="A34" t="s">
        <v>9</v>
      </c>
      <c r="B34" s="2">
        <f>B28/H39</f>
        <v>0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1.0416666664241347E-2</v>
      </c>
      <c r="F36" s="4">
        <f>MIN(Sheet1!F2:F1000)</f>
        <v>8</v>
      </c>
      <c r="G36" s="4">
        <f>MIN(Sheet1!G2:G1000)</f>
        <v>0.50746268657950855</v>
      </c>
      <c r="H36" s="4">
        <f>MIN(Sheet1!H2:H1000)</f>
        <v>30.447761194770514</v>
      </c>
    </row>
    <row r="37" spans="1:8" x14ac:dyDescent="0.25">
      <c r="D37" t="s">
        <v>3</v>
      </c>
      <c r="E37" s="11">
        <f>MAX(Sheet1!E2:E1000)</f>
        <v>4.6527777776645962E-2</v>
      </c>
      <c r="F37" s="4">
        <f>MAX(Sheet1!F2:F1000)</f>
        <v>34</v>
      </c>
      <c r="G37" s="4">
        <f>MAX(Sheet1!G2:G1000)</f>
        <v>0.5714285712765188</v>
      </c>
      <c r="H37" s="4">
        <f>MAX(Sheet1!H2:H1000)</f>
        <v>34.285714276591129</v>
      </c>
    </row>
    <row r="38" spans="1:8" x14ac:dyDescent="0.25">
      <c r="D38" t="s">
        <v>2</v>
      </c>
      <c r="E38" s="11">
        <f>MEDIAN(Sheet1!E2:E1000)</f>
        <v>1.4583333337213844E-2</v>
      </c>
      <c r="F38" s="4">
        <f>MEDIAN(Sheet1!F2:F1000)</f>
        <v>12</v>
      </c>
      <c r="G38" s="4">
        <f>MEDIAN(Sheet1!G2:G1000)</f>
        <v>0.53333333345750966</v>
      </c>
      <c r="H38" s="4">
        <f>MEDIAN(Sheet1!H2:H1000)</f>
        <v>32.000000007450581</v>
      </c>
    </row>
    <row r="39" spans="1:8" x14ac:dyDescent="0.25">
      <c r="D39" t="s">
        <v>1</v>
      </c>
      <c r="E39" s="11">
        <f>AVERAGE(Sheet1!E2:E1000)</f>
        <v>2.3842592592700385E-2</v>
      </c>
      <c r="F39" s="4">
        <f>AVERAGE(Sheet1!F2:F1000)</f>
        <v>18</v>
      </c>
      <c r="G39" s="4">
        <f>AVERAGE(Sheet1!G2:G1000)</f>
        <v>0.53740819710451238</v>
      </c>
      <c r="H39" s="4">
        <f>AVERAGE(Sheet1!H2:H1000)</f>
        <v>32.244491826270746</v>
      </c>
    </row>
    <row r="40" spans="1:8" x14ac:dyDescent="0.25">
      <c r="D40" t="s">
        <v>0</v>
      </c>
      <c r="E40" s="3" t="str">
        <f>TEXT(SUM(Sheet1!E2:E1000), "d:h:mm:ss")</f>
        <v>0:1:43:00</v>
      </c>
      <c r="F40" s="4">
        <f>SUM(Sheet1!F2:F1000)</f>
        <v>54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2018-06-07T01:07:50Z</dcterms:modified>
</cp:coreProperties>
</file>