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7555" windowHeight="1200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8" i="4" l="1"/>
  <c r="E8" i="4"/>
  <c r="G8" i="4" l="1"/>
  <c r="H8" i="4" s="1"/>
  <c r="J8" i="4"/>
  <c r="I8" i="4"/>
  <c r="F7" i="4" l="1"/>
  <c r="E7" i="4"/>
  <c r="G7" i="4" l="1"/>
  <c r="H7" i="4" s="1"/>
  <c r="J7" i="4"/>
  <c r="I7" i="4"/>
  <c r="F6" i="4" l="1"/>
  <c r="E6" i="4"/>
  <c r="G6" i="4" l="1"/>
  <c r="H6" i="4" s="1"/>
  <c r="J6" i="4"/>
  <c r="I6" i="4"/>
  <c r="F5" i="4" l="1"/>
  <c r="E5" i="4"/>
  <c r="G5" i="4" l="1"/>
  <c r="H5" i="4" s="1"/>
  <c r="I5" i="4"/>
  <c r="J5" i="4"/>
  <c r="F4" i="4" l="1"/>
  <c r="E4" i="4"/>
  <c r="F3" i="4"/>
  <c r="E3" i="4"/>
  <c r="G4" i="4" l="1"/>
  <c r="H4" i="4" s="1"/>
  <c r="J4" i="4"/>
  <c r="I4" i="4"/>
  <c r="G3" i="4"/>
  <c r="H3" i="4" s="1"/>
  <c r="J3" i="4"/>
  <c r="I3" i="4"/>
  <c r="B26" i="2"/>
  <c r="B27" i="2" s="1"/>
  <c r="B28" i="2" l="1"/>
  <c r="F38" i="2" l="1"/>
  <c r="F37" i="2"/>
  <c r="F36" i="2"/>
  <c r="E2" i="4"/>
  <c r="E40" i="2" s="1"/>
  <c r="F2" i="4"/>
  <c r="F40" i="2" s="1"/>
  <c r="E36" i="2"/>
  <c r="F39" i="2" l="1"/>
  <c r="G2" i="4"/>
  <c r="G36" i="2" s="1"/>
  <c r="E37" i="2"/>
  <c r="E39" i="2"/>
  <c r="E38" i="2"/>
  <c r="B29" i="2"/>
  <c r="H2" i="4" l="1"/>
  <c r="I2" i="4" s="1"/>
  <c r="J2" i="4"/>
  <c r="G37" i="2"/>
  <c r="G39" i="2"/>
  <c r="G38" i="2"/>
  <c r="H38" i="2" l="1"/>
  <c r="H36" i="2"/>
  <c r="H39" i="2"/>
  <c r="H37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<sst xmlns="http://schemas.openxmlformats.org/spreadsheetml/2006/main" count="29" uniqueCount="22">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</sst>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6.3750000001349365</c:v>
                </c:pt>
                <c:pt idx="1">
                  <c:v>6.6201923082590977</c:v>
                </c:pt>
                <c:pt idx="2">
                  <c:v>6.8850000010686925</c:v>
                </c:pt>
                <c:pt idx="3">
                  <c:v>8.2794303803577254</c:v>
                </c:pt>
                <c:pt idx="4">
                  <c:v>7.7999999987077899</c:v>
                </c:pt>
                <c:pt idx="5">
                  <c:v>7.313993871332154</c:v>
                </c:pt>
                <c:pt idx="6">
                  <c:v>7.7999999987077899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6.3750000001349365</c:v>
                </c:pt>
                <c:pt idx="1">
                  <c:v>6.6201923082590977</c:v>
                </c:pt>
                <c:pt idx="2">
                  <c:v>7.5296431316351935</c:v>
                </c:pt>
                <c:pt idx="3">
                  <c:v>8.5469816166811086</c:v>
                </c:pt>
                <c:pt idx="4">
                  <c:v>8.3863546231846389</c:v>
                </c:pt>
                <c:pt idx="5">
                  <c:v>7.7253069552034583</c:v>
                </c:pt>
                <c:pt idx="6">
                  <c:v>7.7918722189369563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1088"/>
        <c:axId val="47651584"/>
      </c:lineChart>
      <c:catAx>
        <c:axId val="48921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7651584"/>
        <c:crosses val="autoZero"/>
        <c:auto val="1"/>
        <c:lblAlgn val="ctr"/>
        <c:lblOffset val="100"/>
        <c:noMultiLvlLbl val="0"/>
      </c:catAx>
      <c:valAx>
        <c:axId val="476515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8921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43104.838194444441</v>
      </c>
      <c r="B2">
        <v>9</v>
      </c>
      <c r="C2" s="12">
        <v>43104.876388888886</v>
      </c>
      <c r="D2">
        <v>30</v>
      </c>
      <c r="E2" s="11">
        <f t="shared" ref="E2" si="0">C2-A2</f>
        <v>3.8194444445252884E-2</v>
      </c>
      <c r="F2">
        <f t="shared" ref="F2" si="1">D2-B2+1</f>
        <v>22</v>
      </c>
      <c r="G2" s="2">
        <f t="shared" ref="G2" si="2">F2/(E2*24*60)</f>
        <v>0.39999999999153341</v>
      </c>
      <c r="H2" s="2">
        <f t="shared" ref="H2" si="3">G2*60</f>
        <v>23.999999999492005</v>
      </c>
      <c r="I2" s="2">
        <f>Sheet2!$B$25/MEDIAN($H$2:H2)</f>
        <v>6.3750000001349365</v>
      </c>
      <c r="J2" s="2">
        <f>Sheet2!$B$25/AVERAGE($H$2:H2)</f>
        <v>6.3750000001349365</v>
      </c>
    </row>
    <row r="3" spans="1:10" x14ac:dyDescent="0.25">
      <c r="A3" s="12">
        <v>43105.762499999997</v>
      </c>
      <c r="B3">
        <v>31</v>
      </c>
      <c r="C3" s="12">
        <v>43105.8</v>
      </c>
      <c r="D3">
        <v>50</v>
      </c>
      <c r="E3" s="11">
        <f t="shared" ref="E3" si="4">C3-A3</f>
        <v>3.7500000005820766E-2</v>
      </c>
      <c r="F3">
        <f t="shared" ref="F3" si="5">D3-B3+1</f>
        <v>20</v>
      </c>
      <c r="G3" s="2">
        <f t="shared" ref="G3" si="6">F3/(E3*24*60)</f>
        <v>0.37037037031288134</v>
      </c>
      <c r="H3" s="2">
        <f t="shared" ref="H3" si="7">G3*60</f>
        <v>22.222222218772881</v>
      </c>
      <c r="I3" s="2">
        <f>Sheet2!$B$25/MEDIAN($H$2:H3)</f>
        <v>6.6201923082590977</v>
      </c>
      <c r="J3" s="2">
        <f>Sheet2!$B$25/AVERAGE($H$2:H3)</f>
        <v>6.6201923082590977</v>
      </c>
    </row>
    <row r="4" spans="1:10" x14ac:dyDescent="0.25">
      <c r="A4" s="12">
        <v>43106.638888888891</v>
      </c>
      <c r="B4">
        <v>51</v>
      </c>
      <c r="C4" s="12">
        <v>43106.678472222222</v>
      </c>
      <c r="D4">
        <v>64</v>
      </c>
      <c r="E4" s="11">
        <f t="shared" ref="E4" si="8">C4-A4</f>
        <v>3.9583333331393078E-2</v>
      </c>
      <c r="F4">
        <f t="shared" ref="F4" si="9">D4-B4+1</f>
        <v>14</v>
      </c>
      <c r="G4" s="2">
        <f t="shared" ref="G4" si="10">F4/(E4*24*60)</f>
        <v>0.24561403509975854</v>
      </c>
      <c r="H4" s="2">
        <f t="shared" ref="H4" si="11">G4*60</f>
        <v>14.736842105985513</v>
      </c>
      <c r="I4" s="2">
        <f>Sheet2!$B$25/MEDIAN($H$2:H4)</f>
        <v>6.8850000010686925</v>
      </c>
      <c r="J4" s="2">
        <f>Sheet2!$B$25/AVERAGE($H$2:H4)</f>
        <v>7.5296431316351935</v>
      </c>
    </row>
    <row r="5" spans="1:10" x14ac:dyDescent="0.25">
      <c r="A5" s="12">
        <v>43125.879861111112</v>
      </c>
      <c r="B5">
        <v>65</v>
      </c>
      <c r="C5" s="12">
        <v>43125.92291666667</v>
      </c>
      <c r="D5">
        <v>75</v>
      </c>
      <c r="E5" s="11">
        <f t="shared" ref="E5" si="12">C5-A5</f>
        <v>4.3055555557657499E-2</v>
      </c>
      <c r="F5">
        <f t="shared" ref="F5" si="13">D5-B5+1</f>
        <v>11</v>
      </c>
      <c r="G5" s="2">
        <f t="shared" ref="G5" si="14">F5/(E5*24*60)</f>
        <v>0.17741935483004817</v>
      </c>
      <c r="H5" s="2">
        <f t="shared" ref="H5" si="15">G5*60</f>
        <v>10.645161289802891</v>
      </c>
      <c r="I5" s="2">
        <f>Sheet2!$B$25/MEDIAN($H$2:H5)</f>
        <v>8.2794303803577254</v>
      </c>
      <c r="J5" s="2">
        <f>Sheet2!$B$25/AVERAGE($H$2:H5)</f>
        <v>8.5469816166811086</v>
      </c>
    </row>
    <row r="6" spans="1:10" x14ac:dyDescent="0.25">
      <c r="A6" s="12">
        <v>43126.862500000003</v>
      </c>
      <c r="B6">
        <v>76</v>
      </c>
      <c r="C6" s="12">
        <v>43126.898611111108</v>
      </c>
      <c r="D6">
        <v>92</v>
      </c>
      <c r="E6" s="11">
        <f t="shared" ref="E6" si="16">C6-A6</f>
        <v>3.6111111105128657E-2</v>
      </c>
      <c r="F6">
        <f t="shared" ref="F6" si="17">D6-B6+1</f>
        <v>17</v>
      </c>
      <c r="G6" s="2">
        <f t="shared" ref="G6" si="18">F6/(E6*24*60)</f>
        <v>0.3269230769772376</v>
      </c>
      <c r="H6" s="2">
        <f t="shared" ref="H6" si="19">G6*60</f>
        <v>19.615384618634256</v>
      </c>
      <c r="I6" s="2">
        <f>Sheet2!$B$25/MEDIAN($H$2:H6)</f>
        <v>7.7999999987077899</v>
      </c>
      <c r="J6" s="2">
        <f>Sheet2!$B$25/AVERAGE($H$2:H6)</f>
        <v>8.3863546231846389</v>
      </c>
    </row>
    <row r="7" spans="1:10" x14ac:dyDescent="0.25">
      <c r="A7" s="12">
        <v>43127.793055555558</v>
      </c>
      <c r="B7">
        <v>93</v>
      </c>
      <c r="C7" s="12">
        <v>43127.871527777781</v>
      </c>
      <c r="D7">
        <v>144</v>
      </c>
      <c r="E7" s="11">
        <f t="shared" ref="E7" si="20">C7-A7</f>
        <v>7.8472222223354038E-2</v>
      </c>
      <c r="F7">
        <f t="shared" ref="F7" si="21">D7-B7+1</f>
        <v>52</v>
      </c>
      <c r="G7" s="2">
        <f t="shared" ref="G7" si="22">F7/(E7*24*60)</f>
        <v>0.46017699114380528</v>
      </c>
      <c r="H7" s="2">
        <f t="shared" ref="H7" si="23">G7*60</f>
        <v>27.610619468628318</v>
      </c>
      <c r="I7" s="2">
        <f>Sheet2!$B$25/MEDIAN($H$2:H7)</f>
        <v>7.313993871332154</v>
      </c>
      <c r="J7" s="2">
        <f>Sheet2!$B$25/AVERAGE($H$2:H7)</f>
        <v>7.7253069552034583</v>
      </c>
    </row>
    <row r="8" spans="1:10" x14ac:dyDescent="0.25">
      <c r="A8" s="12">
        <v>43132.625</v>
      </c>
      <c r="B8">
        <v>145</v>
      </c>
      <c r="C8" s="12">
        <v>43132.645138888889</v>
      </c>
      <c r="D8">
        <v>153</v>
      </c>
      <c r="E8" s="11">
        <f t="shared" ref="E8" si="24">C8-A8</f>
        <v>2.0138888889050577E-2</v>
      </c>
      <c r="F8">
        <f t="shared" ref="F8" si="25">D8-B8+1</f>
        <v>9</v>
      </c>
      <c r="G8" s="2">
        <f t="shared" ref="G8" si="26">F8/(E8*24*60)</f>
        <v>0.31034482758371523</v>
      </c>
      <c r="H8" s="2">
        <f t="shared" ref="H8" si="27">G8*60</f>
        <v>18.620689655022915</v>
      </c>
      <c r="I8" s="2">
        <f>Sheet2!$B$25/MEDIAN($H$2:H8)</f>
        <v>7.7999999987077899</v>
      </c>
      <c r="J8" s="2">
        <f>Sheet2!$B$25/AVERAGE($H$2:H8)</f>
        <v>7.7918722189369563</v>
      </c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153</v>
      </c>
    </row>
    <row r="26" spans="1:2" x14ac:dyDescent="0.25">
      <c r="A26" t="s">
        <v>20</v>
      </c>
      <c r="B26">
        <f>MAX(Sheet1!D2:D1000)</f>
        <v>153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7.7999999987077899</v>
      </c>
    </row>
    <row r="31" spans="1:2" x14ac:dyDescent="0.25">
      <c r="A31" s="3" t="s">
        <v>12</v>
      </c>
      <c r="B31" s="4">
        <f>B25/H39</f>
        <v>7.7918722189369563</v>
      </c>
    </row>
    <row r="32" spans="1:2" x14ac:dyDescent="0.25">
      <c r="A32" t="s">
        <v>11</v>
      </c>
      <c r="B32" s="2">
        <f>ABS(B30-B31)</f>
        <v>8.1277797708336763E-3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2.0138888889050577E-2</v>
      </c>
      <c r="F36" s="4">
        <f>MIN(Sheet1!F2:F1000)</f>
        <v>9</v>
      </c>
      <c r="G36" s="4">
        <f>MIN(Sheet1!G2:G1000)</f>
        <v>0.17741935483004817</v>
      </c>
      <c r="H36" s="4">
        <f>MIN(Sheet1!H2:H1000)</f>
        <v>10.645161289802891</v>
      </c>
    </row>
    <row r="37" spans="1:8" x14ac:dyDescent="0.25">
      <c r="D37" t="s">
        <v>3</v>
      </c>
      <c r="E37" s="11">
        <f>MAX(Sheet1!E2:E1000)</f>
        <v>7.8472222223354038E-2</v>
      </c>
      <c r="F37" s="4">
        <f>MAX(Sheet1!F2:F1000)</f>
        <v>52</v>
      </c>
      <c r="G37" s="4">
        <f>MAX(Sheet1!G2:G1000)</f>
        <v>0.46017699114380528</v>
      </c>
      <c r="H37" s="4">
        <f>MAX(Sheet1!H2:H1000)</f>
        <v>27.610619468628318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17</v>
      </c>
      <c r="G38" s="4">
        <f>MEDIAN(Sheet1!G2:G1000)</f>
        <v>0.3269230769772376</v>
      </c>
      <c r="H38" s="4">
        <f>MEDIAN(Sheet1!H2:H1000)</f>
        <v>19.615384618634256</v>
      </c>
    </row>
    <row r="39" spans="1:8" x14ac:dyDescent="0.25">
      <c r="D39" t="s">
        <v>1</v>
      </c>
      <c r="E39" s="11">
        <f>AVERAGE(Sheet1!E2:E1000)</f>
        <v>4.1865079365379643E-2</v>
      </c>
      <c r="F39" s="4">
        <f>AVERAGE(Sheet1!F2:F1000)</f>
        <v>20.714285714285715</v>
      </c>
      <c r="G39" s="4">
        <f>AVERAGE(Sheet1!G2:G1000)</f>
        <v>0.32726409370556853</v>
      </c>
      <c r="H39" s="4">
        <f>AVERAGE(Sheet1!H2:H1000)</f>
        <v>19.635845622334109</v>
      </c>
    </row>
    <row r="40" spans="1:8" x14ac:dyDescent="0.25">
      <c r="D40" t="s">
        <v>0</v>
      </c>
      <c r="E40" s="3" t="str">
        <f>TEXT(SUM(Sheet1!E2:E1000), "d:h:mm:ss")</f>
        <v>0:7:02:00</v>
      </c>
      <c r="F40" s="4">
        <f>SUM(Sheet1!F2:F1000)</f>
        <v>145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2018-02-01T20:29:26Z</dcterms:modified>
</cp:coreProperties>
</file>