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7555" windowHeight="1200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23" i="4" l="1"/>
  <c r="E23" i="4"/>
  <c r="G23" i="4" l="1"/>
  <c r="H23" i="4" s="1"/>
  <c r="F22" i="4"/>
  <c r="E22" i="4"/>
  <c r="F21" i="4"/>
  <c r="E21" i="4"/>
  <c r="F20" i="4"/>
  <c r="E20" i="4"/>
  <c r="G22" i="4" l="1"/>
  <c r="H22" i="4" s="1"/>
  <c r="J22" i="4" s="1"/>
  <c r="I22" i="4"/>
  <c r="G21" i="4"/>
  <c r="H21" i="4" s="1"/>
  <c r="J21" i="4" s="1"/>
  <c r="G20" i="4"/>
  <c r="H20" i="4" s="1"/>
  <c r="J20" i="4"/>
  <c r="I20" i="4"/>
  <c r="I23" i="4" l="1"/>
  <c r="J23" i="4"/>
  <c r="I21" i="4"/>
  <c r="F19" i="4" l="1"/>
  <c r="E19" i="4"/>
  <c r="G19" i="4" l="1"/>
  <c r="H19" i="4" s="1"/>
  <c r="J19" i="4"/>
  <c r="I19" i="4"/>
  <c r="F18" i="4" l="1"/>
  <c r="E18" i="4"/>
  <c r="G18" i="4" l="1"/>
  <c r="H18" i="4" s="1"/>
  <c r="J18" i="4"/>
  <c r="I18" i="4"/>
  <c r="F17" i="4"/>
  <c r="E17" i="4"/>
  <c r="F16" i="4"/>
  <c r="E16" i="4"/>
  <c r="F15" i="4"/>
  <c r="E15" i="4"/>
  <c r="G17" i="4" l="1"/>
  <c r="H17" i="4" s="1"/>
  <c r="I17" i="4" s="1"/>
  <c r="J17" i="4"/>
  <c r="G16" i="4"/>
  <c r="H16" i="4" s="1"/>
  <c r="J16" i="4"/>
  <c r="I16" i="4"/>
  <c r="G15" i="4"/>
  <c r="H15" i="4" s="1"/>
  <c r="J15" i="4"/>
  <c r="I15" i="4"/>
  <c r="F14" i="4" l="1"/>
  <c r="E14" i="4"/>
  <c r="F13" i="4"/>
  <c r="E13" i="4"/>
  <c r="G14" i="4" l="1"/>
  <c r="H14" i="4" s="1"/>
  <c r="J14" i="4"/>
  <c r="I14" i="4"/>
  <c r="G13" i="4"/>
  <c r="H13" i="4" s="1"/>
  <c r="J13" i="4"/>
  <c r="I13" i="4"/>
  <c r="F12" i="4"/>
  <c r="E12" i="4"/>
  <c r="F11" i="4"/>
  <c r="E11" i="4"/>
  <c r="F10" i="4"/>
  <c r="E10" i="4"/>
  <c r="G12" i="4" l="1"/>
  <c r="H12" i="4" s="1"/>
  <c r="I12" i="4"/>
  <c r="J12" i="4"/>
  <c r="G11" i="4"/>
  <c r="H11" i="4" s="1"/>
  <c r="J11" i="4"/>
  <c r="I11" i="4"/>
  <c r="G10" i="4"/>
  <c r="H10" i="4" s="1"/>
  <c r="I10" i="4" s="1"/>
  <c r="J10" i="4"/>
  <c r="F9" i="4"/>
  <c r="E9" i="4"/>
  <c r="G9" i="4" l="1"/>
  <c r="H9" i="4" s="1"/>
  <c r="J9" i="4"/>
  <c r="I9" i="4"/>
  <c r="F8" i="4" l="1"/>
  <c r="E8" i="4"/>
  <c r="G8" i="4" l="1"/>
  <c r="H8" i="4" s="1"/>
  <c r="J8" i="4"/>
  <c r="I8" i="4"/>
  <c r="F7" i="4"/>
  <c r="E7" i="4"/>
  <c r="G7" i="4" l="1"/>
  <c r="H7" i="4" s="1"/>
  <c r="J7" i="4" s="1"/>
  <c r="I7" i="4" l="1"/>
  <c r="F6" i="4" l="1"/>
  <c r="E6" i="4"/>
  <c r="F5" i="4"/>
  <c r="E5" i="4"/>
  <c r="G6" i="4" l="1"/>
  <c r="H6" i="4" s="1"/>
  <c r="J6" i="4" s="1"/>
  <c r="G5" i="4"/>
  <c r="H5" i="4" s="1"/>
  <c r="I5" i="4"/>
  <c r="J5" i="4"/>
  <c r="I6" i="4" l="1"/>
  <c r="F4" i="4" l="1"/>
  <c r="E4" i="4"/>
  <c r="G4" i="4" l="1"/>
  <c r="H4" i="4" s="1"/>
  <c r="F3" i="4" l="1"/>
  <c r="E3" i="4"/>
  <c r="G3" i="4" l="1"/>
  <c r="H3" i="4" s="1"/>
  <c r="B26" i="2"/>
  <c r="B27" i="2" s="1"/>
  <c r="B28" i="2" l="1"/>
  <c r="E2" i="4" l="1"/>
  <c r="E40" i="2" s="1"/>
  <c r="F2" i="4"/>
  <c r="F40" i="2" s="1"/>
  <c r="F37" i="2" l="1"/>
  <c r="F38" i="2"/>
  <c r="F39" i="2"/>
  <c r="F36" i="2"/>
  <c r="E36" i="2"/>
  <c r="G2" i="4"/>
  <c r="H2" i="4" s="1"/>
  <c r="E37" i="2"/>
  <c r="E39" i="2"/>
  <c r="E38" i="2"/>
  <c r="B29" i="2"/>
  <c r="J4" i="4" l="1"/>
  <c r="I4" i="4"/>
  <c r="J3" i="4"/>
  <c r="H39" i="2"/>
  <c r="B34" i="2" s="1"/>
  <c r="I2" i="4"/>
  <c r="I3" i="4"/>
  <c r="G36" i="2"/>
  <c r="J2" i="4"/>
  <c r="G37" i="2"/>
  <c r="G39" i="2"/>
  <c r="G38" i="2"/>
  <c r="H38" i="2" l="1"/>
  <c r="B33" i="2" s="1"/>
  <c r="H36" i="2"/>
  <c r="H37" i="2"/>
  <c r="B31" i="2" l="1"/>
  <c r="B30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<sst xmlns="http://schemas.openxmlformats.org/spreadsheetml/2006/main" count="29" uniqueCount="22">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</sst>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Sheet1!$I$2:$I$20</c:f>
              <c:numCache>
                <c:formatCode>0.000</c:formatCode>
                <c:ptCount val="19"/>
                <c:pt idx="0">
                  <c:v>20.153846152673047</c:v>
                </c:pt>
                <c:pt idx="1">
                  <c:v>19.023102309921061</c:v>
                </c:pt>
                <c:pt idx="2">
                  <c:v>20.153846152673047</c:v>
                </c:pt>
                <c:pt idx="3">
                  <c:v>20.549019608029091</c:v>
                </c:pt>
                <c:pt idx="4">
                  <c:v>20.960000001655761</c:v>
                </c:pt>
                <c:pt idx="5">
                  <c:v>22.384466018595312</c:v>
                </c:pt>
                <c:pt idx="6">
                  <c:v>24.016666662599896</c:v>
                </c:pt>
                <c:pt idx="7">
                  <c:v>22.384466018595312</c:v>
                </c:pt>
                <c:pt idx="8">
                  <c:v>20.960000001655761</c:v>
                </c:pt>
                <c:pt idx="9">
                  <c:v>20.549019608029091</c:v>
                </c:pt>
                <c:pt idx="10">
                  <c:v>20.960000001655761</c:v>
                </c:pt>
                <c:pt idx="11">
                  <c:v>21.145486727918875</c:v>
                </c:pt>
                <c:pt idx="12">
                  <c:v>21.334285717161507</c:v>
                </c:pt>
                <c:pt idx="13">
                  <c:v>21.145486727918875</c:v>
                </c:pt>
                <c:pt idx="14">
                  <c:v>20.960000001655761</c:v>
                </c:pt>
                <c:pt idx="15">
                  <c:v>21.145486727918875</c:v>
                </c:pt>
                <c:pt idx="16">
                  <c:v>20.960000001655761</c:v>
                </c:pt>
                <c:pt idx="17">
                  <c:v>20.549019608029091</c:v>
                </c:pt>
                <c:pt idx="18">
                  <c:v>20.153846152673047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Sheet1!$J$2:$J$20</c:f>
              <c:numCache>
                <c:formatCode>0.000</c:formatCode>
                <c:ptCount val="19"/>
                <c:pt idx="0">
                  <c:v>20.153846152673047</c:v>
                </c:pt>
                <c:pt idx="1">
                  <c:v>19.023102309921061</c:v>
                </c:pt>
                <c:pt idx="2">
                  <c:v>19.627695800491018</c:v>
                </c:pt>
                <c:pt idx="3">
                  <c:v>20.802406015011645</c:v>
                </c:pt>
                <c:pt idx="4">
                  <c:v>21.374536464105166</c:v>
                </c:pt>
                <c:pt idx="5">
                  <c:v>22.107820157152393</c:v>
                </c:pt>
                <c:pt idx="6">
                  <c:v>22.878481075110056</c:v>
                </c:pt>
                <c:pt idx="7">
                  <c:v>21.258892172658733</c:v>
                </c:pt>
                <c:pt idx="8">
                  <c:v>20.928725785799752</c:v>
                </c:pt>
                <c:pt idx="9">
                  <c:v>20.695645017593073</c:v>
                </c:pt>
                <c:pt idx="10">
                  <c:v>20.752118978451751</c:v>
                </c:pt>
                <c:pt idx="11">
                  <c:v>21.063633135673658</c:v>
                </c:pt>
                <c:pt idx="12">
                  <c:v>21.208586441774145</c:v>
                </c:pt>
                <c:pt idx="13">
                  <c:v>20.188650278483099</c:v>
                </c:pt>
                <c:pt idx="14">
                  <c:v>20.128498281703919</c:v>
                </c:pt>
                <c:pt idx="15">
                  <c:v>20.443107796697408</c:v>
                </c:pt>
                <c:pt idx="16">
                  <c:v>20.196928405418674</c:v>
                </c:pt>
                <c:pt idx="17">
                  <c:v>19.789652222246495</c:v>
                </c:pt>
                <c:pt idx="18">
                  <c:v>19.727238754353039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1424"/>
        <c:axId val="53574400"/>
      </c:lineChart>
      <c:catAx>
        <c:axId val="54311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3574400"/>
        <c:crosses val="autoZero"/>
        <c:auto val="1"/>
        <c:lblAlgn val="ctr"/>
        <c:lblOffset val="100"/>
        <c:noMultiLvlLbl val="0"/>
      </c:catAx>
      <c:valAx>
        <c:axId val="535744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311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24" sqref="C24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42972.680555555555</v>
      </c>
      <c r="B2">
        <v>6</v>
      </c>
      <c r="C2" s="12">
        <v>42972.722222222219</v>
      </c>
      <c r="D2">
        <v>44</v>
      </c>
      <c r="E2" s="11">
        <f t="shared" ref="E2" si="0">C2-A2</f>
        <v>4.1666666664241347E-2</v>
      </c>
      <c r="F2">
        <f t="shared" ref="F2" si="1">D2-B2+1</f>
        <v>39</v>
      </c>
      <c r="G2" s="2">
        <f t="shared" ref="G2" si="2">F2/(E2*24*60)</f>
        <v>0.65000000003783498</v>
      </c>
      <c r="H2" s="2">
        <f t="shared" ref="H2" si="3">G2*60</f>
        <v>39.000000002270099</v>
      </c>
      <c r="I2" s="2">
        <f>Sheet2!$B$25/MEDIAN($H$2:H2)</f>
        <v>20.153846152673047</v>
      </c>
      <c r="J2" s="2">
        <f>Sheet2!$B$25/AVERAGE($H$2:H2)</f>
        <v>20.153846152673047</v>
      </c>
    </row>
    <row r="3" spans="1:10" x14ac:dyDescent="0.25">
      <c r="A3" s="12">
        <v>42973.808333333334</v>
      </c>
      <c r="B3">
        <v>45</v>
      </c>
      <c r="C3" s="12">
        <v>42973.84652777778</v>
      </c>
      <c r="D3">
        <v>84</v>
      </c>
      <c r="E3" s="11">
        <f t="shared" ref="E3" si="4">C3-A3</f>
        <v>3.8194444445252884E-2</v>
      </c>
      <c r="F3">
        <f t="shared" ref="F3" si="5">D3-B3+1</f>
        <v>40</v>
      </c>
      <c r="G3" s="2">
        <f t="shared" ref="G3" si="6">F3/(E3*24*60)</f>
        <v>0.7272727272573335</v>
      </c>
      <c r="H3" s="2">
        <f t="shared" ref="H3" si="7">G3*60</f>
        <v>43.636363635440013</v>
      </c>
      <c r="I3" s="2">
        <f>Sheet2!$B$25/MEDIAN($H$2:H3)</f>
        <v>19.023102309921061</v>
      </c>
      <c r="J3" s="2">
        <f>Sheet2!$B$25/AVERAGE($H$2:H3)</f>
        <v>19.023102309921061</v>
      </c>
    </row>
    <row r="4" spans="1:10" x14ac:dyDescent="0.25">
      <c r="A4" s="12">
        <v>42979.916666666664</v>
      </c>
      <c r="B4">
        <v>85</v>
      </c>
      <c r="C4" s="12">
        <v>42979.955555555556</v>
      </c>
      <c r="D4">
        <v>119</v>
      </c>
      <c r="E4" s="11">
        <f t="shared" ref="E4" si="8">C4-A4</f>
        <v>3.888888889196096E-2</v>
      </c>
      <c r="F4">
        <f t="shared" ref="F4" si="9">D4-B4+1</f>
        <v>35</v>
      </c>
      <c r="G4" s="2">
        <f t="shared" ref="G4" si="10">F4/(E4*24*60)</f>
        <v>0.62499999995062738</v>
      </c>
      <c r="H4" s="2">
        <f t="shared" ref="H4" si="11">G4*60</f>
        <v>37.499999997037641</v>
      </c>
      <c r="I4" s="2">
        <f>Sheet2!$B$25/MEDIAN($H$2:H4)</f>
        <v>20.153846152673047</v>
      </c>
      <c r="J4" s="2">
        <f>Sheet2!$B$25/AVERAGE($H$2:H4)</f>
        <v>19.627695800491018</v>
      </c>
    </row>
    <row r="5" spans="1:10" x14ac:dyDescent="0.25">
      <c r="A5" s="12">
        <v>42982.6875</v>
      </c>
      <c r="B5">
        <v>119</v>
      </c>
      <c r="C5" s="12">
        <v>42982.729166666664</v>
      </c>
      <c r="D5">
        <v>149</v>
      </c>
      <c r="E5" s="11">
        <f t="shared" ref="E5" si="12">C5-A5</f>
        <v>4.1666666664241347E-2</v>
      </c>
      <c r="F5">
        <f t="shared" ref="F5" si="13">D5-B5+1</f>
        <v>31</v>
      </c>
      <c r="G5" s="2">
        <f t="shared" ref="G5" si="14">F5/(E5*24*60)</f>
        <v>0.51666666669674066</v>
      </c>
      <c r="H5" s="2">
        <f t="shared" ref="H5" si="15">G5*60</f>
        <v>31.000000001804441</v>
      </c>
      <c r="I5" s="2">
        <f>Sheet2!$B$25/MEDIAN($H$2:H5)</f>
        <v>20.549019608029091</v>
      </c>
      <c r="J5" s="2">
        <f>Sheet2!$B$25/AVERAGE($H$2:H5)</f>
        <v>20.802406015011645</v>
      </c>
    </row>
    <row r="6" spans="1:10" x14ac:dyDescent="0.25">
      <c r="A6" s="12">
        <v>42985.48541666667</v>
      </c>
      <c r="B6">
        <v>150</v>
      </c>
      <c r="C6" s="12">
        <v>42985.523611111108</v>
      </c>
      <c r="D6">
        <v>179</v>
      </c>
      <c r="E6" s="11">
        <f t="shared" ref="E6" si="16">C6-A6</f>
        <v>3.8194444437976927E-2</v>
      </c>
      <c r="F6">
        <f t="shared" ref="F6" si="17">D6-B6+1</f>
        <v>30</v>
      </c>
      <c r="G6" s="2">
        <f t="shared" ref="G6" si="18">F6/(E6*24*60)</f>
        <v>0.54545454554690798</v>
      </c>
      <c r="H6" s="2">
        <f t="shared" ref="H6" si="19">G6*60</f>
        <v>32.727272732814477</v>
      </c>
      <c r="I6" s="2">
        <f>Sheet2!$B$25/MEDIAN($H$2:H6)</f>
        <v>20.960000001655761</v>
      </c>
      <c r="J6" s="2">
        <f>Sheet2!$B$25/AVERAGE($H$2:H6)</f>
        <v>21.374536464105166</v>
      </c>
    </row>
    <row r="7" spans="1:10" x14ac:dyDescent="0.25">
      <c r="A7" s="12">
        <v>42986.803472222222</v>
      </c>
      <c r="B7">
        <v>180</v>
      </c>
      <c r="C7" s="12">
        <v>42986.841666666667</v>
      </c>
      <c r="D7">
        <v>206</v>
      </c>
      <c r="E7" s="11">
        <f t="shared" ref="E7" si="20">C7-A7</f>
        <v>3.8194444445252884E-2</v>
      </c>
      <c r="F7">
        <f t="shared" ref="F7" si="21">D7-B7+1</f>
        <v>27</v>
      </c>
      <c r="G7" s="2">
        <f t="shared" ref="G7" si="22">F7/(E7*24*60)</f>
        <v>0.49090909089870011</v>
      </c>
      <c r="H7" s="2">
        <f t="shared" ref="H7" si="23">G7*60</f>
        <v>29.454545453922005</v>
      </c>
      <c r="I7" s="2">
        <f>Sheet2!$B$25/MEDIAN($H$2:H7)</f>
        <v>22.384466018595312</v>
      </c>
      <c r="J7" s="2">
        <f>Sheet2!$B$25/AVERAGE($H$2:H7)</f>
        <v>22.107820157152393</v>
      </c>
    </row>
    <row r="8" spans="1:10" x14ac:dyDescent="0.25">
      <c r="A8" s="12">
        <v>43006.536805555559</v>
      </c>
      <c r="B8">
        <v>207</v>
      </c>
      <c r="C8" s="12">
        <v>43006.573611111111</v>
      </c>
      <c r="D8">
        <v>230</v>
      </c>
      <c r="E8" s="11">
        <f t="shared" ref="E8" si="24">C8-A8</f>
        <v>3.6805555551836733E-2</v>
      </c>
      <c r="F8">
        <f t="shared" ref="F8" si="25">D8-B8+1</f>
        <v>24</v>
      </c>
      <c r="G8" s="2">
        <f t="shared" ref="G8" si="26">F8/(E8*24*60)</f>
        <v>0.45283018872499914</v>
      </c>
      <c r="H8" s="2">
        <f t="shared" ref="H8" si="27">G8*60</f>
        <v>27.16981132349995</v>
      </c>
      <c r="I8" s="2">
        <f>Sheet2!$B$25/MEDIAN($H$2:H8)</f>
        <v>24.016666662599896</v>
      </c>
      <c r="J8" s="2">
        <f>Sheet2!$B$25/AVERAGE($H$2:H8)</f>
        <v>22.878481075110056</v>
      </c>
    </row>
    <row r="9" spans="1:10" x14ac:dyDescent="0.25">
      <c r="A9" s="12">
        <v>43008.886805555558</v>
      </c>
      <c r="B9">
        <v>231</v>
      </c>
      <c r="C9" s="12">
        <v>43008.922222222223</v>
      </c>
      <c r="D9">
        <v>277</v>
      </c>
      <c r="E9" s="11">
        <f t="shared" ref="E9" si="28">C9-A9</f>
        <v>3.5416666665696539E-2</v>
      </c>
      <c r="F9">
        <f t="shared" ref="F9" si="29">D9-B9+1</f>
        <v>47</v>
      </c>
      <c r="G9" s="2">
        <f t="shared" ref="G9" si="30">F9/(E9*24*60)</f>
        <v>0.92156862747622381</v>
      </c>
      <c r="H9" s="2">
        <f t="shared" ref="H9" si="31">G9*60</f>
        <v>55.294117648573426</v>
      </c>
      <c r="I9" s="2">
        <f>Sheet2!$B$25/MEDIAN($H$2:H9)</f>
        <v>22.384466018595312</v>
      </c>
      <c r="J9" s="2">
        <f>Sheet2!$B$25/AVERAGE($H$2:H9)</f>
        <v>21.258892172658733</v>
      </c>
    </row>
    <row r="10" spans="1:10" x14ac:dyDescent="0.25">
      <c r="A10" s="12">
        <v>43013.76458333333</v>
      </c>
      <c r="B10">
        <v>278</v>
      </c>
      <c r="C10" s="12">
        <v>43013.802083333336</v>
      </c>
      <c r="D10">
        <v>315</v>
      </c>
      <c r="E10" s="11">
        <f t="shared" ref="E10" si="32">C10-A10</f>
        <v>3.7500000005820766E-2</v>
      </c>
      <c r="F10">
        <f t="shared" ref="F10" si="33">D10-B10+1</f>
        <v>38</v>
      </c>
      <c r="G10" s="2">
        <f t="shared" ref="G10" si="34">F10/(E10*24*60)</f>
        <v>0.70370370359447454</v>
      </c>
      <c r="H10" s="2">
        <f t="shared" ref="H10" si="35">G10*60</f>
        <v>42.222222215668474</v>
      </c>
      <c r="I10" s="2">
        <f>Sheet2!$B$25/MEDIAN($H$2:H10)</f>
        <v>20.960000001655761</v>
      </c>
      <c r="J10" s="2">
        <f>Sheet2!$B$25/AVERAGE($H$2:H10)</f>
        <v>20.928725785799752</v>
      </c>
    </row>
    <row r="11" spans="1:10" x14ac:dyDescent="0.25">
      <c r="A11" s="12">
        <v>43014.84375</v>
      </c>
      <c r="B11">
        <v>316</v>
      </c>
      <c r="C11" s="12">
        <v>43014.882638888892</v>
      </c>
      <c r="D11">
        <v>354</v>
      </c>
      <c r="E11" s="11">
        <f t="shared" ref="E11" si="36">C11-A11</f>
        <v>3.888888889196096E-2</v>
      </c>
      <c r="F11">
        <f t="shared" ref="F11" si="37">D11-B11+1</f>
        <v>39</v>
      </c>
      <c r="G11" s="2">
        <f t="shared" ref="G11" si="38">F11/(E11*24*60)</f>
        <v>0.69642857137355629</v>
      </c>
      <c r="H11" s="2">
        <f t="shared" ref="H11" si="39">G11*60</f>
        <v>41.78571428241338</v>
      </c>
      <c r="I11" s="2">
        <f>Sheet2!$B$25/MEDIAN($H$2:H11)</f>
        <v>20.549019608029091</v>
      </c>
      <c r="J11" s="2">
        <f>Sheet2!$B$25/AVERAGE($H$2:H11)</f>
        <v>20.695645017593073</v>
      </c>
    </row>
    <row r="12" spans="1:10" x14ac:dyDescent="0.25">
      <c r="A12" s="12">
        <v>43015.85833333333</v>
      </c>
      <c r="B12">
        <v>355</v>
      </c>
      <c r="C12" s="12">
        <v>43015.897916666669</v>
      </c>
      <c r="D12">
        <v>389</v>
      </c>
      <c r="E12" s="11">
        <f t="shared" ref="E12" si="40">C12-A12</f>
        <v>3.9583333338669036E-2</v>
      </c>
      <c r="F12">
        <f t="shared" ref="F12" si="41">D12-B12+1</f>
        <v>35</v>
      </c>
      <c r="G12" s="2">
        <f t="shared" ref="G12" si="42">F12/(E12*24*60)</f>
        <v>0.61403508763652836</v>
      </c>
      <c r="H12" s="2">
        <f t="shared" ref="H12" si="43">G12*60</f>
        <v>36.842105258191701</v>
      </c>
      <c r="I12" s="2">
        <f>Sheet2!$B$25/MEDIAN($H$2:H12)</f>
        <v>20.960000001655761</v>
      </c>
      <c r="J12" s="2">
        <f>Sheet2!$B$25/AVERAGE($H$2:H12)</f>
        <v>20.752118978451751</v>
      </c>
    </row>
    <row r="13" spans="1:10" x14ac:dyDescent="0.25">
      <c r="A13" s="12">
        <v>43020.745138888888</v>
      </c>
      <c r="B13">
        <v>390</v>
      </c>
      <c r="C13" s="12">
        <v>43020.78125</v>
      </c>
      <c r="D13">
        <v>416</v>
      </c>
      <c r="E13" s="11">
        <f t="shared" ref="E13" si="44">C13-A13</f>
        <v>3.6111111112404615E-2</v>
      </c>
      <c r="F13">
        <f t="shared" ref="F13" si="45">D13-B13+1</f>
        <v>27</v>
      </c>
      <c r="G13" s="2">
        <f t="shared" ref="G13" si="46">F13/(E13*24*60)</f>
        <v>0.51923076921217037</v>
      </c>
      <c r="H13" s="2">
        <f t="shared" ref="H13" si="47">G13*60</f>
        <v>31.153846152730221</v>
      </c>
      <c r="I13" s="2">
        <f>Sheet2!$B$25/MEDIAN($H$2:H13)</f>
        <v>21.145486727918875</v>
      </c>
      <c r="J13" s="2">
        <f>Sheet2!$B$25/AVERAGE($H$2:H13)</f>
        <v>21.063633135673658</v>
      </c>
    </row>
    <row r="14" spans="1:10" x14ac:dyDescent="0.25">
      <c r="A14" s="12">
        <v>43021.677083333336</v>
      </c>
      <c r="B14">
        <v>417</v>
      </c>
      <c r="C14" s="12">
        <v>43021.71875</v>
      </c>
      <c r="D14">
        <v>450</v>
      </c>
      <c r="E14" s="11">
        <f t="shared" ref="E14" si="48">C14-A14</f>
        <v>4.1666666664241347E-2</v>
      </c>
      <c r="F14">
        <f t="shared" ref="F14" si="49">D14-B14+1</f>
        <v>34</v>
      </c>
      <c r="G14" s="2">
        <f t="shared" ref="G14" si="50">F14/(E14*24*60)</f>
        <v>0.56666666669965104</v>
      </c>
      <c r="H14" s="2">
        <f t="shared" ref="H14" si="51">G14*60</f>
        <v>34.00000000197906</v>
      </c>
      <c r="I14" s="2">
        <f>Sheet2!$B$25/MEDIAN($H$2:H14)</f>
        <v>21.334285717161507</v>
      </c>
      <c r="J14" s="2">
        <f>Sheet2!$B$25/AVERAGE($H$2:H14)</f>
        <v>21.208586441774145</v>
      </c>
    </row>
    <row r="15" spans="1:10" x14ac:dyDescent="0.25">
      <c r="A15" s="12">
        <v>43022.731944444444</v>
      </c>
      <c r="B15">
        <v>451</v>
      </c>
      <c r="C15" s="12">
        <v>43022.770138888889</v>
      </c>
      <c r="D15">
        <v>508</v>
      </c>
      <c r="E15" s="11">
        <f t="shared" ref="E15" si="52">C15-A15</f>
        <v>3.8194444445252884E-2</v>
      </c>
      <c r="F15">
        <f t="shared" ref="F15" si="53">D15-B15+1</f>
        <v>58</v>
      </c>
      <c r="G15" s="2">
        <f t="shared" ref="G15" si="54">F15/(E15*24*60)</f>
        <v>1.0545454545231336</v>
      </c>
      <c r="H15" s="2">
        <f t="shared" ref="H15" si="55">G15*60</f>
        <v>63.272727271388021</v>
      </c>
      <c r="I15" s="2">
        <f>Sheet2!$B$25/MEDIAN($H$2:H15)</f>
        <v>21.145486727918875</v>
      </c>
      <c r="J15" s="2">
        <f>Sheet2!$B$25/AVERAGE($H$2:H15)</f>
        <v>20.188650278483099</v>
      </c>
    </row>
    <row r="16" spans="1:10" ht="15.75" customHeight="1" x14ac:dyDescent="0.25">
      <c r="A16" s="12">
        <v>43027.659722222219</v>
      </c>
      <c r="B16">
        <v>509</v>
      </c>
      <c r="C16" s="12">
        <v>43027.700694444444</v>
      </c>
      <c r="D16">
        <v>548</v>
      </c>
      <c r="E16" s="11">
        <f t="shared" ref="E16" si="56">C16-A16</f>
        <v>4.0972222224809229E-2</v>
      </c>
      <c r="F16">
        <f t="shared" ref="F16" si="57">D16-B16+1</f>
        <v>40</v>
      </c>
      <c r="G16" s="2">
        <f t="shared" ref="G16" si="58">F16/(E16*24*60)</f>
        <v>0.67796610165210813</v>
      </c>
      <c r="H16" s="2">
        <f t="shared" ref="H16" si="59">G16*60</f>
        <v>40.677966099126486</v>
      </c>
      <c r="I16" s="2">
        <f>Sheet2!$B$25/MEDIAN($H$2:H16)</f>
        <v>20.960000001655761</v>
      </c>
      <c r="J16" s="2">
        <f>Sheet2!$B$25/AVERAGE($H$2:H16)</f>
        <v>20.128498281703919</v>
      </c>
    </row>
    <row r="17" spans="1:10" ht="15.75" customHeight="1" x14ac:dyDescent="0.25">
      <c r="A17" s="12">
        <v>43028.744444444441</v>
      </c>
      <c r="B17">
        <v>549</v>
      </c>
      <c r="C17" s="12">
        <v>43028.78125</v>
      </c>
      <c r="D17">
        <v>574</v>
      </c>
      <c r="E17" s="11">
        <f t="shared" ref="E17" si="60">C17-A17</f>
        <v>3.680555555911269E-2</v>
      </c>
      <c r="F17">
        <f t="shared" ref="F17" si="61">D17-B17+1</f>
        <v>26</v>
      </c>
      <c r="G17" s="2">
        <f t="shared" ref="G17" si="62">F17/(E17*24*60)</f>
        <v>0.49056603768843748</v>
      </c>
      <c r="H17" s="2">
        <f t="shared" ref="H17" si="63">G17*60</f>
        <v>29.433962261306249</v>
      </c>
      <c r="I17" s="2">
        <f>Sheet2!$B$25/MEDIAN($H$2:H17)</f>
        <v>21.145486727918875</v>
      </c>
      <c r="J17" s="2">
        <f>Sheet2!$B$25/AVERAGE($H$2:H17)</f>
        <v>20.443107796697408</v>
      </c>
    </row>
    <row r="18" spans="1:10" ht="15.75" customHeight="1" x14ac:dyDescent="0.25">
      <c r="A18" s="12">
        <v>43029.711111111108</v>
      </c>
      <c r="B18">
        <v>575</v>
      </c>
      <c r="C18" s="12">
        <v>43029.747916666667</v>
      </c>
      <c r="D18">
        <v>615</v>
      </c>
      <c r="E18" s="11">
        <f t="shared" ref="E18" si="64">C18-A18</f>
        <v>3.680555555911269E-2</v>
      </c>
      <c r="F18">
        <f t="shared" ref="F18" si="65">D18-B18+1</f>
        <v>41</v>
      </c>
      <c r="G18" s="2">
        <f t="shared" ref="G18" si="66">F18/(E18*24*60)</f>
        <v>0.77358490558561299</v>
      </c>
      <c r="H18" s="2">
        <f t="shared" ref="H18" si="67">G18*60</f>
        <v>46.415094335136779</v>
      </c>
      <c r="I18" s="2">
        <f>Sheet2!$B$25/MEDIAN($H$2:H18)</f>
        <v>20.960000001655761</v>
      </c>
      <c r="J18" s="2">
        <f>Sheet2!$B$25/AVERAGE($H$2:H18)</f>
        <v>20.196928405418674</v>
      </c>
    </row>
    <row r="19" spans="1:10" ht="15.75" customHeight="1" x14ac:dyDescent="0.25">
      <c r="A19" s="12">
        <v>43034.574305555558</v>
      </c>
      <c r="B19">
        <v>616</v>
      </c>
      <c r="C19" s="12">
        <v>43034.611805555556</v>
      </c>
      <c r="D19">
        <v>663</v>
      </c>
      <c r="E19" s="11">
        <f t="shared" ref="E19" si="68">C19-A19</f>
        <v>3.7499999998544808E-2</v>
      </c>
      <c r="F19">
        <f t="shared" ref="F19" si="69">D19-B19+1</f>
        <v>48</v>
      </c>
      <c r="G19" s="2">
        <f t="shared" ref="G19" si="70">F19/(E19*24*60)</f>
        <v>0.88888888892338236</v>
      </c>
      <c r="H19" s="2">
        <f t="shared" ref="H19" si="71">G19*60</f>
        <v>53.333333335402941</v>
      </c>
      <c r="I19" s="2">
        <f>Sheet2!$B$25/MEDIAN($H$2:H19)</f>
        <v>20.549019608029091</v>
      </c>
      <c r="J19" s="2">
        <f>Sheet2!$B$25/AVERAGE($H$2:H19)</f>
        <v>19.789652222246495</v>
      </c>
    </row>
    <row r="20" spans="1:10" ht="15.75" customHeight="1" x14ac:dyDescent="0.25">
      <c r="A20" s="12">
        <v>43041.877083333333</v>
      </c>
      <c r="B20">
        <v>664</v>
      </c>
      <c r="C20" s="12">
        <v>43041.916666666664</v>
      </c>
      <c r="D20">
        <v>703</v>
      </c>
      <c r="E20" s="11">
        <f t="shared" ref="E20" si="72">C20-A20</f>
        <v>3.9583333331393078E-2</v>
      </c>
      <c r="F20">
        <f t="shared" ref="F20" si="73">D20-B20+1</f>
        <v>40</v>
      </c>
      <c r="G20" s="2">
        <f t="shared" ref="G20" si="74">F20/(E20*24*60)</f>
        <v>0.70175438599931017</v>
      </c>
      <c r="H20" s="2">
        <f t="shared" ref="H20" si="75">G20*60</f>
        <v>42.105263159958611</v>
      </c>
      <c r="I20" s="2">
        <f>Sheet2!$B$25/MEDIAN($H$2:H20)</f>
        <v>20.153846152673047</v>
      </c>
      <c r="J20" s="2">
        <f>Sheet2!$B$25/AVERAGE($H$2:H20)</f>
        <v>19.727238754353039</v>
      </c>
    </row>
    <row r="21" spans="1:10" ht="15.75" customHeight="1" x14ac:dyDescent="0.25">
      <c r="A21" s="12">
        <v>43042.847222222219</v>
      </c>
      <c r="B21">
        <v>704</v>
      </c>
      <c r="C21" s="12">
        <v>43042.885416666664</v>
      </c>
      <c r="D21">
        <v>728</v>
      </c>
      <c r="E21" s="11">
        <f t="shared" ref="E21" si="76">C21-A21</f>
        <v>3.8194444445252884E-2</v>
      </c>
      <c r="F21">
        <f t="shared" ref="F21" si="77">D21-B21+1</f>
        <v>25</v>
      </c>
      <c r="G21" s="2">
        <f t="shared" ref="G21" si="78">F21/(E21*24*60)</f>
        <v>0.45454545453583345</v>
      </c>
      <c r="H21" s="2">
        <f t="shared" ref="H21" si="79">G21*60</f>
        <v>27.272727272150007</v>
      </c>
      <c r="I21" s="2">
        <f>Sheet2!$B$25/MEDIAN($H$2:H21)</f>
        <v>20.549019608029091</v>
      </c>
      <c r="J21" s="2">
        <f>Sheet2!$B$25/AVERAGE($H$2:H21)</f>
        <v>20.04342557479875</v>
      </c>
    </row>
    <row r="22" spans="1:10" ht="15.75" customHeight="1" x14ac:dyDescent="0.25">
      <c r="A22" s="12">
        <v>43042.894444444442</v>
      </c>
      <c r="B22">
        <v>729</v>
      </c>
      <c r="C22" s="12">
        <v>43042.933333333334</v>
      </c>
      <c r="D22">
        <v>771</v>
      </c>
      <c r="E22" s="11">
        <f t="shared" ref="E22" si="80">C22-A22</f>
        <v>3.888888889196096E-2</v>
      </c>
      <c r="F22">
        <f t="shared" ref="F22" si="81">D22-B22+1</f>
        <v>43</v>
      </c>
      <c r="G22" s="2">
        <f t="shared" ref="G22" si="82">F22/(E22*24*60)</f>
        <v>0.76785714279648509</v>
      </c>
      <c r="H22" s="2">
        <f t="shared" ref="H22" si="83">G22*60</f>
        <v>46.071428567789106</v>
      </c>
      <c r="I22" s="2">
        <f>Sheet2!$B$25/MEDIAN($H$2:H22)</f>
        <v>20.153846152673047</v>
      </c>
      <c r="J22" s="2">
        <f>Sheet2!$B$25/AVERAGE($H$2:H22)</f>
        <v>19.877921645571895</v>
      </c>
    </row>
    <row r="23" spans="1:10" ht="15.75" customHeight="1" x14ac:dyDescent="0.25">
      <c r="A23" s="12">
        <v>43043.579861111109</v>
      </c>
      <c r="B23">
        <v>772</v>
      </c>
      <c r="C23" s="12">
        <v>43043.599305555559</v>
      </c>
      <c r="D23">
        <v>786</v>
      </c>
      <c r="E23" s="11">
        <f t="shared" ref="E23" si="84">C23-A23</f>
        <v>1.9444444449618459E-2</v>
      </c>
      <c r="F23">
        <f t="shared" ref="F23" si="85">D23-B23+1</f>
        <v>15</v>
      </c>
      <c r="G23" s="2">
        <f t="shared" ref="G23" si="86">F23/(E23*24*60)</f>
        <v>0.53571428557173639</v>
      </c>
      <c r="H23" s="2">
        <f t="shared" ref="H23" si="87">G23*60</f>
        <v>32.142857134304187</v>
      </c>
      <c r="I23" s="2">
        <f>Sheet2!$B$25/MEDIAN($H$2:H23)</f>
        <v>20.549019608029091</v>
      </c>
      <c r="J23" s="2">
        <f>Sheet2!$B$25/AVERAGE($H$2:H23)</f>
        <v>20.048431637157567</v>
      </c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786</v>
      </c>
    </row>
    <row r="26" spans="1:2" x14ac:dyDescent="0.25">
      <c r="A26" t="s">
        <v>20</v>
      </c>
      <c r="B26">
        <f>MAX(Sheet1!D2:D1000)</f>
        <v>786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20.549019608029091</v>
      </c>
    </row>
    <row r="31" spans="1:2" x14ac:dyDescent="0.25">
      <c r="A31" s="3" t="s">
        <v>12</v>
      </c>
      <c r="B31" s="4">
        <f>B25/H39</f>
        <v>20.048431637157567</v>
      </c>
    </row>
    <row r="32" spans="1:2" x14ac:dyDescent="0.25">
      <c r="A32" t="s">
        <v>11</v>
      </c>
      <c r="B32" s="2">
        <f>ABS(B30-B31)</f>
        <v>0.50058797087152485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1.9444444449618459E-2</v>
      </c>
      <c r="F36" s="4">
        <f>MIN(Sheet1!F2:F1000)</f>
        <v>15</v>
      </c>
      <c r="G36" s="4">
        <f>MIN(Sheet1!G2:G1000)</f>
        <v>0.45283018872499914</v>
      </c>
      <c r="H36" s="4">
        <f>MIN(Sheet1!H2:H1000)</f>
        <v>27.16981132349995</v>
      </c>
    </row>
    <row r="37" spans="1:8" x14ac:dyDescent="0.25">
      <c r="D37" t="s">
        <v>3</v>
      </c>
      <c r="E37" s="11">
        <f>MAX(Sheet1!E2:E1000)</f>
        <v>4.1666666664241347E-2</v>
      </c>
      <c r="F37" s="4">
        <f>MAX(Sheet1!F2:F1000)</f>
        <v>58</v>
      </c>
      <c r="G37" s="4">
        <f>MAX(Sheet1!G2:G1000)</f>
        <v>1.0545454545231336</v>
      </c>
      <c r="H37" s="4">
        <f>MAX(Sheet1!H2:H1000)</f>
        <v>63.272727271388021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36.5</v>
      </c>
      <c r="G38" s="4">
        <f>MEDIAN(Sheet1!G2:G1000)</f>
        <v>0.63749999999423124</v>
      </c>
      <c r="H38" s="4">
        <f>MEDIAN(Sheet1!H2:H1000)</f>
        <v>38.249999999653866</v>
      </c>
    </row>
    <row r="39" spans="1:8" x14ac:dyDescent="0.25">
      <c r="D39" t="s">
        <v>1</v>
      </c>
      <c r="E39" s="11">
        <f>AVERAGE(Sheet1!E2:E1000)</f>
        <v>3.7689393940209731E-2</v>
      </c>
      <c r="F39" s="4">
        <f>AVERAGE(Sheet1!F2:F1000)</f>
        <v>35.545454545454547</v>
      </c>
      <c r="G39" s="4">
        <f>AVERAGE(Sheet1!G2:G1000)</f>
        <v>0.65341769556280849</v>
      </c>
      <c r="H39" s="4">
        <f>AVERAGE(Sheet1!H2:H1000)</f>
        <v>39.20506173376851</v>
      </c>
    </row>
    <row r="40" spans="1:8" x14ac:dyDescent="0.25">
      <c r="D40" t="s">
        <v>0</v>
      </c>
      <c r="E40" s="3" t="str">
        <f>TEXT(SUM(Sheet1!E2:E1000), "d:h:mm:ss")</f>
        <v>0:19:54:00</v>
      </c>
      <c r="F40" s="4">
        <f>SUM(Sheet1!F2:F1000)</f>
        <v>782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2017-11-04T18:23:42Z</dcterms:modified>
</cp:coreProperties>
</file>