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4" l="1"/>
  <c r="E7" i="4"/>
  <c r="F6" i="4"/>
  <c r="E6" i="4"/>
  <c r="G7" i="4" l="1"/>
  <c r="H7" i="4" s="1"/>
  <c r="I7" i="4"/>
  <c r="J7" i="4"/>
  <c r="G6" i="4"/>
  <c r="H6" i="4" s="1"/>
  <c r="J6" i="4"/>
  <c r="I6" i="4"/>
  <c r="F5" i="4" l="1"/>
  <c r="E5" i="4"/>
  <c r="F4" i="4"/>
  <c r="E4" i="4"/>
  <c r="G5" i="4" l="1"/>
  <c r="H5" i="4" s="1"/>
  <c r="I5" i="4"/>
  <c r="J5" i="4"/>
  <c r="G4" i="4"/>
  <c r="H4" i="4" s="1"/>
  <c r="J4" i="4" s="1"/>
  <c r="I4" i="4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<sst xmlns="http://schemas.openxmlformats.org/spreadsheetml/2006/main" count="29" uniqueCount="22">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</sst>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8.4414285710147983</c:v>
                </c:pt>
                <c:pt idx="1">
                  <c:v>6.9324120097329054</c:v>
                </c:pt>
                <c:pt idx="2">
                  <c:v>5.8810897429166991</c:v>
                </c:pt>
                <c:pt idx="3">
                  <c:v>6.1118060691007141</c:v>
                </c:pt>
                <c:pt idx="4">
                  <c:v>5.8810897429166991</c:v>
                </c:pt>
                <c:pt idx="5">
                  <c:v>5.8061421755362259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8.4414285710147983</c:v>
                </c:pt>
                <c:pt idx="1">
                  <c:v>6.9324120097329054</c:v>
                </c:pt>
                <c:pt idx="2">
                  <c:v>6.3733805930906309</c:v>
                </c:pt>
                <c:pt idx="3">
                  <c:v>6.3703720994795976</c:v>
                </c:pt>
                <c:pt idx="4">
                  <c:v>6.2071608107482001</c:v>
                </c:pt>
                <c:pt idx="5">
                  <c:v>6.1227766873591518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0688"/>
        <c:axId val="60919168"/>
      </c:lineChart>
      <c:catAx>
        <c:axId val="554106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0919168"/>
        <c:crosses val="autoZero"/>
        <c:auto val="1"/>
        <c:lblAlgn val="ctr"/>
        <c:lblOffset val="100"/>
        <c:noMultiLvlLbl val="0"/>
      </c:catAx>
      <c:valAx>
        <c:axId val="6091916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10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42972.732638888891</v>
      </c>
      <c r="B2">
        <v>6</v>
      </c>
      <c r="C2" s="12">
        <v>42972.772222222222</v>
      </c>
      <c r="D2">
        <v>40</v>
      </c>
      <c r="E2" s="11">
        <f t="shared" ref="E2" si="0">C2-A2</f>
        <v>3.9583333331393078E-2</v>
      </c>
      <c r="F2">
        <f t="shared" ref="F2" si="1">D2-B2+1</f>
        <v>35</v>
      </c>
      <c r="G2" s="2">
        <f t="shared" ref="G2" si="2">F2/(E2*24*60)</f>
        <v>0.61403508774939641</v>
      </c>
      <c r="H2" s="2">
        <f t="shared" ref="H2" si="3">G2*60</f>
        <v>36.842105264963784</v>
      </c>
      <c r="I2" s="2">
        <f>Sheet2!$B$25/MEDIAN($H$2:H2)</f>
        <v>8.4414285710147983</v>
      </c>
      <c r="J2" s="2">
        <f>Sheet2!$B$25/AVERAGE($H$2:H2)</f>
        <v>8.4414285710147983</v>
      </c>
    </row>
    <row r="3" spans="1:10" x14ac:dyDescent="0.25">
      <c r="A3" s="12">
        <v>42979.723611111112</v>
      </c>
      <c r="B3">
        <v>41</v>
      </c>
      <c r="C3" s="12">
        <v>42979.76458333333</v>
      </c>
      <c r="D3">
        <v>92</v>
      </c>
      <c r="E3" s="11">
        <f t="shared" ref="E3" si="4">C3-A3</f>
        <v>4.0972222217533272E-2</v>
      </c>
      <c r="F3">
        <f t="shared" ref="F3" si="5">D3-B3+1</f>
        <v>52</v>
      </c>
      <c r="G3" s="2">
        <f t="shared" ref="G3" si="6">F3/(E3*24*60)</f>
        <v>0.88135593230425413</v>
      </c>
      <c r="H3" s="2">
        <f t="shared" ref="H3" si="7">G3*60</f>
        <v>52.881355938255247</v>
      </c>
      <c r="I3" s="2">
        <f>Sheet2!$B$25/MEDIAN($H$2:H3)</f>
        <v>6.9324120097329054</v>
      </c>
      <c r="J3" s="2">
        <f>Sheet2!$B$25/AVERAGE($H$2:H3)</f>
        <v>6.9324120097329054</v>
      </c>
    </row>
    <row r="4" spans="1:10" x14ac:dyDescent="0.25">
      <c r="A4" s="12">
        <v>42982.525000000001</v>
      </c>
      <c r="B4">
        <v>93</v>
      </c>
      <c r="C4" s="12">
        <v>42982.5625</v>
      </c>
      <c r="D4">
        <v>143</v>
      </c>
      <c r="E4" s="11">
        <f t="shared" ref="E4" si="8">C4-A4</f>
        <v>3.7499999998544808E-2</v>
      </c>
      <c r="F4">
        <f t="shared" ref="F4" si="9">D4-B4+1</f>
        <v>51</v>
      </c>
      <c r="G4" s="2">
        <f t="shared" ref="G4" si="10">F4/(E4*24*60)</f>
        <v>0.94444444448109366</v>
      </c>
      <c r="H4" s="2">
        <f t="shared" ref="H4" si="11">G4*60</f>
        <v>56.666666668865616</v>
      </c>
      <c r="I4" s="2">
        <f>Sheet2!$B$25/MEDIAN($H$2:H4)</f>
        <v>5.8810897429166991</v>
      </c>
      <c r="J4" s="2">
        <f>Sheet2!$B$25/AVERAGE($H$2:H4)</f>
        <v>6.3733805930906309</v>
      </c>
    </row>
    <row r="5" spans="1:10" x14ac:dyDescent="0.25">
      <c r="A5" s="12">
        <v>42985.442361111112</v>
      </c>
      <c r="B5">
        <v>144</v>
      </c>
      <c r="C5" s="12">
        <v>42985.479861111111</v>
      </c>
      <c r="D5">
        <v>187</v>
      </c>
      <c r="E5" s="11">
        <f t="shared" ref="E5" si="12">C5-A5</f>
        <v>3.7499999998544808E-2</v>
      </c>
      <c r="F5">
        <f t="shared" ref="F5" si="13">D5-B5+1</f>
        <v>44</v>
      </c>
      <c r="G5" s="2">
        <f t="shared" ref="G5" si="14">F5/(E5*24*60)</f>
        <v>0.81481481484643381</v>
      </c>
      <c r="H5" s="2">
        <f t="shared" ref="H5" si="15">G5*60</f>
        <v>48.888888890786028</v>
      </c>
      <c r="I5" s="2">
        <f>Sheet2!$B$25/MEDIAN($H$2:H5)</f>
        <v>6.1118060691007141</v>
      </c>
      <c r="J5" s="2">
        <f>Sheet2!$B$25/AVERAGE($H$2:H5)</f>
        <v>6.3703720994795976</v>
      </c>
    </row>
    <row r="6" spans="1:10" x14ac:dyDescent="0.25">
      <c r="A6" s="12">
        <v>42986.675694444442</v>
      </c>
      <c r="B6">
        <v>188</v>
      </c>
      <c r="C6" s="12">
        <v>42986.719444444447</v>
      </c>
      <c r="D6">
        <v>245</v>
      </c>
      <c r="E6" s="11">
        <f t="shared" ref="E6" si="16">C6-A6</f>
        <v>4.3750000004365575E-2</v>
      </c>
      <c r="F6">
        <f t="shared" ref="F6" si="17">D6-B6+1</f>
        <v>58</v>
      </c>
      <c r="G6" s="2">
        <f t="shared" ref="G6" si="18">F6/(E6*24*60)</f>
        <v>0.92063492054305551</v>
      </c>
      <c r="H6" s="2">
        <f t="shared" ref="H6" si="19">G6*60</f>
        <v>55.238095232583333</v>
      </c>
      <c r="I6" s="2">
        <f>Sheet2!$B$25/MEDIAN($H$2:H6)</f>
        <v>5.8810897429166991</v>
      </c>
      <c r="J6" s="2">
        <f>Sheet2!$B$25/AVERAGE($H$2:H6)</f>
        <v>6.2071608107482001</v>
      </c>
    </row>
    <row r="7" spans="1:10" x14ac:dyDescent="0.25">
      <c r="A7" s="12">
        <v>42992.75277777778</v>
      </c>
      <c r="B7">
        <v>246</v>
      </c>
      <c r="C7" s="12">
        <v>42992.803472222222</v>
      </c>
      <c r="D7">
        <v>311</v>
      </c>
      <c r="E7" s="11">
        <f t="shared" ref="E7" si="20">C7-A7</f>
        <v>5.0694444442342501E-2</v>
      </c>
      <c r="F7">
        <f t="shared" ref="F7" si="21">D7-B7+1</f>
        <v>66</v>
      </c>
      <c r="G7" s="2">
        <f t="shared" ref="G7" si="22">F7/(E7*24*60)</f>
        <v>0.90410958907858296</v>
      </c>
      <c r="H7" s="2">
        <f t="shared" ref="H7" si="23">G7*60</f>
        <v>54.246575344714977</v>
      </c>
      <c r="I7" s="2">
        <f>Sheet2!$B$25/MEDIAN($H$2:H7)</f>
        <v>5.8061421755362259</v>
      </c>
      <c r="J7" s="2">
        <f>Sheet2!$B$25/AVERAGE($H$2:H7)</f>
        <v>6.1227766873591518</v>
      </c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311</v>
      </c>
    </row>
    <row r="26" spans="1:2" x14ac:dyDescent="0.25">
      <c r="A26" t="s">
        <v>20</v>
      </c>
      <c r="B26">
        <f>MAX(Sheet1!D2:D1000)</f>
        <v>311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5.8061421755362259</v>
      </c>
    </row>
    <row r="31" spans="1:2" x14ac:dyDescent="0.25">
      <c r="A31" s="3" t="s">
        <v>12</v>
      </c>
      <c r="B31" s="4">
        <f>B25/H39</f>
        <v>6.1227766873591518</v>
      </c>
    </row>
    <row r="32" spans="1:2" x14ac:dyDescent="0.25">
      <c r="A32" t="s">
        <v>11</v>
      </c>
      <c r="B32" s="2">
        <f>ABS(B30-B31)</f>
        <v>0.3166345118229259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35</v>
      </c>
      <c r="G36" s="4">
        <f>MIN(Sheet1!G2:G1000)</f>
        <v>0.61403508774939641</v>
      </c>
      <c r="H36" s="4">
        <f>MIN(Sheet1!H2:H1000)</f>
        <v>36.842105264963784</v>
      </c>
    </row>
    <row r="37" spans="1:8" x14ac:dyDescent="0.25">
      <c r="D37" t="s">
        <v>3</v>
      </c>
      <c r="E37" s="11">
        <f>MAX(Sheet1!E2:E1000)</f>
        <v>5.0694444442342501E-2</v>
      </c>
      <c r="F37" s="4">
        <f>MAX(Sheet1!F2:F1000)</f>
        <v>66</v>
      </c>
      <c r="G37" s="4">
        <f>MAX(Sheet1!G2:G1000)</f>
        <v>0.94444444448109366</v>
      </c>
      <c r="H37" s="4">
        <f>MAX(Sheet1!H2:H1000)</f>
        <v>56.666666668865616</v>
      </c>
    </row>
    <row r="38" spans="1:8" x14ac:dyDescent="0.25">
      <c r="D38" t="s">
        <v>2</v>
      </c>
      <c r="E38" s="11">
        <f>MEDIAN(Sheet1!E2:E1000)</f>
        <v>4.0277777774463175E-2</v>
      </c>
      <c r="F38" s="4">
        <f>MEDIAN(Sheet1!F2:F1000)</f>
        <v>51.5</v>
      </c>
      <c r="G38" s="4">
        <f>MEDIAN(Sheet1!G2:G1000)</f>
        <v>0.8927327606914186</v>
      </c>
      <c r="H38" s="4">
        <f>MEDIAN(Sheet1!H2:H1000)</f>
        <v>53.563965641485112</v>
      </c>
    </row>
    <row r="39" spans="1:8" x14ac:dyDescent="0.25">
      <c r="D39" t="s">
        <v>1</v>
      </c>
      <c r="E39" s="11">
        <f>AVERAGE(Sheet1!E2:E1000)</f>
        <v>4.1666666665454009E-2</v>
      </c>
      <c r="F39" s="4">
        <f>AVERAGE(Sheet1!F2:F1000)</f>
        <v>51</v>
      </c>
      <c r="G39" s="4">
        <f>AVERAGE(Sheet1!G2:G1000)</f>
        <v>0.84656579816713606</v>
      </c>
      <c r="H39" s="4">
        <f>AVERAGE(Sheet1!H2:H1000)</f>
        <v>50.793947890028164</v>
      </c>
    </row>
    <row r="40" spans="1:8" x14ac:dyDescent="0.25">
      <c r="D40" t="s">
        <v>0</v>
      </c>
      <c r="E40" s="3" t="str">
        <f>TEXT(SUM(Sheet1!E2:E1000), "d:h:mm:ss")</f>
        <v>0:6:00:00</v>
      </c>
      <c r="F40" s="4">
        <f>SUM(Sheet1!F2:F1000)</f>
        <v>306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2017-09-14T23:18:46Z</dcterms:modified>
</cp:coreProperties>
</file>