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85" windowWidth="27555" windowHeight="1212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4" i="4" l="1"/>
  <c r="E34" i="4"/>
  <c r="F33" i="4"/>
  <c r="E33" i="4"/>
  <c r="G34" i="4" l="1"/>
  <c r="H34" i="4" s="1"/>
  <c r="J34" i="4"/>
  <c r="I34" i="4"/>
  <c r="G33" i="4"/>
  <c r="H33" i="4" s="1"/>
  <c r="J33" i="4"/>
  <c r="I33" i="4"/>
  <c r="I32" i="4" l="1"/>
  <c r="F32" i="4"/>
  <c r="E32" i="4"/>
  <c r="G32" i="4" l="1"/>
  <c r="H32" i="4" s="1"/>
  <c r="F31" i="4"/>
  <c r="E31" i="4"/>
  <c r="J32" i="4" l="1"/>
  <c r="G31" i="4"/>
  <c r="H31" i="4" s="1"/>
  <c r="I31" i="4"/>
  <c r="J31" i="4"/>
  <c r="B26" i="2" l="1"/>
  <c r="B27" i="2" s="1"/>
  <c r="E2" i="4" l="1"/>
  <c r="F2" i="4"/>
  <c r="E3" i="4"/>
  <c r="F3" i="4"/>
  <c r="E4" i="4"/>
  <c r="F4" i="4"/>
  <c r="G4" i="4" s="1"/>
  <c r="H4" i="4" s="1"/>
  <c r="E5" i="4"/>
  <c r="F5" i="4"/>
  <c r="G5" i="4" s="1"/>
  <c r="H5" i="4" s="1"/>
  <c r="E6" i="4"/>
  <c r="F6" i="4"/>
  <c r="E7" i="4"/>
  <c r="F7" i="4"/>
  <c r="E8" i="4"/>
  <c r="F8" i="4"/>
  <c r="G8" i="4" s="1"/>
  <c r="H8" i="4" s="1"/>
  <c r="E9" i="4"/>
  <c r="F9" i="4"/>
  <c r="G9" i="4" s="1"/>
  <c r="H9" i="4" s="1"/>
  <c r="E10" i="4"/>
  <c r="F10" i="4"/>
  <c r="E11" i="4"/>
  <c r="F11" i="4"/>
  <c r="E12" i="4"/>
  <c r="F12" i="4"/>
  <c r="G12" i="4" s="1"/>
  <c r="H12" i="4" s="1"/>
  <c r="E13" i="4"/>
  <c r="F13" i="4"/>
  <c r="G13" i="4" s="1"/>
  <c r="H13" i="4" s="1"/>
  <c r="E14" i="4"/>
  <c r="F14" i="4"/>
  <c r="E15" i="4"/>
  <c r="F15" i="4"/>
  <c r="E16" i="4"/>
  <c r="F16" i="4"/>
  <c r="G16" i="4" s="1"/>
  <c r="H16" i="4" s="1"/>
  <c r="E17" i="4"/>
  <c r="G17" i="4" s="1"/>
  <c r="H17" i="4" s="1"/>
  <c r="F17" i="4"/>
  <c r="E18" i="4"/>
  <c r="F18" i="4"/>
  <c r="E19" i="4"/>
  <c r="F19" i="4"/>
  <c r="E20" i="4"/>
  <c r="F20" i="4"/>
  <c r="G20" i="4" s="1"/>
  <c r="H20" i="4" s="1"/>
  <c r="E21" i="4"/>
  <c r="F21" i="4"/>
  <c r="E22" i="4"/>
  <c r="F22" i="4"/>
  <c r="E23" i="4"/>
  <c r="F23" i="4"/>
  <c r="E24" i="4"/>
  <c r="F24" i="4"/>
  <c r="G24" i="4"/>
  <c r="H24" i="4" s="1"/>
  <c r="E25" i="4"/>
  <c r="F25" i="4"/>
  <c r="E26" i="4"/>
  <c r="F26" i="4"/>
  <c r="E27" i="4"/>
  <c r="F27" i="4"/>
  <c r="G27" i="4" s="1"/>
  <c r="H27" i="4" s="1"/>
  <c r="E28" i="4"/>
  <c r="F28" i="4"/>
  <c r="G28" i="4" s="1"/>
  <c r="H28" i="4" s="1"/>
  <c r="E29" i="4"/>
  <c r="G29" i="4" s="1"/>
  <c r="H29" i="4" s="1"/>
  <c r="F29" i="4"/>
  <c r="E30" i="4"/>
  <c r="F30" i="4"/>
  <c r="G30" i="4" s="1"/>
  <c r="H30" i="4" s="1"/>
  <c r="G23" i="4" l="1"/>
  <c r="H23" i="4" s="1"/>
  <c r="G19" i="4"/>
  <c r="H19" i="4" s="1"/>
  <c r="G22" i="4"/>
  <c r="H22" i="4" s="1"/>
  <c r="G18" i="4"/>
  <c r="H18" i="4" s="1"/>
  <c r="G26" i="4"/>
  <c r="H26" i="4" s="1"/>
  <c r="G15" i="4"/>
  <c r="H15" i="4" s="1"/>
  <c r="G11" i="4"/>
  <c r="H11" i="4" s="1"/>
  <c r="G7" i="4"/>
  <c r="H7" i="4" s="1"/>
  <c r="G25" i="4"/>
  <c r="H25" i="4" s="1"/>
  <c r="G14" i="4"/>
  <c r="H14" i="4" s="1"/>
  <c r="G10" i="4"/>
  <c r="H10" i="4" s="1"/>
  <c r="G6" i="4"/>
  <c r="H6" i="4" s="1"/>
  <c r="G21" i="4"/>
  <c r="H21" i="4" s="1"/>
  <c r="E39" i="2"/>
  <c r="E35" i="2"/>
  <c r="E36" i="2"/>
  <c r="G2" i="4"/>
  <c r="E37" i="2"/>
  <c r="E38" i="2"/>
  <c r="F36" i="2"/>
  <c r="F38" i="2"/>
  <c r="F39" i="2"/>
  <c r="F35" i="2"/>
  <c r="F37" i="2"/>
  <c r="B28" i="2"/>
  <c r="G3" i="4"/>
  <c r="H2" i="4"/>
  <c r="G36" i="2" l="1"/>
  <c r="G37" i="2"/>
  <c r="G35" i="2"/>
  <c r="G38" i="2"/>
  <c r="J2" i="4"/>
  <c r="H37" i="2"/>
  <c r="I2" i="4"/>
  <c r="J21" i="4"/>
  <c r="H3" i="4"/>
  <c r="I4" i="4" s="1"/>
  <c r="H38" i="2" l="1"/>
  <c r="B33" i="2" s="1"/>
  <c r="J15" i="4"/>
  <c r="H36" i="2"/>
  <c r="J12" i="4"/>
  <c r="J5" i="4"/>
  <c r="I30" i="4"/>
  <c r="I7" i="4"/>
  <c r="I6" i="4"/>
  <c r="H35" i="2"/>
  <c r="B29" i="2"/>
  <c r="B32" i="2"/>
  <c r="J17" i="4"/>
  <c r="I26" i="4"/>
  <c r="J11" i="4"/>
  <c r="J8" i="4"/>
  <c r="I28" i="4"/>
  <c r="J13" i="4"/>
  <c r="I29" i="4"/>
  <c r="I25" i="4"/>
  <c r="J4" i="4"/>
  <c r="I24" i="4"/>
  <c r="I21" i="4"/>
  <c r="I17" i="4"/>
  <c r="I27" i="4"/>
  <c r="J18" i="4"/>
  <c r="I18" i="4"/>
  <c r="I20" i="4"/>
  <c r="I13" i="4"/>
  <c r="I23" i="4"/>
  <c r="J14" i="4"/>
  <c r="I10" i="4"/>
  <c r="J28" i="4"/>
  <c r="I16" i="4"/>
  <c r="J30" i="4"/>
  <c r="I3" i="4"/>
  <c r="J22" i="4"/>
  <c r="J26" i="4"/>
  <c r="I22" i="4"/>
  <c r="J7" i="4"/>
  <c r="I9" i="4"/>
  <c r="I19" i="4"/>
  <c r="J10" i="4"/>
  <c r="J27" i="4"/>
  <c r="J24" i="4"/>
  <c r="I12" i="4"/>
  <c r="J29" i="4"/>
  <c r="I15" i="4"/>
  <c r="J6" i="4"/>
  <c r="J23" i="4"/>
  <c r="J20" i="4"/>
  <c r="I8" i="4"/>
  <c r="I5" i="4"/>
  <c r="J25" i="4"/>
  <c r="J9" i="4"/>
  <c r="I14" i="4"/>
  <c r="J3" i="4"/>
  <c r="I11" i="4"/>
  <c r="J19" i="4"/>
  <c r="J16" i="4"/>
  <c r="B30" i="2" l="1"/>
  <c r="B31" i="2" s="1"/>
</calcChain>
</file>

<file path=xl/sharedStrings.xml><?xml version="1.0" encoding="utf-8"?>
<sst xmlns="http://schemas.openxmlformats.org/spreadsheetml/2006/main" count="28" uniqueCount="21">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</sst>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Sheet1!$I$2:$I$35</c:f>
              <c:numCache>
                <c:formatCode>0.000</c:formatCode>
                <c:ptCount val="34"/>
                <c:pt idx="0">
                  <c:v>26.944444447581191</c:v>
                </c:pt>
                <c:pt idx="1">
                  <c:v>29.393957952626643</c:v>
                </c:pt>
                <c:pt idx="2">
                  <c:v>32.333378240873571</c:v>
                </c:pt>
                <c:pt idx="3">
                  <c:v>32.333378240873571</c:v>
                </c:pt>
                <c:pt idx="4">
                  <c:v>32.333378240873571</c:v>
                </c:pt>
                <c:pt idx="5">
                  <c:v>30.312542100818977</c:v>
                </c:pt>
                <c:pt idx="6">
                  <c:v>28.529451389006095</c:v>
                </c:pt>
                <c:pt idx="7">
                  <c:v>30.312542100818977</c:v>
                </c:pt>
                <c:pt idx="8">
                  <c:v>32.333378240873571</c:v>
                </c:pt>
                <c:pt idx="9">
                  <c:v>32.333378240873571</c:v>
                </c:pt>
                <c:pt idx="10">
                  <c:v>32.333378240873571</c:v>
                </c:pt>
                <c:pt idx="11">
                  <c:v>32.333378240873571</c:v>
                </c:pt>
                <c:pt idx="12">
                  <c:v>32.333378240873571</c:v>
                </c:pt>
                <c:pt idx="13">
                  <c:v>32.333378240873571</c:v>
                </c:pt>
                <c:pt idx="14">
                  <c:v>32.333378240873571</c:v>
                </c:pt>
                <c:pt idx="15">
                  <c:v>31.290366039555071</c:v>
                </c:pt>
                <c:pt idx="16">
                  <c:v>30.312542100818973</c:v>
                </c:pt>
                <c:pt idx="17">
                  <c:v>31.290366039555071</c:v>
                </c:pt>
                <c:pt idx="18">
                  <c:v>32.333378240873571</c:v>
                </c:pt>
                <c:pt idx="19">
                  <c:v>32.333378240873571</c:v>
                </c:pt>
                <c:pt idx="20">
                  <c:v>32.333378240873571</c:v>
                </c:pt>
                <c:pt idx="21">
                  <c:v>32.333378240873571</c:v>
                </c:pt>
                <c:pt idx="22">
                  <c:v>32.333378240873571</c:v>
                </c:pt>
                <c:pt idx="23">
                  <c:v>32.333378240873571</c:v>
                </c:pt>
                <c:pt idx="24">
                  <c:v>32.333378240873571</c:v>
                </c:pt>
                <c:pt idx="25">
                  <c:v>32.333378240873571</c:v>
                </c:pt>
                <c:pt idx="26">
                  <c:v>32.333378240873571</c:v>
                </c:pt>
                <c:pt idx="27">
                  <c:v>34.642905258078827</c:v>
                </c:pt>
                <c:pt idx="28">
                  <c:v>32.333378240873571</c:v>
                </c:pt>
                <c:pt idx="29">
                  <c:v>32.333378240873571</c:v>
                </c:pt>
                <c:pt idx="30">
                  <c:v>32.333378240873571</c:v>
                </c:pt>
                <c:pt idx="31">
                  <c:v>32.333378240873571</c:v>
                </c:pt>
                <c:pt idx="32">
                  <c:v>32.333378240873571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Sheet1!$J$2:$J$35</c:f>
              <c:numCache>
                <c:formatCode>0.000</c:formatCode>
                <c:ptCount val="34"/>
                <c:pt idx="0">
                  <c:v>26.944444447581191</c:v>
                </c:pt>
                <c:pt idx="1">
                  <c:v>29.393957952626643</c:v>
                </c:pt>
                <c:pt idx="2">
                  <c:v>31.630461524819886</c:v>
                </c:pt>
                <c:pt idx="3">
                  <c:v>31.803309826786233</c:v>
                </c:pt>
                <c:pt idx="4">
                  <c:v>31.089776806204448</c:v>
                </c:pt>
                <c:pt idx="5">
                  <c:v>29.393972796855788</c:v>
                </c:pt>
                <c:pt idx="6">
                  <c:v>28.771220305672706</c:v>
                </c:pt>
                <c:pt idx="7">
                  <c:v>30.793687453372169</c:v>
                </c:pt>
                <c:pt idx="8">
                  <c:v>33.576963255090213</c:v>
                </c:pt>
                <c:pt idx="9">
                  <c:v>34.154971002294417</c:v>
                </c:pt>
                <c:pt idx="10">
                  <c:v>33.980933505028638</c:v>
                </c:pt>
                <c:pt idx="11">
                  <c:v>32.696670033744887</c:v>
                </c:pt>
                <c:pt idx="12">
                  <c:v>33.897891987051473</c:v>
                </c:pt>
                <c:pt idx="13">
                  <c:v>33.613903912395074</c:v>
                </c:pt>
                <c:pt idx="14">
                  <c:v>31.493546826500214</c:v>
                </c:pt>
                <c:pt idx="15">
                  <c:v>31.417044503834237</c:v>
                </c:pt>
                <c:pt idx="16">
                  <c:v>31.349850447680137</c:v>
                </c:pt>
                <c:pt idx="17">
                  <c:v>31.630475849050409</c:v>
                </c:pt>
                <c:pt idx="18">
                  <c:v>31.996569440275756</c:v>
                </c:pt>
                <c:pt idx="19">
                  <c:v>32.550378048887339</c:v>
                </c:pt>
                <c:pt idx="20">
                  <c:v>33.068225062455852</c:v>
                </c:pt>
                <c:pt idx="21">
                  <c:v>33.034099051710797</c:v>
                </c:pt>
                <c:pt idx="22">
                  <c:v>33.298551225984838</c:v>
                </c:pt>
                <c:pt idx="23">
                  <c:v>33.068225397942342</c:v>
                </c:pt>
                <c:pt idx="24">
                  <c:v>33.680599995501893</c:v>
                </c:pt>
                <c:pt idx="25">
                  <c:v>33.897894264951255</c:v>
                </c:pt>
                <c:pt idx="26">
                  <c:v>34.460571910813606</c:v>
                </c:pt>
                <c:pt idx="27">
                  <c:v>34.642903048888684</c:v>
                </c:pt>
                <c:pt idx="28">
                  <c:v>33.891611295321063</c:v>
                </c:pt>
                <c:pt idx="29">
                  <c:v>33.358100160109025</c:v>
                </c:pt>
                <c:pt idx="30">
                  <c:v>32.582849494932837</c:v>
                </c:pt>
                <c:pt idx="31">
                  <c:v>32.594355846066129</c:v>
                </c:pt>
                <c:pt idx="32">
                  <c:v>32.339470762535356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7408"/>
        <c:axId val="81624384"/>
      </c:lineChart>
      <c:catAx>
        <c:axId val="499374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81624384"/>
        <c:crosses val="autoZero"/>
        <c:auto val="1"/>
        <c:lblAlgn val="ctr"/>
        <c:lblOffset val="100"/>
        <c:noMultiLvlLbl val="0"/>
      </c:catAx>
      <c:valAx>
        <c:axId val="816243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9937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C35" sqref="C35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41644.416666666664</v>
      </c>
      <c r="B2">
        <v>1</v>
      </c>
      <c r="C2" s="12">
        <v>41644.458333333336</v>
      </c>
      <c r="D2">
        <v>18</v>
      </c>
      <c r="E2" s="11">
        <f t="shared" ref="E2:E30" si="0">C2-A2</f>
        <v>4.1666666671517305E-2</v>
      </c>
      <c r="F2">
        <f t="shared" ref="F2:F30" si="1">D2-B2+1</f>
        <v>18</v>
      </c>
      <c r="G2" s="2">
        <f t="shared" ref="G2:G30" si="2">F2/(E2*24*60)</f>
        <v>0.29999999996507543</v>
      </c>
      <c r="H2" s="2">
        <f t="shared" ref="H2:H30" si="3">G2*60</f>
        <v>17.999999997904524</v>
      </c>
      <c r="I2" s="2">
        <f>Sheet2!$B$25/MEDIAN($H$2:H2)</f>
        <v>26.944444447581191</v>
      </c>
      <c r="J2" s="2">
        <f>Sheet2!$B$25/AVERAGE($H$2:H2)</f>
        <v>26.944444447581191</v>
      </c>
    </row>
    <row r="3" spans="1:10" x14ac:dyDescent="0.25">
      <c r="A3" s="12">
        <v>41645.416666608799</v>
      </c>
      <c r="B3">
        <v>19</v>
      </c>
      <c r="C3" s="12">
        <v>41645.458333333336</v>
      </c>
      <c r="D3">
        <v>33</v>
      </c>
      <c r="E3" s="11">
        <f t="shared" si="0"/>
        <v>4.1666724537208211E-2</v>
      </c>
      <c r="F3">
        <f t="shared" si="1"/>
        <v>15</v>
      </c>
      <c r="G3" s="2">
        <f t="shared" si="2"/>
        <v>0.24999965277723299</v>
      </c>
      <c r="H3" s="2">
        <f t="shared" si="3"/>
        <v>14.999979166633979</v>
      </c>
      <c r="I3" s="2">
        <f>Sheet2!$B$25/MEDIAN($H$2:H3)</f>
        <v>29.393957952626643</v>
      </c>
      <c r="J3" s="2">
        <f>Sheet2!$B$25/AVERAGE($H$2:H3)</f>
        <v>29.393957952626643</v>
      </c>
    </row>
    <row r="4" spans="1:10" x14ac:dyDescent="0.25">
      <c r="A4" s="12">
        <v>41646.416666608799</v>
      </c>
      <c r="B4">
        <v>34</v>
      </c>
      <c r="C4" s="12">
        <v>41646.458333333336</v>
      </c>
      <c r="D4">
        <v>46</v>
      </c>
      <c r="E4" s="11">
        <f t="shared" si="0"/>
        <v>4.1666724537208211E-2</v>
      </c>
      <c r="F4">
        <f t="shared" si="1"/>
        <v>13</v>
      </c>
      <c r="G4" s="2">
        <f t="shared" si="2"/>
        <v>0.2166663657402686</v>
      </c>
      <c r="H4" s="2">
        <f t="shared" si="3"/>
        <v>12.999981944416115</v>
      </c>
      <c r="I4" s="2">
        <f>Sheet2!$B$25/MEDIAN($H$2:H4)</f>
        <v>32.333378240873571</v>
      </c>
      <c r="J4" s="2">
        <f>Sheet2!$B$25/AVERAGE($H$2:H4)</f>
        <v>31.630461524819886</v>
      </c>
    </row>
    <row r="5" spans="1:10" x14ac:dyDescent="0.25">
      <c r="A5" s="12">
        <v>41647.416666608799</v>
      </c>
      <c r="B5">
        <v>47</v>
      </c>
      <c r="C5" s="12">
        <v>41647.458333333336</v>
      </c>
      <c r="D5">
        <v>61</v>
      </c>
      <c r="E5" s="11">
        <f t="shared" si="0"/>
        <v>4.1666724537208211E-2</v>
      </c>
      <c r="F5">
        <f t="shared" si="1"/>
        <v>15</v>
      </c>
      <c r="G5" s="2">
        <f>F5/(E5*24*60)</f>
        <v>0.24999965277723299</v>
      </c>
      <c r="H5" s="2">
        <f t="shared" si="3"/>
        <v>14.999979166633979</v>
      </c>
      <c r="I5" s="2">
        <f>Sheet2!$B$25/MEDIAN($H$2:H5)</f>
        <v>32.333378240873571</v>
      </c>
      <c r="J5" s="2">
        <f>Sheet2!$B$25/AVERAGE($H$2:H5)</f>
        <v>31.803309826786233</v>
      </c>
    </row>
    <row r="6" spans="1:10" x14ac:dyDescent="0.25">
      <c r="A6" s="12">
        <v>41648.416666608799</v>
      </c>
      <c r="B6">
        <v>61</v>
      </c>
      <c r="C6" s="12">
        <v>41648.458333333336</v>
      </c>
      <c r="D6">
        <v>77</v>
      </c>
      <c r="E6" s="11">
        <f t="shared" si="0"/>
        <v>4.1666724537208211E-2</v>
      </c>
      <c r="F6">
        <f t="shared" si="1"/>
        <v>17</v>
      </c>
      <c r="G6" s="2">
        <f t="shared" si="2"/>
        <v>0.28333293981419738</v>
      </c>
      <c r="H6" s="2">
        <f>G6*60</f>
        <v>16.999976388851842</v>
      </c>
      <c r="I6" s="2">
        <f>Sheet2!$B$25/MEDIAN($H$2:H6)</f>
        <v>32.333378240873571</v>
      </c>
      <c r="J6" s="2">
        <f>Sheet2!$B$25/AVERAGE($H$2:H6)</f>
        <v>31.089776806204448</v>
      </c>
    </row>
    <row r="7" spans="1:10" x14ac:dyDescent="0.25">
      <c r="A7" s="12">
        <v>41649.416666608799</v>
      </c>
      <c r="B7">
        <v>78</v>
      </c>
      <c r="C7" s="12">
        <v>41649.458333333336</v>
      </c>
      <c r="D7">
        <v>98</v>
      </c>
      <c r="E7" s="11">
        <f t="shared" si="0"/>
        <v>4.1666724537208211E-2</v>
      </c>
      <c r="F7">
        <f t="shared" si="1"/>
        <v>21</v>
      </c>
      <c r="G7" s="2">
        <f t="shared" si="2"/>
        <v>0.34999951388812617</v>
      </c>
      <c r="H7" s="2">
        <f t="shared" si="3"/>
        <v>20.99997083328757</v>
      </c>
      <c r="I7" s="2">
        <f>Sheet2!$B$25/MEDIAN($H$2:H7)</f>
        <v>30.312542100818977</v>
      </c>
      <c r="J7" s="2">
        <f>Sheet2!$B$25/AVERAGE($H$2:H7)</f>
        <v>29.393972796855788</v>
      </c>
    </row>
    <row r="8" spans="1:10" x14ac:dyDescent="0.25">
      <c r="A8" s="12">
        <v>41650.416666608799</v>
      </c>
      <c r="B8">
        <v>99</v>
      </c>
      <c r="C8" s="12">
        <v>41650.458333333336</v>
      </c>
      <c r="D8">
        <v>117</v>
      </c>
      <c r="E8" s="11">
        <f t="shared" si="0"/>
        <v>4.1666724537208211E-2</v>
      </c>
      <c r="F8">
        <f t="shared" si="1"/>
        <v>19</v>
      </c>
      <c r="G8" s="2">
        <f t="shared" si="2"/>
        <v>0.3166662268511618</v>
      </c>
      <c r="H8" s="2">
        <f t="shared" si="3"/>
        <v>18.999973611069709</v>
      </c>
      <c r="I8" s="2">
        <f>Sheet2!$B$25/MEDIAN($H$2:H8)</f>
        <v>28.529451389006095</v>
      </c>
      <c r="J8" s="2">
        <f>Sheet2!$B$25/AVERAGE($H$2:H8)</f>
        <v>28.771220305672706</v>
      </c>
    </row>
    <row r="9" spans="1:10" x14ac:dyDescent="0.25">
      <c r="A9" s="12">
        <v>41651.416666608799</v>
      </c>
      <c r="B9">
        <v>118</v>
      </c>
      <c r="C9" s="12">
        <v>41651.458333333336</v>
      </c>
      <c r="D9">
        <v>125</v>
      </c>
      <c r="E9" s="11">
        <f t="shared" si="0"/>
        <v>4.1666724537208211E-2</v>
      </c>
      <c r="F9">
        <f t="shared" si="1"/>
        <v>8</v>
      </c>
      <c r="G9" s="2">
        <f t="shared" si="2"/>
        <v>0.1333331481478576</v>
      </c>
      <c r="H9" s="2">
        <f t="shared" si="3"/>
        <v>7.9999888888714557</v>
      </c>
      <c r="I9" s="2">
        <f>Sheet2!$B$25/MEDIAN($H$2:H9)</f>
        <v>30.312542100818977</v>
      </c>
      <c r="J9" s="2">
        <f>Sheet2!$B$25/AVERAGE($H$2:H9)</f>
        <v>30.793687453372169</v>
      </c>
    </row>
    <row r="10" spans="1:10" x14ac:dyDescent="0.25">
      <c r="A10" s="12">
        <v>41652.416666608799</v>
      </c>
      <c r="B10" s="10">
        <v>126</v>
      </c>
      <c r="C10" s="12">
        <v>41652.458333333336</v>
      </c>
      <c r="D10" s="10">
        <v>129</v>
      </c>
      <c r="E10" s="11">
        <f t="shared" si="0"/>
        <v>4.1666724537208211E-2</v>
      </c>
      <c r="F10">
        <f t="shared" si="1"/>
        <v>4</v>
      </c>
      <c r="G10" s="2">
        <f t="shared" si="2"/>
        <v>6.66665740739288E-2</v>
      </c>
      <c r="H10" s="2">
        <f t="shared" si="3"/>
        <v>3.9999944444357278</v>
      </c>
      <c r="I10" s="2">
        <f>Sheet2!$B$25/MEDIAN($H$2:H10)</f>
        <v>32.333378240873571</v>
      </c>
      <c r="J10" s="2">
        <f>Sheet2!$B$25/AVERAGE($H$2:H10)</f>
        <v>33.576963255090213</v>
      </c>
    </row>
    <row r="11" spans="1:10" x14ac:dyDescent="0.25">
      <c r="A11" s="12">
        <v>41653.416666608799</v>
      </c>
      <c r="B11" s="10">
        <v>130</v>
      </c>
      <c r="C11" s="12">
        <v>41653.458333333336</v>
      </c>
      <c r="D11" s="10">
        <v>141</v>
      </c>
      <c r="E11" s="11">
        <f t="shared" si="0"/>
        <v>4.1666724537208211E-2</v>
      </c>
      <c r="F11">
        <f t="shared" si="1"/>
        <v>12</v>
      </c>
      <c r="G11" s="2">
        <f t="shared" si="2"/>
        <v>0.19999972222178639</v>
      </c>
      <c r="H11" s="2">
        <f t="shared" si="3"/>
        <v>11.999983333307183</v>
      </c>
      <c r="I11" s="2">
        <f>Sheet2!$B$25/MEDIAN($H$2:H11)</f>
        <v>32.333378240873571</v>
      </c>
      <c r="J11" s="2">
        <f>Sheet2!$B$25/AVERAGE($H$2:H11)</f>
        <v>34.154971002294417</v>
      </c>
    </row>
    <row r="12" spans="1:10" x14ac:dyDescent="0.25">
      <c r="A12" s="12">
        <v>41654.416666608799</v>
      </c>
      <c r="B12" s="10">
        <v>142</v>
      </c>
      <c r="C12" s="12">
        <v>41654.458333333336</v>
      </c>
      <c r="D12" s="10">
        <v>156</v>
      </c>
      <c r="E12" s="11">
        <f t="shared" si="0"/>
        <v>4.1666724537208211E-2</v>
      </c>
      <c r="F12">
        <f t="shared" si="1"/>
        <v>15</v>
      </c>
      <c r="G12" s="2">
        <f t="shared" si="2"/>
        <v>0.24999965277723299</v>
      </c>
      <c r="H12" s="2">
        <f t="shared" si="3"/>
        <v>14.999979166633979</v>
      </c>
      <c r="I12" s="2">
        <f>Sheet2!$B$25/MEDIAN($H$2:H12)</f>
        <v>32.333378240873571</v>
      </c>
      <c r="J12" s="2">
        <f>Sheet2!$B$25/AVERAGE($H$2:H12)</f>
        <v>33.980933505028638</v>
      </c>
    </row>
    <row r="13" spans="1:10" x14ac:dyDescent="0.25">
      <c r="A13" s="12">
        <v>41655.416666608799</v>
      </c>
      <c r="B13" s="10">
        <v>157</v>
      </c>
      <c r="C13" s="12">
        <v>41655.458333333336</v>
      </c>
      <c r="D13" s="10">
        <v>177</v>
      </c>
      <c r="E13" s="11">
        <f t="shared" si="0"/>
        <v>4.1666724537208211E-2</v>
      </c>
      <c r="F13">
        <f t="shared" si="1"/>
        <v>21</v>
      </c>
      <c r="G13" s="2">
        <f t="shared" si="2"/>
        <v>0.34999951388812617</v>
      </c>
      <c r="H13" s="2">
        <f t="shared" si="3"/>
        <v>20.99997083328757</v>
      </c>
      <c r="I13" s="2">
        <f>Sheet2!$B$25/MEDIAN($H$2:H13)</f>
        <v>32.333378240873571</v>
      </c>
      <c r="J13" s="2">
        <f>Sheet2!$B$25/AVERAGE($H$2:H13)</f>
        <v>32.696670033744887</v>
      </c>
    </row>
    <row r="14" spans="1:10" x14ac:dyDescent="0.25">
      <c r="A14" s="12">
        <v>41656.416666608799</v>
      </c>
      <c r="B14" s="10">
        <v>178</v>
      </c>
      <c r="C14" s="12">
        <v>41656.458333333336</v>
      </c>
      <c r="D14" s="10">
        <v>185</v>
      </c>
      <c r="E14" s="11">
        <f t="shared" si="0"/>
        <v>4.1666724537208211E-2</v>
      </c>
      <c r="F14">
        <f t="shared" si="1"/>
        <v>8</v>
      </c>
      <c r="G14" s="2">
        <f t="shared" si="2"/>
        <v>0.1333331481478576</v>
      </c>
      <c r="H14" s="2">
        <f t="shared" si="3"/>
        <v>7.9999888888714557</v>
      </c>
      <c r="I14" s="2">
        <f>Sheet2!$B$25/MEDIAN($H$2:H14)</f>
        <v>32.333378240873571</v>
      </c>
      <c r="J14" s="2">
        <f>Sheet2!$B$25/AVERAGE($H$2:H14)</f>
        <v>33.897891987051473</v>
      </c>
    </row>
    <row r="15" spans="1:10" x14ac:dyDescent="0.25">
      <c r="A15" s="12">
        <v>41657.416666608799</v>
      </c>
      <c r="B15" s="10">
        <v>187</v>
      </c>
      <c r="C15" s="12">
        <v>41657.458333333336</v>
      </c>
      <c r="D15" s="10">
        <v>202</v>
      </c>
      <c r="E15" s="11">
        <f t="shared" si="0"/>
        <v>4.1666724537208211E-2</v>
      </c>
      <c r="F15">
        <f t="shared" si="1"/>
        <v>16</v>
      </c>
      <c r="G15" s="2">
        <f t="shared" si="2"/>
        <v>0.2666662962957152</v>
      </c>
      <c r="H15" s="2">
        <f t="shared" si="3"/>
        <v>15.999977777742911</v>
      </c>
      <c r="I15" s="2">
        <f>Sheet2!$B$25/MEDIAN($H$2:H15)</f>
        <v>32.333378240873571</v>
      </c>
      <c r="J15" s="2">
        <f>Sheet2!$B$25/AVERAGE($H$2:H15)</f>
        <v>33.613903912395074</v>
      </c>
    </row>
    <row r="16" spans="1:10" x14ac:dyDescent="0.25">
      <c r="A16" s="12">
        <v>41658.416666608799</v>
      </c>
      <c r="B16" s="10">
        <v>203</v>
      </c>
      <c r="C16" s="12">
        <v>41658.458333333336</v>
      </c>
      <c r="D16" s="10">
        <v>231</v>
      </c>
      <c r="E16" s="11">
        <f t="shared" si="0"/>
        <v>4.1666724537208211E-2</v>
      </c>
      <c r="F16">
        <f t="shared" si="1"/>
        <v>29</v>
      </c>
      <c r="G16" s="2">
        <f t="shared" si="2"/>
        <v>0.4833326620359838</v>
      </c>
      <c r="H16" s="2">
        <f t="shared" si="3"/>
        <v>28.999959722159026</v>
      </c>
      <c r="I16" s="2">
        <f>Sheet2!$B$25/MEDIAN($H$2:H16)</f>
        <v>32.333378240873571</v>
      </c>
      <c r="J16" s="2">
        <f>Sheet2!$B$25/AVERAGE($H$2:H16)</f>
        <v>31.493546826500214</v>
      </c>
    </row>
    <row r="17" spans="1:10" x14ac:dyDescent="0.25">
      <c r="A17" s="12">
        <v>41659.416666608799</v>
      </c>
      <c r="B17" s="10">
        <v>232</v>
      </c>
      <c r="C17" s="12">
        <v>41659.458333333336</v>
      </c>
      <c r="D17" s="10">
        <v>247</v>
      </c>
      <c r="E17" s="11">
        <f t="shared" si="0"/>
        <v>4.1666724537208211E-2</v>
      </c>
      <c r="F17">
        <f t="shared" si="1"/>
        <v>16</v>
      </c>
      <c r="G17" s="2">
        <f t="shared" si="2"/>
        <v>0.2666662962957152</v>
      </c>
      <c r="H17" s="2">
        <f t="shared" si="3"/>
        <v>15.999977777742911</v>
      </c>
      <c r="I17" s="2">
        <f>Sheet2!$B$25/MEDIAN($H$2:H17)</f>
        <v>31.290366039555071</v>
      </c>
      <c r="J17" s="2">
        <f>Sheet2!$B$25/AVERAGE($H$2:H17)</f>
        <v>31.417044503834237</v>
      </c>
    </row>
    <row r="18" spans="1:10" x14ac:dyDescent="0.25">
      <c r="A18" s="12">
        <v>41660.416666608799</v>
      </c>
      <c r="B18" s="10">
        <v>248</v>
      </c>
      <c r="C18" s="12">
        <v>41660.458333333336</v>
      </c>
      <c r="D18" s="10">
        <v>263</v>
      </c>
      <c r="E18" s="11">
        <f t="shared" si="0"/>
        <v>4.1666724537208211E-2</v>
      </c>
      <c r="F18">
        <f t="shared" si="1"/>
        <v>16</v>
      </c>
      <c r="G18" s="2">
        <f t="shared" si="2"/>
        <v>0.2666662962957152</v>
      </c>
      <c r="H18" s="2">
        <f t="shared" si="3"/>
        <v>15.999977777742911</v>
      </c>
      <c r="I18" s="2">
        <f>Sheet2!$B$25/MEDIAN($H$2:H18)</f>
        <v>30.312542100818973</v>
      </c>
      <c r="J18" s="2">
        <f>Sheet2!$B$25/AVERAGE($H$2:H18)</f>
        <v>31.349850447680137</v>
      </c>
    </row>
    <row r="19" spans="1:10" x14ac:dyDescent="0.25">
      <c r="A19" s="12">
        <v>41661.416666608799</v>
      </c>
      <c r="B19" s="10">
        <v>264</v>
      </c>
      <c r="C19" s="12">
        <v>41661.458333333336</v>
      </c>
      <c r="D19" s="10">
        <v>276</v>
      </c>
      <c r="E19" s="11">
        <f t="shared" si="0"/>
        <v>4.1666724537208211E-2</v>
      </c>
      <c r="F19">
        <f t="shared" si="1"/>
        <v>13</v>
      </c>
      <c r="G19" s="2">
        <f t="shared" si="2"/>
        <v>0.2166663657402686</v>
      </c>
      <c r="H19" s="2">
        <f t="shared" si="3"/>
        <v>12.999981944416115</v>
      </c>
      <c r="I19" s="2">
        <f>Sheet2!$B$25/MEDIAN($H$2:H19)</f>
        <v>31.290366039555071</v>
      </c>
      <c r="J19" s="2">
        <f>Sheet2!$B$25/AVERAGE($H$2:H19)</f>
        <v>31.630475849050409</v>
      </c>
    </row>
    <row r="20" spans="1:10" x14ac:dyDescent="0.25">
      <c r="A20" s="12">
        <v>41662.416666608799</v>
      </c>
      <c r="B20" s="10">
        <v>277</v>
      </c>
      <c r="C20" s="12">
        <v>41662.458333333336</v>
      </c>
      <c r="D20" s="10">
        <v>288</v>
      </c>
      <c r="E20" s="11">
        <f t="shared" si="0"/>
        <v>4.1666724537208211E-2</v>
      </c>
      <c r="F20">
        <f t="shared" si="1"/>
        <v>12</v>
      </c>
      <c r="G20" s="2">
        <f t="shared" si="2"/>
        <v>0.19999972222178639</v>
      </c>
      <c r="H20" s="2">
        <f t="shared" si="3"/>
        <v>11.999983333307183</v>
      </c>
      <c r="I20" s="2">
        <f>Sheet2!$B$25/MEDIAN($H$2:H20)</f>
        <v>32.333378240873571</v>
      </c>
      <c r="J20" s="2">
        <f>Sheet2!$B$25/AVERAGE($H$2:H20)</f>
        <v>31.996569440275756</v>
      </c>
    </row>
    <row r="21" spans="1:10" x14ac:dyDescent="0.25">
      <c r="A21" s="12">
        <v>41663.416666608799</v>
      </c>
      <c r="B21" s="10">
        <v>289</v>
      </c>
      <c r="C21" s="12">
        <v>41663.458333333336</v>
      </c>
      <c r="D21" s="10">
        <v>298</v>
      </c>
      <c r="E21" s="11">
        <f t="shared" si="0"/>
        <v>4.1666724537208211E-2</v>
      </c>
      <c r="F21">
        <f t="shared" si="1"/>
        <v>10</v>
      </c>
      <c r="G21" s="2">
        <f t="shared" si="2"/>
        <v>0.16666643518482199</v>
      </c>
      <c r="H21" s="2">
        <f t="shared" si="3"/>
        <v>9.9999861110893189</v>
      </c>
      <c r="I21" s="2">
        <f>Sheet2!$B$25/MEDIAN($H$2:H21)</f>
        <v>32.333378240873571</v>
      </c>
      <c r="J21" s="2">
        <f>Sheet2!$B$25/AVERAGE($H$2:H21)</f>
        <v>32.550378048887339</v>
      </c>
    </row>
    <row r="22" spans="1:10" x14ac:dyDescent="0.25">
      <c r="A22" s="12">
        <v>41664.416666608799</v>
      </c>
      <c r="B22" s="10">
        <v>299</v>
      </c>
      <c r="C22" s="12">
        <v>41664.458333333336</v>
      </c>
      <c r="D22" s="10">
        <v>308</v>
      </c>
      <c r="E22" s="11">
        <f t="shared" si="0"/>
        <v>4.1666724537208211E-2</v>
      </c>
      <c r="F22">
        <f t="shared" si="1"/>
        <v>10</v>
      </c>
      <c r="G22" s="2">
        <f t="shared" si="2"/>
        <v>0.16666643518482199</v>
      </c>
      <c r="H22" s="2">
        <f t="shared" si="3"/>
        <v>9.9999861110893189</v>
      </c>
      <c r="I22" s="2">
        <f>Sheet2!$B$25/MEDIAN($H$2:H22)</f>
        <v>32.333378240873571</v>
      </c>
      <c r="J22" s="2">
        <f>Sheet2!$B$25/AVERAGE($H$2:H22)</f>
        <v>33.068225062455852</v>
      </c>
    </row>
    <row r="23" spans="1:10" x14ac:dyDescent="0.25">
      <c r="A23" s="12">
        <v>41665.416666608799</v>
      </c>
      <c r="B23" s="10">
        <v>309</v>
      </c>
      <c r="C23" s="12">
        <v>41665.458333333336</v>
      </c>
      <c r="D23" s="10">
        <v>323</v>
      </c>
      <c r="E23" s="11">
        <f t="shared" si="0"/>
        <v>4.1666724537208211E-2</v>
      </c>
      <c r="F23">
        <f t="shared" si="1"/>
        <v>15</v>
      </c>
      <c r="G23" s="2">
        <f t="shared" si="2"/>
        <v>0.24999965277723299</v>
      </c>
      <c r="H23" s="2">
        <f t="shared" si="3"/>
        <v>14.999979166633979</v>
      </c>
      <c r="I23" s="2">
        <f>Sheet2!$B$25/MEDIAN($H$2:H23)</f>
        <v>32.333378240873571</v>
      </c>
      <c r="J23" s="2">
        <f>Sheet2!$B$25/AVERAGE($H$2:H23)</f>
        <v>33.034099051710797</v>
      </c>
    </row>
    <row r="24" spans="1:10" x14ac:dyDescent="0.25">
      <c r="A24" s="12">
        <v>41666.416666608799</v>
      </c>
      <c r="B24" s="10">
        <v>324</v>
      </c>
      <c r="C24" s="12">
        <v>41666.458333333336</v>
      </c>
      <c r="D24" s="10">
        <v>335</v>
      </c>
      <c r="E24" s="11">
        <f t="shared" si="0"/>
        <v>4.1666724537208211E-2</v>
      </c>
      <c r="F24">
        <f t="shared" si="1"/>
        <v>12</v>
      </c>
      <c r="G24" s="2">
        <f t="shared" si="2"/>
        <v>0.19999972222178639</v>
      </c>
      <c r="H24" s="2">
        <f t="shared" si="3"/>
        <v>11.999983333307183</v>
      </c>
      <c r="I24" s="2">
        <f>Sheet2!$B$25/MEDIAN($H$2:H24)</f>
        <v>32.333378240873571</v>
      </c>
      <c r="J24" s="2">
        <f>Sheet2!$B$25/AVERAGE($H$2:H24)</f>
        <v>33.298551225984838</v>
      </c>
    </row>
    <row r="25" spans="1:10" x14ac:dyDescent="0.25">
      <c r="A25" s="12">
        <v>41667.416666608799</v>
      </c>
      <c r="B25" s="10">
        <v>336</v>
      </c>
      <c r="C25" s="12">
        <v>41667.458333333336</v>
      </c>
      <c r="D25" s="10">
        <v>352</v>
      </c>
      <c r="E25" s="11">
        <f t="shared" si="0"/>
        <v>4.1666724537208211E-2</v>
      </c>
      <c r="F25">
        <f t="shared" si="1"/>
        <v>17</v>
      </c>
      <c r="G25" s="2">
        <f t="shared" si="2"/>
        <v>0.28333293981419738</v>
      </c>
      <c r="H25" s="2">
        <f t="shared" si="3"/>
        <v>16.999976388851842</v>
      </c>
      <c r="I25" s="2">
        <f>Sheet2!$B$25/MEDIAN($H$2:H25)</f>
        <v>32.333378240873571</v>
      </c>
      <c r="J25" s="2">
        <f>Sheet2!$B$25/AVERAGE($H$2:H25)</f>
        <v>33.068225397942342</v>
      </c>
    </row>
    <row r="26" spans="1:10" x14ac:dyDescent="0.25">
      <c r="A26" s="12">
        <v>41668.416666608799</v>
      </c>
      <c r="B26" s="10">
        <v>353</v>
      </c>
      <c r="C26" s="12">
        <v>41668.458333333336</v>
      </c>
      <c r="D26" s="10">
        <v>360</v>
      </c>
      <c r="E26" s="11">
        <f t="shared" si="0"/>
        <v>4.1666724537208211E-2</v>
      </c>
      <c r="F26">
        <f t="shared" si="1"/>
        <v>8</v>
      </c>
      <c r="G26" s="2">
        <f t="shared" si="2"/>
        <v>0.1333331481478576</v>
      </c>
      <c r="H26" s="2">
        <f t="shared" si="3"/>
        <v>7.9999888888714557</v>
      </c>
      <c r="I26" s="2">
        <f>Sheet2!$B$25/MEDIAN($H$2:H26)</f>
        <v>32.333378240873571</v>
      </c>
      <c r="J26" s="2">
        <f>Sheet2!$B$25/AVERAGE($H$2:H26)</f>
        <v>33.680599995501893</v>
      </c>
    </row>
    <row r="27" spans="1:10" x14ac:dyDescent="0.25">
      <c r="A27" s="12">
        <v>41669.416666608799</v>
      </c>
      <c r="B27" s="10">
        <v>361</v>
      </c>
      <c r="C27" s="12">
        <v>41669.458333333336</v>
      </c>
      <c r="D27" s="10">
        <v>372</v>
      </c>
      <c r="E27" s="11">
        <f t="shared" si="0"/>
        <v>4.1666724537208211E-2</v>
      </c>
      <c r="F27">
        <f t="shared" si="1"/>
        <v>12</v>
      </c>
      <c r="G27" s="2">
        <f t="shared" si="2"/>
        <v>0.19999972222178639</v>
      </c>
      <c r="H27" s="2">
        <f t="shared" si="3"/>
        <v>11.999983333307183</v>
      </c>
      <c r="I27" s="2">
        <f>Sheet2!$B$25/MEDIAN($H$2:H27)</f>
        <v>32.333378240873571</v>
      </c>
      <c r="J27" s="2">
        <f>Sheet2!$B$25/AVERAGE($H$2:H27)</f>
        <v>33.897894264951255</v>
      </c>
    </row>
    <row r="28" spans="1:10" x14ac:dyDescent="0.25">
      <c r="A28" s="12">
        <v>41670.416666608799</v>
      </c>
      <c r="B28" s="10">
        <v>373</v>
      </c>
      <c r="C28" s="12">
        <v>41670.458333333336</v>
      </c>
      <c r="D28" s="10">
        <v>380</v>
      </c>
      <c r="E28" s="11">
        <f t="shared" si="0"/>
        <v>4.1666724537208211E-2</v>
      </c>
      <c r="F28">
        <f t="shared" si="1"/>
        <v>8</v>
      </c>
      <c r="G28" s="2">
        <f t="shared" si="2"/>
        <v>0.1333331481478576</v>
      </c>
      <c r="H28" s="2">
        <f t="shared" si="3"/>
        <v>7.9999888888714557</v>
      </c>
      <c r="I28" s="2">
        <f>Sheet2!$B$25/MEDIAN($H$2:H28)</f>
        <v>32.333378240873571</v>
      </c>
      <c r="J28" s="2">
        <f>Sheet2!$B$25/AVERAGE($H$2:H28)</f>
        <v>34.460571910813606</v>
      </c>
    </row>
    <row r="29" spans="1:10" x14ac:dyDescent="0.25">
      <c r="A29" s="12">
        <v>41671.416666608799</v>
      </c>
      <c r="B29" s="10">
        <v>381</v>
      </c>
      <c r="C29" s="12">
        <v>41671.458333333336</v>
      </c>
      <c r="D29" s="10">
        <v>392</v>
      </c>
      <c r="E29" s="11">
        <f t="shared" si="0"/>
        <v>4.1666724537208211E-2</v>
      </c>
      <c r="F29">
        <f t="shared" si="1"/>
        <v>12</v>
      </c>
      <c r="G29" s="2">
        <f t="shared" si="2"/>
        <v>0.19999972222178639</v>
      </c>
      <c r="H29" s="2">
        <f t="shared" si="3"/>
        <v>11.999983333307183</v>
      </c>
      <c r="I29" s="2">
        <f>Sheet2!$B$25/MEDIAN($H$2:H29)</f>
        <v>34.642905258078827</v>
      </c>
      <c r="J29" s="2">
        <f>Sheet2!$B$25/AVERAGE($H$2:H29)</f>
        <v>34.642903048888684</v>
      </c>
    </row>
    <row r="30" spans="1:10" x14ac:dyDescent="0.25">
      <c r="A30" s="12">
        <v>41672.416666608799</v>
      </c>
      <c r="B30" s="10">
        <v>393</v>
      </c>
      <c r="C30" s="12">
        <v>41672.458333333336</v>
      </c>
      <c r="D30" s="10">
        <v>415</v>
      </c>
      <c r="E30" s="13">
        <f t="shared" si="0"/>
        <v>4.1666724537208211E-2</v>
      </c>
      <c r="F30" s="10">
        <f t="shared" si="1"/>
        <v>23</v>
      </c>
      <c r="G30" s="9">
        <f t="shared" si="2"/>
        <v>0.38333280092509059</v>
      </c>
      <c r="H30" s="9">
        <f t="shared" si="3"/>
        <v>22.999968055505434</v>
      </c>
      <c r="I30" s="9">
        <f>Sheet2!$B$25/MEDIAN($H$2:H30)</f>
        <v>32.333378240873571</v>
      </c>
      <c r="J30" s="9">
        <f>Sheet2!$B$25/AVERAGE($H$2:H30)</f>
        <v>33.891611295321063</v>
      </c>
    </row>
    <row r="31" spans="1:10" x14ac:dyDescent="0.25">
      <c r="A31" s="12">
        <v>42561.06527777778</v>
      </c>
      <c r="B31" s="10">
        <v>416</v>
      </c>
      <c r="C31" s="12">
        <v>42561.100694444445</v>
      </c>
      <c r="D31" s="10">
        <v>433</v>
      </c>
      <c r="E31" s="13">
        <f t="shared" ref="E31" si="4">C31-A31</f>
        <v>3.5416666665696539E-2</v>
      </c>
      <c r="F31" s="10">
        <f t="shared" ref="F31" si="5">D31-B31+1</f>
        <v>18</v>
      </c>
      <c r="G31" s="9">
        <f t="shared" ref="G31" si="6">F31/(E31*24*60)</f>
        <v>0.35294117648025597</v>
      </c>
      <c r="H31" s="9">
        <f t="shared" ref="H31" si="7">G31*60</f>
        <v>21.176470588815359</v>
      </c>
      <c r="I31" s="9">
        <f>Sheet2!$B$25/MEDIAN($H$2:H31)</f>
        <v>32.333378240873571</v>
      </c>
      <c r="J31" s="9">
        <f>Sheet2!$B$25/AVERAGE($H$2:H31)</f>
        <v>33.358100160109025</v>
      </c>
    </row>
    <row r="32" spans="1:10" x14ac:dyDescent="0.25">
      <c r="A32" s="12">
        <v>42565.986805555556</v>
      </c>
      <c r="B32" s="10">
        <v>434</v>
      </c>
      <c r="C32" s="12">
        <v>42566.026388888888</v>
      </c>
      <c r="D32" s="10">
        <v>457</v>
      </c>
      <c r="E32" s="13">
        <f t="shared" ref="E32" si="8">C32-A32</f>
        <v>3.9583333331393078E-2</v>
      </c>
      <c r="F32" s="10">
        <f t="shared" ref="F32" si="9">D32-B32+1</f>
        <v>24</v>
      </c>
      <c r="G32" s="9">
        <f t="shared" ref="G32" si="10">F32/(E32*24*60)</f>
        <v>0.42105263159958611</v>
      </c>
      <c r="H32" s="9">
        <f t="shared" ref="H32" si="11">G32*60</f>
        <v>25.263157895975166</v>
      </c>
      <c r="I32" s="9">
        <f>Sheet2!$B$25/MEDIAN($H$2:H32)</f>
        <v>32.333378240873571</v>
      </c>
      <c r="J32" s="9">
        <f>Sheet2!$B$25/AVERAGE($H$2:H32)</f>
        <v>32.582849494932837</v>
      </c>
    </row>
    <row r="33" spans="1:10" x14ac:dyDescent="0.25">
      <c r="A33" s="12">
        <v>42573.064583333333</v>
      </c>
      <c r="B33" s="10">
        <v>458</v>
      </c>
      <c r="C33" s="12">
        <v>42573.101388888892</v>
      </c>
      <c r="D33" s="10">
        <v>470</v>
      </c>
      <c r="E33" s="13">
        <f t="shared" ref="E33" si="12">C33-A33</f>
        <v>3.680555555911269E-2</v>
      </c>
      <c r="F33" s="10">
        <f t="shared" ref="F33" si="13">D33-B33+1</f>
        <v>13</v>
      </c>
      <c r="G33" s="9">
        <f t="shared" ref="G33" si="14">F33/(E33*24*60)</f>
        <v>0.24528301884421874</v>
      </c>
      <c r="H33" s="9">
        <f t="shared" ref="H33" si="15">G33*60</f>
        <v>14.716981130653124</v>
      </c>
      <c r="I33" s="9">
        <f>Sheet2!$B$25/MEDIAN($H$2:H33)</f>
        <v>32.333378240873571</v>
      </c>
      <c r="J33" s="9">
        <f>Sheet2!$B$25/AVERAGE($H$2:H33)</f>
        <v>32.594355846066129</v>
      </c>
    </row>
    <row r="34" spans="1:10" x14ac:dyDescent="0.25">
      <c r="A34" s="12">
        <v>42574.900694444441</v>
      </c>
      <c r="B34" s="10">
        <v>471</v>
      </c>
      <c r="C34" s="12">
        <v>42574.934027777781</v>
      </c>
      <c r="D34" s="10">
        <v>485</v>
      </c>
      <c r="E34" s="13">
        <f t="shared" ref="E34" si="16">C34-A34</f>
        <v>3.3333333340124227E-2</v>
      </c>
      <c r="F34" s="10">
        <f t="shared" ref="F34" si="17">D34-B34+1</f>
        <v>15</v>
      </c>
      <c r="G34" s="9">
        <f t="shared" ref="G34" si="18">F34/(E34*24*60)</f>
        <v>0.31249999993633537</v>
      </c>
      <c r="H34" s="9">
        <f t="shared" ref="H34" si="19">G34*60</f>
        <v>18.749999996180122</v>
      </c>
      <c r="I34" s="9">
        <f>Sheet2!$B$25/MEDIAN($H$2:H34)</f>
        <v>32.333378240873571</v>
      </c>
      <c r="J34" s="9">
        <f>Sheet2!$B$25/AVERAGE($H$2:H34)</f>
        <v>32.339470762535356</v>
      </c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39"/>
  <sheetViews>
    <sheetView tabSelected="1" workbookViewId="0">
      <selection activeCell="O21" sqref="O2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>
        <v>485</v>
      </c>
    </row>
    <row r="26" spans="1:2" x14ac:dyDescent="0.25">
      <c r="A26" t="s">
        <v>20</v>
      </c>
      <c r="B26">
        <f>MAX(Sheet1!D2:D1000)</f>
        <v>485</v>
      </c>
    </row>
    <row r="27" spans="1:2" x14ac:dyDescent="0.25">
      <c r="A27" t="s">
        <v>16</v>
      </c>
      <c r="B27">
        <f>B25-B26</f>
        <v>0</v>
      </c>
    </row>
    <row r="28" spans="1:2" x14ac:dyDescent="0.25">
      <c r="A28" t="s">
        <v>14</v>
      </c>
      <c r="B28" s="4">
        <f>B27/B25*100</f>
        <v>0</v>
      </c>
    </row>
    <row r="29" spans="1:2" x14ac:dyDescent="0.25">
      <c r="A29" t="s">
        <v>13</v>
      </c>
      <c r="B29" s="4">
        <f>B25/H37</f>
        <v>32.333378240873571</v>
      </c>
    </row>
    <row r="30" spans="1:2" x14ac:dyDescent="0.25">
      <c r="A30" s="3" t="s">
        <v>12</v>
      </c>
      <c r="B30" s="4">
        <f>B25/H38</f>
        <v>32.339470762535356</v>
      </c>
    </row>
    <row r="31" spans="1:2" x14ac:dyDescent="0.25">
      <c r="A31" t="s">
        <v>11</v>
      </c>
      <c r="B31" s="2">
        <f>ABS(B29-B30)</f>
        <v>6.0925216617846445E-3</v>
      </c>
    </row>
    <row r="32" spans="1:2" x14ac:dyDescent="0.25">
      <c r="A32" t="s">
        <v>10</v>
      </c>
      <c r="B32" s="2">
        <f>B27/H37</f>
        <v>0</v>
      </c>
    </row>
    <row r="33" spans="1:8" x14ac:dyDescent="0.25">
      <c r="A33" t="s">
        <v>9</v>
      </c>
      <c r="B33" s="2">
        <f>B27/H38</f>
        <v>0</v>
      </c>
    </row>
    <row r="34" spans="1:8" x14ac:dyDescent="0.25">
      <c r="E34" s="3" t="s">
        <v>8</v>
      </c>
      <c r="F34" t="s">
        <v>7</v>
      </c>
      <c r="G34" s="2" t="s">
        <v>6</v>
      </c>
      <c r="H34" s="2" t="s">
        <v>5</v>
      </c>
    </row>
    <row r="35" spans="1:8" x14ac:dyDescent="0.25">
      <c r="D35" t="s">
        <v>4</v>
      </c>
      <c r="E35" s="11">
        <f>MIN(Sheet1!E2:E1000)</f>
        <v>3.3333333340124227E-2</v>
      </c>
      <c r="F35" s="4">
        <f>MIN(Sheet1!F2:F1000)</f>
        <v>4</v>
      </c>
      <c r="G35" s="4">
        <f>MIN(Sheet1!G2:G1000)</f>
        <v>6.66665740739288E-2</v>
      </c>
      <c r="H35" s="4">
        <f>MIN(Sheet1!H2:H1000)</f>
        <v>3.9999944444357278</v>
      </c>
    </row>
    <row r="36" spans="1:8" x14ac:dyDescent="0.25">
      <c r="D36" t="s">
        <v>3</v>
      </c>
      <c r="E36" s="11">
        <f>MAX(Sheet1!E2:E1000)</f>
        <v>4.1666724537208211E-2</v>
      </c>
      <c r="F36" s="4">
        <f>MAX(Sheet1!F2:F1000)</f>
        <v>29</v>
      </c>
      <c r="G36" s="4">
        <f>MAX(Sheet1!G2:G1000)</f>
        <v>0.4833326620359838</v>
      </c>
      <c r="H36" s="4">
        <f>MAX(Sheet1!H2:H1000)</f>
        <v>28.999959722159026</v>
      </c>
    </row>
    <row r="37" spans="1:8" x14ac:dyDescent="0.25">
      <c r="D37" t="s">
        <v>2</v>
      </c>
      <c r="E37" s="11">
        <f>MEDIAN(Sheet1!E2:E1000)</f>
        <v>4.1666724537208211E-2</v>
      </c>
      <c r="F37" s="4">
        <f>MEDIAN(Sheet1!F2:F1000)</f>
        <v>15</v>
      </c>
      <c r="G37" s="4">
        <f>MEDIAN(Sheet1!G2:G1000)</f>
        <v>0.24999965277723299</v>
      </c>
      <c r="H37" s="4">
        <f>MEDIAN(Sheet1!H2:H1000)</f>
        <v>14.999979166633979</v>
      </c>
    </row>
    <row r="38" spans="1:8" x14ac:dyDescent="0.25">
      <c r="D38" t="s">
        <v>1</v>
      </c>
      <c r="E38" s="11">
        <f>AVERAGE(Sheet1!E2:E1000)</f>
        <v>4.101435886695981E-2</v>
      </c>
      <c r="F38" s="4">
        <f>AVERAGE(Sheet1!F2:F1000)</f>
        <v>14.696969696969697</v>
      </c>
      <c r="G38" s="4">
        <f>AVERAGE(Sheet1!G2:G1000)</f>
        <v>0.24995255465645164</v>
      </c>
      <c r="H38" s="4">
        <f>AVERAGE(Sheet1!H2:H1000)</f>
        <v>14.99715327938709</v>
      </c>
    </row>
    <row r="39" spans="1:8" x14ac:dyDescent="0.25">
      <c r="D39" t="s">
        <v>0</v>
      </c>
      <c r="E39" s="3" t="str">
        <f>TEXT(SUM(Sheet1!E2:E1000), "d:h:mm:ss")</f>
        <v>1:8:29:00</v>
      </c>
      <c r="F39" s="4">
        <f>SUM(Sheet1!F2:F1000)</f>
        <v>485</v>
      </c>
      <c r="G39" s="4"/>
      <c r="H3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2016-08-06T01:42:25Z</dcterms:modified>
</cp:coreProperties>
</file>