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7" i="4" l="1"/>
  <c r="E17" i="4"/>
  <c r="G17" i="4" l="1"/>
  <c r="H17" i="4" s="1"/>
  <c r="I17" i="4" s="1"/>
  <c r="F16" i="4"/>
  <c r="E16" i="4"/>
  <c r="J17" i="4" l="1"/>
  <c r="G16" i="4"/>
  <c r="H16" i="4" s="1"/>
  <c r="J16" i="4"/>
  <c r="I16" i="4"/>
  <c r="F15" i="4"/>
  <c r="E15" i="4"/>
  <c r="F14" i="4"/>
  <c r="E14" i="4"/>
  <c r="G15" i="4" l="1"/>
  <c r="H15" i="4" s="1"/>
  <c r="J15" i="4" s="1"/>
  <c r="G14" i="4"/>
  <c r="H14" i="4" s="1"/>
  <c r="I14" i="4" s="1"/>
  <c r="J14" i="4"/>
  <c r="F13" i="4"/>
  <c r="E13" i="4"/>
  <c r="I15" i="4" l="1"/>
  <c r="G13" i="4"/>
  <c r="H13" i="4" s="1"/>
  <c r="J13" i="4"/>
  <c r="I13" i="4"/>
  <c r="F12" i="4"/>
  <c r="E12" i="4"/>
  <c r="F11" i="4"/>
  <c r="E11" i="4"/>
  <c r="F9" i="4"/>
  <c r="J5" i="4"/>
  <c r="J2" i="4"/>
  <c r="G12" i="4" l="1"/>
  <c r="H12" i="4" s="1"/>
  <c r="J12" i="4" s="1"/>
  <c r="G11" i="4"/>
  <c r="H11" i="4" s="1"/>
  <c r="I11" i="4"/>
  <c r="J11" i="4"/>
  <c r="F10" i="4"/>
  <c r="E10" i="4"/>
  <c r="I12" i="4" l="1"/>
  <c r="G10" i="4"/>
  <c r="H10" i="4" s="1"/>
  <c r="E9" i="4"/>
  <c r="G9" i="4" l="1"/>
  <c r="H9" i="4" s="1"/>
  <c r="I9" i="4" s="1"/>
  <c r="F8" i="4"/>
  <c r="E8" i="4"/>
  <c r="J9" i="4" l="1"/>
  <c r="I10" i="4"/>
  <c r="J10" i="4"/>
  <c r="G8" i="4"/>
  <c r="H8" i="4" s="1"/>
  <c r="I8" i="4" s="1"/>
  <c r="J8" i="4"/>
  <c r="F7" i="4"/>
  <c r="E7" i="4"/>
  <c r="G7" i="4" l="1"/>
  <c r="H7" i="4" s="1"/>
  <c r="F6" i="4"/>
  <c r="E6" i="4"/>
  <c r="G6" i="4" l="1"/>
  <c r="H6" i="4" s="1"/>
  <c r="J6" i="4"/>
  <c r="I6" i="4"/>
  <c r="F5" i="4"/>
  <c r="E5" i="4"/>
  <c r="J7" i="4" l="1"/>
  <c r="I7" i="4"/>
  <c r="G5" i="4"/>
  <c r="H5" i="4" s="1"/>
  <c r="I5" i="4"/>
  <c r="F4" i="4"/>
  <c r="E4" i="4"/>
  <c r="G4" i="4" l="1"/>
  <c r="H4" i="4" s="1"/>
  <c r="J4" i="4" s="1"/>
  <c r="I4" i="4"/>
  <c r="F3" i="4"/>
  <c r="E3" i="4"/>
  <c r="G3" i="4" l="1"/>
  <c r="H3" i="4" s="1"/>
  <c r="I3" i="4"/>
  <c r="J3" i="4"/>
  <c r="B26" i="2"/>
  <c r="B27" i="2" s="1"/>
  <c r="B28" i="2" l="1"/>
  <c r="E2" i="4" l="1"/>
  <c r="E40" i="2" s="1"/>
  <c r="F2" i="4"/>
  <c r="F40" i="2" s="1"/>
  <c r="F37" i="2" l="1"/>
  <c r="F38" i="2"/>
  <c r="F36" i="2"/>
  <c r="F39" i="2"/>
  <c r="E36" i="2"/>
  <c r="G2" i="4"/>
  <c r="G36" i="2" s="1"/>
  <c r="E37" i="2"/>
  <c r="E39" i="2"/>
  <c r="E38" i="2"/>
  <c r="B29" i="2"/>
  <c r="H2" i="4" l="1"/>
  <c r="I2" i="4" s="1"/>
  <c r="G37" i="2"/>
  <c r="G39" i="2"/>
  <c r="G38" i="2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<sst xmlns="http://schemas.openxmlformats.org/spreadsheetml/2006/main" count="29" uniqueCount="22">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</sst>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37.872916670326951</c:v>
                </c:pt>
                <c:pt idx="1">
                  <c:v>42.483322713553889</c:v>
                </c:pt>
                <c:pt idx="2">
                  <c:v>37.872916670326951</c:v>
                </c:pt>
                <c:pt idx="3">
                  <c:v>25.155028418245298</c:v>
                </c:pt>
                <c:pt idx="4">
                  <c:v>37.872916670326951</c:v>
                </c:pt>
                <c:pt idx="5">
                  <c:v>38.226869163682082</c:v>
                </c:pt>
                <c:pt idx="6">
                  <c:v>37.872916670326951</c:v>
                </c:pt>
                <c:pt idx="7">
                  <c:v>38.226869163682082</c:v>
                </c:pt>
                <c:pt idx="8">
                  <c:v>37.872916670326951</c:v>
                </c:pt>
                <c:pt idx="9">
                  <c:v>32.754954958120607</c:v>
                </c:pt>
                <c:pt idx="10">
                  <c:v>28.855555558344349</c:v>
                </c:pt>
                <c:pt idx="11">
                  <c:v>32.754954958120607</c:v>
                </c:pt>
                <c:pt idx="12">
                  <c:v>28.855555558344349</c:v>
                </c:pt>
                <c:pt idx="13">
                  <c:v>32.754954958120607</c:v>
                </c:pt>
                <c:pt idx="14">
                  <c:v>28.855555558344349</c:v>
                </c:pt>
                <c:pt idx="15">
                  <c:v>22.789881354097062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37.872916670326951</c:v>
                </c:pt>
                <c:pt idx="1">
                  <c:v>42.483322713553889</c:v>
                </c:pt>
                <c:pt idx="2">
                  <c:v>25.701610410948355</c:v>
                </c:pt>
                <c:pt idx="3">
                  <c:v>23.553370093818913</c:v>
                </c:pt>
                <c:pt idx="4">
                  <c:v>25.543801335371455</c:v>
                </c:pt>
                <c:pt idx="5">
                  <c:v>27.470270726712243</c:v>
                </c:pt>
                <c:pt idx="6">
                  <c:v>24.221238154637081</c:v>
                </c:pt>
                <c:pt idx="7">
                  <c:v>25.937064574366786</c:v>
                </c:pt>
                <c:pt idx="8">
                  <c:v>26.2318563971651</c:v>
                </c:pt>
                <c:pt idx="9">
                  <c:v>23.22568315224618</c:v>
                </c:pt>
                <c:pt idx="10">
                  <c:v>22.043753261173695</c:v>
                </c:pt>
                <c:pt idx="11">
                  <c:v>22.931264835323095</c:v>
                </c:pt>
                <c:pt idx="12">
                  <c:v>22.044714067576475</c:v>
                </c:pt>
                <c:pt idx="13">
                  <c:v>23.223792017648677</c:v>
                </c:pt>
                <c:pt idx="14">
                  <c:v>22.262094069945856</c:v>
                </c:pt>
                <c:pt idx="15">
                  <c:v>18.034221593910264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0560"/>
        <c:axId val="40699008"/>
      </c:lineChart>
      <c:catAx>
        <c:axId val="80450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0699008"/>
        <c:crosses val="autoZero"/>
        <c:auto val="1"/>
        <c:lblAlgn val="ctr"/>
        <c:lblOffset val="100"/>
        <c:noMultiLvlLbl val="0"/>
      </c:catAx>
      <c:valAx>
        <c:axId val="406990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0450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8" sqref="C1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42881.046527777777</v>
      </c>
      <c r="B2">
        <v>1</v>
      </c>
      <c r="C2" s="12">
        <v>42881.083333333336</v>
      </c>
      <c r="D2">
        <v>16</v>
      </c>
      <c r="E2" s="11">
        <f t="shared" ref="E2:E7" si="0">C2-A2</f>
        <v>3.680555555911269E-2</v>
      </c>
      <c r="F2">
        <f t="shared" ref="F2:F7" si="1">D2-B2+1</f>
        <v>16</v>
      </c>
      <c r="G2" s="2">
        <f t="shared" ref="G2:G7" si="2">F2/(E2*24*60)</f>
        <v>0.30188679242365385</v>
      </c>
      <c r="H2" s="2">
        <f t="shared" ref="H2:H7" si="3">G2*60</f>
        <v>18.113207545419233</v>
      </c>
      <c r="I2" s="2">
        <f>Sheet2!$B$25/MEDIAN($H$2:H2)</f>
        <v>37.872916670326951</v>
      </c>
      <c r="J2" s="2">
        <f>Sheet2!$B$25/AVERAGE($H$2:H2)</f>
        <v>37.872916670326951</v>
      </c>
    </row>
    <row r="3" spans="1:10" x14ac:dyDescent="0.25">
      <c r="A3" s="12">
        <v>42881.025694444441</v>
      </c>
      <c r="B3">
        <v>17</v>
      </c>
      <c r="C3" s="12">
        <v>42881.063888888886</v>
      </c>
      <c r="D3">
        <v>29</v>
      </c>
      <c r="E3" s="11">
        <f t="shared" si="0"/>
        <v>3.8194444445252884E-2</v>
      </c>
      <c r="F3">
        <f t="shared" si="1"/>
        <v>13</v>
      </c>
      <c r="G3" s="2">
        <f t="shared" si="2"/>
        <v>0.23636363635863339</v>
      </c>
      <c r="H3" s="2">
        <f t="shared" si="3"/>
        <v>14.181818181518004</v>
      </c>
      <c r="I3" s="2">
        <f>Sheet2!$B$25/MEDIAN($H$2:H3)</f>
        <v>42.483322713553889</v>
      </c>
      <c r="J3" s="2">
        <f>Sheet2!$B$25/AVERAGE($H$2:H3)</f>
        <v>42.483322713553889</v>
      </c>
    </row>
    <row r="4" spans="1:10" x14ac:dyDescent="0.25">
      <c r="A4" s="12">
        <v>42896.900694444441</v>
      </c>
      <c r="B4">
        <v>30</v>
      </c>
      <c r="C4" s="12">
        <v>42896.938194444447</v>
      </c>
      <c r="D4">
        <v>72</v>
      </c>
      <c r="E4" s="11">
        <f t="shared" si="0"/>
        <v>3.7500000005820766E-2</v>
      </c>
      <c r="F4">
        <f t="shared" si="1"/>
        <v>43</v>
      </c>
      <c r="G4" s="2">
        <f t="shared" si="2"/>
        <v>0.79629629617269482</v>
      </c>
      <c r="H4" s="2">
        <f t="shared" si="3"/>
        <v>47.777777770361688</v>
      </c>
      <c r="I4" s="2">
        <f>Sheet2!$B$25/MEDIAN($H$2:H4)</f>
        <v>37.872916670326951</v>
      </c>
      <c r="J4" s="2">
        <f>Sheet2!$B$25/AVERAGE($H$2:H4)</f>
        <v>25.701610410948355</v>
      </c>
    </row>
    <row r="5" spans="1:10" x14ac:dyDescent="0.25">
      <c r="A5" s="12">
        <v>42901.731944444444</v>
      </c>
      <c r="B5">
        <v>73</v>
      </c>
      <c r="C5" s="12">
        <v>42901.770833333336</v>
      </c>
      <c r="D5">
        <v>106</v>
      </c>
      <c r="E5" s="11">
        <f t="shared" si="0"/>
        <v>3.888888889196096E-2</v>
      </c>
      <c r="F5">
        <f t="shared" si="1"/>
        <v>34</v>
      </c>
      <c r="G5" s="2">
        <f t="shared" si="2"/>
        <v>0.60714285709489524</v>
      </c>
      <c r="H5" s="2">
        <f t="shared" si="3"/>
        <v>36.428571425693711</v>
      </c>
      <c r="I5" s="2">
        <f>Sheet2!$B$25/MEDIAN($H$2:H5)</f>
        <v>25.155028418245298</v>
      </c>
      <c r="J5" s="2">
        <f>Sheet2!$B$25/AVERAGE($H$2:H5)</f>
        <v>23.553370093818913</v>
      </c>
    </row>
    <row r="6" spans="1:10" x14ac:dyDescent="0.25">
      <c r="A6" s="12">
        <v>42902.815972222219</v>
      </c>
      <c r="B6">
        <v>107</v>
      </c>
      <c r="C6" s="12">
        <v>42902.853472222225</v>
      </c>
      <c r="D6">
        <v>122</v>
      </c>
      <c r="E6" s="11">
        <f t="shared" si="0"/>
        <v>3.7500000005820766E-2</v>
      </c>
      <c r="F6">
        <f t="shared" si="1"/>
        <v>16</v>
      </c>
      <c r="G6" s="2">
        <f t="shared" si="2"/>
        <v>0.29629629625030507</v>
      </c>
      <c r="H6" s="2">
        <f t="shared" si="3"/>
        <v>17.777777775018304</v>
      </c>
      <c r="I6" s="2">
        <f>Sheet2!$B$25/MEDIAN($H$2:H6)</f>
        <v>37.872916670326951</v>
      </c>
      <c r="J6" s="2">
        <f>Sheet2!$B$25/AVERAGE($H$2:H6)</f>
        <v>25.543801335371455</v>
      </c>
    </row>
    <row r="7" spans="1:10" x14ac:dyDescent="0.25">
      <c r="A7" s="12">
        <v>42903.920138888891</v>
      </c>
      <c r="B7">
        <v>123</v>
      </c>
      <c r="C7" s="12">
        <v>42903.957638888889</v>
      </c>
      <c r="D7">
        <v>136</v>
      </c>
      <c r="E7" s="11">
        <f t="shared" si="0"/>
        <v>3.7499999998544808E-2</v>
      </c>
      <c r="F7">
        <f t="shared" si="1"/>
        <v>14</v>
      </c>
      <c r="G7" s="2">
        <f t="shared" si="2"/>
        <v>0.25925925926931986</v>
      </c>
      <c r="H7" s="2">
        <f t="shared" si="3"/>
        <v>15.555555556159192</v>
      </c>
      <c r="I7" s="2">
        <f>Sheet2!$B$25/MEDIAN($H$2:H7)</f>
        <v>38.226869163682082</v>
      </c>
      <c r="J7" s="2">
        <f>Sheet2!$B$25/AVERAGE($H$2:H7)</f>
        <v>27.470270726712243</v>
      </c>
    </row>
    <row r="8" spans="1:10" x14ac:dyDescent="0.25">
      <c r="A8" s="12">
        <v>42909.803472222222</v>
      </c>
      <c r="B8">
        <v>137</v>
      </c>
      <c r="C8" s="12">
        <v>42909.843055555553</v>
      </c>
      <c r="D8">
        <v>182</v>
      </c>
      <c r="E8" s="11">
        <f t="shared" ref="E8" si="4">C8-A8</f>
        <v>3.9583333331393078E-2</v>
      </c>
      <c r="F8">
        <f t="shared" ref="F8" si="5">D8-B8+1</f>
        <v>46</v>
      </c>
      <c r="G8" s="2">
        <f t="shared" ref="G8" si="6">F8/(E8*24*60)</f>
        <v>0.80701754389920666</v>
      </c>
      <c r="H8" s="2">
        <f t="shared" ref="H8" si="7">G8*60</f>
        <v>48.421052633952399</v>
      </c>
      <c r="I8" s="2">
        <f>Sheet2!$B$25/MEDIAN($H$2:H8)</f>
        <v>37.872916670326951</v>
      </c>
      <c r="J8" s="2">
        <f>Sheet2!$B$25/AVERAGE($H$2:H8)</f>
        <v>24.221238154637081</v>
      </c>
    </row>
    <row r="9" spans="1:10" x14ac:dyDescent="0.25">
      <c r="A9" s="12">
        <v>42910.731249999997</v>
      </c>
      <c r="B9">
        <v>183</v>
      </c>
      <c r="C9" s="12">
        <v>42910.768750000003</v>
      </c>
      <c r="D9">
        <v>194</v>
      </c>
      <c r="E9" s="11">
        <f t="shared" ref="E9" si="8">C9-A9</f>
        <v>3.7500000005820766E-2</v>
      </c>
      <c r="F9">
        <f t="shared" ref="F9" si="9">D9-B9+1</f>
        <v>12</v>
      </c>
      <c r="G9" s="2">
        <f t="shared" ref="G9" si="10">F9/(E9*24*60)</f>
        <v>0.2222222221877288</v>
      </c>
      <c r="H9" s="2">
        <f t="shared" ref="H9" si="11">G9*60</f>
        <v>13.333333331263727</v>
      </c>
      <c r="I9" s="2">
        <f>Sheet2!$B$25/MEDIAN($H$2:H9)</f>
        <v>38.226869163682082</v>
      </c>
      <c r="J9" s="2">
        <f>Sheet2!$B$25/AVERAGE($H$2:H9)</f>
        <v>25.937064574366786</v>
      </c>
    </row>
    <row r="10" spans="1:10" x14ac:dyDescent="0.25">
      <c r="A10" s="12">
        <v>42917.981944444444</v>
      </c>
      <c r="B10">
        <v>195</v>
      </c>
      <c r="C10" s="12">
        <v>42918.018750000003</v>
      </c>
      <c r="D10">
        <v>215</v>
      </c>
      <c r="E10" s="11">
        <f t="shared" ref="E10" si="12">C10-A10</f>
        <v>3.680555555911269E-2</v>
      </c>
      <c r="F10">
        <f t="shared" ref="F10" si="13">D10-B10+1</f>
        <v>21</v>
      </c>
      <c r="G10" s="2">
        <f t="shared" ref="G10" si="14">F10/(E10*24*60)</f>
        <v>0.39622641505604567</v>
      </c>
      <c r="H10" s="2">
        <f t="shared" ref="H10" si="15">G10*60</f>
        <v>23.773584903362739</v>
      </c>
      <c r="I10" s="2">
        <f>Sheet2!$B$25/MEDIAN($H$2:H10)</f>
        <v>37.872916670326951</v>
      </c>
      <c r="J10" s="2">
        <f>Sheet2!$B$25/AVERAGE($H$2:H10)</f>
        <v>26.2318563971651</v>
      </c>
    </row>
    <row r="11" spans="1:10" x14ac:dyDescent="0.25">
      <c r="A11" s="12">
        <v>42922.874305555553</v>
      </c>
      <c r="B11">
        <v>216</v>
      </c>
      <c r="C11" s="12">
        <v>42922.895833333336</v>
      </c>
      <c r="D11">
        <v>246</v>
      </c>
      <c r="E11" s="11">
        <f t="shared" ref="E11" si="16">C11-A11</f>
        <v>2.1527777782466728E-2</v>
      </c>
      <c r="F11">
        <f t="shared" ref="F11" si="17">D11-B11+1</f>
        <v>31</v>
      </c>
      <c r="G11" s="2">
        <f t="shared" ref="G11" si="18">F11/(E11*24*60)</f>
        <v>0.99999999978219067</v>
      </c>
      <c r="H11" s="2">
        <f t="shared" ref="H11" si="19">G11*60</f>
        <v>59.999999986931442</v>
      </c>
      <c r="I11" s="2">
        <f>Sheet2!$B$25/MEDIAN($H$2:H11)</f>
        <v>32.754954958120607</v>
      </c>
      <c r="J11" s="2">
        <f>Sheet2!$B$25/AVERAGE($H$2:H11)</f>
        <v>23.22568315224618</v>
      </c>
    </row>
    <row r="12" spans="1:10" x14ac:dyDescent="0.25">
      <c r="A12" s="12">
        <v>42922.895833333336</v>
      </c>
      <c r="B12">
        <v>409</v>
      </c>
      <c r="C12" s="12">
        <v>42922.911805555559</v>
      </c>
      <c r="D12">
        <v>426</v>
      </c>
      <c r="E12" s="11">
        <f t="shared" ref="E12" si="20">C12-A12</f>
        <v>1.5972222223354038E-2</v>
      </c>
      <c r="F12">
        <f t="shared" ref="F12" si="21">D12-B12+1</f>
        <v>18</v>
      </c>
      <c r="G12" s="2">
        <f t="shared" ref="G12" si="22">F12/(E12*24*60)</f>
        <v>0.78260869559671709</v>
      </c>
      <c r="H12" s="2">
        <f t="shared" ref="H12" si="23">G12*60</f>
        <v>46.956521735803022</v>
      </c>
      <c r="I12" s="2">
        <f>Sheet2!$B$25/MEDIAN($H$2:H12)</f>
        <v>28.855555558344349</v>
      </c>
      <c r="J12" s="2">
        <f>Sheet2!$B$25/AVERAGE($H$2:H12)</f>
        <v>22.043753261173695</v>
      </c>
    </row>
    <row r="13" spans="1:10" x14ac:dyDescent="0.25">
      <c r="A13" s="12">
        <v>42930.940972222219</v>
      </c>
      <c r="B13">
        <v>427</v>
      </c>
      <c r="C13" s="12">
        <v>42930.978472222225</v>
      </c>
      <c r="D13">
        <v>441</v>
      </c>
      <c r="E13" s="11">
        <f t="shared" ref="E13" si="24">C13-A13</f>
        <v>3.7500000005820766E-2</v>
      </c>
      <c r="F13">
        <f t="shared" ref="F13" si="25">D13-B13+1</f>
        <v>15</v>
      </c>
      <c r="G13" s="2">
        <f t="shared" ref="G13" si="26">F13/(E13*24*60)</f>
        <v>0.277777777734661</v>
      </c>
      <c r="H13" s="2">
        <f t="shared" ref="H13" si="27">G13*60</f>
        <v>16.66666666407966</v>
      </c>
      <c r="I13" s="2">
        <f>Sheet2!$B$25/MEDIAN($H$2:H13)</f>
        <v>32.754954958120607</v>
      </c>
      <c r="J13" s="2">
        <f>Sheet2!$B$25/AVERAGE($H$2:H13)</f>
        <v>22.931264835323095</v>
      </c>
    </row>
    <row r="14" spans="1:10" x14ac:dyDescent="0.25">
      <c r="A14" s="12">
        <v>42931.982638888891</v>
      </c>
      <c r="B14">
        <v>442</v>
      </c>
      <c r="C14" s="12">
        <v>42932.020138888889</v>
      </c>
      <c r="D14">
        <v>482</v>
      </c>
      <c r="E14" s="11">
        <f t="shared" ref="E14" si="28">C14-A14</f>
        <v>3.7499999998544808E-2</v>
      </c>
      <c r="F14">
        <f t="shared" ref="F14" si="29">D14-B14+1</f>
        <v>41</v>
      </c>
      <c r="G14" s="2">
        <f t="shared" ref="G14" si="30">F14/(E14*24*60)</f>
        <v>0.7592592592887224</v>
      </c>
      <c r="H14" s="2">
        <f t="shared" ref="H14" si="31">G14*60</f>
        <v>45.555555557323345</v>
      </c>
      <c r="I14" s="2">
        <f>Sheet2!$B$25/MEDIAN($H$2:H14)</f>
        <v>28.855555558344349</v>
      </c>
      <c r="J14" s="2">
        <f>Sheet2!$B$25/AVERAGE($H$2:H14)</f>
        <v>22.044714067576475</v>
      </c>
    </row>
    <row r="15" spans="1:10" x14ac:dyDescent="0.25">
      <c r="A15" s="12">
        <v>42936.9375</v>
      </c>
      <c r="B15">
        <v>483</v>
      </c>
      <c r="C15" s="12">
        <v>42936.979166666664</v>
      </c>
      <c r="D15">
        <v>491</v>
      </c>
      <c r="E15" s="11">
        <f t="shared" ref="E15" si="32">C15-A15</f>
        <v>4.1666666664241347E-2</v>
      </c>
      <c r="F15">
        <f t="shared" ref="F15" si="33">D15-B15+1</f>
        <v>9</v>
      </c>
      <c r="G15" s="2">
        <f t="shared" ref="G15" si="34">F15/(E15*24*60)</f>
        <v>0.15000000000873115</v>
      </c>
      <c r="H15" s="2">
        <f t="shared" ref="H15" si="35">G15*60</f>
        <v>9.0000000005238689</v>
      </c>
      <c r="I15" s="2">
        <f>Sheet2!$B$25/MEDIAN($H$2:H15)</f>
        <v>32.754954958120607</v>
      </c>
      <c r="J15" s="2">
        <f>Sheet2!$B$25/AVERAGE($H$2:H15)</f>
        <v>23.223792017648677</v>
      </c>
    </row>
    <row r="16" spans="1:10" x14ac:dyDescent="0.25">
      <c r="A16" s="12">
        <v>42937.708333333336</v>
      </c>
      <c r="B16">
        <v>492</v>
      </c>
      <c r="C16" s="12">
        <v>42937.745138888888</v>
      </c>
      <c r="D16">
        <v>534</v>
      </c>
      <c r="E16" s="11">
        <f t="shared" ref="E16" si="36">C16-A16</f>
        <v>3.6805555551836733E-2</v>
      </c>
      <c r="F16">
        <f t="shared" ref="F16" si="37">D16-B16+1</f>
        <v>43</v>
      </c>
      <c r="G16" s="2">
        <f t="shared" ref="G16" si="38">F16/(E16*24*60)</f>
        <v>0.81132075479895671</v>
      </c>
      <c r="H16" s="2">
        <f t="shared" ref="H16" si="39">G16*60</f>
        <v>48.679245287937405</v>
      </c>
      <c r="I16" s="2">
        <f>Sheet2!$B$25/MEDIAN($H$2:H16)</f>
        <v>28.855555558344349</v>
      </c>
      <c r="J16" s="2">
        <f>Sheet2!$B$25/AVERAGE($H$2:H16)</f>
        <v>22.262094069945856</v>
      </c>
    </row>
    <row r="17" spans="1:10" x14ac:dyDescent="0.25">
      <c r="A17" s="12">
        <v>42938.809027777781</v>
      </c>
      <c r="B17">
        <v>535</v>
      </c>
      <c r="C17" s="12">
        <v>42938.84375</v>
      </c>
      <c r="D17">
        <v>656</v>
      </c>
      <c r="E17" s="11">
        <f t="shared" ref="E17" si="40">C17-A17</f>
        <v>3.4722222218988463E-2</v>
      </c>
      <c r="F17">
        <f t="shared" ref="F17" si="41">D17-B17+1</f>
        <v>122</v>
      </c>
      <c r="G17" s="2">
        <f t="shared" ref="G17" si="42">F17/(E17*24*60)</f>
        <v>2.4400000002272426</v>
      </c>
      <c r="H17" s="2">
        <f t="shared" ref="H17" si="43">G17*60</f>
        <v>146.40000001363455</v>
      </c>
      <c r="I17" s="2">
        <f>Sheet2!$B$25/MEDIAN($H$2:H17)</f>
        <v>22.789881354097062</v>
      </c>
      <c r="J17" s="2">
        <f>Sheet2!$B$25/AVERAGE($H$2:H17)</f>
        <v>18.034221593910264</v>
      </c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686</v>
      </c>
    </row>
    <row r="26" spans="1:2" x14ac:dyDescent="0.25">
      <c r="A26" t="s">
        <v>20</v>
      </c>
      <c r="B26">
        <f>MAX(Sheet1!D2:D1000)</f>
        <v>656</v>
      </c>
    </row>
    <row r="27" spans="1:2" x14ac:dyDescent="0.25">
      <c r="A27" t="s">
        <v>21</v>
      </c>
      <c r="B27" s="4">
        <f>B26/B25*100</f>
        <v>95.626822157434404</v>
      </c>
    </row>
    <row r="28" spans="1:2" x14ac:dyDescent="0.25">
      <c r="A28" t="s">
        <v>16</v>
      </c>
      <c r="B28">
        <f>B25-B26</f>
        <v>30</v>
      </c>
    </row>
    <row r="29" spans="1:2" x14ac:dyDescent="0.25">
      <c r="A29" t="s">
        <v>14</v>
      </c>
      <c r="B29" s="4">
        <f>B28/B25*100</f>
        <v>4.3731778425655978</v>
      </c>
    </row>
    <row r="30" spans="1:2" x14ac:dyDescent="0.25">
      <c r="A30" t="s">
        <v>13</v>
      </c>
      <c r="B30" s="4">
        <f>B25/H38</f>
        <v>22.789881354097062</v>
      </c>
    </row>
    <row r="31" spans="1:2" x14ac:dyDescent="0.25">
      <c r="A31" s="3" t="s">
        <v>12</v>
      </c>
      <c r="B31" s="4">
        <f>B25/H39</f>
        <v>18.034221593910264</v>
      </c>
    </row>
    <row r="32" spans="1:2" x14ac:dyDescent="0.25">
      <c r="A32" t="s">
        <v>11</v>
      </c>
      <c r="B32" s="2">
        <f>ABS(B30-B31)</f>
        <v>4.7556597601867985</v>
      </c>
    </row>
    <row r="33" spans="1:8" x14ac:dyDescent="0.25">
      <c r="A33" t="s">
        <v>10</v>
      </c>
      <c r="B33" s="2">
        <f>B28/H38</f>
        <v>0.99664204172436133</v>
      </c>
    </row>
    <row r="34" spans="1:8" x14ac:dyDescent="0.25">
      <c r="A34" t="s">
        <v>9</v>
      </c>
      <c r="B34" s="2">
        <f>B28/H39</f>
        <v>0.78866858282406405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1.5972222223354038E-2</v>
      </c>
      <c r="F36" s="4">
        <f>MIN(Sheet1!F2:F1000)</f>
        <v>9</v>
      </c>
      <c r="G36" s="4">
        <f>MIN(Sheet1!G2:G1000)</f>
        <v>0.15000000000873115</v>
      </c>
      <c r="H36" s="4">
        <f>MIN(Sheet1!H2:H1000)</f>
        <v>9.0000000005238689</v>
      </c>
    </row>
    <row r="37" spans="1:8" x14ac:dyDescent="0.25">
      <c r="D37" t="s">
        <v>3</v>
      </c>
      <c r="E37" s="11">
        <f>MAX(Sheet1!E2:E1000)</f>
        <v>4.1666666664241347E-2</v>
      </c>
      <c r="F37" s="4">
        <f>MAX(Sheet1!F2:F1000)</f>
        <v>122</v>
      </c>
      <c r="G37" s="4">
        <f>MAX(Sheet1!G2:G1000)</f>
        <v>2.4400000002272426</v>
      </c>
      <c r="H37" s="4">
        <f>MAX(Sheet1!H2:H1000)</f>
        <v>146.40000001363455</v>
      </c>
    </row>
    <row r="38" spans="1:8" x14ac:dyDescent="0.25">
      <c r="D38" t="s">
        <v>2</v>
      </c>
      <c r="E38" s="11">
        <f>MEDIAN(Sheet1!E2:E1000)</f>
        <v>3.7500000002182787E-2</v>
      </c>
      <c r="F38" s="4">
        <f>MEDIAN(Sheet1!F2:F1000)</f>
        <v>19.5</v>
      </c>
      <c r="G38" s="4">
        <f>MEDIAN(Sheet1!G2:G1000)</f>
        <v>0.50168463607547042</v>
      </c>
      <c r="H38" s="4">
        <f>MEDIAN(Sheet1!H2:H1000)</f>
        <v>30.101078164528225</v>
      </c>
    </row>
    <row r="39" spans="1:8" x14ac:dyDescent="0.25">
      <c r="D39" t="s">
        <v>1</v>
      </c>
      <c r="E39" s="11">
        <f>AVERAGE(Sheet1!E2:E1000)</f>
        <v>3.5373263890505768E-2</v>
      </c>
      <c r="F39" s="4">
        <f>AVERAGE(Sheet1!F2:F1000)</f>
        <v>30.875</v>
      </c>
      <c r="G39" s="4">
        <f>AVERAGE(Sheet1!G2:G1000)</f>
        <v>0.63397986288435648</v>
      </c>
      <c r="H39" s="4">
        <f>AVERAGE(Sheet1!H2:H1000)</f>
        <v>38.038791773061398</v>
      </c>
    </row>
    <row r="40" spans="1:8" x14ac:dyDescent="0.25">
      <c r="D40" t="s">
        <v>0</v>
      </c>
      <c r="E40" s="3" t="str">
        <f>TEXT(SUM(Sheet1!E2:E1000), "d:h:mm:ss")</f>
        <v>0:13:35:00</v>
      </c>
      <c r="F40" s="4">
        <f>SUM(Sheet1!F2:F1000)</f>
        <v>494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2017-07-23T00:15:52Z</dcterms:modified>
</cp:coreProperties>
</file>