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1545" windowWidth="27555" windowHeight="1116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3" i="4" l="1"/>
  <c r="E53" i="4"/>
  <c r="F52" i="4"/>
  <c r="E52" i="4"/>
  <c r="F51" i="4"/>
  <c r="E51" i="4"/>
  <c r="F50" i="4"/>
  <c r="E50" i="4"/>
  <c r="F49" i="4"/>
  <c r="E49" i="4"/>
  <c r="G53" i="4" l="1"/>
  <c r="H53" i="4" s="1"/>
  <c r="J53" i="4"/>
  <c r="I53" i="4"/>
  <c r="G52" i="4"/>
  <c r="H52" i="4" s="1"/>
  <c r="J52" i="4"/>
  <c r="I52" i="4"/>
  <c r="G51" i="4"/>
  <c r="H51" i="4" s="1"/>
  <c r="I51" i="4"/>
  <c r="J51" i="4"/>
  <c r="G50" i="4"/>
  <c r="H50" i="4" s="1"/>
  <c r="J50" i="4"/>
  <c r="I50" i="4"/>
  <c r="G49" i="4"/>
  <c r="H49" i="4" s="1"/>
  <c r="J49" i="4"/>
  <c r="I49" i="4"/>
  <c r="F48" i="4" l="1"/>
  <c r="E48" i="4"/>
  <c r="F47" i="4"/>
  <c r="E47" i="4"/>
  <c r="G48" i="4" l="1"/>
  <c r="H48" i="4" s="1"/>
  <c r="I48" i="4"/>
  <c r="J48" i="4"/>
  <c r="G47" i="4"/>
  <c r="H47" i="4" s="1"/>
  <c r="J47" i="4" s="1"/>
  <c r="I47" i="4"/>
  <c r="F46" i="4" l="1"/>
  <c r="E46" i="4"/>
  <c r="G46" i="4" l="1"/>
  <c r="H46" i="4" s="1"/>
  <c r="J46" i="4"/>
  <c r="I46" i="4"/>
  <c r="F45" i="4" l="1"/>
  <c r="E45" i="4"/>
  <c r="G45" i="4" l="1"/>
  <c r="H45" i="4" s="1"/>
  <c r="J45" i="4"/>
  <c r="I45" i="4"/>
  <c r="F44" i="4"/>
  <c r="E44" i="4"/>
  <c r="G44" i="4" l="1"/>
  <c r="H44" i="4" s="1"/>
  <c r="I44" i="4"/>
  <c r="J44" i="4"/>
  <c r="F43" i="4" l="1"/>
  <c r="E43" i="4"/>
  <c r="G43" i="4" l="1"/>
  <c r="H43" i="4" s="1"/>
  <c r="I43" i="4"/>
  <c r="J43" i="4"/>
  <c r="J42" i="4"/>
  <c r="F42" i="4"/>
  <c r="E42" i="4"/>
  <c r="G42" i="4" l="1"/>
  <c r="H42" i="4" s="1"/>
  <c r="I42" i="4"/>
  <c r="F41" i="4"/>
  <c r="E41" i="4"/>
  <c r="G41" i="4" l="1"/>
  <c r="H41" i="4" s="1"/>
  <c r="I41" i="4"/>
  <c r="J41" i="4"/>
  <c r="F40" i="4" l="1"/>
  <c r="E40" i="4"/>
  <c r="F39" i="4"/>
  <c r="E39" i="4"/>
  <c r="G40" i="4" l="1"/>
  <c r="H40" i="4" s="1"/>
  <c r="J40" i="4"/>
  <c r="I40" i="4"/>
  <c r="G39" i="4"/>
  <c r="H39" i="4" s="1"/>
  <c r="I39" i="4"/>
  <c r="J39" i="4"/>
  <c r="F38" i="4"/>
  <c r="E38" i="4"/>
  <c r="G38" i="4" l="1"/>
  <c r="H38" i="4" s="1"/>
  <c r="J38" i="4"/>
  <c r="I38" i="4"/>
  <c r="F37" i="4" l="1"/>
  <c r="E37" i="4"/>
  <c r="G37" i="4" l="1"/>
  <c r="H37" i="4" s="1"/>
  <c r="J37" i="4"/>
  <c r="I37" i="4"/>
  <c r="F36" i="4"/>
  <c r="E36" i="4"/>
  <c r="G36" i="4" l="1"/>
  <c r="H36" i="4" s="1"/>
  <c r="I36" i="4"/>
  <c r="J36" i="4"/>
  <c r="F35" i="4"/>
  <c r="E35" i="4"/>
  <c r="G35" i="4" l="1"/>
  <c r="H35" i="4" s="1"/>
  <c r="J35" i="4"/>
  <c r="I35" i="4"/>
  <c r="F34" i="4" l="1"/>
  <c r="E34" i="4"/>
  <c r="G34" i="4" l="1"/>
  <c r="H34" i="4" s="1"/>
  <c r="J34" i="4" s="1"/>
  <c r="F33" i="4"/>
  <c r="E33" i="4"/>
  <c r="I34" i="4" l="1"/>
  <c r="G33" i="4"/>
  <c r="H33" i="4" s="1"/>
  <c r="I33" i="4"/>
  <c r="J33" i="4"/>
  <c r="F32" i="4"/>
  <c r="E32" i="4"/>
  <c r="G32" i="4" l="1"/>
  <c r="H32" i="4" s="1"/>
  <c r="J32" i="4"/>
  <c r="I32" i="4"/>
  <c r="F31" i="4"/>
  <c r="E31" i="4"/>
  <c r="G31" i="4" l="1"/>
  <c r="H31" i="4" s="1"/>
  <c r="J31" i="4"/>
  <c r="I31" i="4"/>
  <c r="F30" i="4"/>
  <c r="E30" i="4"/>
  <c r="G30" i="4" l="1"/>
  <c r="H30" i="4" s="1"/>
  <c r="I30" i="4"/>
  <c r="J30" i="4"/>
  <c r="F29" i="4"/>
  <c r="E29" i="4"/>
  <c r="G29" i="4" l="1"/>
  <c r="H29" i="4" s="1"/>
  <c r="I29" i="4"/>
  <c r="J29" i="4"/>
  <c r="F28" i="4"/>
  <c r="E28" i="4"/>
  <c r="G28" i="4" l="1"/>
  <c r="H28" i="4" s="1"/>
  <c r="J28" i="4"/>
  <c r="I28" i="4"/>
  <c r="F27" i="4"/>
  <c r="E27" i="4"/>
  <c r="G27" i="4" l="1"/>
  <c r="H27" i="4" s="1"/>
  <c r="J27" i="4"/>
  <c r="I27" i="4"/>
  <c r="F26" i="4"/>
  <c r="E26" i="4"/>
  <c r="G26" i="4" l="1"/>
  <c r="H26" i="4" s="1"/>
  <c r="I26" i="4"/>
  <c r="J26" i="4"/>
  <c r="F25" i="4"/>
  <c r="E25" i="4"/>
  <c r="G25" i="4" l="1"/>
  <c r="H25" i="4" s="1"/>
  <c r="J25" i="4"/>
  <c r="I25" i="4"/>
  <c r="F24" i="4"/>
  <c r="E24" i="4"/>
  <c r="G24" i="4" l="1"/>
  <c r="H24" i="4" s="1"/>
  <c r="J24" i="4" s="1"/>
  <c r="I24" i="4" l="1"/>
  <c r="F23" i="4" l="1"/>
  <c r="E23" i="4"/>
  <c r="G23" i="4" l="1"/>
  <c r="H23" i="4" s="1"/>
  <c r="I23" i="4"/>
  <c r="J23" i="4"/>
  <c r="F22" i="4"/>
  <c r="E22" i="4"/>
  <c r="G22" i="4" l="1"/>
  <c r="H22" i="4" s="1"/>
  <c r="J22" i="4"/>
  <c r="I22" i="4"/>
  <c r="F21" i="4"/>
  <c r="E21" i="4"/>
  <c r="G21" i="4" l="1"/>
  <c r="H21" i="4" s="1"/>
  <c r="J21" i="4" s="1"/>
  <c r="F20" i="4"/>
  <c r="E20" i="4"/>
  <c r="I21" i="4" l="1"/>
  <c r="G20" i="4"/>
  <c r="H20" i="4" s="1"/>
  <c r="I20" i="4" s="1"/>
  <c r="F19" i="4"/>
  <c r="E19" i="4"/>
  <c r="J20" i="4" l="1"/>
  <c r="G19" i="4"/>
  <c r="H19" i="4" s="1"/>
  <c r="J19" i="4"/>
  <c r="I19" i="4"/>
  <c r="F18" i="4" l="1"/>
  <c r="E18" i="4"/>
  <c r="F17" i="4"/>
  <c r="E17" i="4"/>
  <c r="G18" i="4" l="1"/>
  <c r="H18" i="4" s="1"/>
  <c r="I18" i="4" s="1"/>
  <c r="J18" i="4"/>
  <c r="G17" i="4"/>
  <c r="H17" i="4" s="1"/>
  <c r="J17" i="4"/>
  <c r="I17" i="4"/>
  <c r="I16" i="4"/>
  <c r="F16" i="4"/>
  <c r="E16" i="4"/>
  <c r="F15" i="4"/>
  <c r="E15" i="4"/>
  <c r="F14" i="4"/>
  <c r="E14" i="4"/>
  <c r="G16" i="4" l="1"/>
  <c r="H16" i="4" s="1"/>
  <c r="J16" i="4" s="1"/>
  <c r="G15" i="4"/>
  <c r="H15" i="4" s="1"/>
  <c r="J15" i="4" s="1"/>
  <c r="I15" i="4"/>
  <c r="G14" i="4"/>
  <c r="H14" i="4" s="1"/>
  <c r="I14" i="4"/>
  <c r="J14" i="4"/>
  <c r="F13" i="4" l="1"/>
  <c r="E13" i="4"/>
  <c r="G13" i="4" l="1"/>
  <c r="H13" i="4" s="1"/>
  <c r="J13" i="4"/>
  <c r="I13" i="4"/>
  <c r="F12" i="4" l="1"/>
  <c r="E12" i="4"/>
  <c r="G12" i="4" l="1"/>
  <c r="H12" i="4" s="1"/>
  <c r="J12" i="4"/>
  <c r="I12" i="4"/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G4" i="4" l="1"/>
  <c r="H4" i="4" s="1"/>
  <c r="G11" i="4"/>
  <c r="H11" i="4" s="1"/>
  <c r="G10" i="4"/>
  <c r="H10" i="4" s="1"/>
  <c r="G9" i="4"/>
  <c r="H9" i="4" s="1"/>
  <c r="G7" i="4"/>
  <c r="H7" i="4" s="1"/>
  <c r="G6" i="4"/>
  <c r="H6" i="4" s="1"/>
  <c r="G5" i="4"/>
  <c r="H5" i="4" s="1"/>
  <c r="G3" i="4"/>
  <c r="H3" i="4" s="1"/>
  <c r="G8" i="4"/>
  <c r="H8" i="4" s="1"/>
  <c r="B26" i="2"/>
  <c r="B28" i="2" s="1"/>
  <c r="B27" i="2" l="1"/>
  <c r="F36" i="2"/>
  <c r="E2" i="4"/>
  <c r="E39" i="2" s="1"/>
  <c r="F2" i="4"/>
  <c r="F40" i="2" s="1"/>
  <c r="F37" i="2" l="1"/>
  <c r="F38" i="2"/>
  <c r="F39" i="2"/>
  <c r="E37" i="2"/>
  <c r="G2" i="4"/>
  <c r="G38" i="2" s="1"/>
  <c r="E38" i="2"/>
  <c r="G39" i="2"/>
  <c r="E36" i="2"/>
  <c r="E40" i="2"/>
  <c r="B29" i="2"/>
  <c r="H2" i="4" l="1"/>
  <c r="G37" i="2"/>
  <c r="G36" i="2"/>
  <c r="I5" i="4"/>
  <c r="I4" i="4"/>
  <c r="I6" i="4"/>
  <c r="J9" i="4"/>
  <c r="J11" i="4"/>
  <c r="I9" i="4"/>
  <c r="I8" i="4"/>
  <c r="I10" i="4"/>
  <c r="I3" i="4"/>
  <c r="J6" i="4"/>
  <c r="J8" i="4"/>
  <c r="J4" i="4"/>
  <c r="J5" i="4"/>
  <c r="J2" i="4"/>
  <c r="I7" i="4"/>
  <c r="J3" i="4"/>
  <c r="I11" i="4"/>
  <c r="J7" i="4"/>
  <c r="J10" i="4"/>
  <c r="H39" i="2"/>
  <c r="B34" i="2" s="1"/>
  <c r="H38" i="2"/>
  <c r="H37" i="2"/>
  <c r="H36" i="2"/>
  <c r="I2" i="4"/>
  <c r="B31" i="2" l="1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<sst xmlns="http://schemas.openxmlformats.org/spreadsheetml/2006/main" count="29" uniqueCount="22">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</sst>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Sheet1!$I$2:$I$50</c:f>
              <c:numCache>
                <c:formatCode>0.000</c:formatCode>
                <c:ptCount val="49"/>
                <c:pt idx="0">
                  <c:v>43.857142862248502</c:v>
                </c:pt>
                <c:pt idx="1">
                  <c:v>47.230799509930932</c:v>
                </c:pt>
                <c:pt idx="2">
                  <c:v>51.166737731691683</c:v>
                </c:pt>
                <c:pt idx="3">
                  <c:v>47.230799509930932</c:v>
                </c:pt>
                <c:pt idx="4">
                  <c:v>51.166737731691683</c:v>
                </c:pt>
                <c:pt idx="5">
                  <c:v>51.166737731691683</c:v>
                </c:pt>
                <c:pt idx="6">
                  <c:v>51.166737731691683</c:v>
                </c:pt>
                <c:pt idx="7">
                  <c:v>49.120068222424017</c:v>
                </c:pt>
                <c:pt idx="8">
                  <c:v>47.230834829253865</c:v>
                </c:pt>
                <c:pt idx="9">
                  <c:v>49.120068222424017</c:v>
                </c:pt>
                <c:pt idx="10">
                  <c:v>51.166737731691683</c:v>
                </c:pt>
                <c:pt idx="11">
                  <c:v>51.166737731691683</c:v>
                </c:pt>
                <c:pt idx="12">
                  <c:v>51.166737731691683</c:v>
                </c:pt>
                <c:pt idx="13">
                  <c:v>51.166773261201229</c:v>
                </c:pt>
                <c:pt idx="14">
                  <c:v>51.166808790760115</c:v>
                </c:pt>
                <c:pt idx="15">
                  <c:v>51.166773261201229</c:v>
                </c:pt>
                <c:pt idx="16">
                  <c:v>51.166737731691683</c:v>
                </c:pt>
                <c:pt idx="17">
                  <c:v>51.166737731691683</c:v>
                </c:pt>
                <c:pt idx="18">
                  <c:v>51.166737731691683</c:v>
                </c:pt>
                <c:pt idx="19">
                  <c:v>51.166737731691683</c:v>
                </c:pt>
                <c:pt idx="20">
                  <c:v>51.166737731691683</c:v>
                </c:pt>
                <c:pt idx="21">
                  <c:v>51.166737731691683</c:v>
                </c:pt>
                <c:pt idx="22">
                  <c:v>51.166737731691683</c:v>
                </c:pt>
                <c:pt idx="23">
                  <c:v>51.166737731691683</c:v>
                </c:pt>
                <c:pt idx="24">
                  <c:v>51.166737731691683</c:v>
                </c:pt>
                <c:pt idx="25">
                  <c:v>51.166737731691683</c:v>
                </c:pt>
                <c:pt idx="26">
                  <c:v>51.166737731691683</c:v>
                </c:pt>
                <c:pt idx="27">
                  <c:v>51.166737731691683</c:v>
                </c:pt>
                <c:pt idx="28">
                  <c:v>51.166737731691683</c:v>
                </c:pt>
                <c:pt idx="29">
                  <c:v>51.166737731691683</c:v>
                </c:pt>
                <c:pt idx="30">
                  <c:v>51.166737731691683</c:v>
                </c:pt>
                <c:pt idx="31">
                  <c:v>51.166737731691683</c:v>
                </c:pt>
                <c:pt idx="32">
                  <c:v>51.166737731691683</c:v>
                </c:pt>
                <c:pt idx="33">
                  <c:v>51.166702197665352</c:v>
                </c:pt>
                <c:pt idx="34">
                  <c:v>51.166666663688375</c:v>
                </c:pt>
                <c:pt idx="35">
                  <c:v>49.958005249172473</c:v>
                </c:pt>
                <c:pt idx="36">
                  <c:v>51.166666663688375</c:v>
                </c:pt>
                <c:pt idx="37">
                  <c:v>49.958005249172473</c:v>
                </c:pt>
                <c:pt idx="38">
                  <c:v>48.805128207510833</c:v>
                </c:pt>
                <c:pt idx="39">
                  <c:v>49.958005249172473</c:v>
                </c:pt>
                <c:pt idx="40">
                  <c:v>51.166666663688375</c:v>
                </c:pt>
                <c:pt idx="41">
                  <c:v>51.166702197665352</c:v>
                </c:pt>
                <c:pt idx="42">
                  <c:v>51.166666663688375</c:v>
                </c:pt>
                <c:pt idx="43">
                  <c:v>49.958005249172473</c:v>
                </c:pt>
                <c:pt idx="44">
                  <c:v>48.805128207510833</c:v>
                </c:pt>
                <c:pt idx="45">
                  <c:v>48.706531986522364</c:v>
                </c:pt>
                <c:pt idx="46">
                  <c:v>48.6083333309507</c:v>
                </c:pt>
                <c:pt idx="47">
                  <c:v>48.6083333309507</c:v>
                </c:pt>
                <c:pt idx="48">
                  <c:v>48.6083333309507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Sheet1!$J$2:$J$50</c:f>
              <c:numCache>
                <c:formatCode>0.000</c:formatCode>
                <c:ptCount val="49"/>
                <c:pt idx="0">
                  <c:v>43.857142862248502</c:v>
                </c:pt>
                <c:pt idx="1">
                  <c:v>47.230799509930932</c:v>
                </c:pt>
                <c:pt idx="2">
                  <c:v>48.473747992111704</c:v>
                </c:pt>
                <c:pt idx="3">
                  <c:v>47.230814646735105</c:v>
                </c:pt>
                <c:pt idx="4">
                  <c:v>52.93108771978914</c:v>
                </c:pt>
                <c:pt idx="5">
                  <c:v>52.628627817841029</c:v>
                </c:pt>
                <c:pt idx="6">
                  <c:v>50.5647628928144</c:v>
                </c:pt>
                <c:pt idx="7">
                  <c:v>50.122507229557691</c:v>
                </c:pt>
                <c:pt idx="8">
                  <c:v>48.052231367647472</c:v>
                </c:pt>
                <c:pt idx="9">
                  <c:v>49.516188931693002</c:v>
                </c:pt>
                <c:pt idx="10">
                  <c:v>50.332170998802916</c:v>
                </c:pt>
                <c:pt idx="11">
                  <c:v>52.049722635296483</c:v>
                </c:pt>
                <c:pt idx="12">
                  <c:v>52.235843883638196</c:v>
                </c:pt>
                <c:pt idx="13">
                  <c:v>52.540555181248429</c:v>
                </c:pt>
                <c:pt idx="14">
                  <c:v>54.709472019614175</c:v>
                </c:pt>
                <c:pt idx="15">
                  <c:v>52.26666851822241</c:v>
                </c:pt>
                <c:pt idx="16">
                  <c:v>51.896806727319614</c:v>
                </c:pt>
                <c:pt idx="17">
                  <c:v>51.345530776956359</c:v>
                </c:pt>
                <c:pt idx="18">
                  <c:v>51.562987983292608</c:v>
                </c:pt>
                <c:pt idx="19">
                  <c:v>50.349615221610506</c:v>
                </c:pt>
                <c:pt idx="20">
                  <c:v>49.704744415270575</c:v>
                </c:pt>
                <c:pt idx="21">
                  <c:v>49.970230406633569</c:v>
                </c:pt>
                <c:pt idx="22">
                  <c:v>50.51659204891692</c:v>
                </c:pt>
                <c:pt idx="23">
                  <c:v>50.29351673400987</c:v>
                </c:pt>
                <c:pt idx="24">
                  <c:v>51.081532144341672</c:v>
                </c:pt>
                <c:pt idx="25">
                  <c:v>50.688306105399199</c:v>
                </c:pt>
                <c:pt idx="26">
                  <c:v>50.615970903488439</c:v>
                </c:pt>
                <c:pt idx="27">
                  <c:v>50.798652727598743</c:v>
                </c:pt>
                <c:pt idx="28">
                  <c:v>50.929491365407401</c:v>
                </c:pt>
                <c:pt idx="29">
                  <c:v>50.937361778419884</c:v>
                </c:pt>
                <c:pt idx="30">
                  <c:v>51.243974125503009</c:v>
                </c:pt>
                <c:pt idx="31">
                  <c:v>50.337193110137726</c:v>
                </c:pt>
                <c:pt idx="32">
                  <c:v>49.798538830987574</c:v>
                </c:pt>
                <c:pt idx="33">
                  <c:v>49.375851095096138</c:v>
                </c:pt>
                <c:pt idx="34">
                  <c:v>49.245767383182894</c:v>
                </c:pt>
                <c:pt idx="35">
                  <c:v>49.227835216495542</c:v>
                </c:pt>
                <c:pt idx="36">
                  <c:v>49.51069822764881</c:v>
                </c:pt>
                <c:pt idx="37">
                  <c:v>48.636715819128582</c:v>
                </c:pt>
                <c:pt idx="38">
                  <c:v>48.320218865884712</c:v>
                </c:pt>
                <c:pt idx="39">
                  <c:v>48.890883540622376</c:v>
                </c:pt>
                <c:pt idx="40">
                  <c:v>49.008700463319229</c:v>
                </c:pt>
                <c:pt idx="41">
                  <c:v>49.115957898886997</c:v>
                </c:pt>
                <c:pt idx="42">
                  <c:v>49.104032288861063</c:v>
                </c:pt>
                <c:pt idx="43">
                  <c:v>48.807292429037766</c:v>
                </c:pt>
                <c:pt idx="44">
                  <c:v>48.71228449582317</c:v>
                </c:pt>
                <c:pt idx="45">
                  <c:v>48.245511279456757</c:v>
                </c:pt>
                <c:pt idx="46">
                  <c:v>48.128418913863442</c:v>
                </c:pt>
                <c:pt idx="47">
                  <c:v>47.786206296036227</c:v>
                </c:pt>
                <c:pt idx="48">
                  <c:v>48.101098130165262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2224"/>
        <c:axId val="53448064"/>
      </c:lineChart>
      <c:catAx>
        <c:axId val="1283722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3448064"/>
        <c:crosses val="autoZero"/>
        <c:auto val="1"/>
        <c:lblAlgn val="ctr"/>
        <c:lblOffset val="100"/>
        <c:noMultiLvlLbl val="0"/>
      </c:catAx>
      <c:valAx>
        <c:axId val="534480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8372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22" workbookViewId="0">
      <selection activeCell="C54" sqref="C54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42526.416666666664</v>
      </c>
      <c r="B2">
        <v>1</v>
      </c>
      <c r="C2" s="12">
        <v>42526.458333333336</v>
      </c>
      <c r="D2">
        <v>14</v>
      </c>
      <c r="E2" s="11">
        <f t="shared" ref="E2:E11" si="0">C2-A2</f>
        <v>4.1666666671517305E-2</v>
      </c>
      <c r="F2">
        <f t="shared" ref="F2:F11" si="1">D2-B2+1</f>
        <v>14</v>
      </c>
      <c r="G2" s="2">
        <f t="shared" ref="G2:G11" si="2">F2/(E2*24*60)</f>
        <v>0.23333333330616976</v>
      </c>
      <c r="H2" s="2">
        <f t="shared" ref="H2:H12" si="3">G2*60</f>
        <v>13.999999998370185</v>
      </c>
      <c r="I2" s="2">
        <f>Sheet2!$B$25/MEDIAN($H$2:H2)</f>
        <v>43.857142862248502</v>
      </c>
      <c r="J2" s="2">
        <f>Sheet2!$B$25/AVERAGE($H$2:H2)</f>
        <v>43.857142862248502</v>
      </c>
    </row>
    <row r="3" spans="1:10" x14ac:dyDescent="0.25">
      <c r="A3" s="12">
        <v>42527.416666608799</v>
      </c>
      <c r="B3">
        <v>15</v>
      </c>
      <c r="C3" s="12">
        <v>42527.458333333336</v>
      </c>
      <c r="D3">
        <v>26</v>
      </c>
      <c r="E3" s="11">
        <f t="shared" si="0"/>
        <v>4.1666724537208211E-2</v>
      </c>
      <c r="F3">
        <f t="shared" si="1"/>
        <v>12</v>
      </c>
      <c r="G3" s="2">
        <f t="shared" si="2"/>
        <v>0.19999972222178639</v>
      </c>
      <c r="H3" s="2">
        <f t="shared" si="3"/>
        <v>11.999983333307183</v>
      </c>
      <c r="I3" s="2">
        <f>Sheet2!$B$25/MEDIAN($H$2:H3)</f>
        <v>47.230799509930932</v>
      </c>
      <c r="J3" s="2">
        <f>Sheet2!$B$25/AVERAGE($H$2:H3)</f>
        <v>47.230799509930932</v>
      </c>
    </row>
    <row r="4" spans="1:10" x14ac:dyDescent="0.25">
      <c r="A4" s="12">
        <v>42528.416666608799</v>
      </c>
      <c r="B4">
        <v>27</v>
      </c>
      <c r="C4" s="12">
        <v>42528.4375</v>
      </c>
      <c r="D4">
        <v>32</v>
      </c>
      <c r="E4" s="11">
        <f t="shared" si="0"/>
        <v>2.0833391201449558E-2</v>
      </c>
      <c r="F4">
        <f t="shared" si="1"/>
        <v>6</v>
      </c>
      <c r="G4" s="2">
        <f t="shared" si="2"/>
        <v>0.19999944446762732</v>
      </c>
      <c r="H4" s="2">
        <f t="shared" si="3"/>
        <v>11.99996666805764</v>
      </c>
      <c r="I4" s="2">
        <f>Sheet2!$B$25/MEDIAN($H$2:H4)</f>
        <v>51.166737731691683</v>
      </c>
      <c r="J4" s="2">
        <f>Sheet2!$B$25/AVERAGE($H$2:H4)</f>
        <v>48.473747992111704</v>
      </c>
    </row>
    <row r="5" spans="1:10" x14ac:dyDescent="0.25">
      <c r="A5" s="12">
        <v>42529.4375</v>
      </c>
      <c r="B5">
        <v>33</v>
      </c>
      <c r="C5" s="12">
        <v>42529.458333333336</v>
      </c>
      <c r="D5">
        <v>39</v>
      </c>
      <c r="E5" s="11">
        <f t="shared" si="0"/>
        <v>2.0833333335758653E-2</v>
      </c>
      <c r="F5">
        <f t="shared" si="1"/>
        <v>7</v>
      </c>
      <c r="G5" s="2">
        <f>F5/(E5*24*60)</f>
        <v>0.23333333330616976</v>
      </c>
      <c r="H5" s="2">
        <f t="shared" si="3"/>
        <v>13.999999998370185</v>
      </c>
      <c r="I5" s="2">
        <f>Sheet2!$B$25/MEDIAN($H$2:H5)</f>
        <v>47.230799509930932</v>
      </c>
      <c r="J5" s="2">
        <f>Sheet2!$B$25/AVERAGE($H$2:H5)</f>
        <v>47.230814646735105</v>
      </c>
    </row>
    <row r="6" spans="1:10" x14ac:dyDescent="0.25">
      <c r="A6" s="12">
        <v>42530.416666608799</v>
      </c>
      <c r="B6">
        <v>40</v>
      </c>
      <c r="C6" s="12">
        <v>42530.458333333336</v>
      </c>
      <c r="D6">
        <v>45</v>
      </c>
      <c r="E6" s="11">
        <f t="shared" si="0"/>
        <v>4.1666724537208211E-2</v>
      </c>
      <c r="F6">
        <f t="shared" si="1"/>
        <v>6</v>
      </c>
      <c r="G6" s="2">
        <f t="shared" si="2"/>
        <v>9.9999861110893193E-2</v>
      </c>
      <c r="H6" s="2">
        <f>G6*60</f>
        <v>5.9999916666535915</v>
      </c>
      <c r="I6" s="2">
        <f>Sheet2!$B$25/MEDIAN($H$2:H6)</f>
        <v>51.166737731691683</v>
      </c>
      <c r="J6" s="2">
        <f>Sheet2!$B$25/AVERAGE($H$2:H6)</f>
        <v>52.93108771978914</v>
      </c>
    </row>
    <row r="7" spans="1:10" x14ac:dyDescent="0.25">
      <c r="A7" s="12">
        <v>42531.416666608799</v>
      </c>
      <c r="B7">
        <v>46</v>
      </c>
      <c r="C7" s="12">
        <v>42531.458333333336</v>
      </c>
      <c r="D7">
        <v>57</v>
      </c>
      <c r="E7" s="11">
        <f t="shared" si="0"/>
        <v>4.1666724537208211E-2</v>
      </c>
      <c r="F7">
        <f t="shared" si="1"/>
        <v>12</v>
      </c>
      <c r="G7" s="2">
        <f t="shared" si="2"/>
        <v>0.19999972222178639</v>
      </c>
      <c r="H7" s="2">
        <f t="shared" si="3"/>
        <v>11.999983333307183</v>
      </c>
      <c r="I7" s="2">
        <f>Sheet2!$B$25/MEDIAN($H$2:H7)</f>
        <v>51.166737731691683</v>
      </c>
      <c r="J7" s="2">
        <f>Sheet2!$B$25/AVERAGE($H$2:H7)</f>
        <v>52.628627817841029</v>
      </c>
    </row>
    <row r="8" spans="1:10" x14ac:dyDescent="0.25">
      <c r="A8" s="12">
        <v>42532.416666608799</v>
      </c>
      <c r="B8">
        <v>58</v>
      </c>
      <c r="C8" s="12">
        <v>42532.458333333336</v>
      </c>
      <c r="D8">
        <v>72</v>
      </c>
      <c r="E8" s="11">
        <f t="shared" si="0"/>
        <v>4.1666724537208211E-2</v>
      </c>
      <c r="F8">
        <f t="shared" si="1"/>
        <v>15</v>
      </c>
      <c r="G8" s="2">
        <f t="shared" si="2"/>
        <v>0.24999965277723299</v>
      </c>
      <c r="H8" s="2">
        <f t="shared" si="3"/>
        <v>14.999979166633979</v>
      </c>
      <c r="I8" s="2">
        <f>Sheet2!$B$25/MEDIAN($H$2:H8)</f>
        <v>51.166737731691683</v>
      </c>
      <c r="J8" s="2">
        <f>Sheet2!$B$25/AVERAGE($H$2:H8)</f>
        <v>50.5647628928144</v>
      </c>
    </row>
    <row r="9" spans="1:10" x14ac:dyDescent="0.25">
      <c r="A9" s="12">
        <v>42533.416666608799</v>
      </c>
      <c r="B9">
        <v>72</v>
      </c>
      <c r="C9" s="12">
        <v>42533.458333333336</v>
      </c>
      <c r="D9">
        <v>84</v>
      </c>
      <c r="E9" s="11">
        <f t="shared" si="0"/>
        <v>4.1666724537208211E-2</v>
      </c>
      <c r="F9">
        <f t="shared" si="1"/>
        <v>13</v>
      </c>
      <c r="G9" s="2">
        <f t="shared" si="2"/>
        <v>0.2166663657402686</v>
      </c>
      <c r="H9" s="2">
        <f t="shared" si="3"/>
        <v>12.999981944416115</v>
      </c>
      <c r="I9" s="2">
        <f>Sheet2!$B$25/MEDIAN($H$2:H9)</f>
        <v>49.120068222424017</v>
      </c>
      <c r="J9" s="2">
        <f>Sheet2!$B$25/AVERAGE($H$2:H9)</f>
        <v>50.122507229557691</v>
      </c>
    </row>
    <row r="10" spans="1:10" x14ac:dyDescent="0.25">
      <c r="A10" s="12">
        <v>42534.416666608799</v>
      </c>
      <c r="B10" s="10">
        <v>85</v>
      </c>
      <c r="C10" s="12">
        <v>42534.458333333336</v>
      </c>
      <c r="D10" s="10">
        <v>101</v>
      </c>
      <c r="E10" s="11">
        <f t="shared" si="0"/>
        <v>4.1666724537208211E-2</v>
      </c>
      <c r="F10">
        <f t="shared" si="1"/>
        <v>17</v>
      </c>
      <c r="G10" s="2">
        <f t="shared" si="2"/>
        <v>0.28333293981419738</v>
      </c>
      <c r="H10" s="2">
        <f t="shared" si="3"/>
        <v>16.999976388851842</v>
      </c>
      <c r="I10" s="2">
        <f>Sheet2!$B$25/MEDIAN($H$2:H10)</f>
        <v>47.230834829253865</v>
      </c>
      <c r="J10" s="2">
        <f>Sheet2!$B$25/AVERAGE($H$2:H10)</f>
        <v>48.052231367647472</v>
      </c>
    </row>
    <row r="11" spans="1:10" x14ac:dyDescent="0.25">
      <c r="A11" s="12">
        <v>42535.416666608799</v>
      </c>
      <c r="B11" s="10">
        <v>102</v>
      </c>
      <c r="C11" s="12">
        <v>42535.458333333336</v>
      </c>
      <c r="D11" s="10">
        <v>110</v>
      </c>
      <c r="E11" s="11">
        <f t="shared" si="0"/>
        <v>4.1666724537208211E-2</v>
      </c>
      <c r="F11">
        <f t="shared" si="1"/>
        <v>9</v>
      </c>
      <c r="G11" s="2">
        <f t="shared" si="2"/>
        <v>0.14999979166633978</v>
      </c>
      <c r="H11" s="2">
        <f t="shared" si="3"/>
        <v>8.9999874999803868</v>
      </c>
      <c r="I11" s="2">
        <f>Sheet2!$B$25/MEDIAN($H$2:H11)</f>
        <v>49.120068222424017</v>
      </c>
      <c r="J11" s="2">
        <f>Sheet2!$B$25/AVERAGE($H$2:H11)</f>
        <v>49.516188931693002</v>
      </c>
    </row>
    <row r="12" spans="1:10" x14ac:dyDescent="0.25">
      <c r="A12" s="12">
        <v>42561.005555555559</v>
      </c>
      <c r="B12" s="10">
        <v>111</v>
      </c>
      <c r="C12" s="12">
        <v>42561.042361111111</v>
      </c>
      <c r="D12" s="10">
        <v>119</v>
      </c>
      <c r="E12" s="11">
        <f t="shared" ref="E12" si="4">C12-A12</f>
        <v>3.6805555551836733E-2</v>
      </c>
      <c r="F12">
        <f t="shared" ref="F12:F18" si="5">D12-B12+1</f>
        <v>9</v>
      </c>
      <c r="G12" s="2">
        <f t="shared" ref="G12" si="6">F12/(E12*24*60)</f>
        <v>0.16981132077187466</v>
      </c>
      <c r="H12" s="2">
        <f t="shared" si="3"/>
        <v>10.18867924631248</v>
      </c>
      <c r="I12" s="2">
        <f>Sheet2!$B$25/MEDIAN($H$2:H12)</f>
        <v>51.166737731691683</v>
      </c>
      <c r="J12" s="2">
        <f>Sheet2!$B$25/AVERAGE($H$2:H12)</f>
        <v>50.332170998802916</v>
      </c>
    </row>
    <row r="13" spans="1:10" x14ac:dyDescent="0.25">
      <c r="A13" s="12">
        <v>42565.927777777775</v>
      </c>
      <c r="B13" s="10">
        <v>120</v>
      </c>
      <c r="C13" s="12">
        <v>42565.967361111114</v>
      </c>
      <c r="D13" s="10">
        <v>126</v>
      </c>
      <c r="E13" s="11">
        <f t="shared" ref="E13" si="7">C13-A13</f>
        <v>3.9583333338669036E-2</v>
      </c>
      <c r="F13">
        <f t="shared" si="5"/>
        <v>7</v>
      </c>
      <c r="G13" s="2">
        <f t="shared" ref="G13" si="8">F13/(E13*24*60)</f>
        <v>0.12280701752730568</v>
      </c>
      <c r="H13" s="2">
        <f t="shared" ref="H13" si="9">G13*60</f>
        <v>7.3684210516383404</v>
      </c>
      <c r="I13" s="2">
        <f>Sheet2!$B$25/MEDIAN($H$2:H13)</f>
        <v>51.166737731691683</v>
      </c>
      <c r="J13" s="2">
        <f>Sheet2!$B$25/AVERAGE($H$2:H13)</f>
        <v>52.049722635296483</v>
      </c>
    </row>
    <row r="14" spans="1:10" x14ac:dyDescent="0.25">
      <c r="A14" s="12">
        <v>42573.006249999999</v>
      </c>
      <c r="B14" s="10">
        <v>127</v>
      </c>
      <c r="C14" s="12">
        <v>42573.039583333331</v>
      </c>
      <c r="D14" s="10">
        <v>135</v>
      </c>
      <c r="E14" s="11">
        <f t="shared" ref="E14" si="10">C14-A14</f>
        <v>3.3333333332848269E-2</v>
      </c>
      <c r="F14">
        <f t="shared" si="5"/>
        <v>9</v>
      </c>
      <c r="G14" s="2">
        <f t="shared" ref="G14" si="11">F14/(E14*24*60)</f>
        <v>0.18750000000272848</v>
      </c>
      <c r="H14" s="2">
        <f t="shared" ref="H14" si="12">G14*60</f>
        <v>11.250000000163709</v>
      </c>
      <c r="I14" s="2">
        <f>Sheet2!$B$25/MEDIAN($H$2:H14)</f>
        <v>51.166737731691683</v>
      </c>
      <c r="J14" s="2">
        <f>Sheet2!$B$25/AVERAGE($H$2:H14)</f>
        <v>52.235843883638196</v>
      </c>
    </row>
    <row r="15" spans="1:10" x14ac:dyDescent="0.25">
      <c r="A15" s="12">
        <v>42574.006249999999</v>
      </c>
      <c r="B15" s="10">
        <v>136</v>
      </c>
      <c r="C15" s="12">
        <v>42574.040972222225</v>
      </c>
      <c r="D15" s="10">
        <v>144</v>
      </c>
      <c r="E15" s="11">
        <f t="shared" ref="E15" si="13">C15-A15</f>
        <v>3.4722222226264421E-2</v>
      </c>
      <c r="F15">
        <f t="shared" si="5"/>
        <v>9</v>
      </c>
      <c r="G15" s="2">
        <f t="shared" ref="G15" si="14">F15/(E15*24*60)</f>
        <v>0.17999999997904526</v>
      </c>
      <c r="H15" s="2">
        <f t="shared" ref="H15" si="15">G15*60</f>
        <v>10.799999998742715</v>
      </c>
      <c r="I15" s="2">
        <f>Sheet2!$B$25/MEDIAN($H$2:H15)</f>
        <v>51.166773261201229</v>
      </c>
      <c r="J15" s="2">
        <f>Sheet2!$B$25/AVERAGE($H$2:H15)</f>
        <v>52.540555181248429</v>
      </c>
    </row>
    <row r="16" spans="1:10" x14ac:dyDescent="0.25">
      <c r="A16" s="12">
        <v>42575.011805555558</v>
      </c>
      <c r="B16" s="10">
        <v>145</v>
      </c>
      <c r="C16" s="12">
        <v>42575.064583333333</v>
      </c>
      <c r="D16" s="10">
        <v>150</v>
      </c>
      <c r="E16" s="11">
        <f t="shared" ref="E16" si="16">C16-A16</f>
        <v>5.2777777775190771E-2</v>
      </c>
      <c r="F16">
        <f t="shared" si="5"/>
        <v>6</v>
      </c>
      <c r="G16" s="2">
        <f t="shared" ref="G16" si="17">F16/(E16*24*60)</f>
        <v>7.8947368424922393E-2</v>
      </c>
      <c r="H16" s="2">
        <f t="shared" ref="H16" si="18">G16*60</f>
        <v>4.7368421054953433</v>
      </c>
      <c r="I16" s="2">
        <f>Sheet2!$B$25/MEDIAN($H$2:H16)</f>
        <v>51.166808790760115</v>
      </c>
      <c r="J16" s="2">
        <f>Sheet2!$B$25/AVERAGE($H$2:H16)</f>
        <v>54.709472019614175</v>
      </c>
    </row>
    <row r="17" spans="1:10" x14ac:dyDescent="0.25">
      <c r="A17" s="12">
        <v>42586.94027777778</v>
      </c>
      <c r="B17" s="10">
        <v>151</v>
      </c>
      <c r="C17" s="12">
        <v>42586.976388888892</v>
      </c>
      <c r="D17" s="10">
        <v>167</v>
      </c>
      <c r="E17" s="11">
        <f t="shared" ref="E17" si="19">C17-A17</f>
        <v>3.6111111112404615E-2</v>
      </c>
      <c r="F17">
        <f t="shared" si="5"/>
        <v>17</v>
      </c>
      <c r="G17" s="2">
        <f t="shared" ref="G17" si="20">F17/(E17*24*60)</f>
        <v>0.32692307691136652</v>
      </c>
      <c r="H17" s="2">
        <f t="shared" ref="H17" si="21">G17*60</f>
        <v>19.615384614681989</v>
      </c>
      <c r="I17" s="2">
        <f>Sheet2!$B$25/MEDIAN($H$2:H17)</f>
        <v>51.166773261201229</v>
      </c>
      <c r="J17" s="2">
        <f>Sheet2!$B$25/AVERAGE($H$2:H17)</f>
        <v>52.26666851822241</v>
      </c>
    </row>
    <row r="18" spans="1:10" x14ac:dyDescent="0.25">
      <c r="A18" s="12">
        <v>42587.805555555555</v>
      </c>
      <c r="B18" s="10">
        <v>168</v>
      </c>
      <c r="C18" s="12">
        <v>42587.862500000003</v>
      </c>
      <c r="D18" s="10">
        <v>185</v>
      </c>
      <c r="E18" s="11">
        <f t="shared" ref="E18" si="22">C18-A18</f>
        <v>5.6944444448163267E-2</v>
      </c>
      <c r="F18">
        <f t="shared" si="5"/>
        <v>18</v>
      </c>
      <c r="G18" s="2">
        <f t="shared" ref="G18" si="23">F18/(E18*24*60)</f>
        <v>0.21951219510761572</v>
      </c>
      <c r="H18" s="2">
        <f t="shared" ref="H18" si="24">G18*60</f>
        <v>13.170731706456943</v>
      </c>
      <c r="I18" s="2">
        <f>Sheet2!$B$25/MEDIAN($H$2:H18)</f>
        <v>51.166737731691683</v>
      </c>
      <c r="J18" s="2">
        <f>Sheet2!$B$25/AVERAGE($H$2:H18)</f>
        <v>51.896806727319614</v>
      </c>
    </row>
    <row r="19" spans="1:10" x14ac:dyDescent="0.25">
      <c r="A19" s="12">
        <v>42588.87777777778</v>
      </c>
      <c r="B19" s="10">
        <v>186</v>
      </c>
      <c r="C19" s="12">
        <v>42588.913194444445</v>
      </c>
      <c r="D19" s="10">
        <v>197</v>
      </c>
      <c r="E19" s="11">
        <f t="shared" ref="E19" si="25">C19-A19</f>
        <v>3.5416666665696539E-2</v>
      </c>
      <c r="F19">
        <f t="shared" ref="F19" si="26">D19-B19+1</f>
        <v>12</v>
      </c>
      <c r="G19" s="2">
        <f t="shared" ref="G19" si="27">F19/(E19*24*60)</f>
        <v>0.23529411765350397</v>
      </c>
      <c r="H19" s="2">
        <f t="shared" ref="H19" si="28">G19*60</f>
        <v>14.117647059210238</v>
      </c>
      <c r="I19" s="2">
        <f>Sheet2!$B$25/MEDIAN($H$2:H19)</f>
        <v>51.166737731691683</v>
      </c>
      <c r="J19" s="2">
        <f>Sheet2!$B$25/AVERAGE($H$2:H19)</f>
        <v>51.345530776956359</v>
      </c>
    </row>
    <row r="20" spans="1:10" x14ac:dyDescent="0.25">
      <c r="A20" s="12">
        <v>42593.948611111111</v>
      </c>
      <c r="B20" s="10">
        <v>198</v>
      </c>
      <c r="C20" s="12">
        <v>42593.990277777775</v>
      </c>
      <c r="D20" s="10">
        <v>208</v>
      </c>
      <c r="E20" s="11">
        <f t="shared" ref="E20" si="29">C20-A20</f>
        <v>4.1666666664241347E-2</v>
      </c>
      <c r="F20">
        <f t="shared" ref="F20" si="30">D20-B20+1</f>
        <v>11</v>
      </c>
      <c r="G20" s="2">
        <f t="shared" ref="G20" si="31">F20/(E20*24*60)</f>
        <v>0.18333333334400473</v>
      </c>
      <c r="H20" s="2">
        <f t="shared" ref="H20" si="32">G20*60</f>
        <v>11.000000000640284</v>
      </c>
      <c r="I20" s="2">
        <f>Sheet2!$B$25/MEDIAN($H$2:H20)</f>
        <v>51.166737731691683</v>
      </c>
      <c r="J20" s="2">
        <f>Sheet2!$B$25/AVERAGE($H$2:H20)</f>
        <v>51.562987983292608</v>
      </c>
    </row>
    <row r="21" spans="1:10" x14ac:dyDescent="0.25">
      <c r="A21" s="12">
        <v>42595.974999999999</v>
      </c>
      <c r="B21" s="10">
        <v>209</v>
      </c>
      <c r="C21" s="12">
        <v>42596.010416666664</v>
      </c>
      <c r="D21" s="10">
        <v>223</v>
      </c>
      <c r="E21" s="11">
        <f t="shared" ref="E21" si="33">C21-A21</f>
        <v>3.5416666665696539E-2</v>
      </c>
      <c r="F21">
        <f t="shared" ref="F21" si="34">D21-B21+1</f>
        <v>15</v>
      </c>
      <c r="G21" s="2">
        <f t="shared" ref="G21" si="35">F21/(E21*24*60)</f>
        <v>0.29411764706687993</v>
      </c>
      <c r="H21" s="2">
        <f t="shared" ref="H21" si="36">G21*60</f>
        <v>17.647058824012795</v>
      </c>
      <c r="I21" s="2">
        <f>Sheet2!$B$25/MEDIAN($H$2:H21)</f>
        <v>51.166737731691683</v>
      </c>
      <c r="J21" s="2">
        <f>Sheet2!$B$25/AVERAGE($H$2:H21)</f>
        <v>50.349615221610506</v>
      </c>
    </row>
    <row r="22" spans="1:10" x14ac:dyDescent="0.25">
      <c r="A22" s="12">
        <v>42600.698611111111</v>
      </c>
      <c r="B22" s="10">
        <v>224</v>
      </c>
      <c r="C22" s="12">
        <v>42600.738888888889</v>
      </c>
      <c r="D22" s="10">
        <v>238</v>
      </c>
      <c r="E22" s="11">
        <f t="shared" ref="E22" si="37">C22-A22</f>
        <v>4.0277777778101154E-2</v>
      </c>
      <c r="F22">
        <f t="shared" ref="F22" si="38">D22-B22+1</f>
        <v>15</v>
      </c>
      <c r="G22" s="2">
        <f t="shared" ref="G22" si="39">F22/(E22*24*60)</f>
        <v>0.25862068965309604</v>
      </c>
      <c r="H22" s="2">
        <f t="shared" ref="H22" si="40">G22*60</f>
        <v>15.517241379185762</v>
      </c>
      <c r="I22" s="2">
        <f>Sheet2!$B$25/MEDIAN($H$2:H22)</f>
        <v>51.166737731691683</v>
      </c>
      <c r="J22" s="2">
        <f>Sheet2!$B$25/AVERAGE($H$2:H22)</f>
        <v>49.704744415270575</v>
      </c>
    </row>
    <row r="23" spans="1:10" x14ac:dyDescent="0.25">
      <c r="A23" s="12">
        <v>42601.962500000001</v>
      </c>
      <c r="B23" s="10">
        <v>239</v>
      </c>
      <c r="C23" s="12">
        <v>42602.000694444447</v>
      </c>
      <c r="D23" s="10">
        <v>248</v>
      </c>
      <c r="E23" s="11">
        <f t="shared" ref="E23" si="41">C23-A23</f>
        <v>3.8194444445252884E-2</v>
      </c>
      <c r="F23">
        <f t="shared" ref="F23" si="42">D23-B23+1</f>
        <v>10</v>
      </c>
      <c r="G23" s="2">
        <f t="shared" ref="G23" si="43">F23/(E23*24*60)</f>
        <v>0.18181818181433337</v>
      </c>
      <c r="H23" s="2">
        <f t="shared" ref="H23" si="44">G23*60</f>
        <v>10.909090908860003</v>
      </c>
      <c r="I23" s="2">
        <f>Sheet2!$B$25/MEDIAN($H$2:H23)</f>
        <v>51.166737731691683</v>
      </c>
      <c r="J23" s="2">
        <f>Sheet2!$B$25/AVERAGE($H$2:H23)</f>
        <v>49.970230406633569</v>
      </c>
    </row>
    <row r="24" spans="1:10" x14ac:dyDescent="0.25">
      <c r="A24" s="12">
        <v>42602.847222222219</v>
      </c>
      <c r="B24" s="10">
        <v>249</v>
      </c>
      <c r="C24" s="12">
        <v>42602.883333333331</v>
      </c>
      <c r="D24" s="10">
        <v>256</v>
      </c>
      <c r="E24" s="11">
        <f t="shared" ref="E24" si="45">C24-A24</f>
        <v>3.6111111112404615E-2</v>
      </c>
      <c r="F24">
        <f t="shared" ref="F24" si="46">D24-B24+1</f>
        <v>8</v>
      </c>
      <c r="G24" s="2">
        <f t="shared" ref="G24" si="47">F24/(E24*24*60)</f>
        <v>0.15384615384064307</v>
      </c>
      <c r="H24" s="2">
        <f t="shared" ref="H24" si="48">G24*60</f>
        <v>9.2307692304385842</v>
      </c>
      <c r="I24" s="2">
        <f>Sheet2!$B$25/MEDIAN($H$2:H24)</f>
        <v>51.166737731691683</v>
      </c>
      <c r="J24" s="2">
        <f>Sheet2!$B$25/AVERAGE($H$2:H24)</f>
        <v>50.51659204891692</v>
      </c>
    </row>
    <row r="25" spans="1:10" x14ac:dyDescent="0.25">
      <c r="A25" s="12">
        <v>42607.963194444441</v>
      </c>
      <c r="B25" s="10">
        <v>257</v>
      </c>
      <c r="C25" s="12">
        <v>42608.003472222219</v>
      </c>
      <c r="D25" s="10">
        <v>269</v>
      </c>
      <c r="E25" s="11">
        <f t="shared" ref="E25" si="49">C25-A25</f>
        <v>4.0277777778101154E-2</v>
      </c>
      <c r="F25">
        <f t="shared" ref="F25" si="50">D25-B25+1</f>
        <v>13</v>
      </c>
      <c r="G25" s="2">
        <f t="shared" ref="G25" si="51">F25/(E25*24*60)</f>
        <v>0.22413793103268323</v>
      </c>
      <c r="H25" s="2">
        <f t="shared" ref="H25" si="52">G25*60</f>
        <v>13.448275861960994</v>
      </c>
      <c r="I25" s="2">
        <f>Sheet2!$B$25/MEDIAN($H$2:H25)</f>
        <v>51.166737731691683</v>
      </c>
      <c r="J25" s="2">
        <f>Sheet2!$B$25/AVERAGE($H$2:H25)</f>
        <v>50.29351673400987</v>
      </c>
    </row>
    <row r="26" spans="1:10" x14ac:dyDescent="0.25">
      <c r="A26" s="12">
        <v>42614.698611111111</v>
      </c>
      <c r="B26" s="10">
        <v>270</v>
      </c>
      <c r="C26" s="12">
        <v>42614.743055555555</v>
      </c>
      <c r="D26" s="10">
        <v>277</v>
      </c>
      <c r="E26" s="11">
        <f t="shared" ref="E26" si="53">C26-A26</f>
        <v>4.4444444443797693E-2</v>
      </c>
      <c r="F26">
        <f t="shared" ref="F26" si="54">D26-B26+1</f>
        <v>8</v>
      </c>
      <c r="G26" s="2">
        <f t="shared" ref="G26" si="55">F26/(E26*24*60)</f>
        <v>0.12500000000181899</v>
      </c>
      <c r="H26" s="2">
        <f t="shared" ref="H26" si="56">G26*60</f>
        <v>7.5000000001091394</v>
      </c>
      <c r="I26" s="2">
        <f>Sheet2!$B$25/MEDIAN($H$2:H26)</f>
        <v>51.166737731691683</v>
      </c>
      <c r="J26" s="2">
        <f>Sheet2!$B$25/AVERAGE($H$2:H26)</f>
        <v>51.081532144341672</v>
      </c>
    </row>
    <row r="27" spans="1:10" x14ac:dyDescent="0.25">
      <c r="A27" s="12">
        <v>42615.984722222223</v>
      </c>
      <c r="B27" s="10">
        <v>278</v>
      </c>
      <c r="C27" s="12">
        <v>42616.022222222222</v>
      </c>
      <c r="D27" s="10">
        <v>290</v>
      </c>
      <c r="E27" s="11">
        <f t="shared" ref="E27" si="57">C27-A27</f>
        <v>3.7499999998544808E-2</v>
      </c>
      <c r="F27">
        <f t="shared" ref="F27" si="58">D27-B27+1</f>
        <v>13</v>
      </c>
      <c r="G27" s="2">
        <f t="shared" ref="G27" si="59">F27/(E27*24*60)</f>
        <v>0.2407407407500827</v>
      </c>
      <c r="H27" s="2">
        <f t="shared" ref="H27" si="60">G27*60</f>
        <v>14.444444445004962</v>
      </c>
      <c r="I27" s="2">
        <f>Sheet2!$B$25/MEDIAN($H$2:H27)</f>
        <v>51.166737731691683</v>
      </c>
      <c r="J27" s="2">
        <f>Sheet2!$B$25/AVERAGE($H$2:H27)</f>
        <v>50.688306105399199</v>
      </c>
    </row>
    <row r="28" spans="1:10" x14ac:dyDescent="0.25">
      <c r="A28" s="12">
        <v>42616.850694444445</v>
      </c>
      <c r="B28" s="10">
        <v>291</v>
      </c>
      <c r="C28" s="12">
        <v>42616.893750000003</v>
      </c>
      <c r="D28" s="10">
        <v>303</v>
      </c>
      <c r="E28" s="11">
        <f t="shared" ref="E28" si="61">C28-A28</f>
        <v>4.3055555557657499E-2</v>
      </c>
      <c r="F28">
        <f t="shared" ref="F28" si="62">D28-B28+1</f>
        <v>13</v>
      </c>
      <c r="G28" s="2">
        <f t="shared" ref="G28" si="63">F28/(E28*24*60)</f>
        <v>0.20967741934460241</v>
      </c>
      <c r="H28" s="2">
        <f t="shared" ref="H28" si="64">G28*60</f>
        <v>12.580645160676145</v>
      </c>
      <c r="I28" s="2">
        <f>Sheet2!$B$25/MEDIAN($H$2:H28)</f>
        <v>51.166737731691683</v>
      </c>
      <c r="J28" s="2">
        <f>Sheet2!$B$25/AVERAGE($H$2:H28)</f>
        <v>50.615970903488439</v>
      </c>
    </row>
    <row r="29" spans="1:10" x14ac:dyDescent="0.25">
      <c r="A29" s="12">
        <v>42621.929861111108</v>
      </c>
      <c r="B29" s="10">
        <v>304</v>
      </c>
      <c r="C29" s="12">
        <v>42621.968055555553</v>
      </c>
      <c r="D29" s="10">
        <v>313</v>
      </c>
      <c r="E29" s="11">
        <f t="shared" ref="E29" si="65">C29-A29</f>
        <v>3.8194444445252884E-2</v>
      </c>
      <c r="F29">
        <f t="shared" ref="F29" si="66">D29-B29+1</f>
        <v>10</v>
      </c>
      <c r="G29" s="2">
        <f t="shared" ref="G29" si="67">F29/(E29*24*60)</f>
        <v>0.18181818181433337</v>
      </c>
      <c r="H29" s="2">
        <f t="shared" ref="H29" si="68">G29*60</f>
        <v>10.909090908860003</v>
      </c>
      <c r="I29" s="2">
        <f>Sheet2!$B$25/MEDIAN($H$2:H29)</f>
        <v>51.166737731691683</v>
      </c>
      <c r="J29" s="2">
        <f>Sheet2!$B$25/AVERAGE($H$2:H29)</f>
        <v>50.798652727598743</v>
      </c>
    </row>
    <row r="30" spans="1:10" x14ac:dyDescent="0.25">
      <c r="A30" s="12">
        <v>42623.929861111108</v>
      </c>
      <c r="B30" s="10">
        <v>314</v>
      </c>
      <c r="C30" s="12">
        <v>42623.970833333333</v>
      </c>
      <c r="D30" s="10">
        <v>324</v>
      </c>
      <c r="E30" s="11">
        <f t="shared" ref="E30" si="69">C30-A30</f>
        <v>4.0972222224809229E-2</v>
      </c>
      <c r="F30">
        <f t="shared" ref="F30" si="70">D30-B30+1</f>
        <v>11</v>
      </c>
      <c r="G30" s="2">
        <f t="shared" ref="G30" si="71">F30/(E30*24*60)</f>
        <v>0.18644067795432973</v>
      </c>
      <c r="H30" s="2">
        <f t="shared" ref="H30" si="72">G30*60</f>
        <v>11.186440677259784</v>
      </c>
      <c r="I30" s="2">
        <f>Sheet2!$B$25/MEDIAN($H$2:H30)</f>
        <v>51.166737731691683</v>
      </c>
      <c r="J30" s="2">
        <f>Sheet2!$B$25/AVERAGE($H$2:H30)</f>
        <v>50.929491365407401</v>
      </c>
    </row>
    <row r="31" spans="1:10" x14ac:dyDescent="0.25">
      <c r="A31" s="12">
        <v>42635.65625</v>
      </c>
      <c r="B31" s="10">
        <v>325</v>
      </c>
      <c r="C31" s="12">
        <v>42635.697916666664</v>
      </c>
      <c r="D31" s="10">
        <v>336</v>
      </c>
      <c r="E31" s="11">
        <f t="shared" ref="E31" si="73">C31-A31</f>
        <v>4.1666666664241347E-2</v>
      </c>
      <c r="F31">
        <f t="shared" ref="F31" si="74">D31-B31+1</f>
        <v>12</v>
      </c>
      <c r="G31" s="2">
        <f t="shared" ref="G31" si="75">F31/(E31*24*60)</f>
        <v>0.20000000001164153</v>
      </c>
      <c r="H31" s="2">
        <f t="shared" ref="H31" si="76">G31*60</f>
        <v>12.000000000698492</v>
      </c>
      <c r="I31" s="2">
        <f>Sheet2!$B$25/MEDIAN($H$2:H31)</f>
        <v>51.166737731691683</v>
      </c>
      <c r="J31" s="2">
        <f>Sheet2!$B$25/AVERAGE($H$2:H31)</f>
        <v>50.937361778419884</v>
      </c>
    </row>
    <row r="32" spans="1:10" x14ac:dyDescent="0.25">
      <c r="A32" s="12">
        <v>42638.053472222222</v>
      </c>
      <c r="B32" s="10">
        <v>337</v>
      </c>
      <c r="C32" s="12">
        <v>42638.091666666667</v>
      </c>
      <c r="D32" s="10">
        <v>345</v>
      </c>
      <c r="E32" s="11">
        <f t="shared" ref="E32" si="77">C32-A32</f>
        <v>3.8194444445252884E-2</v>
      </c>
      <c r="F32">
        <f t="shared" ref="F32" si="78">D32-B32+1</f>
        <v>9</v>
      </c>
      <c r="G32" s="2">
        <f t="shared" ref="G32" si="79">F32/(E32*24*60)</f>
        <v>0.16363636363290004</v>
      </c>
      <c r="H32" s="2">
        <f t="shared" ref="H32" si="80">G32*60</f>
        <v>9.8181818179740024</v>
      </c>
      <c r="I32" s="2">
        <f>Sheet2!$B$25/MEDIAN($H$2:H32)</f>
        <v>51.166737731691683</v>
      </c>
      <c r="J32" s="2">
        <f>Sheet2!$B$25/AVERAGE($H$2:H32)</f>
        <v>51.243974125503009</v>
      </c>
    </row>
    <row r="33" spans="1:10" x14ac:dyDescent="0.25">
      <c r="A33" s="12">
        <v>42642.989583333336</v>
      </c>
      <c r="B33" s="10">
        <v>346</v>
      </c>
      <c r="C33" s="12">
        <v>42643.027083333334</v>
      </c>
      <c r="D33" s="10">
        <v>362</v>
      </c>
      <c r="E33" s="11">
        <f t="shared" ref="E33" si="81">C33-A33</f>
        <v>3.7499999998544808E-2</v>
      </c>
      <c r="F33">
        <f t="shared" ref="F33" si="82">D33-B33+1</f>
        <v>17</v>
      </c>
      <c r="G33" s="2">
        <f t="shared" ref="G33" si="83">F33/(E33*24*60)</f>
        <v>0.31481481482703122</v>
      </c>
      <c r="H33" s="2">
        <f t="shared" ref="H33" si="84">G33*60</f>
        <v>18.888888889621875</v>
      </c>
      <c r="I33" s="2">
        <f>Sheet2!$B$25/MEDIAN($H$2:H33)</f>
        <v>51.166737731691683</v>
      </c>
      <c r="J33" s="2">
        <f>Sheet2!$B$25/AVERAGE($H$2:H33)</f>
        <v>50.337193110137726</v>
      </c>
    </row>
    <row r="34" spans="1:10" x14ac:dyDescent="0.25">
      <c r="A34" s="12">
        <v>42644.979166666664</v>
      </c>
      <c r="B34" s="10">
        <v>363</v>
      </c>
      <c r="C34" s="12">
        <v>42645.019444444442</v>
      </c>
      <c r="D34" s="10">
        <v>378</v>
      </c>
      <c r="E34" s="11">
        <f t="shared" ref="E34" si="85">C34-A34</f>
        <v>4.0277777778101154E-2</v>
      </c>
      <c r="F34">
        <f t="shared" ref="F34" si="86">D34-B34+1</f>
        <v>16</v>
      </c>
      <c r="G34" s="2">
        <f t="shared" ref="G34" si="87">F34/(E34*24*60)</f>
        <v>0.27586206896330245</v>
      </c>
      <c r="H34" s="2">
        <f t="shared" ref="H34" si="88">G34*60</f>
        <v>16.551724137798146</v>
      </c>
      <c r="I34" s="2">
        <f>Sheet2!$B$25/MEDIAN($H$2:H34)</f>
        <v>51.166737731691683</v>
      </c>
      <c r="J34" s="2">
        <f>Sheet2!$B$25/AVERAGE($H$2:H34)</f>
        <v>49.798538830987574</v>
      </c>
    </row>
    <row r="35" spans="1:10" ht="15.75" customHeight="1" x14ac:dyDescent="0.25">
      <c r="A35" s="12">
        <v>42649.984027777777</v>
      </c>
      <c r="B35" s="10">
        <v>379</v>
      </c>
      <c r="C35" s="12">
        <v>42650.018055555556</v>
      </c>
      <c r="D35" s="10">
        <v>391</v>
      </c>
      <c r="E35" s="11">
        <f t="shared" ref="E35" si="89">C35-A35</f>
        <v>3.4027777779556345E-2</v>
      </c>
      <c r="F35">
        <f t="shared" ref="F35" si="90">D35-B35+1</f>
        <v>13</v>
      </c>
      <c r="G35" s="2">
        <f t="shared" ref="G35" si="91">F35/(E35*24*60)</f>
        <v>0.26530612243511253</v>
      </c>
      <c r="H35" s="2">
        <f t="shared" ref="H35" si="92">G35*60</f>
        <v>15.918367346106752</v>
      </c>
      <c r="I35" s="2">
        <f>Sheet2!$B$25/MEDIAN($H$2:H35)</f>
        <v>51.166702197665352</v>
      </c>
      <c r="J35" s="2">
        <f>Sheet2!$B$25/AVERAGE($H$2:H35)</f>
        <v>49.375851095096138</v>
      </c>
    </row>
    <row r="36" spans="1:10" ht="15.75" customHeight="1" x14ac:dyDescent="0.25">
      <c r="A36" s="12">
        <v>42650.990972222222</v>
      </c>
      <c r="B36" s="10">
        <v>392</v>
      </c>
      <c r="C36" s="12">
        <v>42651.027777777781</v>
      </c>
      <c r="D36" s="10">
        <v>403</v>
      </c>
      <c r="E36" s="11">
        <f t="shared" ref="E36" si="93">C36-A36</f>
        <v>3.680555555911269E-2</v>
      </c>
      <c r="F36">
        <f t="shared" ref="F36" si="94">D36-B36+1</f>
        <v>12</v>
      </c>
      <c r="G36" s="2">
        <f t="shared" ref="G36" si="95">F36/(E36*24*60)</f>
        <v>0.22641509431774037</v>
      </c>
      <c r="H36" s="2">
        <f t="shared" ref="H36" si="96">G36*60</f>
        <v>13.584905659064422</v>
      </c>
      <c r="I36" s="2">
        <f>Sheet2!$B$25/MEDIAN($H$2:H36)</f>
        <v>51.166666663688375</v>
      </c>
      <c r="J36" s="2">
        <f>Sheet2!$B$25/AVERAGE($H$2:H36)</f>
        <v>49.245767383182894</v>
      </c>
    </row>
    <row r="37" spans="1:10" ht="15.75" customHeight="1" x14ac:dyDescent="0.25">
      <c r="A37" s="12">
        <v>42657.814583333333</v>
      </c>
      <c r="B37" s="10">
        <v>404</v>
      </c>
      <c r="C37" s="12">
        <v>42657.854166666664</v>
      </c>
      <c r="D37" s="10">
        <v>415</v>
      </c>
      <c r="E37" s="11">
        <f t="shared" ref="E37" si="97">C37-A37</f>
        <v>3.9583333331393078E-2</v>
      </c>
      <c r="F37">
        <f t="shared" ref="F37" si="98">D37-B37+1</f>
        <v>12</v>
      </c>
      <c r="G37" s="2">
        <f t="shared" ref="G37" si="99">F37/(E37*24*60)</f>
        <v>0.21052631579979306</v>
      </c>
      <c r="H37" s="2">
        <f t="shared" ref="H37" si="100">G37*60</f>
        <v>12.631578947987583</v>
      </c>
      <c r="I37" s="2">
        <f>Sheet2!$B$25/MEDIAN($H$2:H37)</f>
        <v>49.958005249172473</v>
      </c>
      <c r="J37" s="2">
        <f>Sheet2!$B$25/AVERAGE($H$2:H37)</f>
        <v>49.227835216495542</v>
      </c>
    </row>
    <row r="38" spans="1:10" ht="15.75" customHeight="1" x14ac:dyDescent="0.25">
      <c r="A38" s="12">
        <v>42658.84652777778</v>
      </c>
      <c r="B38" s="10">
        <v>416</v>
      </c>
      <c r="C38" s="12">
        <v>42658.888888888891</v>
      </c>
      <c r="D38" s="10">
        <v>425</v>
      </c>
      <c r="E38" s="11">
        <f t="shared" ref="E38" si="101">C38-A38</f>
        <v>4.2361111110949423E-2</v>
      </c>
      <c r="F38">
        <f t="shared" ref="F38" si="102">D38-B38+1</f>
        <v>10</v>
      </c>
      <c r="G38" s="2">
        <f t="shared" ref="G38" si="103">F38/(E38*24*60)</f>
        <v>0.16393442623013391</v>
      </c>
      <c r="H38" s="2">
        <f t="shared" ref="H38" si="104">G38*60</f>
        <v>9.8360655738080336</v>
      </c>
      <c r="I38" s="2">
        <f>Sheet2!$B$25/MEDIAN($H$2:H38)</f>
        <v>51.166666663688375</v>
      </c>
      <c r="J38" s="2">
        <f>Sheet2!$B$25/AVERAGE($H$2:H38)</f>
        <v>49.51069822764881</v>
      </c>
    </row>
    <row r="39" spans="1:10" ht="15.75" customHeight="1" x14ac:dyDescent="0.25">
      <c r="A39" s="12">
        <v>42663.74722222222</v>
      </c>
      <c r="B39" s="10">
        <v>426</v>
      </c>
      <c r="C39" s="12">
        <v>42663.779166666667</v>
      </c>
      <c r="D39" s="10">
        <v>441</v>
      </c>
      <c r="E39" s="11">
        <f t="shared" ref="E39" si="105">C39-A39</f>
        <v>3.1944444446708076E-2</v>
      </c>
      <c r="F39">
        <f t="shared" ref="F39" si="106">D39-B39+1</f>
        <v>16</v>
      </c>
      <c r="G39" s="2">
        <f t="shared" ref="G39" si="107">F39/(E39*24*60)</f>
        <v>0.34782608693187428</v>
      </c>
      <c r="H39" s="2">
        <f t="shared" ref="H39" si="108">G39*60</f>
        <v>20.869565215912456</v>
      </c>
      <c r="I39" s="2">
        <f>Sheet2!$B$25/MEDIAN($H$2:H39)</f>
        <v>49.958005249172473</v>
      </c>
      <c r="J39" s="2">
        <f>Sheet2!$B$25/AVERAGE($H$2:H39)</f>
        <v>48.636715819128582</v>
      </c>
    </row>
    <row r="40" spans="1:10" ht="15.75" customHeight="1" x14ac:dyDescent="0.25">
      <c r="A40" s="12">
        <v>42664.938888888886</v>
      </c>
      <c r="B40" s="10">
        <v>442</v>
      </c>
      <c r="C40" s="12">
        <v>42664.975694444445</v>
      </c>
      <c r="D40" s="10">
        <v>455</v>
      </c>
      <c r="E40" s="11">
        <f t="shared" ref="E40" si="109">C40-A40</f>
        <v>3.680555555911269E-2</v>
      </c>
      <c r="F40">
        <f t="shared" ref="F40" si="110">D40-B40+1</f>
        <v>14</v>
      </c>
      <c r="G40" s="2">
        <f t="shared" ref="G40" si="111">F40/(E40*24*60)</f>
        <v>0.26415094337069711</v>
      </c>
      <c r="H40" s="2">
        <f t="shared" ref="H40" si="112">G40*60</f>
        <v>15.849056602241827</v>
      </c>
      <c r="I40" s="2">
        <f>Sheet2!$B$25/MEDIAN($H$2:H40)</f>
        <v>48.805128207510833</v>
      </c>
      <c r="J40" s="2">
        <f>Sheet2!$B$25/AVERAGE($H$2:H40)</f>
        <v>48.320218865884712</v>
      </c>
    </row>
    <row r="41" spans="1:10" ht="15.75" customHeight="1" x14ac:dyDescent="0.25">
      <c r="A41" s="12">
        <v>42670.604166666664</v>
      </c>
      <c r="B41" s="10">
        <v>456</v>
      </c>
      <c r="C41" s="12">
        <v>42670.647222222222</v>
      </c>
      <c r="D41" s="10">
        <v>462</v>
      </c>
      <c r="E41" s="11">
        <f t="shared" ref="E41" si="113">C41-A41</f>
        <v>4.3055555557657499E-2</v>
      </c>
      <c r="F41">
        <f t="shared" ref="F41" si="114">D41-B41+1</f>
        <v>7</v>
      </c>
      <c r="G41" s="2">
        <f t="shared" ref="G41" si="115">F41/(E41*24*60)</f>
        <v>0.11290322580093975</v>
      </c>
      <c r="H41" s="2">
        <f t="shared" ref="H41" si="116">G41*60</f>
        <v>6.7741935480563855</v>
      </c>
      <c r="I41" s="2">
        <f>Sheet2!$B$25/MEDIAN($H$2:H41)</f>
        <v>49.958005249172473</v>
      </c>
      <c r="J41" s="2">
        <f>Sheet2!$B$25/AVERAGE($H$2:H41)</f>
        <v>48.890883540622376</v>
      </c>
    </row>
    <row r="42" spans="1:10" ht="15.75" customHeight="1" x14ac:dyDescent="0.25">
      <c r="A42" s="12">
        <v>42672.97152777778</v>
      </c>
      <c r="B42" s="10">
        <v>462</v>
      </c>
      <c r="C42" s="12">
        <v>42673.008333333331</v>
      </c>
      <c r="D42" s="10">
        <v>471</v>
      </c>
      <c r="E42" s="11">
        <f t="shared" ref="E42" si="117">C42-A42</f>
        <v>3.6805555551836733E-2</v>
      </c>
      <c r="F42">
        <f t="shared" ref="F42" si="118">D42-B42+1</f>
        <v>10</v>
      </c>
      <c r="G42" s="2">
        <f t="shared" ref="G42" si="119">F42/(E42*24*60)</f>
        <v>0.18867924530208297</v>
      </c>
      <c r="H42" s="2">
        <f t="shared" ref="H42" si="120">G42*60</f>
        <v>11.320754718124977</v>
      </c>
      <c r="I42" s="2">
        <f>Sheet2!$B$25/MEDIAN($H$2:H42)</f>
        <v>51.166666663688375</v>
      </c>
      <c r="J42" s="2">
        <f>Sheet2!$B$25/AVERAGE($H$2:H42)</f>
        <v>49.008700463319229</v>
      </c>
    </row>
    <row r="43" spans="1:10" ht="15.75" customHeight="1" x14ac:dyDescent="0.25">
      <c r="A43" s="12">
        <v>42677.739583333336</v>
      </c>
      <c r="B43" s="10">
        <v>472</v>
      </c>
      <c r="C43" s="12">
        <v>42677.779861111114</v>
      </c>
      <c r="D43" s="10">
        <v>482</v>
      </c>
      <c r="E43" s="11">
        <f t="shared" ref="E43" si="121">C43-A43</f>
        <v>4.0277777778101154E-2</v>
      </c>
      <c r="F43">
        <f t="shared" ref="F43" si="122">D43-B43+1</f>
        <v>11</v>
      </c>
      <c r="G43" s="2">
        <f t="shared" ref="G43" si="123">F43/(E43*24*60)</f>
        <v>0.18965517241227042</v>
      </c>
      <c r="H43" s="2">
        <f t="shared" ref="H43" si="124">G43*60</f>
        <v>11.379310344736226</v>
      </c>
      <c r="I43" s="2">
        <f>Sheet2!$B$25/MEDIAN($H$2:H43)</f>
        <v>51.166702197665352</v>
      </c>
      <c r="J43" s="2">
        <f>Sheet2!$B$25/AVERAGE($H$2:H43)</f>
        <v>49.115957898886997</v>
      </c>
    </row>
    <row r="44" spans="1:10" ht="15.75" customHeight="1" x14ac:dyDescent="0.25">
      <c r="A44" s="12">
        <v>42678.961805555555</v>
      </c>
      <c r="B44" s="10">
        <v>483</v>
      </c>
      <c r="C44" s="12">
        <v>42679.001388888886</v>
      </c>
      <c r="D44" s="10">
        <v>494</v>
      </c>
      <c r="E44" s="11">
        <f t="shared" ref="E44" si="125">C44-A44</f>
        <v>3.9583333331393078E-2</v>
      </c>
      <c r="F44">
        <f t="shared" ref="F44" si="126">D44-B44+1</f>
        <v>12</v>
      </c>
      <c r="G44" s="2">
        <f t="shared" ref="G44" si="127">F44/(E44*24*60)</f>
        <v>0.21052631579979306</v>
      </c>
      <c r="H44" s="2">
        <f t="shared" ref="H44" si="128">G44*60</f>
        <v>12.631578947987583</v>
      </c>
      <c r="I44" s="2">
        <f>Sheet2!$B$25/MEDIAN($H$2:H44)</f>
        <v>51.166666663688375</v>
      </c>
      <c r="J44" s="2">
        <f>Sheet2!$B$25/AVERAGE($H$2:H44)</f>
        <v>49.104032288861063</v>
      </c>
    </row>
    <row r="45" spans="1:10" ht="15.75" customHeight="1" x14ac:dyDescent="0.25">
      <c r="A45" s="12">
        <v>42679.774305555555</v>
      </c>
      <c r="B45" s="10">
        <v>495</v>
      </c>
      <c r="C45" s="12">
        <v>42679.811111111114</v>
      </c>
      <c r="D45" s="10">
        <v>508</v>
      </c>
      <c r="E45" s="11">
        <f t="shared" ref="E45" si="129">C45-A45</f>
        <v>3.680555555911269E-2</v>
      </c>
      <c r="F45">
        <f t="shared" ref="F45" si="130">D45-B45+1</f>
        <v>14</v>
      </c>
      <c r="G45" s="2">
        <f t="shared" ref="G45" si="131">F45/(E45*24*60)</f>
        <v>0.26415094337069711</v>
      </c>
      <c r="H45" s="2">
        <f t="shared" ref="H45" si="132">G45*60</f>
        <v>15.849056602241827</v>
      </c>
      <c r="I45" s="2">
        <f>Sheet2!$B$25/MEDIAN($H$2:H45)</f>
        <v>49.958005249172473</v>
      </c>
      <c r="J45" s="2">
        <f>Sheet2!$B$25/AVERAGE($H$2:H45)</f>
        <v>48.807292429037766</v>
      </c>
    </row>
    <row r="46" spans="1:10" ht="15.75" customHeight="1" x14ac:dyDescent="0.25">
      <c r="A46" s="12">
        <v>42684.541666666664</v>
      </c>
      <c r="B46" s="10">
        <v>509</v>
      </c>
      <c r="C46" s="12">
        <v>42684.581250000003</v>
      </c>
      <c r="D46" s="10">
        <v>521</v>
      </c>
      <c r="E46" s="11">
        <f t="shared" ref="E46" si="133">C46-A46</f>
        <v>3.9583333338669036E-2</v>
      </c>
      <c r="F46">
        <f t="shared" ref="F46" si="134">D46-B46+1</f>
        <v>13</v>
      </c>
      <c r="G46" s="2">
        <f t="shared" ref="G46" si="135">F46/(E46*24*60)</f>
        <v>0.22807017540785338</v>
      </c>
      <c r="H46" s="2">
        <f t="shared" ref="H46" si="136">G46*60</f>
        <v>13.684210524471203</v>
      </c>
      <c r="I46" s="2">
        <f>Sheet2!$B$25/MEDIAN($H$2:H46)</f>
        <v>48.805128207510833</v>
      </c>
      <c r="J46" s="2">
        <f>Sheet2!$B$25/AVERAGE($H$2:H46)</f>
        <v>48.71228449582317</v>
      </c>
    </row>
    <row r="47" spans="1:10" ht="15.75" customHeight="1" x14ac:dyDescent="0.25">
      <c r="A47" s="12">
        <v>42686.720138888886</v>
      </c>
      <c r="B47" s="10">
        <v>522</v>
      </c>
      <c r="C47" s="12">
        <v>42686.759027777778</v>
      </c>
      <c r="D47" s="10">
        <v>538</v>
      </c>
      <c r="E47" s="11">
        <f t="shared" ref="E47" si="137">C47-A47</f>
        <v>3.888888889196096E-2</v>
      </c>
      <c r="F47">
        <f t="shared" ref="F47" si="138">D47-B47+1</f>
        <v>17</v>
      </c>
      <c r="G47" s="2">
        <f t="shared" ref="G47" si="139">F47/(E47*24*60)</f>
        <v>0.30357142854744762</v>
      </c>
      <c r="H47" s="2">
        <f t="shared" ref="H47" si="140">G47*60</f>
        <v>18.214285712846856</v>
      </c>
      <c r="I47" s="2">
        <f>Sheet2!$B$25/MEDIAN($H$2:H47)</f>
        <v>48.706531986522364</v>
      </c>
      <c r="J47" s="2">
        <f>Sheet2!$B$25/AVERAGE($H$2:H47)</f>
        <v>48.245511279456757</v>
      </c>
    </row>
    <row r="48" spans="1:10" ht="15.75" customHeight="1" x14ac:dyDescent="0.25">
      <c r="A48" s="12">
        <v>42692.003472222219</v>
      </c>
      <c r="B48" s="10">
        <v>539</v>
      </c>
      <c r="C48" s="12">
        <v>42692.041666666664</v>
      </c>
      <c r="D48" s="10">
        <v>551</v>
      </c>
      <c r="E48" s="11">
        <f t="shared" ref="E48" si="141">C48-A48</f>
        <v>3.8194444445252884E-2</v>
      </c>
      <c r="F48">
        <f t="shared" ref="F48" si="142">D48-B48+1</f>
        <v>13</v>
      </c>
      <c r="G48" s="2">
        <f t="shared" ref="G48" si="143">F48/(E48*24*60)</f>
        <v>0.23636363635863339</v>
      </c>
      <c r="H48" s="2">
        <f t="shared" ref="H48" si="144">G48*60</f>
        <v>14.181818181518004</v>
      </c>
      <c r="I48" s="2">
        <f>Sheet2!$B$25/MEDIAN($H$2:H48)</f>
        <v>48.6083333309507</v>
      </c>
      <c r="J48" s="2">
        <f>Sheet2!$B$25/AVERAGE($H$2:H48)</f>
        <v>48.128418913863442</v>
      </c>
    </row>
    <row r="49" spans="1:10" ht="15.75" customHeight="1" x14ac:dyDescent="0.25">
      <c r="A49" s="12">
        <v>42692.78125</v>
      </c>
      <c r="B49" s="10">
        <v>552</v>
      </c>
      <c r="C49" s="12">
        <v>42692.820138888892</v>
      </c>
      <c r="D49" s="10">
        <v>567</v>
      </c>
      <c r="E49" s="11">
        <f t="shared" ref="E49" si="145">C49-A49</f>
        <v>3.888888889196096E-2</v>
      </c>
      <c r="F49">
        <f t="shared" ref="F49" si="146">D49-B49+1</f>
        <v>16</v>
      </c>
      <c r="G49" s="2">
        <f t="shared" ref="G49" si="147">F49/(E49*24*60)</f>
        <v>0.28571428569171542</v>
      </c>
      <c r="H49" s="2">
        <f t="shared" ref="H49" si="148">G49*60</f>
        <v>17.142857141502926</v>
      </c>
      <c r="I49" s="2">
        <f>Sheet2!$B$25/MEDIAN($H$2:H49)</f>
        <v>48.6083333309507</v>
      </c>
      <c r="J49" s="2">
        <f>Sheet2!$B$25/AVERAGE($H$2:H49)</f>
        <v>47.786206296036227</v>
      </c>
    </row>
    <row r="50" spans="1:10" ht="15.75" customHeight="1" x14ac:dyDescent="0.25">
      <c r="A50" s="12">
        <v>42693.760416666664</v>
      </c>
      <c r="B50" s="10">
        <v>568</v>
      </c>
      <c r="C50" s="12">
        <v>42693.798611111109</v>
      </c>
      <c r="D50" s="10">
        <v>575</v>
      </c>
      <c r="E50" s="11">
        <f t="shared" ref="E50" si="149">C50-A50</f>
        <v>3.8194444445252884E-2</v>
      </c>
      <c r="F50">
        <f t="shared" ref="F50" si="150">D50-B50+1</f>
        <v>8</v>
      </c>
      <c r="G50" s="2">
        <f t="shared" ref="G50" si="151">F50/(E50*24*60)</f>
        <v>0.14545454545146672</v>
      </c>
      <c r="H50" s="2">
        <f t="shared" ref="H50" si="152">G50*60</f>
        <v>8.7272727270880033</v>
      </c>
      <c r="I50" s="2">
        <f>Sheet2!$B$25/MEDIAN($H$2:H50)</f>
        <v>48.6083333309507</v>
      </c>
      <c r="J50" s="2">
        <f>Sheet2!$B$25/AVERAGE($H$2:H50)</f>
        <v>48.101098130165262</v>
      </c>
    </row>
    <row r="51" spans="1:10" ht="15.75" customHeight="1" x14ac:dyDescent="0.25">
      <c r="A51" s="12">
        <v>42698.670138888891</v>
      </c>
      <c r="B51" s="10">
        <v>576</v>
      </c>
      <c r="C51" s="12">
        <v>42698.708333333336</v>
      </c>
      <c r="D51" s="10">
        <v>587</v>
      </c>
      <c r="E51" s="11">
        <f t="shared" ref="E51" si="153">C51-A51</f>
        <v>3.8194444445252884E-2</v>
      </c>
      <c r="F51">
        <f t="shared" ref="F51" si="154">D51-B51+1</f>
        <v>12</v>
      </c>
      <c r="G51" s="2">
        <f t="shared" ref="G51" si="155">F51/(E51*24*60)</f>
        <v>0.21818181817720006</v>
      </c>
      <c r="H51" s="2">
        <f t="shared" ref="H51" si="156">G51*60</f>
        <v>13.090909090632003</v>
      </c>
      <c r="I51" s="2">
        <f>Sheet2!$B$25/MEDIAN($H$2:H51)</f>
        <v>48.6083333309507</v>
      </c>
      <c r="J51" s="2">
        <f>Sheet2!$B$25/AVERAGE($H$2:H51)</f>
        <v>48.076531957585473</v>
      </c>
    </row>
    <row r="52" spans="1:10" ht="15.75" customHeight="1" x14ac:dyDescent="0.25">
      <c r="A52" s="12">
        <v>42699.989583333336</v>
      </c>
      <c r="B52" s="10">
        <v>588</v>
      </c>
      <c r="C52" s="12">
        <v>42700.032638888886</v>
      </c>
      <c r="D52" s="10">
        <v>606</v>
      </c>
      <c r="E52" s="11">
        <f t="shared" ref="E52" si="157">C52-A52</f>
        <v>4.3055555550381541E-2</v>
      </c>
      <c r="F52">
        <f t="shared" ref="F52" si="158">D52-B52+1</f>
        <v>19</v>
      </c>
      <c r="G52" s="2">
        <f t="shared" ref="G52" si="159">F52/(E52*24*60)</f>
        <v>0.3064516129400523</v>
      </c>
      <c r="H52" s="2">
        <f t="shared" ref="H52" si="160">G52*60</f>
        <v>18.387096776403137</v>
      </c>
      <c r="I52" s="2">
        <f>Sheet2!$B$25/MEDIAN($H$2:H52)</f>
        <v>48.6083333309507</v>
      </c>
      <c r="J52" s="2">
        <f>Sheet2!$B$25/AVERAGE($H$2:H52)</f>
        <v>47.665561710285338</v>
      </c>
    </row>
    <row r="53" spans="1:10" ht="15.75" customHeight="1" x14ac:dyDescent="0.25">
      <c r="A53" s="12">
        <v>42700.908333333333</v>
      </c>
      <c r="B53" s="10">
        <v>606</v>
      </c>
      <c r="C53" s="12">
        <v>42700.944444444445</v>
      </c>
      <c r="D53" s="10">
        <v>614</v>
      </c>
      <c r="E53" s="11">
        <f t="shared" ref="E53" si="161">C53-A53</f>
        <v>3.6111111112404615E-2</v>
      </c>
      <c r="F53">
        <f t="shared" ref="F53" si="162">D53-B53+1</f>
        <v>9</v>
      </c>
      <c r="G53" s="2">
        <f t="shared" ref="G53" si="163">F53/(E53*24*60)</f>
        <v>0.17307692307072345</v>
      </c>
      <c r="H53" s="2">
        <f t="shared" ref="H53" si="164">G53*60</f>
        <v>10.384615384243407</v>
      </c>
      <c r="I53" s="2">
        <f>Sheet2!$B$25/MEDIAN($H$2:H53)</f>
        <v>48.6083333309507</v>
      </c>
      <c r="J53" s="2">
        <f>Sheet2!$B$25/AVERAGE($H$2:H53)</f>
        <v>47.843899628215759</v>
      </c>
    </row>
    <row r="54" spans="1:10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0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0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0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0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0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0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0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0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0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0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614</v>
      </c>
    </row>
    <row r="26" spans="1:2" x14ac:dyDescent="0.25">
      <c r="A26" t="s">
        <v>20</v>
      </c>
      <c r="B26">
        <f>MAX(Sheet1!D2:D1000)</f>
        <v>614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48.6083333309507</v>
      </c>
    </row>
    <row r="31" spans="1:2" x14ac:dyDescent="0.25">
      <c r="A31" s="3" t="s">
        <v>12</v>
      </c>
      <c r="B31" s="4">
        <f>B25/H39</f>
        <v>47.843899628215759</v>
      </c>
    </row>
    <row r="32" spans="1:2" x14ac:dyDescent="0.25">
      <c r="A32" t="s">
        <v>11</v>
      </c>
      <c r="B32" s="2">
        <f>ABS(B30-B31)</f>
        <v>0.76443370273494082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2.0833333335758653E-2</v>
      </c>
      <c r="F36" s="4">
        <f>MIN(Sheet1!F2:F1000)</f>
        <v>6</v>
      </c>
      <c r="G36" s="4">
        <f>MIN(Sheet1!G2:G1000)</f>
        <v>7.8947368424922393E-2</v>
      </c>
      <c r="H36" s="4">
        <f>MIN(Sheet1!H2:H1000)</f>
        <v>4.7368421054953433</v>
      </c>
    </row>
    <row r="37" spans="1:8" x14ac:dyDescent="0.25">
      <c r="D37" t="s">
        <v>3</v>
      </c>
      <c r="E37" s="11">
        <f>MAX(Sheet1!E2:E1000)</f>
        <v>5.6944444448163267E-2</v>
      </c>
      <c r="F37" s="4">
        <f>MAX(Sheet1!F2:F1000)</f>
        <v>19</v>
      </c>
      <c r="G37" s="4">
        <f>MAX(Sheet1!G2:G1000)</f>
        <v>0.34782608693187428</v>
      </c>
      <c r="H37" s="4">
        <f>MAX(Sheet1!H2:H1000)</f>
        <v>20.869565215912456</v>
      </c>
    </row>
    <row r="38" spans="1:8" x14ac:dyDescent="0.25">
      <c r="D38" t="s">
        <v>2</v>
      </c>
      <c r="E38" s="11">
        <f>MEDIAN(Sheet1!E2:E1000)</f>
        <v>3.9236111111677019E-2</v>
      </c>
      <c r="F38" s="4">
        <f>MEDIAN(Sheet1!F2:F1000)</f>
        <v>12</v>
      </c>
      <c r="G38" s="4">
        <f>MEDIAN(Sheet1!G2:G1000)</f>
        <v>0.21052631579979306</v>
      </c>
      <c r="H38" s="4">
        <f>MEDIAN(Sheet1!H2:H1000)</f>
        <v>12.631578947987583</v>
      </c>
    </row>
    <row r="39" spans="1:8" x14ac:dyDescent="0.25">
      <c r="D39" t="s">
        <v>1</v>
      </c>
      <c r="E39" s="11">
        <f>AVERAGE(Sheet1!E2:E1000)</f>
        <v>3.8915607194352421E-2</v>
      </c>
      <c r="F39" s="4">
        <f>AVERAGE(Sheet1!F2:F1000)</f>
        <v>11.865384615384615</v>
      </c>
      <c r="G39" s="4">
        <f>AVERAGE(Sheet1!G2:G1000)</f>
        <v>0.21389003431689904</v>
      </c>
      <c r="H39" s="4">
        <f>AVERAGE(Sheet1!H2:H1000)</f>
        <v>12.833402059013931</v>
      </c>
    </row>
    <row r="40" spans="1:8" x14ac:dyDescent="0.25">
      <c r="D40" t="s">
        <v>0</v>
      </c>
      <c r="E40" s="3" t="str">
        <f>TEXT(SUM(Sheet1!E2:E1000), "d:h:mm:ss")</f>
        <v>2:0:34:00</v>
      </c>
      <c r="F40" s="4">
        <f>SUM(Sheet1!F2:F1000)</f>
        <v>617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2016-11-27T03:39:33Z</dcterms:modified>
</cp:coreProperties>
</file>