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80" yWindow="570" windowWidth="27555" windowHeight="12240" activeTab="1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" i="4" l="1"/>
  <c r="J4" i="4"/>
  <c r="J5" i="4"/>
  <c r="J6" i="4"/>
  <c r="I3" i="4"/>
  <c r="I4" i="4"/>
  <c r="I5" i="4"/>
  <c r="I6" i="4"/>
  <c r="F6" i="4" l="1"/>
  <c r="E6" i="4"/>
  <c r="G6" i="4" l="1"/>
  <c r="H6" i="4" s="1"/>
  <c r="F5" i="4" l="1"/>
  <c r="E5" i="4"/>
  <c r="F4" i="4"/>
  <c r="E4" i="4"/>
  <c r="G5" i="4" l="1"/>
  <c r="H5" i="4" s="1"/>
  <c r="G4" i="4"/>
  <c r="H4" i="4" s="1"/>
  <c r="F3" i="4" l="1"/>
  <c r="E3" i="4"/>
  <c r="G3" i="4" l="1"/>
  <c r="H3" i="4" s="1"/>
  <c r="B26" i="2"/>
  <c r="B27" i="2" s="1"/>
  <c r="B28" i="2" l="1"/>
  <c r="E2" i="4" l="1"/>
  <c r="E40" i="2" s="1"/>
  <c r="F2" i="4"/>
  <c r="E36" i="2"/>
  <c r="G2" i="4" l="1"/>
  <c r="G36" i="2" s="1"/>
  <c r="F36" i="2"/>
  <c r="F38" i="2"/>
  <c r="F37" i="2"/>
  <c r="F39" i="2"/>
  <c r="F40" i="2"/>
  <c r="E37" i="2"/>
  <c r="E39" i="2"/>
  <c r="E38" i="2"/>
  <c r="B29" i="2"/>
  <c r="H2" i="4" l="1"/>
  <c r="J2" i="4"/>
  <c r="G37" i="2"/>
  <c r="G39" i="2"/>
  <c r="G38" i="2"/>
  <c r="I2" i="4"/>
  <c r="H38" i="2" l="1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<sst xmlns="http://schemas.openxmlformats.org/spreadsheetml/2006/main" count="29" uniqueCount="22">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</sst>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18.148148149581782</c:v>
                </c:pt>
                <c:pt idx="1">
                  <c:v>18.336798337178053</c:v>
                </c:pt>
                <c:pt idx="2">
                  <c:v>18.148148149581782</c:v>
                </c:pt>
                <c:pt idx="3">
                  <c:v>15.068175226179065</c:v>
                </c:pt>
                <c:pt idx="4">
                  <c:v>18.148148149581782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18.148148149581782</c:v>
                </c:pt>
                <c:pt idx="1">
                  <c:v>18.336798337178053</c:v>
                </c:pt>
                <c:pt idx="2">
                  <c:v>13.922778241664286</c:v>
                </c:pt>
                <c:pt idx="3">
                  <c:v>13.647113777783904</c:v>
                </c:pt>
                <c:pt idx="4">
                  <c:v>16.166853582418373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34432"/>
        <c:axId val="46943040"/>
      </c:lineChart>
      <c:catAx>
        <c:axId val="508344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46943040"/>
        <c:crosses val="autoZero"/>
        <c:auto val="1"/>
        <c:lblAlgn val="ctr"/>
        <c:lblOffset val="100"/>
        <c:noMultiLvlLbl val="0"/>
      </c:catAx>
      <c:valAx>
        <c:axId val="4694304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08344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L5" sqref="L5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42945.035416666666</v>
      </c>
      <c r="B2">
        <v>-3</v>
      </c>
      <c r="C2" s="12">
        <v>42945.074305555558</v>
      </c>
      <c r="D2">
        <v>14</v>
      </c>
      <c r="E2" s="11">
        <f t="shared" ref="E2" si="0">C2-A2</f>
        <v>3.888888889196096E-2</v>
      </c>
      <c r="F2">
        <f t="shared" ref="F2" si="1">D2-B2+1</f>
        <v>18</v>
      </c>
      <c r="G2" s="2">
        <f t="shared" ref="G2" si="2">F2/(E2*24*60)</f>
        <v>0.32142857140317982</v>
      </c>
      <c r="H2" s="2">
        <f t="shared" ref="H2" si="3">G2*60</f>
        <v>19.285714284190789</v>
      </c>
      <c r="I2" s="2">
        <f>Sheet2!$B$25/MEDIAN($H$2:H2)</f>
        <v>18.148148149581782</v>
      </c>
      <c r="J2" s="2">
        <f>Sheet2!$B$25/AVERAGE($H$2:H2)</f>
        <v>18.148148149581782</v>
      </c>
    </row>
    <row r="3" spans="1:10" x14ac:dyDescent="0.25">
      <c r="A3" s="12">
        <v>42945.948611111111</v>
      </c>
      <c r="B3">
        <v>15</v>
      </c>
      <c r="C3" s="12">
        <v>42945.986111111109</v>
      </c>
      <c r="D3">
        <v>31</v>
      </c>
      <c r="E3" s="11">
        <f t="shared" ref="E3:E4" si="4">C3-A3</f>
        <v>3.7499999998544808E-2</v>
      </c>
      <c r="F3">
        <f t="shared" ref="F3:F4" si="5">D3-B3+1</f>
        <v>17</v>
      </c>
      <c r="G3" s="2">
        <f t="shared" ref="G3:G4" si="6">F3/(E3*24*60)</f>
        <v>0.31481481482703122</v>
      </c>
      <c r="H3" s="2">
        <f t="shared" ref="H3:H4" si="7">G3*60</f>
        <v>18.888888889621875</v>
      </c>
      <c r="I3" s="2">
        <f>Sheet2!$B$25/MEDIAN($H$2:H3)</f>
        <v>18.336798337178053</v>
      </c>
      <c r="J3" s="2">
        <f>Sheet2!$B$25/AVERAGE($H$2:H3)</f>
        <v>18.336798337178053</v>
      </c>
    </row>
    <row r="4" spans="1:10" x14ac:dyDescent="0.25">
      <c r="A4" s="12">
        <v>42951.041666666664</v>
      </c>
      <c r="B4">
        <v>32</v>
      </c>
      <c r="C4" s="12">
        <v>42951.081944444442</v>
      </c>
      <c r="D4">
        <v>67</v>
      </c>
      <c r="E4" s="11">
        <f t="shared" si="4"/>
        <v>4.0277777778101154E-2</v>
      </c>
      <c r="F4">
        <f t="shared" si="5"/>
        <v>36</v>
      </c>
      <c r="G4" s="2">
        <f t="shared" si="6"/>
        <v>0.62068965516743047</v>
      </c>
      <c r="H4" s="2">
        <f t="shared" si="7"/>
        <v>37.241379310045829</v>
      </c>
      <c r="I4" s="2">
        <f>Sheet2!$B$25/MEDIAN($H$2:H4)</f>
        <v>18.148148149581782</v>
      </c>
      <c r="J4" s="2">
        <f>Sheet2!$B$25/AVERAGE($H$2:H4)</f>
        <v>13.922778241664286</v>
      </c>
    </row>
    <row r="5" spans="1:10" x14ac:dyDescent="0.25">
      <c r="A5" s="12">
        <v>42957.981249999997</v>
      </c>
      <c r="B5">
        <v>68</v>
      </c>
      <c r="C5" s="12">
        <v>42958.018055555556</v>
      </c>
      <c r="D5">
        <v>91</v>
      </c>
      <c r="E5" s="11">
        <f t="shared" ref="E5" si="8">C5-A5</f>
        <v>3.680555555911269E-2</v>
      </c>
      <c r="F5">
        <f t="shared" ref="F5" si="9">D5-B5+1</f>
        <v>24</v>
      </c>
      <c r="G5" s="2">
        <f t="shared" ref="G5" si="10">F5/(E5*24*60)</f>
        <v>0.45283018863548075</v>
      </c>
      <c r="H5" s="2">
        <f t="shared" ref="H5" si="11">G5*60</f>
        <v>27.169811318128843</v>
      </c>
      <c r="I5" s="2">
        <f>Sheet2!$B$25/MEDIAN($H$2:H5)</f>
        <v>15.068175226179065</v>
      </c>
      <c r="J5" s="2">
        <f>Sheet2!$B$25/AVERAGE($H$2:H5)</f>
        <v>13.647113777783904</v>
      </c>
    </row>
    <row r="6" spans="1:10" x14ac:dyDescent="0.25">
      <c r="A6" s="12">
        <v>42958.626388888886</v>
      </c>
      <c r="B6">
        <v>92</v>
      </c>
      <c r="C6" s="12">
        <v>42958.663194444445</v>
      </c>
      <c r="D6">
        <v>96</v>
      </c>
      <c r="E6" s="11">
        <f t="shared" ref="E6" si="12">C6-A6</f>
        <v>3.680555555911269E-2</v>
      </c>
      <c r="F6">
        <f t="shared" ref="F6" si="13">D6-B6+1</f>
        <v>5</v>
      </c>
      <c r="G6" s="2">
        <f t="shared" ref="G6" si="14">F6/(E6*24*60)</f>
        <v>9.4339622632391817E-2</v>
      </c>
      <c r="H6" s="2">
        <f t="shared" ref="H6" si="15">G6*60</f>
        <v>5.660377357943509</v>
      </c>
      <c r="I6" s="2">
        <f>Sheet2!$B$25/MEDIAN($H$2:H6)</f>
        <v>18.148148149581782</v>
      </c>
      <c r="J6" s="2">
        <f>Sheet2!$B$25/AVERAGE($H$2:H6)</f>
        <v>16.166853582418373</v>
      </c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tabSelected="1" workbookViewId="0">
      <selection activeCell="B26" sqref="B26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350</v>
      </c>
    </row>
    <row r="26" spans="1:2" x14ac:dyDescent="0.25">
      <c r="A26" t="s">
        <v>20</v>
      </c>
      <c r="B26">
        <f>MAX(Sheet1!D2:D1000)</f>
        <v>96</v>
      </c>
    </row>
    <row r="27" spans="1:2" x14ac:dyDescent="0.25">
      <c r="A27" t="s">
        <v>21</v>
      </c>
      <c r="B27" s="4">
        <f>B26/B25*100</f>
        <v>27.428571428571431</v>
      </c>
    </row>
    <row r="28" spans="1:2" x14ac:dyDescent="0.25">
      <c r="A28" t="s">
        <v>16</v>
      </c>
      <c r="B28">
        <f>B25-B26</f>
        <v>254</v>
      </c>
    </row>
    <row r="29" spans="1:2" x14ac:dyDescent="0.25">
      <c r="A29" t="s">
        <v>14</v>
      </c>
      <c r="B29" s="4">
        <f>B28/B25*100</f>
        <v>72.571428571428569</v>
      </c>
    </row>
    <row r="30" spans="1:2" x14ac:dyDescent="0.25">
      <c r="A30" t="s">
        <v>13</v>
      </c>
      <c r="B30" s="4">
        <f>B25/H38</f>
        <v>18.148148149581782</v>
      </c>
    </row>
    <row r="31" spans="1:2" x14ac:dyDescent="0.25">
      <c r="A31" s="3" t="s">
        <v>12</v>
      </c>
      <c r="B31" s="4">
        <f>B25/H39</f>
        <v>16.166853582418373</v>
      </c>
    </row>
    <row r="32" spans="1:2" x14ac:dyDescent="0.25">
      <c r="A32" t="s">
        <v>11</v>
      </c>
      <c r="B32" s="2">
        <f>ABS(B30-B31)</f>
        <v>1.9812945671634097</v>
      </c>
    </row>
    <row r="33" spans="1:8" x14ac:dyDescent="0.25">
      <c r="A33" t="s">
        <v>10</v>
      </c>
      <c r="B33" s="2">
        <f>B28/H38</f>
        <v>13.17037037141078</v>
      </c>
    </row>
    <row r="34" spans="1:8" x14ac:dyDescent="0.25">
      <c r="A34" t="s">
        <v>9</v>
      </c>
      <c r="B34" s="2">
        <f>B28/H39</f>
        <v>11.73251659981219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3.680555555911269E-2</v>
      </c>
      <c r="F36" s="4">
        <f>MIN(Sheet1!F2:F1000)</f>
        <v>5</v>
      </c>
      <c r="G36" s="4">
        <f>MIN(Sheet1!G2:G1000)</f>
        <v>9.4339622632391817E-2</v>
      </c>
      <c r="H36" s="4">
        <f>MIN(Sheet1!H2:H1000)</f>
        <v>5.660377357943509</v>
      </c>
    </row>
    <row r="37" spans="1:8" x14ac:dyDescent="0.25">
      <c r="D37" t="s">
        <v>3</v>
      </c>
      <c r="E37" s="11">
        <f>MAX(Sheet1!E2:E1000)</f>
        <v>4.0277777778101154E-2</v>
      </c>
      <c r="F37" s="4">
        <f>MAX(Sheet1!F2:F1000)</f>
        <v>36</v>
      </c>
      <c r="G37" s="4">
        <f>MAX(Sheet1!G2:G1000)</f>
        <v>0.62068965516743047</v>
      </c>
      <c r="H37" s="4">
        <f>MAX(Sheet1!H2:H1000)</f>
        <v>37.241379310045829</v>
      </c>
    </row>
    <row r="38" spans="1:8" x14ac:dyDescent="0.25">
      <c r="D38" t="s">
        <v>2</v>
      </c>
      <c r="E38" s="11">
        <f>MEDIAN(Sheet1!E2:E1000)</f>
        <v>3.7499999998544808E-2</v>
      </c>
      <c r="F38" s="4">
        <f>MEDIAN(Sheet1!F2:F1000)</f>
        <v>18</v>
      </c>
      <c r="G38" s="4">
        <f>MEDIAN(Sheet1!G2:G1000)</f>
        <v>0.32142857140317982</v>
      </c>
      <c r="H38" s="4">
        <f>MEDIAN(Sheet1!H2:H1000)</f>
        <v>19.285714284190789</v>
      </c>
    </row>
    <row r="39" spans="1:8" x14ac:dyDescent="0.25">
      <c r="D39" t="s">
        <v>1</v>
      </c>
      <c r="E39" s="11">
        <f>AVERAGE(Sheet1!E2:E1000)</f>
        <v>3.8055555557366463E-2</v>
      </c>
      <c r="F39" s="4">
        <f>AVERAGE(Sheet1!F2:F1000)</f>
        <v>20</v>
      </c>
      <c r="G39" s="4">
        <f>AVERAGE(Sheet1!G2:G1000)</f>
        <v>0.36082057053310279</v>
      </c>
      <c r="H39" s="4">
        <f>AVERAGE(Sheet1!H2:H1000)</f>
        <v>21.649234231986167</v>
      </c>
    </row>
    <row r="40" spans="1:8" x14ac:dyDescent="0.25">
      <c r="D40" t="s">
        <v>0</v>
      </c>
      <c r="E40" s="3" t="str">
        <f>TEXT(SUM(Sheet1!E2:E1000), "d:h:mm:ss")</f>
        <v>0:4:34:00</v>
      </c>
      <c r="F40" s="4">
        <f>SUM(Sheet1!F2:F1000)</f>
        <v>100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2017-08-18T03:34:29Z</dcterms:modified>
</cp:coreProperties>
</file>