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525" windowWidth="27555" windowHeight="12180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6" i="4" l="1"/>
  <c r="E6" i="4"/>
  <c r="G6" i="4" l="1"/>
  <c r="H6" i="4" s="1"/>
  <c r="I6" i="4" s="1"/>
  <c r="F5" i="4"/>
  <c r="E5" i="4"/>
  <c r="F4" i="4"/>
  <c r="E4" i="4"/>
  <c r="F3" i="4"/>
  <c r="E3" i="4"/>
  <c r="J6" i="4" l="1"/>
  <c r="G5" i="4"/>
  <c r="H5" i="4" s="1"/>
  <c r="I5" i="4"/>
  <c r="J5" i="4"/>
  <c r="G4" i="4"/>
  <c r="H4" i="4" s="1"/>
  <c r="I4" i="4" s="1"/>
  <c r="G3" i="4"/>
  <c r="H3" i="4" s="1"/>
  <c r="I3" i="4" s="1"/>
  <c r="B26" i="2"/>
  <c r="B27" i="2" s="1"/>
  <c r="J4" i="4" l="1"/>
  <c r="J3" i="4"/>
  <c r="B28" i="2"/>
  <c r="E2" i="4" l="1"/>
  <c r="E40" i="2" s="1"/>
  <c r="F2" i="4"/>
  <c r="F40" i="2" s="1"/>
  <c r="E36" i="2"/>
  <c r="F39" i="2" l="1"/>
  <c r="F36" i="2"/>
  <c r="F37" i="2"/>
  <c r="F38" i="2"/>
  <c r="G2" i="4"/>
  <c r="H2" i="4" s="1"/>
  <c r="E37" i="2"/>
  <c r="E39" i="2"/>
  <c r="E38" i="2"/>
  <c r="B29" i="2"/>
  <c r="G36" i="2" l="1"/>
  <c r="J2" i="4"/>
  <c r="G37" i="2"/>
  <c r="G39" i="2"/>
  <c r="G38" i="2"/>
  <c r="I2" i="4"/>
  <c r="H38" i="2" l="1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<sst xmlns="http://schemas.openxmlformats.org/spreadsheetml/2006/main" count="29" uniqueCount="22">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</sst>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15.691666666927631</c:v>
                </c:pt>
                <c:pt idx="1">
                  <c:v>10.979308565698313</c:v>
                </c:pt>
                <c:pt idx="2">
                  <c:v>12.443537415264231</c:v>
                </c:pt>
                <c:pt idx="3">
                  <c:v>10.060577742268565</c:v>
                </c:pt>
                <c:pt idx="4">
                  <c:v>8.5590909092332534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15.691666666927631</c:v>
                </c:pt>
                <c:pt idx="1">
                  <c:v>10.979308565698313</c:v>
                </c:pt>
                <c:pt idx="2">
                  <c:v>11.427533862700878</c:v>
                </c:pt>
                <c:pt idx="3">
                  <c:v>9.1139502486659758</c:v>
                </c:pt>
                <c:pt idx="4">
                  <c:v>8.9972968738382235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33376"/>
        <c:axId val="73561728"/>
      </c:lineChart>
      <c:catAx>
        <c:axId val="569333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73561728"/>
        <c:crosses val="autoZero"/>
        <c:auto val="1"/>
        <c:lblAlgn val="ctr"/>
        <c:lblOffset val="100"/>
        <c:noMultiLvlLbl val="0"/>
      </c:catAx>
      <c:valAx>
        <c:axId val="7356172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69333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C7" sqref="C7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42749.9375</v>
      </c>
      <c r="B2">
        <v>1</v>
      </c>
      <c r="C2" s="12">
        <v>42750.025000000001</v>
      </c>
      <c r="D2">
        <v>36</v>
      </c>
      <c r="E2" s="11">
        <f t="shared" ref="E2:E9" si="0">C2-A2</f>
        <v>8.7500000001455192E-2</v>
      </c>
      <c r="F2">
        <f t="shared" ref="F2:F9" si="1">D2-B2+1</f>
        <v>36</v>
      </c>
      <c r="G2" s="2">
        <f t="shared" ref="G2:G9" si="2">F2/(E2*24*60)</f>
        <v>0.28571428570953405</v>
      </c>
      <c r="H2" s="2">
        <f t="shared" ref="H2:H9" si="3">G2*60</f>
        <v>17.142857142572044</v>
      </c>
      <c r="I2" s="2">
        <f>Sheet2!$B$25/MEDIAN($H$2:H2)</f>
        <v>15.691666666927631</v>
      </c>
      <c r="J2" s="2">
        <f>Sheet2!$B$25/AVERAGE($H$2:H2)</f>
        <v>15.691666666927631</v>
      </c>
    </row>
    <row r="3" spans="1:10" x14ac:dyDescent="0.25">
      <c r="A3" s="12">
        <v>42754.78125</v>
      </c>
      <c r="B3">
        <v>37</v>
      </c>
      <c r="C3" s="12">
        <v>42754.859722222223</v>
      </c>
      <c r="D3">
        <v>96</v>
      </c>
      <c r="E3" s="11">
        <f t="shared" ref="E3" si="4">C3-A3</f>
        <v>7.8472222223354038E-2</v>
      </c>
      <c r="F3">
        <f t="shared" ref="F3" si="5">D3-B3+1</f>
        <v>60</v>
      </c>
      <c r="G3" s="2">
        <f t="shared" ref="G3" si="6">F3/(E3*24*60)</f>
        <v>0.53097345131977536</v>
      </c>
      <c r="H3" s="2">
        <f t="shared" ref="H3" si="7">G3*60</f>
        <v>31.85840707918652</v>
      </c>
      <c r="I3" s="2">
        <f>Sheet2!$B$25/MEDIAN($H$2:H3)</f>
        <v>10.979308565698313</v>
      </c>
      <c r="J3" s="2">
        <f>Sheet2!$B$25/AVERAGE($H$2:H3)</f>
        <v>10.979308565698313</v>
      </c>
    </row>
    <row r="4" spans="1:10" x14ac:dyDescent="0.25">
      <c r="A4" s="12">
        <v>42755.861111111109</v>
      </c>
      <c r="B4">
        <v>97</v>
      </c>
      <c r="C4" s="12">
        <v>42755.955555555556</v>
      </c>
      <c r="D4">
        <v>145</v>
      </c>
      <c r="E4" s="11">
        <f t="shared" ref="E4" si="8">C4-A4</f>
        <v>9.4444444446708076E-2</v>
      </c>
      <c r="F4">
        <f t="shared" ref="F4" si="9">D4-B4+1</f>
        <v>49</v>
      </c>
      <c r="G4" s="2">
        <f t="shared" ref="G4" si="10">F4/(E4*24*60)</f>
        <v>0.36029411763842334</v>
      </c>
      <c r="H4" s="2">
        <f t="shared" ref="H4" si="11">G4*60</f>
        <v>21.617647058305401</v>
      </c>
      <c r="I4" s="2">
        <f>Sheet2!$B$25/MEDIAN($H$2:H4)</f>
        <v>12.443537415264231</v>
      </c>
      <c r="J4" s="2">
        <f>Sheet2!$B$25/AVERAGE($H$2:H4)</f>
        <v>11.427533862700878</v>
      </c>
    </row>
    <row r="5" spans="1:10" x14ac:dyDescent="0.25">
      <c r="A5" s="12">
        <v>42756.861111111109</v>
      </c>
      <c r="B5">
        <v>146</v>
      </c>
      <c r="C5" s="12">
        <v>42756.950694444444</v>
      </c>
      <c r="D5">
        <v>247</v>
      </c>
      <c r="E5" s="11">
        <f t="shared" ref="E5" si="12">C5-A5</f>
        <v>8.9583333334303461E-2</v>
      </c>
      <c r="F5">
        <f t="shared" ref="F5" si="13">D5-B5+1</f>
        <v>102</v>
      </c>
      <c r="G5" s="2">
        <f t="shared" ref="G5" si="14">F5/(E5*24*60)</f>
        <v>0.79069767441004191</v>
      </c>
      <c r="H5" s="2">
        <f t="shared" ref="H5" si="15">G5*60</f>
        <v>47.441860464602513</v>
      </c>
      <c r="I5" s="2">
        <f>Sheet2!$B$25/MEDIAN($H$2:H5)</f>
        <v>10.060577742268565</v>
      </c>
      <c r="J5" s="2">
        <f>Sheet2!$B$25/AVERAGE($H$2:H5)</f>
        <v>9.1139502486659758</v>
      </c>
    </row>
    <row r="6" spans="1:10" x14ac:dyDescent="0.25">
      <c r="A6" s="12">
        <v>42760.680555555555</v>
      </c>
      <c r="B6">
        <v>248</v>
      </c>
      <c r="C6" s="12">
        <v>42760.709722222222</v>
      </c>
      <c r="D6">
        <v>269</v>
      </c>
      <c r="E6" s="11">
        <f t="shared" ref="E6" si="16">C6-A6</f>
        <v>2.9166666667151731E-2</v>
      </c>
      <c r="F6">
        <f t="shared" ref="F6" si="17">D6-B6+1</f>
        <v>22</v>
      </c>
      <c r="G6" s="2">
        <f t="shared" ref="G6" si="18">F6/(E6*24*60)</f>
        <v>0.52380952380081247</v>
      </c>
      <c r="H6" s="2">
        <f t="shared" ref="H6" si="19">G6*60</f>
        <v>31.428571428048748</v>
      </c>
      <c r="I6" s="2">
        <f>Sheet2!$B$25/MEDIAN($H$2:H6)</f>
        <v>8.5590909092332534</v>
      </c>
      <c r="J6" s="2">
        <f>Sheet2!$B$25/AVERAGE($H$2:H6)</f>
        <v>8.9972968738382235</v>
      </c>
    </row>
    <row r="7" spans="1:10" x14ac:dyDescent="0.25">
      <c r="A7" s="12"/>
      <c r="C7" s="12"/>
      <c r="I7" s="2"/>
      <c r="J7" s="2"/>
    </row>
    <row r="8" spans="1:10" x14ac:dyDescent="0.25">
      <c r="A8" s="12"/>
      <c r="C8" s="12"/>
      <c r="I8" s="2"/>
      <c r="J8" s="2"/>
    </row>
    <row r="9" spans="1:10" x14ac:dyDescent="0.25">
      <c r="A9" s="12"/>
      <c r="C9" s="12"/>
      <c r="I9" s="2"/>
      <c r="J9" s="2"/>
    </row>
    <row r="10" spans="1:10" x14ac:dyDescent="0.25">
      <c r="A10" s="12"/>
      <c r="B10" s="10"/>
      <c r="C10" s="12"/>
      <c r="D10" s="10"/>
      <c r="I10" s="2"/>
      <c r="J10" s="2"/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B26" sqref="B26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269</v>
      </c>
    </row>
    <row r="26" spans="1:2" x14ac:dyDescent="0.25">
      <c r="A26" t="s">
        <v>20</v>
      </c>
      <c r="B26">
        <f>MAX(Sheet1!D2:D1000)</f>
        <v>269</v>
      </c>
    </row>
    <row r="27" spans="1:2" x14ac:dyDescent="0.25">
      <c r="A27" t="s">
        <v>21</v>
      </c>
      <c r="B27" s="4">
        <f>B26/B25*100</f>
        <v>100</v>
      </c>
    </row>
    <row r="28" spans="1:2" x14ac:dyDescent="0.25">
      <c r="A28" t="s">
        <v>16</v>
      </c>
      <c r="B28">
        <f>B25-B26</f>
        <v>0</v>
      </c>
    </row>
    <row r="29" spans="1:2" x14ac:dyDescent="0.25">
      <c r="A29" t="s">
        <v>14</v>
      </c>
      <c r="B29" s="4">
        <f>B28/B25*100</f>
        <v>0</v>
      </c>
    </row>
    <row r="30" spans="1:2" x14ac:dyDescent="0.25">
      <c r="A30" t="s">
        <v>13</v>
      </c>
      <c r="B30" s="4">
        <f>B25/H38</f>
        <v>8.5590909092332534</v>
      </c>
    </row>
    <row r="31" spans="1:2" x14ac:dyDescent="0.25">
      <c r="A31" s="3" t="s">
        <v>12</v>
      </c>
      <c r="B31" s="4">
        <f>B25/H39</f>
        <v>8.9972968738382235</v>
      </c>
    </row>
    <row r="32" spans="1:2" x14ac:dyDescent="0.25">
      <c r="A32" t="s">
        <v>11</v>
      </c>
      <c r="B32" s="2">
        <f>ABS(B30-B31)</f>
        <v>0.43820596460497008</v>
      </c>
    </row>
    <row r="33" spans="1:8" x14ac:dyDescent="0.25">
      <c r="A33" t="s">
        <v>10</v>
      </c>
      <c r="B33" s="2">
        <f>B28/H38</f>
        <v>0</v>
      </c>
    </row>
    <row r="34" spans="1:8" x14ac:dyDescent="0.25">
      <c r="A34" t="s">
        <v>9</v>
      </c>
      <c r="B34" s="2">
        <f>B28/H39</f>
        <v>0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2.9166666667151731E-2</v>
      </c>
      <c r="F36" s="4">
        <f>MIN(Sheet1!F2:F1000)</f>
        <v>22</v>
      </c>
      <c r="G36" s="4">
        <f>MIN(Sheet1!G2:G1000)</f>
        <v>0.28571428570953405</v>
      </c>
      <c r="H36" s="4">
        <f>MIN(Sheet1!H2:H1000)</f>
        <v>17.142857142572044</v>
      </c>
    </row>
    <row r="37" spans="1:8" x14ac:dyDescent="0.25">
      <c r="D37" t="s">
        <v>3</v>
      </c>
      <c r="E37" s="11">
        <f>MAX(Sheet1!E2:E1000)</f>
        <v>9.4444444446708076E-2</v>
      </c>
      <c r="F37" s="4">
        <f>MAX(Sheet1!F2:F1000)</f>
        <v>102</v>
      </c>
      <c r="G37" s="4">
        <f>MAX(Sheet1!G2:G1000)</f>
        <v>0.79069767441004191</v>
      </c>
      <c r="H37" s="4">
        <f>MAX(Sheet1!H2:H1000)</f>
        <v>47.441860464602513</v>
      </c>
    </row>
    <row r="38" spans="1:8" x14ac:dyDescent="0.25">
      <c r="D38" t="s">
        <v>2</v>
      </c>
      <c r="E38" s="11">
        <f>MEDIAN(Sheet1!E2:E1000)</f>
        <v>8.7500000001455192E-2</v>
      </c>
      <c r="F38" s="4">
        <f>MEDIAN(Sheet1!F2:F1000)</f>
        <v>49</v>
      </c>
      <c r="G38" s="4">
        <f>MEDIAN(Sheet1!G2:G1000)</f>
        <v>0.52380952380081247</v>
      </c>
      <c r="H38" s="4">
        <f>MEDIAN(Sheet1!H2:H1000)</f>
        <v>31.428571428048748</v>
      </c>
    </row>
    <row r="39" spans="1:8" x14ac:dyDescent="0.25">
      <c r="D39" t="s">
        <v>1</v>
      </c>
      <c r="E39" s="11">
        <f>AVERAGE(Sheet1!E2:E1000)</f>
        <v>7.5833333334594494E-2</v>
      </c>
      <c r="F39" s="4">
        <f>AVERAGE(Sheet1!F2:F1000)</f>
        <v>53.8</v>
      </c>
      <c r="G39" s="4">
        <f>AVERAGE(Sheet1!G2:G1000)</f>
        <v>0.49829781057571737</v>
      </c>
      <c r="H39" s="4">
        <f>AVERAGE(Sheet1!H2:H1000)</f>
        <v>29.897868634543045</v>
      </c>
    </row>
    <row r="40" spans="1:8" x14ac:dyDescent="0.25">
      <c r="D40" t="s">
        <v>0</v>
      </c>
      <c r="E40" s="3" t="str">
        <f>TEXT(SUM(Sheet1!E2:E1000), "d:h:mm:ss")</f>
        <v>0:9:06:00</v>
      </c>
      <c r="F40" s="4">
        <f>SUM(Sheet1!F2:F1000)</f>
        <v>269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2017-01-25T22:02:39Z</dcterms:modified>
</cp:coreProperties>
</file>