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25" windowWidth="27555" windowHeight="1188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4" l="1"/>
  <c r="E16" i="4"/>
  <c r="F15" i="4"/>
  <c r="E15" i="4"/>
  <c r="F14" i="4"/>
  <c r="E14" i="4"/>
  <c r="F13" i="4"/>
  <c r="E13" i="4"/>
  <c r="F12" i="4"/>
  <c r="E12" i="4"/>
  <c r="F11" i="4"/>
  <c r="E11" i="4"/>
  <c r="G16" i="4" l="1"/>
  <c r="H16" i="4" s="1"/>
  <c r="J16" i="4" s="1"/>
  <c r="I16" i="4"/>
  <c r="G15" i="4"/>
  <c r="H15" i="4" s="1"/>
  <c r="J15" i="4" s="1"/>
  <c r="I15" i="4"/>
  <c r="G14" i="4"/>
  <c r="H14" i="4" s="1"/>
  <c r="I14" i="4"/>
  <c r="J14" i="4"/>
  <c r="G13" i="4"/>
  <c r="H13" i="4" s="1"/>
  <c r="J13" i="4"/>
  <c r="I13" i="4"/>
  <c r="G12" i="4"/>
  <c r="H12" i="4" s="1"/>
  <c r="J12" i="4" s="1"/>
  <c r="G11" i="4"/>
  <c r="H11" i="4" s="1"/>
  <c r="J11" i="4"/>
  <c r="I11" i="4"/>
  <c r="I12" i="4" l="1"/>
  <c r="F10" i="4" l="1"/>
  <c r="E10" i="4"/>
  <c r="F9" i="4"/>
  <c r="E9" i="4"/>
  <c r="G10" i="4" l="1"/>
  <c r="H10" i="4" s="1"/>
  <c r="I10" i="4" s="1"/>
  <c r="G9" i="4"/>
  <c r="H9" i="4" s="1"/>
  <c r="I9" i="4" s="1"/>
  <c r="J10" i="4" l="1"/>
  <c r="J9" i="4"/>
  <c r="F8" i="4" l="1"/>
  <c r="E8" i="4"/>
  <c r="G8" i="4" l="1"/>
  <c r="H8" i="4" s="1"/>
  <c r="J8" i="4"/>
  <c r="I8" i="4"/>
  <c r="F7" i="4" l="1"/>
  <c r="E7" i="4"/>
  <c r="G7" i="4" l="1"/>
  <c r="H7" i="4" s="1"/>
  <c r="J7" i="4" s="1"/>
  <c r="I7" i="4"/>
  <c r="F6" i="4" l="1"/>
  <c r="E6" i="4"/>
  <c r="G6" i="4" l="1"/>
  <c r="H6" i="4" s="1"/>
  <c r="J6" i="4" s="1"/>
  <c r="I6" i="4"/>
  <c r="F5" i="4" l="1"/>
  <c r="E5" i="4"/>
  <c r="G5" i="4" l="1"/>
  <c r="H5" i="4" s="1"/>
  <c r="J5" i="4"/>
  <c r="I5" i="4"/>
  <c r="F4" i="4"/>
  <c r="E4" i="4"/>
  <c r="G4" i="4" l="1"/>
  <c r="H4" i="4" s="1"/>
  <c r="J4" i="4"/>
  <c r="I4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F36" i="2" l="1"/>
  <c r="F37" i="2"/>
  <c r="F38" i="2"/>
  <c r="F39" i="2"/>
  <c r="G2" i="4"/>
  <c r="H2" i="4" s="1"/>
  <c r="E37" i="2"/>
  <c r="E39" i="2"/>
  <c r="E36" i="2"/>
  <c r="E38" i="2"/>
  <c r="B29" i="2"/>
  <c r="J2" i="4" l="1"/>
  <c r="H38" i="2"/>
  <c r="H36" i="2"/>
  <c r="H39" i="2"/>
  <c r="H37" i="2"/>
  <c r="G38" i="2"/>
  <c r="G36" i="2"/>
  <c r="G39" i="2"/>
  <c r="G37" i="2"/>
  <c r="I2" i="4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<sst xmlns="http://schemas.openxmlformats.org/spreadsheetml/2006/main" count="29" uniqueCount="22">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</sst>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Sheet1!$I$2:$I$15</c:f>
              <c:numCache>
                <c:formatCode>0.000</c:formatCode>
                <c:ptCount val="14"/>
                <c:pt idx="0">
                  <c:v>7.3000000000586089</c:v>
                </c:pt>
                <c:pt idx="1">
                  <c:v>8.7010101012737078</c:v>
                </c:pt>
                <c:pt idx="2">
                  <c:v>10.767500000679865</c:v>
                </c:pt>
                <c:pt idx="3">
                  <c:v>11.455856277355782</c:v>
                </c:pt>
                <c:pt idx="4">
                  <c:v>12.238235295767319</c:v>
                </c:pt>
                <c:pt idx="5">
                  <c:v>15.607056581482382</c:v>
                </c:pt>
                <c:pt idx="6">
                  <c:v>17.773913041556902</c:v>
                </c:pt>
                <c:pt idx="7">
                  <c:v>16.193014043321533</c:v>
                </c:pt>
                <c:pt idx="8">
                  <c:v>15.44230769263455</c:v>
                </c:pt>
                <c:pt idx="9">
                  <c:v>16.020651032349591</c:v>
                </c:pt>
                <c:pt idx="10">
                  <c:v>16.64399999918416</c:v>
                </c:pt>
                <c:pt idx="11">
                  <c:v>17.190409441676177</c:v>
                </c:pt>
                <c:pt idx="12">
                  <c:v>16.64399999918416</c:v>
                </c:pt>
                <c:pt idx="13">
                  <c:v>16.020651032349591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Sheet1!$J$2:$J$15</c:f>
              <c:numCache>
                <c:formatCode>0.000</c:formatCode>
                <c:ptCount val="14"/>
                <c:pt idx="0">
                  <c:v>7.3000000000586089</c:v>
                </c:pt>
                <c:pt idx="1">
                  <c:v>8.7010101012737078</c:v>
                </c:pt>
                <c:pt idx="2">
                  <c:v>9.6286704149888536</c:v>
                </c:pt>
                <c:pt idx="3">
                  <c:v>11.394708749794196</c:v>
                </c:pt>
                <c:pt idx="4">
                  <c:v>12.579370773439967</c:v>
                </c:pt>
                <c:pt idx="5">
                  <c:v>14.425968205416158</c:v>
                </c:pt>
                <c:pt idx="6">
                  <c:v>14.824890866532822</c:v>
                </c:pt>
                <c:pt idx="7">
                  <c:v>14.830560585283145</c:v>
                </c:pt>
                <c:pt idx="8">
                  <c:v>14.896128386507913</c:v>
                </c:pt>
                <c:pt idx="9">
                  <c:v>15.054220459285157</c:v>
                </c:pt>
                <c:pt idx="10">
                  <c:v>15.338760993593462</c:v>
                </c:pt>
                <c:pt idx="11">
                  <c:v>15.646378207289747</c:v>
                </c:pt>
                <c:pt idx="12">
                  <c:v>15.473105611879173</c:v>
                </c:pt>
                <c:pt idx="13">
                  <c:v>14.327325345873341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768"/>
        <c:axId val="65041472"/>
      </c:lineChart>
      <c:catAx>
        <c:axId val="50080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5041472"/>
        <c:crosses val="autoZero"/>
        <c:auto val="1"/>
        <c:lblAlgn val="ctr"/>
        <c:lblOffset val="100"/>
        <c:noMultiLvlLbl val="0"/>
      </c:catAx>
      <c:valAx>
        <c:axId val="650414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080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O17" sqref="O17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42663.646527777775</v>
      </c>
      <c r="B2">
        <v>1</v>
      </c>
      <c r="C2" s="12">
        <v>42663.686805555553</v>
      </c>
      <c r="D2">
        <v>58</v>
      </c>
      <c r="E2" s="11">
        <f t="shared" ref="E2" si="0">C2-A2</f>
        <v>4.0277777778101154E-2</v>
      </c>
      <c r="F2">
        <f t="shared" ref="F2" si="1">D2-B2+1</f>
        <v>58</v>
      </c>
      <c r="G2" s="2">
        <f t="shared" ref="G2" si="2">F2/(E2*24*60)</f>
        <v>0.99999999999197131</v>
      </c>
      <c r="H2" s="2">
        <f t="shared" ref="H2" si="3">G2*60</f>
        <v>59.99999999951828</v>
      </c>
      <c r="I2" s="2">
        <f>Sheet2!$B$25/MEDIAN($H$2:H2)</f>
        <v>7.3000000000586089</v>
      </c>
      <c r="J2" s="2">
        <f>Sheet2!$B$25/AVERAGE($H$2:H2)</f>
        <v>7.3000000000586089</v>
      </c>
    </row>
    <row r="3" spans="1:10" x14ac:dyDescent="0.25">
      <c r="A3" s="12">
        <v>42664.84375</v>
      </c>
      <c r="B3">
        <v>59</v>
      </c>
      <c r="C3" s="12">
        <v>42664.884722222225</v>
      </c>
      <c r="D3">
        <v>98</v>
      </c>
      <c r="E3" s="11">
        <f t="shared" ref="E3" si="4">C3-A3</f>
        <v>4.0972222224809229E-2</v>
      </c>
      <c r="F3">
        <f t="shared" ref="F3" si="5">D3-B3+1</f>
        <v>40</v>
      </c>
      <c r="G3" s="2">
        <f t="shared" ref="G3" si="6">F3/(E3*24*60)</f>
        <v>0.67796610165210813</v>
      </c>
      <c r="H3" s="2">
        <f t="shared" ref="H3" si="7">G3*60</f>
        <v>40.677966099126486</v>
      </c>
      <c r="I3" s="2">
        <f>Sheet2!$B$25/MEDIAN($H$2:H3)</f>
        <v>8.7010101012737078</v>
      </c>
      <c r="J3" s="2">
        <f>Sheet2!$B$25/AVERAGE($H$2:H3)</f>
        <v>8.7010101012737078</v>
      </c>
    </row>
    <row r="4" spans="1:10" x14ac:dyDescent="0.25">
      <c r="A4" s="12">
        <v>42671.041666666664</v>
      </c>
      <c r="B4">
        <v>99</v>
      </c>
      <c r="C4" s="12">
        <v>42671.081250000003</v>
      </c>
      <c r="D4">
        <v>132</v>
      </c>
      <c r="E4" s="11">
        <f t="shared" ref="E4" si="8">C4-A4</f>
        <v>3.9583333338669036E-2</v>
      </c>
      <c r="F4">
        <f t="shared" ref="F4" si="9">D4-B4+1</f>
        <v>34</v>
      </c>
      <c r="G4" s="2">
        <f t="shared" ref="G4" si="10">F4/(E4*24*60)</f>
        <v>0.59649122798977039</v>
      </c>
      <c r="H4" s="2">
        <f t="shared" ref="H4" si="11">G4*60</f>
        <v>35.789473679386226</v>
      </c>
      <c r="I4" s="2">
        <f>Sheet2!$B$25/MEDIAN($H$2:H4)</f>
        <v>10.767500000679865</v>
      </c>
      <c r="J4" s="2">
        <f>Sheet2!$B$25/AVERAGE($H$2:H4)</f>
        <v>9.6286704149888536</v>
      </c>
    </row>
    <row r="5" spans="1:10" x14ac:dyDescent="0.25">
      <c r="A5" s="12">
        <v>42678.024305555555</v>
      </c>
      <c r="B5">
        <v>133</v>
      </c>
      <c r="C5" s="12">
        <v>42678.06527777778</v>
      </c>
      <c r="D5">
        <v>149</v>
      </c>
      <c r="E5" s="11">
        <f t="shared" ref="E5" si="12">C5-A5</f>
        <v>4.0972222224809229E-2</v>
      </c>
      <c r="F5">
        <f t="shared" ref="F5" si="13">D5-B5+1</f>
        <v>17</v>
      </c>
      <c r="G5" s="2">
        <f t="shared" ref="G5" si="14">F5/(E5*24*60)</f>
        <v>0.28813559320214593</v>
      </c>
      <c r="H5" s="2">
        <f t="shared" ref="H5" si="15">G5*60</f>
        <v>17.288135592128757</v>
      </c>
      <c r="I5" s="2">
        <f>Sheet2!$B$25/MEDIAN($H$2:H5)</f>
        <v>11.455856277355782</v>
      </c>
      <c r="J5" s="2">
        <f>Sheet2!$B$25/AVERAGE($H$2:H5)</f>
        <v>11.394708749794196</v>
      </c>
    </row>
    <row r="6" spans="1:10" x14ac:dyDescent="0.25">
      <c r="A6" s="12">
        <v>42679.729166666664</v>
      </c>
      <c r="B6">
        <v>150</v>
      </c>
      <c r="C6" s="12">
        <v>42679.770138888889</v>
      </c>
      <c r="D6">
        <v>169</v>
      </c>
      <c r="E6" s="11">
        <f t="shared" ref="E6" si="16">C6-A6</f>
        <v>4.0972222224809229E-2</v>
      </c>
      <c r="F6">
        <f t="shared" ref="F6" si="17">D6-B6+1</f>
        <v>20</v>
      </c>
      <c r="G6" s="2">
        <f t="shared" ref="G6" si="18">F6/(E6*24*60)</f>
        <v>0.33898305082605407</v>
      </c>
      <c r="H6" s="2">
        <f t="shared" ref="H6" si="19">G6*60</f>
        <v>20.338983049563243</v>
      </c>
      <c r="I6" s="2">
        <f>Sheet2!$B$25/MEDIAN($H$2:H6)</f>
        <v>12.238235295767319</v>
      </c>
      <c r="J6" s="2">
        <f>Sheet2!$B$25/AVERAGE($H$2:H6)</f>
        <v>12.579370773439967</v>
      </c>
    </row>
    <row r="7" spans="1:10" x14ac:dyDescent="0.25">
      <c r="A7" s="12">
        <v>42680.691666666666</v>
      </c>
      <c r="B7">
        <v>170</v>
      </c>
      <c r="C7" s="12">
        <v>42680.727777777778</v>
      </c>
      <c r="D7">
        <v>176</v>
      </c>
      <c r="E7" s="11">
        <f t="shared" ref="E7" si="20">C7-A7</f>
        <v>3.6111111112404615E-2</v>
      </c>
      <c r="F7">
        <f t="shared" ref="F7" si="21">D7-B7+1</f>
        <v>7</v>
      </c>
      <c r="G7" s="2">
        <f t="shared" ref="G7" si="22">F7/(E7*24*60)</f>
        <v>0.13461538461056269</v>
      </c>
      <c r="H7" s="2">
        <f t="shared" ref="H7" si="23">G7*60</f>
        <v>8.0769230766337614</v>
      </c>
      <c r="I7" s="2">
        <f>Sheet2!$B$25/MEDIAN($H$2:H7)</f>
        <v>15.607056581482382</v>
      </c>
      <c r="J7" s="2">
        <f>Sheet2!$B$25/AVERAGE($H$2:H7)</f>
        <v>14.425968205416158</v>
      </c>
    </row>
    <row r="8" spans="1:10" x14ac:dyDescent="0.25">
      <c r="A8" s="12">
        <v>42684.607638888891</v>
      </c>
      <c r="B8">
        <v>177</v>
      </c>
      <c r="C8" s="12">
        <v>42684.646527777775</v>
      </c>
      <c r="D8">
        <v>199</v>
      </c>
      <c r="E8" s="11">
        <f t="shared" ref="E8" si="24">C8-A8</f>
        <v>3.8888888884685002E-2</v>
      </c>
      <c r="F8">
        <f t="shared" ref="F8" si="25">D8-B8+1</f>
        <v>23</v>
      </c>
      <c r="G8" s="2">
        <f t="shared" ref="G8" si="26">F8/(E8*24*60)</f>
        <v>0.41071428575868391</v>
      </c>
      <c r="H8" s="2">
        <f t="shared" ref="H8" si="27">G8*60</f>
        <v>24.642857145521035</v>
      </c>
      <c r="I8" s="2">
        <f>Sheet2!$B$25/MEDIAN($H$2:H8)</f>
        <v>17.773913041556902</v>
      </c>
      <c r="J8" s="2">
        <f>Sheet2!$B$25/AVERAGE($H$2:H8)</f>
        <v>14.824890866532822</v>
      </c>
    </row>
    <row r="9" spans="1:10" x14ac:dyDescent="0.25">
      <c r="A9" s="12">
        <v>42686.671527777777</v>
      </c>
      <c r="B9">
        <v>200</v>
      </c>
      <c r="C9" s="12">
        <v>42686.709722222222</v>
      </c>
      <c r="D9">
        <v>226</v>
      </c>
      <c r="E9" s="11">
        <f t="shared" ref="E9" si="28">C9-A9</f>
        <v>3.8194444445252884E-2</v>
      </c>
      <c r="F9">
        <f>D9-B9+1</f>
        <v>27</v>
      </c>
      <c r="G9" s="2">
        <f t="shared" ref="G9" si="29">F9/(E9*24*60)</f>
        <v>0.49090909089870011</v>
      </c>
      <c r="H9" s="2">
        <f t="shared" ref="H9" si="30">G9*60</f>
        <v>29.454545453922005</v>
      </c>
      <c r="I9" s="2">
        <f>Sheet2!$B$25/MEDIAN($H$2:H9)</f>
        <v>16.193014043321533</v>
      </c>
      <c r="J9" s="2">
        <f>Sheet2!$B$25/AVERAGE($H$2:H9)</f>
        <v>14.830560585283145</v>
      </c>
    </row>
    <row r="10" spans="1:10" x14ac:dyDescent="0.25">
      <c r="A10" s="12">
        <v>42691.645833333336</v>
      </c>
      <c r="B10">
        <v>227</v>
      </c>
      <c r="C10" s="12">
        <v>42691.684027777781</v>
      </c>
      <c r="D10">
        <v>252</v>
      </c>
      <c r="E10" s="11">
        <f t="shared" ref="E10" si="31">C10-A10</f>
        <v>3.8194444445252884E-2</v>
      </c>
      <c r="F10">
        <f>D10-B10+1</f>
        <v>26</v>
      </c>
      <c r="G10" s="2">
        <f t="shared" ref="G10" si="32">F10/(E10*24*60)</f>
        <v>0.47272727271726678</v>
      </c>
      <c r="H10" s="2">
        <f t="shared" ref="H10" si="33">G10*60</f>
        <v>28.363636363036008</v>
      </c>
      <c r="I10" s="2">
        <f>Sheet2!$B$25/MEDIAN($H$2:H10)</f>
        <v>15.44230769263455</v>
      </c>
      <c r="J10" s="2">
        <f>Sheet2!$B$25/AVERAGE($H$2:H10)</f>
        <v>14.896128386507913</v>
      </c>
    </row>
    <row r="11" spans="1:10" x14ac:dyDescent="0.25">
      <c r="A11" s="12">
        <v>42692.838888888888</v>
      </c>
      <c r="B11">
        <v>253</v>
      </c>
      <c r="C11" s="12">
        <v>42692.878472222219</v>
      </c>
      <c r="D11">
        <v>277</v>
      </c>
      <c r="E11" s="11">
        <f t="shared" ref="E11" si="34">C11-A11</f>
        <v>3.9583333331393078E-2</v>
      </c>
      <c r="F11">
        <f>D11-B11+1</f>
        <v>25</v>
      </c>
      <c r="G11" s="2">
        <f t="shared" ref="G11" si="35">F11/(E11*24*60)</f>
        <v>0.43859649124956884</v>
      </c>
      <c r="H11" s="2">
        <f t="shared" ref="H11" si="36">G11*60</f>
        <v>26.315789474974132</v>
      </c>
      <c r="I11" s="2">
        <f>Sheet2!$B$25/MEDIAN($H$2:H11)</f>
        <v>16.020651032349591</v>
      </c>
      <c r="J11" s="2">
        <f>Sheet2!$B$25/AVERAGE($H$2:H11)</f>
        <v>15.054220459285157</v>
      </c>
    </row>
    <row r="12" spans="1:10" x14ac:dyDescent="0.25">
      <c r="A12" s="12">
        <v>42693.878472222219</v>
      </c>
      <c r="B12">
        <v>278</v>
      </c>
      <c r="C12" s="12">
        <v>42693.918055555558</v>
      </c>
      <c r="D12">
        <v>299</v>
      </c>
      <c r="E12" s="11">
        <f t="shared" ref="E12" si="37">C12-A12</f>
        <v>3.9583333338669036E-2</v>
      </c>
      <c r="F12">
        <f>D12-B12+1</f>
        <v>22</v>
      </c>
      <c r="G12" s="2">
        <f t="shared" ref="G12" si="38">F12/(E12*24*60)</f>
        <v>0.38596491222867496</v>
      </c>
      <c r="H12" s="2">
        <f t="shared" ref="H12" si="39">G12*60</f>
        <v>23.157894733720497</v>
      </c>
      <c r="I12" s="2">
        <f>Sheet2!$B$25/MEDIAN($H$2:H12)</f>
        <v>16.64399999918416</v>
      </c>
      <c r="J12" s="2">
        <f>Sheet2!$B$25/AVERAGE($H$2:H12)</f>
        <v>15.338760993593462</v>
      </c>
    </row>
    <row r="13" spans="1:10" x14ac:dyDescent="0.25">
      <c r="A13" s="12">
        <v>42698.576388888891</v>
      </c>
      <c r="B13">
        <v>300</v>
      </c>
      <c r="C13" s="12">
        <v>42698.614583333336</v>
      </c>
      <c r="D13">
        <v>319</v>
      </c>
      <c r="E13" s="11">
        <f t="shared" ref="E13" si="40">C13-A13</f>
        <v>3.8194444445252884E-2</v>
      </c>
      <c r="F13">
        <f>D13-B13+1</f>
        <v>20</v>
      </c>
      <c r="G13" s="2">
        <f t="shared" ref="G13" si="41">F13/(E13*24*60)</f>
        <v>0.36363636362866675</v>
      </c>
      <c r="H13" s="2">
        <f t="shared" ref="H13" si="42">G13*60</f>
        <v>21.818181817720006</v>
      </c>
      <c r="I13" s="2">
        <f>Sheet2!$B$25/MEDIAN($H$2:H13)</f>
        <v>17.190409441676177</v>
      </c>
      <c r="J13" s="2">
        <f>Sheet2!$B$25/AVERAGE($H$2:H13)</f>
        <v>15.646378207289747</v>
      </c>
    </row>
    <row r="14" spans="1:10" x14ac:dyDescent="0.25">
      <c r="A14" s="12">
        <v>42698.614583333336</v>
      </c>
      <c r="B14">
        <v>320</v>
      </c>
      <c r="C14" s="12">
        <v>42698.654861111114</v>
      </c>
      <c r="D14">
        <v>350</v>
      </c>
      <c r="E14" s="11">
        <f t="shared" ref="E14" si="43">C14-A14</f>
        <v>4.0277777778101154E-2</v>
      </c>
      <c r="F14">
        <f>D14-B14+1</f>
        <v>31</v>
      </c>
      <c r="G14" s="2">
        <f t="shared" ref="G14" si="44">F14/(E14*24*60)</f>
        <v>0.53448275861639849</v>
      </c>
      <c r="H14" s="2">
        <f t="shared" ref="H14" si="45">G14*60</f>
        <v>32.068965516983909</v>
      </c>
      <c r="I14" s="2">
        <f>Sheet2!$B$25/MEDIAN($H$2:H14)</f>
        <v>16.64399999918416</v>
      </c>
      <c r="J14" s="2">
        <f>Sheet2!$B$25/AVERAGE($H$2:H14)</f>
        <v>15.473105611879173</v>
      </c>
    </row>
    <row r="15" spans="1:10" x14ac:dyDescent="0.25">
      <c r="A15" s="12">
        <v>42699.878472222219</v>
      </c>
      <c r="B15">
        <v>351</v>
      </c>
      <c r="C15" s="12">
        <v>42699.918749999997</v>
      </c>
      <c r="D15">
        <v>408</v>
      </c>
      <c r="E15" s="11">
        <f t="shared" ref="E15" si="46">C15-A15</f>
        <v>4.0277777778101154E-2</v>
      </c>
      <c r="F15">
        <f>D15-B15+1</f>
        <v>58</v>
      </c>
      <c r="G15" s="2">
        <f t="shared" ref="G15" si="47">F15/(E15*24*60)</f>
        <v>0.99999999999197131</v>
      </c>
      <c r="H15" s="2">
        <f t="shared" ref="H15" si="48">G15*60</f>
        <v>59.99999999951828</v>
      </c>
      <c r="I15" s="2">
        <f>Sheet2!$B$25/MEDIAN($H$2:H15)</f>
        <v>16.020651032349591</v>
      </c>
      <c r="J15" s="2">
        <f>Sheet2!$B$25/AVERAGE($H$2:H15)</f>
        <v>14.327325345873341</v>
      </c>
    </row>
    <row r="16" spans="1:10" x14ac:dyDescent="0.25">
      <c r="A16" s="12">
        <v>42699.925694444442</v>
      </c>
      <c r="B16">
        <v>409</v>
      </c>
      <c r="C16" s="12">
        <v>42699.958333333336</v>
      </c>
      <c r="D16">
        <v>438</v>
      </c>
      <c r="E16" s="11">
        <f t="shared" ref="E16" si="49">C16-A16</f>
        <v>3.2638888893416151E-2</v>
      </c>
      <c r="F16">
        <f>D16-B16+1</f>
        <v>30</v>
      </c>
      <c r="G16" s="2">
        <f t="shared" ref="G16" si="50">F16/(E16*24*60)</f>
        <v>0.63829787225188872</v>
      </c>
      <c r="H16" s="2">
        <f t="shared" ref="H16" si="51">G16*60</f>
        <v>38.297872335113325</v>
      </c>
      <c r="I16" s="2">
        <f>Sheet2!$B$25/MEDIAN($H$2:H16)</f>
        <v>15.44230769263455</v>
      </c>
      <c r="J16" s="2">
        <f>Sheet2!$B$25/AVERAGE($H$2:H16)</f>
        <v>14.089907030404655</v>
      </c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438</v>
      </c>
    </row>
    <row r="26" spans="1:2" x14ac:dyDescent="0.25">
      <c r="A26" t="s">
        <v>20</v>
      </c>
      <c r="B26">
        <f>MAX(Sheet1!D2:D1000)</f>
        <v>438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15.44230769263455</v>
      </c>
    </row>
    <row r="31" spans="1:2" x14ac:dyDescent="0.25">
      <c r="A31" s="3" t="s">
        <v>12</v>
      </c>
      <c r="B31" s="4">
        <f>B25/H39</f>
        <v>14.089907030404655</v>
      </c>
    </row>
    <row r="32" spans="1:2" x14ac:dyDescent="0.25">
      <c r="A32" t="s">
        <v>11</v>
      </c>
      <c r="B32" s="2">
        <f>ABS(B30-B31)</f>
        <v>1.3524006622298952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3.2638888893416151E-2</v>
      </c>
      <c r="F36" s="4">
        <f>MIN(Sheet1!F2:F1000)</f>
        <v>7</v>
      </c>
      <c r="G36" s="4">
        <f>MIN(Sheet1!G2:G1000)</f>
        <v>0.13461538461056269</v>
      </c>
      <c r="H36" s="4">
        <f>MIN(Sheet1!H2:H1000)</f>
        <v>8.0769230766337614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58</v>
      </c>
      <c r="G37" s="4">
        <f>MAX(Sheet1!G2:G1000)</f>
        <v>0.99999999999197131</v>
      </c>
      <c r="H37" s="4">
        <f>MAX(Sheet1!H2:H1000)</f>
        <v>59.99999999951828</v>
      </c>
    </row>
    <row r="38" spans="1:8" x14ac:dyDescent="0.25">
      <c r="D38" t="s">
        <v>2</v>
      </c>
      <c r="E38" s="11">
        <f>MEDIAN(Sheet1!E2:E1000)</f>
        <v>3.9583333338669036E-2</v>
      </c>
      <c r="F38" s="4">
        <f>MEDIAN(Sheet1!F2:F1000)</f>
        <v>26</v>
      </c>
      <c r="G38" s="4">
        <f>MEDIAN(Sheet1!G2:G1000)</f>
        <v>0.47272727271726678</v>
      </c>
      <c r="H38" s="4">
        <f>MEDIAN(Sheet1!H2:H1000)</f>
        <v>28.363636363036008</v>
      </c>
    </row>
    <row r="39" spans="1:8" x14ac:dyDescent="0.25">
      <c r="D39" t="s">
        <v>1</v>
      </c>
      <c r="E39" s="11">
        <f>AVERAGE(Sheet1!E2:E1000)</f>
        <v>3.8981481482915116E-2</v>
      </c>
      <c r="F39" s="4">
        <f>AVERAGE(Sheet1!F2:F1000)</f>
        <v>29.2</v>
      </c>
      <c r="G39" s="4">
        <f>AVERAGE(Sheet1!G2:G1000)</f>
        <v>0.51810136037429555</v>
      </c>
      <c r="H39" s="4">
        <f>AVERAGE(Sheet1!H2:H1000)</f>
        <v>31.086081622457723</v>
      </c>
    </row>
    <row r="40" spans="1:8" x14ac:dyDescent="0.25">
      <c r="D40" t="s">
        <v>0</v>
      </c>
      <c r="E40" s="3" t="str">
        <f>TEXT(SUM(Sheet1!E2:E1000), "d:h:mm:ss")</f>
        <v>0:14:02:00</v>
      </c>
      <c r="F40" s="4">
        <f>SUM(Sheet1!F2:F1000)</f>
        <v>438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2016-11-26T19:12:10Z</dcterms:modified>
</cp:coreProperties>
</file>