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1125" windowWidth="27555" windowHeight="1158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1" i="4" l="1"/>
  <c r="E21" i="4"/>
  <c r="G21" i="4" l="1"/>
  <c r="H21" i="4" s="1"/>
  <c r="J21" i="4"/>
  <c r="I21" i="4"/>
  <c r="F20" i="4"/>
  <c r="E20" i="4"/>
  <c r="G20" i="4" l="1"/>
  <c r="H20" i="4" s="1"/>
  <c r="J20" i="4" s="1"/>
  <c r="I20" i="4"/>
  <c r="F19" i="4" l="1"/>
  <c r="E19" i="4"/>
  <c r="G19" i="4" l="1"/>
  <c r="H19" i="4" s="1"/>
  <c r="J19" i="4" s="1"/>
  <c r="I19" i="4"/>
  <c r="F18" i="4" l="1"/>
  <c r="E18" i="4"/>
  <c r="G18" i="4" l="1"/>
  <c r="H18" i="4" s="1"/>
  <c r="I18" i="4"/>
  <c r="J18" i="4"/>
  <c r="F17" i="4"/>
  <c r="E17" i="4"/>
  <c r="G17" i="4" l="1"/>
  <c r="H17" i="4" s="1"/>
  <c r="J17" i="4"/>
  <c r="I17" i="4"/>
  <c r="F16" i="4"/>
  <c r="E16" i="4"/>
  <c r="G16" i="4" l="1"/>
  <c r="H16" i="4" s="1"/>
  <c r="F15" i="4" l="1"/>
  <c r="E15" i="4"/>
  <c r="G15" i="4" l="1"/>
  <c r="H15" i="4" s="1"/>
  <c r="I15" i="4"/>
  <c r="J15" i="4"/>
  <c r="F14" i="4"/>
  <c r="E14" i="4"/>
  <c r="I16" i="4" l="1"/>
  <c r="J16" i="4"/>
  <c r="G14" i="4"/>
  <c r="H14" i="4" s="1"/>
  <c r="J14" i="4"/>
  <c r="I14" i="4"/>
  <c r="F13" i="4"/>
  <c r="E13" i="4"/>
  <c r="G13" i="4" l="1"/>
  <c r="H13" i="4" s="1"/>
  <c r="J13" i="4"/>
  <c r="I13" i="4"/>
  <c r="F12" i="4" l="1"/>
  <c r="E12" i="4"/>
  <c r="G12" i="4" l="1"/>
  <c r="H12" i="4" s="1"/>
  <c r="J12" i="4"/>
  <c r="I12" i="4"/>
  <c r="F11" i="4"/>
  <c r="E11" i="4"/>
  <c r="G11" i="4" l="1"/>
  <c r="H11" i="4" s="1"/>
  <c r="J11" i="4"/>
  <c r="I11" i="4"/>
  <c r="F10" i="4"/>
  <c r="E10" i="4"/>
  <c r="F9" i="4"/>
  <c r="E9" i="4"/>
  <c r="G10" i="4" l="1"/>
  <c r="H10" i="4" s="1"/>
  <c r="J10" i="4"/>
  <c r="I10" i="4"/>
  <c r="G9" i="4"/>
  <c r="H9" i="4" s="1"/>
  <c r="J9" i="4"/>
  <c r="I9" i="4"/>
  <c r="F8" i="4"/>
  <c r="E8" i="4"/>
  <c r="G8" i="4" l="1"/>
  <c r="H8" i="4" s="1"/>
  <c r="J8" i="4"/>
  <c r="I8" i="4"/>
  <c r="J7" i="4"/>
  <c r="F7" i="4"/>
  <c r="E7" i="4"/>
  <c r="G7" i="4" l="1"/>
  <c r="H7" i="4" s="1"/>
  <c r="I7" i="4"/>
  <c r="F6" i="4" l="1"/>
  <c r="E6" i="4"/>
  <c r="G6" i="4" l="1"/>
  <c r="H6" i="4" s="1"/>
  <c r="J6" i="4"/>
  <c r="I6" i="4"/>
  <c r="F5" i="4"/>
  <c r="E5" i="4"/>
  <c r="G5" i="4" l="1"/>
  <c r="H5" i="4" s="1"/>
  <c r="J5" i="4" s="1"/>
  <c r="I5" i="4"/>
  <c r="F4" i="4"/>
  <c r="E4" i="4"/>
  <c r="G4" i="4" l="1"/>
  <c r="H4" i="4" s="1"/>
  <c r="J4" i="4"/>
  <c r="I4" i="4"/>
  <c r="F3" i="4"/>
  <c r="E3" i="4"/>
  <c r="G3" i="4" l="1"/>
  <c r="H3" i="4" s="1"/>
  <c r="J3" i="4"/>
  <c r="I3" i="4"/>
  <c r="B26" i="2"/>
  <c r="B27" i="2" s="1"/>
  <c r="B28" i="2" l="1"/>
  <c r="E2" i="4" l="1"/>
  <c r="E40" i="2" s="1"/>
  <c r="F2" i="4"/>
  <c r="G2" i="4" l="1"/>
  <c r="G39" i="2" s="1"/>
  <c r="E38" i="2"/>
  <c r="E39" i="2"/>
  <c r="E36" i="2"/>
  <c r="E37" i="2"/>
  <c r="G38" i="2"/>
  <c r="F37" i="2"/>
  <c r="G37" i="2"/>
  <c r="F40" i="2"/>
  <c r="G36" i="2"/>
  <c r="F39" i="2"/>
  <c r="F36" i="2"/>
  <c r="F38" i="2"/>
  <c r="B29" i="2"/>
  <c r="H2" i="4"/>
  <c r="J2" i="4" l="1"/>
  <c r="H38" i="2"/>
  <c r="H37" i="2"/>
  <c r="H36" i="2"/>
  <c r="H39" i="2"/>
  <c r="B31" i="2" s="1"/>
  <c r="I2" i="4"/>
  <c r="B30" i="2" l="1"/>
  <c r="B33" i="2"/>
  <c r="B34" i="2"/>
  <c r="B32" i="2" l="1"/>
</calcChain>
</file>

<file path=xl/sharedStrings.xml><?xml version="1.0" encoding="utf-8"?>
<sst xmlns="http://schemas.openxmlformats.org/spreadsheetml/2006/main" count="30" uniqueCount="23">
  <si>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</si>
  <si>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</si>
  <si>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</si>
  <si>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</si>
  <si>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</si>
  <si>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</si>
  <si>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</si>
  <si>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</si>
  <si>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</si>
  <si>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</si>
  <si>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</si>
  <si>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</si>
  <si>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</si>
  <si>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</si>
  <si>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</si>
  <si>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</si>
  <si>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</si>
  <si>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</si>
  <si>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</si>
  <si>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</si>
  <si>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</si>
  <si>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</si>
  <si>
    <t>Lots of text describing Turing machine (already 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</si>
</sst>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0.000</c:formatCode>
                <c:ptCount val="24"/>
                <c:pt idx="0">
                  <c:v>14.280701754688236</c:v>
                </c:pt>
                <c:pt idx="1">
                  <c:v>17.449088959936354</c:v>
                </c:pt>
                <c:pt idx="2">
                  <c:v>15.725000002799788</c:v>
                </c:pt>
                <c:pt idx="3">
                  <c:v>18.486407054862084</c:v>
                </c:pt>
                <c:pt idx="4">
                  <c:v>15.725000002799788</c:v>
                </c:pt>
                <c:pt idx="5">
                  <c:v>18.486407054862084</c:v>
                </c:pt>
                <c:pt idx="6">
                  <c:v>22.424242422154006</c:v>
                </c:pt>
                <c:pt idx="7">
                  <c:v>21.888509669486112</c:v>
                </c:pt>
                <c:pt idx="8">
                  <c:v>21.377777778543532</c:v>
                </c:pt>
                <c:pt idx="9">
                  <c:v>21.888509669486112</c:v>
                </c:pt>
                <c:pt idx="10">
                  <c:v>21.377777778543532</c:v>
                </c:pt>
                <c:pt idx="11">
                  <c:v>20.161156278655529</c:v>
                </c:pt>
                <c:pt idx="12">
                  <c:v>19.075555555708707</c:v>
                </c:pt>
                <c:pt idx="13">
                  <c:v>19.758567774648579</c:v>
                </c:pt>
                <c:pt idx="14">
                  <c:v>20.492307691512487</c:v>
                </c:pt>
                <c:pt idx="15">
                  <c:v>20.925679758260415</c:v>
                </c:pt>
                <c:pt idx="16">
                  <c:v>21.377777778543532</c:v>
                </c:pt>
                <c:pt idx="17">
                  <c:v>20.925679758260415</c:v>
                </c:pt>
                <c:pt idx="18">
                  <c:v>20.492307691512487</c:v>
                </c:pt>
                <c:pt idx="19">
                  <c:v>19.758567774648579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0.000</c:formatCode>
                <c:ptCount val="24"/>
                <c:pt idx="0">
                  <c:v>14.280701754688236</c:v>
                </c:pt>
                <c:pt idx="1">
                  <c:v>17.449088959936354</c:v>
                </c:pt>
                <c:pt idx="2">
                  <c:v>16.833867240588521</c:v>
                </c:pt>
                <c:pt idx="3">
                  <c:v>19.513696776437566</c:v>
                </c:pt>
                <c:pt idx="4">
                  <c:v>18.264282697480727</c:v>
                </c:pt>
                <c:pt idx="5">
                  <c:v>18.949097359669032</c:v>
                </c:pt>
                <c:pt idx="6">
                  <c:v>19.72477922140548</c:v>
                </c:pt>
                <c:pt idx="7">
                  <c:v>19.917287818222007</c:v>
                </c:pt>
                <c:pt idx="8">
                  <c:v>19.543537443122272</c:v>
                </c:pt>
                <c:pt idx="9">
                  <c:v>19.843373138685809</c:v>
                </c:pt>
                <c:pt idx="10">
                  <c:v>19.647608864595458</c:v>
                </c:pt>
                <c:pt idx="11">
                  <c:v>19.598630555566146</c:v>
                </c:pt>
                <c:pt idx="12">
                  <c:v>19.323876289023634</c:v>
                </c:pt>
                <c:pt idx="13">
                  <c:v>19.402898820034949</c:v>
                </c:pt>
                <c:pt idx="14">
                  <c:v>20.261770242161649</c:v>
                </c:pt>
                <c:pt idx="15">
                  <c:v>20.414758187760963</c:v>
                </c:pt>
                <c:pt idx="16">
                  <c:v>20.557577914701806</c:v>
                </c:pt>
                <c:pt idx="17">
                  <c:v>20.020151671916746</c:v>
                </c:pt>
                <c:pt idx="18">
                  <c:v>17.790045518984613</c:v>
                </c:pt>
                <c:pt idx="19">
                  <c:v>17.287314377807693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9216"/>
        <c:axId val="113154240"/>
      </c:lineChart>
      <c:catAx>
        <c:axId val="486492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3154240"/>
        <c:crosses val="autoZero"/>
        <c:auto val="1"/>
        <c:lblAlgn val="ctr"/>
        <c:lblOffset val="100"/>
        <c:noMultiLvlLbl val="0"/>
      </c:catAx>
      <c:valAx>
        <c:axId val="1131542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8649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22" sqref="C22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2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2" x14ac:dyDescent="0.25">
      <c r="A2" s="12">
        <v>42588.275000000001</v>
      </c>
      <c r="B2">
        <v>-5</v>
      </c>
      <c r="C2" s="12">
        <v>42588.313194444447</v>
      </c>
      <c r="D2">
        <v>13</v>
      </c>
      <c r="E2" s="11">
        <f t="shared" ref="E2" si="0">C2-A2</f>
        <v>3.8194444445252884E-2</v>
      </c>
      <c r="F2">
        <f t="shared" ref="F2" si="1">D2-B2+1</f>
        <v>19</v>
      </c>
      <c r="G2" s="2">
        <f t="shared" ref="G2" si="2">F2/(E2*24*60)</f>
        <v>0.34545454544723342</v>
      </c>
      <c r="H2" s="2">
        <f t="shared" ref="H2" si="3">G2*60</f>
        <v>20.727272726834006</v>
      </c>
      <c r="I2" s="2">
        <f>Sheet2!$B$25/MEDIAN($H$2:H2)</f>
        <v>14.280701754688236</v>
      </c>
      <c r="J2" s="2">
        <f>Sheet2!$B$25/AVERAGE($H$2:H2)</f>
        <v>14.280701754688236</v>
      </c>
    </row>
    <row r="3" spans="1:12" x14ac:dyDescent="0.25">
      <c r="A3" s="12">
        <v>42593.759027777778</v>
      </c>
      <c r="B3">
        <v>14</v>
      </c>
      <c r="C3" s="12">
        <v>42593.793749999997</v>
      </c>
      <c r="D3">
        <v>24</v>
      </c>
      <c r="E3" s="11">
        <f t="shared" ref="E3" si="4">C3-A3</f>
        <v>3.4722222218988463E-2</v>
      </c>
      <c r="F3">
        <f t="shared" ref="F3" si="5">D3-B3+1</f>
        <v>11</v>
      </c>
      <c r="G3" s="2">
        <f t="shared" ref="G3" si="6">F3/(E3*24*60)</f>
        <v>0.22000000002048908</v>
      </c>
      <c r="H3" s="2">
        <f t="shared" ref="H3" si="7">G3*60</f>
        <v>13.200000001229345</v>
      </c>
      <c r="I3" s="2">
        <f>Sheet2!$B$25/MEDIAN($H$2:H3)</f>
        <v>17.449088959936354</v>
      </c>
      <c r="J3" s="2">
        <f>Sheet2!$B$25/AVERAGE($H$2:H3)</f>
        <v>17.449088959936354</v>
      </c>
    </row>
    <row r="4" spans="1:12" x14ac:dyDescent="0.25">
      <c r="A4" s="12">
        <v>42595.619444444441</v>
      </c>
      <c r="B4">
        <v>25</v>
      </c>
      <c r="C4" s="12">
        <v>42595.654861111114</v>
      </c>
      <c r="D4">
        <v>40</v>
      </c>
      <c r="E4" s="11">
        <f t="shared" ref="E4" si="8">C4-A4</f>
        <v>3.5416666672972497E-2</v>
      </c>
      <c r="F4">
        <f t="shared" ref="F4" si="9">D4-B4+1</f>
        <v>16</v>
      </c>
      <c r="G4" s="2">
        <f t="shared" ref="G4" si="10">F4/(E4*24*60)</f>
        <v>0.31372549014022055</v>
      </c>
      <c r="H4" s="2">
        <f t="shared" ref="H4" si="11">G4*60</f>
        <v>18.823529408413233</v>
      </c>
      <c r="I4" s="2">
        <f>Sheet2!$B$25/MEDIAN($H$2:H4)</f>
        <v>15.725000002799788</v>
      </c>
      <c r="J4" s="2">
        <f>Sheet2!$B$25/AVERAGE($H$2:H4)</f>
        <v>16.833867240588521</v>
      </c>
    </row>
    <row r="5" spans="1:12" x14ac:dyDescent="0.25">
      <c r="A5" s="12">
        <v>42600.65</v>
      </c>
      <c r="B5">
        <v>41</v>
      </c>
      <c r="C5" s="12">
        <v>42600.686805555553</v>
      </c>
      <c r="D5">
        <v>47</v>
      </c>
      <c r="E5" s="11">
        <f t="shared" ref="E5" si="12">C5-A5</f>
        <v>3.6805555551836733E-2</v>
      </c>
      <c r="F5">
        <f t="shared" ref="F5" si="13">D5-B5+1</f>
        <v>7</v>
      </c>
      <c r="G5" s="2">
        <f t="shared" ref="G5" si="14">F5/(E5*24*60)</f>
        <v>0.13207547171145809</v>
      </c>
      <c r="H5" s="2">
        <f t="shared" ref="H5" si="15">G5*60</f>
        <v>7.9245283026874853</v>
      </c>
      <c r="I5" s="2">
        <f>Sheet2!$B$25/MEDIAN($H$2:H5)</f>
        <v>18.486407054862084</v>
      </c>
      <c r="J5" s="2">
        <f>Sheet2!$B$25/AVERAGE($H$2:H5)</f>
        <v>19.513696776437566</v>
      </c>
    </row>
    <row r="6" spans="1:12" x14ac:dyDescent="0.25">
      <c r="A6" s="12">
        <v>42601.86041666667</v>
      </c>
      <c r="B6">
        <v>48</v>
      </c>
      <c r="C6" s="12">
        <v>42601.899305555555</v>
      </c>
      <c r="D6">
        <v>66</v>
      </c>
      <c r="E6" s="11">
        <f t="shared" ref="E6" si="16">C6-A6</f>
        <v>3.8888888884685002E-2</v>
      </c>
      <c r="F6">
        <f t="shared" ref="F6" si="17">D6-B6+1</f>
        <v>19</v>
      </c>
      <c r="G6" s="2">
        <f t="shared" ref="G6" si="18">F6/(E6*24*60)</f>
        <v>0.33928571432239107</v>
      </c>
      <c r="H6" s="2">
        <f t="shared" ref="H6" si="19">G6*60</f>
        <v>20.357142859343465</v>
      </c>
      <c r="I6" s="2">
        <f>Sheet2!$B$25/MEDIAN($H$2:H6)</f>
        <v>15.725000002799788</v>
      </c>
      <c r="J6" s="2">
        <f>Sheet2!$B$25/AVERAGE($H$2:H6)</f>
        <v>18.264282697480727</v>
      </c>
      <c r="L6" t="s">
        <v>22</v>
      </c>
    </row>
    <row r="7" spans="1:12" x14ac:dyDescent="0.25">
      <c r="A7" s="12">
        <v>42602.807638888888</v>
      </c>
      <c r="B7">
        <v>67</v>
      </c>
      <c r="C7" s="12">
        <v>42602.84375</v>
      </c>
      <c r="D7">
        <v>77</v>
      </c>
      <c r="E7" s="11">
        <f t="shared" ref="E7" si="20">C7-A7</f>
        <v>3.6111111112404615E-2</v>
      </c>
      <c r="F7">
        <f t="shared" ref="F7" si="21">D7-B7+1</f>
        <v>11</v>
      </c>
      <c r="G7" s="2">
        <f t="shared" ref="G7" si="22">F7/(E7*24*60)</f>
        <v>0.21153846153088421</v>
      </c>
      <c r="H7" s="2">
        <f t="shared" ref="H7" si="23">G7*60</f>
        <v>12.692307691853053</v>
      </c>
      <c r="I7" s="2">
        <f>Sheet2!$B$25/MEDIAN($H$2:H7)</f>
        <v>18.486407054862084</v>
      </c>
      <c r="J7" s="2">
        <f>Sheet2!$B$25/AVERAGE($H$2:H7)</f>
        <v>18.949097359669032</v>
      </c>
    </row>
    <row r="8" spans="1:12" x14ac:dyDescent="0.25">
      <c r="A8" s="12">
        <v>42607.890277777777</v>
      </c>
      <c r="B8">
        <v>78</v>
      </c>
      <c r="C8" s="12">
        <v>42607.927083333336</v>
      </c>
      <c r="D8">
        <v>87</v>
      </c>
      <c r="E8" s="11">
        <f t="shared" ref="E8" si="24">C8-A8</f>
        <v>3.680555555911269E-2</v>
      </c>
      <c r="F8">
        <f t="shared" ref="F8" si="25">D8-B8+1</f>
        <v>10</v>
      </c>
      <c r="G8" s="2">
        <f t="shared" ref="G8" si="26">F8/(E8*24*60)</f>
        <v>0.18867924526478363</v>
      </c>
      <c r="H8" s="2">
        <f t="shared" ref="H8" si="27">G8*60</f>
        <v>11.320754715887018</v>
      </c>
      <c r="I8" s="2">
        <f>Sheet2!$B$25/MEDIAN($H$2:H8)</f>
        <v>22.424242422154006</v>
      </c>
      <c r="J8" s="2">
        <f>Sheet2!$B$25/AVERAGE($H$2:H8)</f>
        <v>19.72477922140548</v>
      </c>
    </row>
    <row r="9" spans="1:12" x14ac:dyDescent="0.25">
      <c r="A9" s="12">
        <v>42608.919444444444</v>
      </c>
      <c r="B9">
        <v>88</v>
      </c>
      <c r="C9" s="12">
        <v>42608.9375</v>
      </c>
      <c r="D9">
        <v>93</v>
      </c>
      <c r="E9" s="11">
        <f t="shared" ref="E9" si="28">C9-A9</f>
        <v>1.8055555556202307E-2</v>
      </c>
      <c r="F9">
        <f t="shared" ref="F9" si="29">D9-B9+1</f>
        <v>6</v>
      </c>
      <c r="G9" s="2">
        <f t="shared" ref="G9" si="30">F9/(E9*24*60)</f>
        <v>0.23076923076096459</v>
      </c>
      <c r="H9" s="2">
        <f t="shared" ref="H9" si="31">G9*60</f>
        <v>13.846153845657875</v>
      </c>
      <c r="I9" s="2">
        <f>Sheet2!$B$25/MEDIAN($H$2:H9)</f>
        <v>21.888509669486112</v>
      </c>
      <c r="J9" s="2">
        <f>Sheet2!$B$25/AVERAGE($H$2:H9)</f>
        <v>19.917287818222007</v>
      </c>
    </row>
    <row r="10" spans="1:12" x14ac:dyDescent="0.25">
      <c r="A10" s="12">
        <v>42608.957638888889</v>
      </c>
      <c r="B10">
        <v>94</v>
      </c>
      <c r="C10" s="12">
        <v>42608.979166666664</v>
      </c>
      <c r="D10">
        <v>102</v>
      </c>
      <c r="E10" s="11">
        <f t="shared" ref="E10" si="32">C10-A10</f>
        <v>2.1527777775190771E-2</v>
      </c>
      <c r="F10">
        <f t="shared" ref="F10" si="33">D10-B10+1</f>
        <v>9</v>
      </c>
      <c r="G10" s="2">
        <f t="shared" ref="G10" si="34">F10/(E10*24*60)</f>
        <v>0.29032258068004957</v>
      </c>
      <c r="H10" s="2">
        <f t="shared" ref="H10" si="35">G10*60</f>
        <v>17.419354840802974</v>
      </c>
      <c r="I10" s="2">
        <f>Sheet2!$B$25/MEDIAN($H$2:H10)</f>
        <v>21.377777778543532</v>
      </c>
      <c r="J10" s="2">
        <f>Sheet2!$B$25/AVERAGE($H$2:H10)</f>
        <v>19.543537443122272</v>
      </c>
    </row>
    <row r="11" spans="1:12" x14ac:dyDescent="0.25">
      <c r="A11" s="12">
        <v>42614.867361111108</v>
      </c>
      <c r="B11">
        <v>103</v>
      </c>
      <c r="C11" s="12">
        <v>42614.90625</v>
      </c>
      <c r="D11">
        <v>114</v>
      </c>
      <c r="E11" s="11">
        <f t="shared" ref="E11" si="36">C11-A11</f>
        <v>3.888888889196096E-2</v>
      </c>
      <c r="F11">
        <f t="shared" ref="F11" si="37">D11-B11+1</f>
        <v>12</v>
      </c>
      <c r="G11" s="2">
        <f t="shared" ref="G11" si="38">F11/(E11*24*60)</f>
        <v>0.21428571426878654</v>
      </c>
      <c r="H11" s="2">
        <f t="shared" ref="H11" si="39">G11*60</f>
        <v>12.857142856127192</v>
      </c>
      <c r="I11" s="2">
        <f>Sheet2!$B$25/MEDIAN($H$2:H11)</f>
        <v>21.888509669486112</v>
      </c>
      <c r="J11" s="2">
        <f>Sheet2!$B$25/AVERAGE($H$2:H11)</f>
        <v>19.843373138685809</v>
      </c>
    </row>
    <row r="12" spans="1:12" x14ac:dyDescent="0.25">
      <c r="A12" s="12">
        <v>42616.054861111108</v>
      </c>
      <c r="B12">
        <v>115</v>
      </c>
      <c r="C12" s="12">
        <v>42616.095138888886</v>
      </c>
      <c r="D12">
        <v>130</v>
      </c>
      <c r="E12" s="11">
        <f t="shared" ref="E12" si="40">C12-A12</f>
        <v>4.0277777778101154E-2</v>
      </c>
      <c r="F12">
        <f t="shared" ref="F12" si="41">D12-B12+1</f>
        <v>16</v>
      </c>
      <c r="G12" s="2">
        <f t="shared" ref="G12" si="42">F12/(E12*24*60)</f>
        <v>0.27586206896330245</v>
      </c>
      <c r="H12" s="2">
        <f t="shared" ref="H12" si="43">G12*60</f>
        <v>16.551724137798146</v>
      </c>
      <c r="I12" s="2">
        <f>Sheet2!$B$25/MEDIAN($H$2:H12)</f>
        <v>21.377777778543532</v>
      </c>
      <c r="J12" s="2">
        <f>Sheet2!$B$25/AVERAGE($H$2:H12)</f>
        <v>19.647608864595458</v>
      </c>
    </row>
    <row r="13" spans="1:12" x14ac:dyDescent="0.25">
      <c r="A13" s="12">
        <v>42616.938888888886</v>
      </c>
      <c r="B13">
        <v>131</v>
      </c>
      <c r="C13" s="12">
        <v>42616.979166666664</v>
      </c>
      <c r="D13">
        <v>145</v>
      </c>
      <c r="E13" s="11">
        <f t="shared" ref="E13" si="44">C13-A13</f>
        <v>4.0277777778101154E-2</v>
      </c>
      <c r="F13">
        <f t="shared" ref="F13" si="45">D13-B13+1</f>
        <v>15</v>
      </c>
      <c r="G13" s="2">
        <f t="shared" ref="G13" si="46">F13/(E13*24*60)</f>
        <v>0.25862068965309604</v>
      </c>
      <c r="H13" s="2">
        <f t="shared" ref="H13" si="47">G13*60</f>
        <v>15.517241379185762</v>
      </c>
      <c r="I13" s="2">
        <f>Sheet2!$B$25/MEDIAN($H$2:H13)</f>
        <v>20.161156278655529</v>
      </c>
      <c r="J13" s="2">
        <f>Sheet2!$B$25/AVERAGE($H$2:H13)</f>
        <v>19.598630555566146</v>
      </c>
    </row>
    <row r="14" spans="1:12" x14ac:dyDescent="0.25">
      <c r="A14" s="12">
        <v>42622.075694444444</v>
      </c>
      <c r="B14">
        <v>146</v>
      </c>
      <c r="C14" s="12">
        <v>42622.115277777775</v>
      </c>
      <c r="D14">
        <v>162</v>
      </c>
      <c r="E14" s="11">
        <f t="shared" ref="E14" si="48">C14-A14</f>
        <v>3.9583333331393078E-2</v>
      </c>
      <c r="F14">
        <f t="shared" ref="F14" si="49">D14-B14+1</f>
        <v>17</v>
      </c>
      <c r="G14" s="2">
        <f t="shared" ref="G14" si="50">F14/(E14*24*60)</f>
        <v>0.29824561404970684</v>
      </c>
      <c r="H14" s="2">
        <f t="shared" ref="H14" si="51">G14*60</f>
        <v>17.894736842982411</v>
      </c>
      <c r="I14" s="2">
        <f>Sheet2!$B$25/MEDIAN($H$2:H14)</f>
        <v>19.075555555708707</v>
      </c>
      <c r="J14" s="2">
        <f>Sheet2!$B$25/AVERAGE($H$2:H14)</f>
        <v>19.323876289023634</v>
      </c>
    </row>
    <row r="15" spans="1:12" x14ac:dyDescent="0.25">
      <c r="A15" s="12">
        <v>42629.844444444447</v>
      </c>
      <c r="B15">
        <v>163</v>
      </c>
      <c r="C15" s="12">
        <v>42629.881944444445</v>
      </c>
      <c r="D15">
        <v>175</v>
      </c>
      <c r="E15" s="11">
        <f t="shared" ref="E15" si="52">C15-A15</f>
        <v>3.7499999998544808E-2</v>
      </c>
      <c r="F15">
        <f t="shared" ref="F15" si="53">D15-B15+1</f>
        <v>13</v>
      </c>
      <c r="G15" s="2">
        <f t="shared" ref="G15" si="54">F15/(E15*24*60)</f>
        <v>0.2407407407500827</v>
      </c>
      <c r="H15" s="2">
        <f t="shared" ref="H15" si="55">G15*60</f>
        <v>14.444444445004962</v>
      </c>
      <c r="I15" s="2">
        <f>Sheet2!$B$25/MEDIAN($H$2:H15)</f>
        <v>19.758567774648579</v>
      </c>
      <c r="J15" s="2">
        <f>Sheet2!$B$25/AVERAGE($H$2:H15)</f>
        <v>19.402898820034949</v>
      </c>
    </row>
    <row r="16" spans="1:12" x14ac:dyDescent="0.25">
      <c r="A16" s="12">
        <v>42637.719444444447</v>
      </c>
      <c r="B16">
        <v>176</v>
      </c>
      <c r="C16" s="12">
        <v>42637.756944444445</v>
      </c>
      <c r="D16">
        <v>180</v>
      </c>
      <c r="E16" s="11">
        <f t="shared" ref="E16" si="56">C16-A16</f>
        <v>3.7499999998544808E-2</v>
      </c>
      <c r="F16">
        <f t="shared" ref="F16" si="57">D16-B16+1</f>
        <v>5</v>
      </c>
      <c r="G16" s="2">
        <f t="shared" ref="G16" si="58">F16/(E16*24*60)</f>
        <v>9.2592592596185658E-2</v>
      </c>
      <c r="H16" s="2">
        <f t="shared" ref="H16" si="59">G16*60</f>
        <v>5.5555555557711394</v>
      </c>
      <c r="I16" s="2">
        <f>Sheet2!$B$25/MEDIAN($H$2:H16)</f>
        <v>20.492307691512487</v>
      </c>
      <c r="J16" s="2">
        <f>Sheet2!$B$25/AVERAGE($H$2:H16)</f>
        <v>20.261770242161649</v>
      </c>
    </row>
    <row r="17" spans="1:10" x14ac:dyDescent="0.25">
      <c r="A17" s="12">
        <v>42642.861111111109</v>
      </c>
      <c r="B17">
        <v>181</v>
      </c>
      <c r="C17" s="12">
        <v>42642.9</v>
      </c>
      <c r="D17">
        <v>192</v>
      </c>
      <c r="E17" s="11">
        <f t="shared" ref="E17" si="60">C17-A17</f>
        <v>3.888888889196096E-2</v>
      </c>
      <c r="F17">
        <f t="shared" ref="F17" si="61">D17-B17+1</f>
        <v>12</v>
      </c>
      <c r="G17" s="2">
        <f t="shared" ref="G17" si="62">F17/(E17*24*60)</f>
        <v>0.21428571426878654</v>
      </c>
      <c r="H17" s="2">
        <f t="shared" ref="H17" si="63">G17*60</f>
        <v>12.857142856127192</v>
      </c>
      <c r="I17" s="2">
        <f>Sheet2!$B$25/MEDIAN($H$2:H17)</f>
        <v>20.925679758260415</v>
      </c>
      <c r="J17" s="2">
        <f>Sheet2!$B$25/AVERAGE($H$2:H17)</f>
        <v>20.414758187760963</v>
      </c>
    </row>
    <row r="18" spans="1:10" x14ac:dyDescent="0.25">
      <c r="A18" s="12">
        <v>42644.815972222219</v>
      </c>
      <c r="B18">
        <v>193</v>
      </c>
      <c r="C18" s="12">
        <v>42644.85833333333</v>
      </c>
      <c r="D18">
        <v>205</v>
      </c>
      <c r="E18" s="11">
        <f t="shared" ref="E18" si="64">C18-A18</f>
        <v>4.2361111110949423E-2</v>
      </c>
      <c r="F18">
        <f t="shared" ref="F18" si="65">D18-B18+1</f>
        <v>13</v>
      </c>
      <c r="G18" s="2">
        <f t="shared" ref="G18" si="66">F18/(E18*24*60)</f>
        <v>0.2131147540991741</v>
      </c>
      <c r="H18" s="2">
        <f t="shared" ref="H18" si="67">G18*60</f>
        <v>12.786885245950446</v>
      </c>
      <c r="I18" s="2">
        <f>Sheet2!$B$25/MEDIAN($H$2:H18)</f>
        <v>21.377777778543532</v>
      </c>
      <c r="J18" s="2">
        <f>Sheet2!$B$25/AVERAGE($H$2:H18)</f>
        <v>20.557577914701806</v>
      </c>
    </row>
    <row r="19" spans="1:10" x14ac:dyDescent="0.25">
      <c r="A19" s="12">
        <v>42649.896527777775</v>
      </c>
      <c r="B19">
        <v>206</v>
      </c>
      <c r="C19" s="12">
        <v>42649.9375</v>
      </c>
      <c r="D19">
        <v>226</v>
      </c>
      <c r="E19" s="11">
        <f t="shared" ref="E19" si="68">C19-A19</f>
        <v>4.0972222224809229E-2</v>
      </c>
      <c r="F19">
        <f t="shared" ref="F19" si="69">D19-B19+1</f>
        <v>21</v>
      </c>
      <c r="G19" s="2">
        <f t="shared" ref="G19" si="70">F19/(E19*24*60)</f>
        <v>0.35593220336735676</v>
      </c>
      <c r="H19" s="2">
        <f t="shared" ref="H19" si="71">G19*60</f>
        <v>21.355932202041405</v>
      </c>
      <c r="I19" s="2">
        <f>Sheet2!$B$25/MEDIAN($H$2:H19)</f>
        <v>20.925679758260415</v>
      </c>
      <c r="J19" s="2">
        <f>Sheet2!$B$25/AVERAGE($H$2:H19)</f>
        <v>20.020151671916746</v>
      </c>
    </row>
    <row r="20" spans="1:10" x14ac:dyDescent="0.25">
      <c r="A20" s="12">
        <v>42650.92291666667</v>
      </c>
      <c r="B20">
        <v>227</v>
      </c>
      <c r="C20" s="12">
        <v>42650.960416666669</v>
      </c>
      <c r="D20">
        <v>271</v>
      </c>
      <c r="E20" s="11">
        <f t="shared" ref="E20" si="72">C20-A20</f>
        <v>3.7499999998544808E-2</v>
      </c>
      <c r="F20">
        <f t="shared" ref="F20" si="73">D20-B20+1</f>
        <v>45</v>
      </c>
      <c r="G20" s="2">
        <f t="shared" ref="G20" si="74">F20/(E20*24*60)</f>
        <v>0.83333333336567095</v>
      </c>
      <c r="H20" s="2">
        <f t="shared" ref="H20" si="75">G20*60</f>
        <v>50.000000001940258</v>
      </c>
      <c r="I20" s="2">
        <f>Sheet2!$B$25/MEDIAN($H$2:H20)</f>
        <v>20.492307691512487</v>
      </c>
      <c r="J20" s="2">
        <f>Sheet2!$B$25/AVERAGE($H$2:H20)</f>
        <v>17.790045518984613</v>
      </c>
    </row>
    <row r="21" spans="1:10" x14ac:dyDescent="0.25">
      <c r="A21" s="12">
        <v>42657.697916666664</v>
      </c>
      <c r="B21">
        <v>272</v>
      </c>
      <c r="C21" s="12">
        <v>42657.737500000003</v>
      </c>
      <c r="D21">
        <v>296</v>
      </c>
      <c r="E21" s="11">
        <f t="shared" ref="E21" si="76">C21-A21</f>
        <v>3.9583333338669036E-2</v>
      </c>
      <c r="F21">
        <f t="shared" ref="F21" si="77">D21-B21+1</f>
        <v>25</v>
      </c>
      <c r="G21" s="2">
        <f t="shared" ref="G21" si="78">F21/(E21*24*60)</f>
        <v>0.43859649116894883</v>
      </c>
      <c r="H21" s="2">
        <f t="shared" ref="H21" si="79">G21*60</f>
        <v>26.315789470136931</v>
      </c>
      <c r="I21" s="2">
        <f>Sheet2!$B$25/MEDIAN($H$2:H21)</f>
        <v>19.758567774648579</v>
      </c>
      <c r="J21" s="2">
        <f>Sheet2!$B$25/AVERAGE($H$2:H21)</f>
        <v>17.287314377807693</v>
      </c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G39" sqref="G39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296</v>
      </c>
    </row>
    <row r="26" spans="1:2" x14ac:dyDescent="0.25">
      <c r="A26" t="s">
        <v>20</v>
      </c>
      <c r="B26">
        <f>MAX(Sheet1!D2:D1000)</f>
        <v>296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19.758567774648579</v>
      </c>
    </row>
    <row r="31" spans="1:2" x14ac:dyDescent="0.25">
      <c r="A31" s="3" t="s">
        <v>12</v>
      </c>
      <c r="B31" s="4">
        <f>B25/H39</f>
        <v>17.287314377807693</v>
      </c>
    </row>
    <row r="32" spans="1:2" x14ac:dyDescent="0.25">
      <c r="A32" t="s">
        <v>11</v>
      </c>
      <c r="B32" s="2">
        <f>ABS(B30-B31)</f>
        <v>2.4712533968408863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1.8055555556202307E-2</v>
      </c>
      <c r="F36" s="4">
        <f>MIN(Sheet1!F2:F1000)</f>
        <v>5</v>
      </c>
      <c r="G36" s="4">
        <f>MIN(Sheet1!G2:G1000)</f>
        <v>9.2592592596185658E-2</v>
      </c>
      <c r="H36" s="4">
        <f>MIN(Sheet1!H2:H1000)</f>
        <v>5.5555555557711394</v>
      </c>
    </row>
    <row r="37" spans="1:8" x14ac:dyDescent="0.25">
      <c r="D37" t="s">
        <v>3</v>
      </c>
      <c r="E37" s="11">
        <f>MAX(Sheet1!E2:E1000)</f>
        <v>4.2361111110949423E-2</v>
      </c>
      <c r="F37" s="4">
        <f>MAX(Sheet1!F2:F1000)</f>
        <v>45</v>
      </c>
      <c r="G37" s="4">
        <f>MAX(Sheet1!G2:G1000)</f>
        <v>0.83333333336567095</v>
      </c>
      <c r="H37" s="4">
        <f>MAX(Sheet1!H2:H1000)</f>
        <v>50.000000001940258</v>
      </c>
    </row>
    <row r="38" spans="1:8" x14ac:dyDescent="0.25">
      <c r="D38" t="s">
        <v>2</v>
      </c>
      <c r="E38" s="11">
        <f>MEDIAN(Sheet1!E2:E1000)</f>
        <v>3.7847222221898846E-2</v>
      </c>
      <c r="F38" s="4">
        <f>MEDIAN(Sheet1!F2:F1000)</f>
        <v>13</v>
      </c>
      <c r="G38" s="4">
        <f>MEDIAN(Sheet1!G2:G1000)</f>
        <v>0.24968071520158935</v>
      </c>
      <c r="H38" s="4">
        <f>MEDIAN(Sheet1!H2:H1000)</f>
        <v>14.980842912095362</v>
      </c>
    </row>
    <row r="39" spans="1:8" x14ac:dyDescent="0.25">
      <c r="D39" t="s">
        <v>1</v>
      </c>
      <c r="E39" s="11">
        <f>AVERAGE(Sheet1!E2:E1000)</f>
        <v>3.6493055555911272E-2</v>
      </c>
      <c r="F39" s="4">
        <f>AVERAGE(Sheet1!F2:F1000)</f>
        <v>15.1</v>
      </c>
      <c r="G39" s="4">
        <f>AVERAGE(Sheet1!G2:G1000)</f>
        <v>0.28537303282147858</v>
      </c>
      <c r="H39" s="4">
        <f>AVERAGE(Sheet1!H2:H1000)</f>
        <v>17.122381969288714</v>
      </c>
    </row>
    <row r="40" spans="1:8" x14ac:dyDescent="0.25">
      <c r="D40" t="s">
        <v>0</v>
      </c>
      <c r="E40" s="3" t="str">
        <f>TEXT(SUM(Sheet1!E2:E1000), "d:h:mm:ss")</f>
        <v>0:17:31:00</v>
      </c>
      <c r="F40" s="4">
        <f>SUM(Sheet1!F2:F1000)</f>
        <v>302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2016-10-14T21:42:22Z</dcterms:modified>
</cp:coreProperties>
</file>