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65" windowWidth="27555" windowHeight="12240" activeTab="1"/>
  </bookViews>
  <sheets>
    <sheet name="Sheet1" sheetId="4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6" i="2" l="1"/>
  <c r="B27" i="2" s="1"/>
  <c r="B28" i="2" l="1"/>
  <c r="F40" i="2" l="1"/>
  <c r="F39" i="2"/>
  <c r="F38" i="2"/>
  <c r="F37" i="2"/>
  <c r="F36" i="2"/>
  <c r="E2" i="4"/>
  <c r="E40" i="2" s="1"/>
  <c r="F2" i="4"/>
  <c r="G2" i="4" s="1"/>
  <c r="E3" i="4"/>
  <c r="E36" i="2" s="1"/>
  <c r="F3" i="4"/>
  <c r="E4" i="4"/>
  <c r="F4" i="4"/>
  <c r="G4" i="4"/>
  <c r="H4" i="4" s="1"/>
  <c r="E5" i="4"/>
  <c r="G5" i="4" s="1"/>
  <c r="H5" i="4" s="1"/>
  <c r="F5" i="4"/>
  <c r="E6" i="4"/>
  <c r="G6" i="4" s="1"/>
  <c r="H6" i="4" s="1"/>
  <c r="F6" i="4"/>
  <c r="E7" i="4"/>
  <c r="F7" i="4"/>
  <c r="G7" i="4" s="1"/>
  <c r="H7" i="4" s="1"/>
  <c r="E8" i="4"/>
  <c r="G8" i="4" s="1"/>
  <c r="H8" i="4" s="1"/>
  <c r="F8" i="4"/>
  <c r="E9" i="4"/>
  <c r="G9" i="4" s="1"/>
  <c r="H9" i="4" s="1"/>
  <c r="F9" i="4"/>
  <c r="E37" i="2" l="1"/>
  <c r="E39" i="2"/>
  <c r="E38" i="2"/>
  <c r="B29" i="2"/>
  <c r="G3" i="4"/>
  <c r="G36" i="2" s="1"/>
  <c r="H2" i="4"/>
  <c r="J2" i="4" l="1"/>
  <c r="G37" i="2"/>
  <c r="G39" i="2"/>
  <c r="G38" i="2"/>
  <c r="I2" i="4"/>
  <c r="H3" i="4"/>
  <c r="I4" i="4" s="1"/>
  <c r="H38" i="2" l="1"/>
  <c r="H36" i="2"/>
  <c r="I7" i="4"/>
  <c r="H39" i="2"/>
  <c r="H37" i="2"/>
  <c r="J5" i="4"/>
  <c r="I6" i="4"/>
  <c r="J8" i="4"/>
  <c r="J4" i="4"/>
  <c r="I3" i="4"/>
  <c r="J7" i="4"/>
  <c r="I9" i="4"/>
  <c r="J6" i="4"/>
  <c r="I8" i="4"/>
  <c r="I5" i="4"/>
  <c r="J9" i="4"/>
  <c r="J3" i="4"/>
  <c r="B31" i="2" l="1"/>
  <c r="B34" i="2"/>
  <c r="B30" i="2"/>
  <c r="B32" i="2" s="1"/>
  <c r="B33" i="2"/>
</calcChain>
</file>

<file path=xl/sharedStrings.xml><?xml version="1.0" encoding="utf-8"?>
<sst xmlns="http://schemas.openxmlformats.org/spreadsheetml/2006/main" count="29" uniqueCount="22">
  <si>
    <t>Total</t>
  </si>
  <si>
    <t>Average</t>
  </si>
  <si>
    <t>Median</t>
  </si>
  <si>
    <t>Max</t>
  </si>
  <si>
    <t>Min</t>
  </si>
  <si>
    <t>Pages/h</t>
  </si>
  <si>
    <t>Pages/min</t>
  </si>
  <si>
    <t>Page Count</t>
  </si>
  <si>
    <t>Duration</t>
  </si>
  <si>
    <t>Hours left (avg)</t>
  </si>
  <si>
    <t>Hours left (med)</t>
  </si>
  <si>
    <t>Delta (h)</t>
  </si>
  <si>
    <t>Hours needed (avg)</t>
  </si>
  <si>
    <t>Hours needed (med)</t>
  </si>
  <si>
    <t>Page left %</t>
  </si>
  <si>
    <t>Total pages</t>
  </si>
  <si>
    <t>Pages left</t>
  </si>
  <si>
    <t>Page</t>
  </si>
  <si>
    <t>End</t>
  </si>
  <si>
    <t>Start</t>
  </si>
  <si>
    <t>Current page</t>
  </si>
  <si>
    <t>Progress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</si>
</sst>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6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20" fontId="0" fillId="0" borderId="0" xfId="0" applyNumberFormat="1"/>
    <xf numFmtId="22" fontId="0" fillId="0" borderId="0" xfId="0" applyNumberFormat="1"/>
    <xf numFmtId="20" fontId="0" fillId="0" borderId="0" xfId="0" applyNumberFormat="1" applyFont="1"/>
    <xf numFmtId="20" fontId="1" fillId="0" borderId="0" xfId="0" applyNumberFormat="1" applyFont="1"/>
    <xf numFmtId="0" fontId="2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Number</a:t>
            </a:r>
            <a:r>
              <a:rPr lang="fr-CA" baseline="0"/>
              <a:t> of hours required to complete</a:t>
            </a:r>
            <a:endParaRPr lang="fr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Sheet1!$I$2:$I$100</c:f>
              <c:numCache>
                <c:formatCode>0.000</c:formatCode>
                <c:ptCount val="99"/>
                <c:pt idx="0">
                  <c:v>74.516666664625518</c:v>
                </c:pt>
                <c:pt idx="1">
                  <c:v>63.871428569679026</c:v>
                </c:pt>
                <c:pt idx="2">
                  <c:v>71.727272727272734</c:v>
                </c:pt>
                <c:pt idx="3">
                  <c:v>73.095367846429426</c:v>
                </c:pt>
                <c:pt idx="4">
                  <c:v>74.516666664625518</c:v>
                </c:pt>
                <c:pt idx="5">
                  <c:v>74.715377781919727</c:v>
                </c:pt>
                <c:pt idx="6">
                  <c:v>74.516666664625518</c:v>
                </c:pt>
                <c:pt idx="7">
                  <c:v>73.095367846429426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Sheet1!$J$2:$J$100</c:f>
              <c:numCache>
                <c:formatCode>0.000</c:formatCode>
                <c:ptCount val="99"/>
                <c:pt idx="0">
                  <c:v>74.516666664625518</c:v>
                </c:pt>
                <c:pt idx="1">
                  <c:v>63.871428569679026</c:v>
                </c:pt>
                <c:pt idx="2">
                  <c:v>66.291598021807829</c:v>
                </c:pt>
                <c:pt idx="3">
                  <c:v>68.25584668803495</c:v>
                </c:pt>
                <c:pt idx="4">
                  <c:v>71.418488729027175</c:v>
                </c:pt>
                <c:pt idx="5">
                  <c:v>73.431134873469219</c:v>
                </c:pt>
                <c:pt idx="6">
                  <c:v>71.425144985712294</c:v>
                </c:pt>
                <c:pt idx="7">
                  <c:v>70.447657786968747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58336"/>
        <c:axId val="118581504"/>
      </c:lineChart>
      <c:catAx>
        <c:axId val="11815833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r>
                  <a:rPr lang="en-US" baseline="0"/>
                  <a:t> </a:t>
                </a:r>
                <a:r>
                  <a:rPr lang="en-US"/>
                  <a:t>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118581504"/>
        <c:crosses val="autoZero"/>
        <c:auto val="1"/>
        <c:lblAlgn val="ctr"/>
        <c:lblOffset val="100"/>
        <c:noMultiLvlLbl val="0"/>
      </c:catAx>
      <c:valAx>
        <c:axId val="118581504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1815833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71436</xdr:rowOff>
    </xdr:from>
    <xdr:to>
      <xdr:col>11</xdr:col>
      <xdr:colOff>66675</xdr:colOff>
      <xdr:row>22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workbookViewId="0">
      <selection activeCell="N18" sqref="N18"/>
    </sheetView>
  </sheetViews>
  <sheetFormatPr defaultRowHeight="15" x14ac:dyDescent="0.25"/>
  <cols>
    <col min="1" max="1" width="15.5703125" bestFit="1" customWidth="1"/>
    <col min="2" max="2" width="5.28515625" bestFit="1" customWidth="1"/>
    <col min="3" max="3" width="15.5703125" bestFit="1" customWidth="1"/>
    <col min="4" max="4" width="5.28515625" bestFit="1" customWidth="1"/>
    <col min="5" max="5" width="8.7109375" style="11" bestFit="1" customWidth="1"/>
    <col min="6" max="6" width="11" bestFit="1" customWidth="1"/>
    <col min="7" max="7" width="10.42578125" style="2" bestFit="1" customWidth="1"/>
    <col min="8" max="8" width="8.140625" style="2" bestFit="1" customWidth="1"/>
    <col min="9" max="9" width="19.5703125" style="1" bestFit="1" customWidth="1"/>
    <col min="10" max="10" width="18.5703125" bestFit="1" customWidth="1"/>
    <col min="12" max="12" width="19.5703125" bestFit="1" customWidth="1"/>
  </cols>
  <sheetData>
    <row r="1" spans="1:10" x14ac:dyDescent="0.25">
      <c r="A1" t="s">
        <v>19</v>
      </c>
      <c r="B1" t="s">
        <v>17</v>
      </c>
      <c r="C1" t="s">
        <v>18</v>
      </c>
      <c r="D1" t="s">
        <v>17</v>
      </c>
      <c r="E1" s="11" t="s">
        <v>8</v>
      </c>
      <c r="F1" t="s">
        <v>7</v>
      </c>
      <c r="G1" s="2" t="s">
        <v>6</v>
      </c>
      <c r="H1" s="2" t="s">
        <v>5</v>
      </c>
      <c r="I1" s="1" t="s">
        <v>13</v>
      </c>
      <c r="J1" s="3" t="s">
        <v>12</v>
      </c>
    </row>
    <row r="2" spans="1:10" x14ac:dyDescent="0.25">
      <c r="A2" s="12">
        <v>42374.452777777777</v>
      </c>
      <c r="B2">
        <v>34</v>
      </c>
      <c r="C2" s="12">
        <v>42374.488194444442</v>
      </c>
      <c r="D2">
        <v>45</v>
      </c>
      <c r="E2" s="11">
        <f t="shared" ref="E2:E9" si="0">C2-A2</f>
        <v>3.5416666665696539E-2</v>
      </c>
      <c r="F2">
        <f t="shared" ref="F2:F9" si="1">D2-B2+1</f>
        <v>12</v>
      </c>
      <c r="G2" s="2">
        <f t="shared" ref="G2:G9" si="2">F2/(E2*24*60)</f>
        <v>0.23529411765350397</v>
      </c>
      <c r="H2" s="2">
        <f t="shared" ref="H2:H9" si="3">G2*60</f>
        <v>14.117647059210238</v>
      </c>
      <c r="I2" s="2">
        <f>Sheet2!$B$25/MEDIAN($H$2:H2)</f>
        <v>74.516666664625518</v>
      </c>
      <c r="J2" s="2">
        <f>Sheet2!$B$25/AVERAGE($H$2:H2)</f>
        <v>74.516666664625518</v>
      </c>
    </row>
    <row r="3" spans="1:10" x14ac:dyDescent="0.25">
      <c r="A3" s="12">
        <v>42374.496527777781</v>
      </c>
      <c r="B3">
        <v>46</v>
      </c>
      <c r="C3" s="12">
        <v>42374.531944444447</v>
      </c>
      <c r="D3">
        <v>61</v>
      </c>
      <c r="E3" s="11">
        <f t="shared" si="0"/>
        <v>3.5416666665696539E-2</v>
      </c>
      <c r="F3">
        <f t="shared" si="1"/>
        <v>16</v>
      </c>
      <c r="G3" s="2">
        <f t="shared" si="2"/>
        <v>0.31372549020467194</v>
      </c>
      <c r="H3" s="2">
        <f t="shared" si="3"/>
        <v>18.823529412280315</v>
      </c>
      <c r="I3" s="2">
        <f>Sheet2!$B$25/MEDIAN($H$2:H3)</f>
        <v>63.871428569679026</v>
      </c>
      <c r="J3" s="2">
        <f>Sheet2!$B$25/AVERAGE($H$2:H3)</f>
        <v>63.871428569679026</v>
      </c>
    </row>
    <row r="4" spans="1:10" x14ac:dyDescent="0.25">
      <c r="A4" s="12">
        <v>42374.543055555558</v>
      </c>
      <c r="B4">
        <v>64</v>
      </c>
      <c r="C4" s="12">
        <v>42374.574305555558</v>
      </c>
      <c r="D4">
        <v>74</v>
      </c>
      <c r="E4" s="11">
        <f t="shared" si="0"/>
        <v>3.125E-2</v>
      </c>
      <c r="F4">
        <f t="shared" si="1"/>
        <v>11</v>
      </c>
      <c r="G4" s="2">
        <f t="shared" si="2"/>
        <v>0.24444444444444444</v>
      </c>
      <c r="H4" s="2">
        <f t="shared" si="3"/>
        <v>14.666666666666666</v>
      </c>
      <c r="I4" s="2">
        <f>Sheet2!$B$25/MEDIAN($H$2:H4)</f>
        <v>71.727272727272734</v>
      </c>
      <c r="J4" s="2">
        <f>Sheet2!$B$25/AVERAGE($H$2:H4)</f>
        <v>66.291598021807829</v>
      </c>
    </row>
    <row r="5" spans="1:10" x14ac:dyDescent="0.25">
      <c r="A5" s="12">
        <v>42374.588888888888</v>
      </c>
      <c r="B5">
        <v>75</v>
      </c>
      <c r="C5" s="12">
        <v>42374.621527777781</v>
      </c>
      <c r="D5">
        <v>85</v>
      </c>
      <c r="E5" s="11">
        <f t="shared" si="0"/>
        <v>3.2638888893416151E-2</v>
      </c>
      <c r="F5">
        <f t="shared" si="1"/>
        <v>11</v>
      </c>
      <c r="G5" s="2">
        <f>F5/(E5*24*60)</f>
        <v>0.23404255315902589</v>
      </c>
      <c r="H5" s="2">
        <f t="shared" si="3"/>
        <v>14.042553189541554</v>
      </c>
      <c r="I5" s="2">
        <f>Sheet2!$B$25/MEDIAN($H$2:H5)</f>
        <v>73.095367846429426</v>
      </c>
      <c r="J5" s="2">
        <f>Sheet2!$B$25/AVERAGE($H$2:H5)</f>
        <v>68.25584668803495</v>
      </c>
    </row>
    <row r="6" spans="1:10" x14ac:dyDescent="0.25">
      <c r="A6" s="12">
        <v>42374.629166666666</v>
      </c>
      <c r="B6">
        <v>86</v>
      </c>
      <c r="C6" s="12">
        <v>42374.667361111111</v>
      </c>
      <c r="D6">
        <v>96</v>
      </c>
      <c r="E6" s="11">
        <f t="shared" si="0"/>
        <v>3.8194444445252884E-2</v>
      </c>
      <c r="F6">
        <f t="shared" si="1"/>
        <v>11</v>
      </c>
      <c r="G6" s="2">
        <f t="shared" si="2"/>
        <v>0.1999999999957667</v>
      </c>
      <c r="H6" s="2">
        <f>G6*60</f>
        <v>11.999999999746002</v>
      </c>
      <c r="I6" s="2">
        <f>Sheet2!$B$25/MEDIAN($H$2:H6)</f>
        <v>74.516666664625518</v>
      </c>
      <c r="J6" s="2">
        <f>Sheet2!$B$25/AVERAGE($H$2:H6)</f>
        <v>71.418488729027175</v>
      </c>
    </row>
    <row r="7" spans="1:10" x14ac:dyDescent="0.25">
      <c r="A7" s="12">
        <v>42374.679166666669</v>
      </c>
      <c r="B7">
        <v>97</v>
      </c>
      <c r="C7" s="12">
        <v>42374.706250000003</v>
      </c>
      <c r="D7">
        <v>104</v>
      </c>
      <c r="E7" s="11">
        <f t="shared" si="0"/>
        <v>2.7083333334303461E-2</v>
      </c>
      <c r="F7">
        <f t="shared" si="1"/>
        <v>8</v>
      </c>
      <c r="G7" s="2">
        <f t="shared" si="2"/>
        <v>0.20512820512085742</v>
      </c>
      <c r="H7" s="2">
        <f t="shared" si="3"/>
        <v>12.307692307251445</v>
      </c>
      <c r="I7" s="2">
        <f>Sheet2!$B$25/MEDIAN($H$2:H7)</f>
        <v>74.715377781919727</v>
      </c>
      <c r="J7" s="2">
        <f>Sheet2!$B$25/AVERAGE($H$2:H7)</f>
        <v>73.431134873469219</v>
      </c>
    </row>
    <row r="8" spans="1:10" x14ac:dyDescent="0.25">
      <c r="A8" s="12">
        <v>42374.718055555553</v>
      </c>
      <c r="B8">
        <v>105</v>
      </c>
      <c r="C8" s="12">
        <v>42374.737500000003</v>
      </c>
      <c r="D8">
        <v>112</v>
      </c>
      <c r="E8" s="11">
        <f t="shared" si="0"/>
        <v>1.9444444449618459E-2</v>
      </c>
      <c r="F8">
        <f t="shared" si="1"/>
        <v>8</v>
      </c>
      <c r="G8" s="2">
        <f t="shared" si="2"/>
        <v>0.2857142856382594</v>
      </c>
      <c r="H8" s="2">
        <f t="shared" si="3"/>
        <v>17.142857138295565</v>
      </c>
      <c r="I8" s="2">
        <f>Sheet2!$B$25/MEDIAN($H$2:H8)</f>
        <v>74.516666664625518</v>
      </c>
      <c r="J8" s="2">
        <f>Sheet2!$B$25/AVERAGE($H$2:H8)</f>
        <v>71.425144985712294</v>
      </c>
    </row>
    <row r="9" spans="1:10" x14ac:dyDescent="0.25">
      <c r="A9" s="12">
        <v>42375.833333333336</v>
      </c>
      <c r="B9">
        <v>120</v>
      </c>
      <c r="C9" s="12">
        <v>42375.871527777781</v>
      </c>
      <c r="D9">
        <v>134</v>
      </c>
      <c r="E9" s="11">
        <f t="shared" si="0"/>
        <v>3.8194444445252884E-2</v>
      </c>
      <c r="F9">
        <f t="shared" si="1"/>
        <v>15</v>
      </c>
      <c r="G9" s="2">
        <f t="shared" si="2"/>
        <v>0.27272727272150005</v>
      </c>
      <c r="H9" s="2">
        <f t="shared" si="3"/>
        <v>16.363636363290002</v>
      </c>
      <c r="I9" s="2">
        <f>Sheet2!$B$25/MEDIAN($H$2:H9)</f>
        <v>73.095367846429426</v>
      </c>
      <c r="J9" s="2">
        <f>Sheet2!$B$25/AVERAGE($H$2:H9)</f>
        <v>70.447657786968747</v>
      </c>
    </row>
    <row r="10" spans="1:10" x14ac:dyDescent="0.25">
      <c r="A10" s="12"/>
      <c r="B10" s="10"/>
      <c r="C10" s="12"/>
      <c r="D10" s="10"/>
      <c r="I10" s="2"/>
      <c r="J10" s="2"/>
    </row>
    <row r="11" spans="1:10" x14ac:dyDescent="0.25">
      <c r="A11" s="12"/>
      <c r="B11" s="10"/>
      <c r="C11" s="12"/>
      <c r="D11" s="10"/>
      <c r="I11" s="2"/>
      <c r="J11" s="2"/>
    </row>
    <row r="12" spans="1:10" x14ac:dyDescent="0.25">
      <c r="A12" s="12"/>
      <c r="B12" s="10"/>
      <c r="C12" s="12"/>
      <c r="D12" s="10"/>
      <c r="I12" s="2"/>
      <c r="J12" s="2"/>
    </row>
    <row r="13" spans="1:10" x14ac:dyDescent="0.25">
      <c r="A13" s="12"/>
      <c r="B13" s="10"/>
      <c r="C13" s="12"/>
      <c r="D13" s="10"/>
      <c r="I13" s="2"/>
      <c r="J13" s="2"/>
    </row>
    <row r="14" spans="1:10" x14ac:dyDescent="0.25">
      <c r="A14" s="12"/>
      <c r="B14" s="10"/>
      <c r="C14" s="12"/>
      <c r="D14" s="10"/>
      <c r="I14" s="2"/>
      <c r="J14" s="2"/>
    </row>
    <row r="15" spans="1:10" x14ac:dyDescent="0.25">
      <c r="A15" s="12"/>
      <c r="B15" s="10"/>
      <c r="C15" s="12"/>
      <c r="D15" s="10"/>
      <c r="I15" s="2"/>
      <c r="J15" s="2"/>
    </row>
    <row r="16" spans="1:10" x14ac:dyDescent="0.25">
      <c r="A16" s="12"/>
      <c r="B16" s="10"/>
      <c r="C16" s="12"/>
      <c r="D16" s="10"/>
      <c r="I16" s="2"/>
      <c r="J16" s="2"/>
    </row>
    <row r="17" spans="1:10" x14ac:dyDescent="0.25">
      <c r="A17" s="12"/>
      <c r="B17" s="10"/>
      <c r="C17" s="12"/>
      <c r="D17" s="10"/>
      <c r="I17" s="2"/>
      <c r="J17" s="2"/>
    </row>
    <row r="18" spans="1:10" x14ac:dyDescent="0.25">
      <c r="A18" s="12"/>
      <c r="B18" s="10"/>
      <c r="C18" s="12"/>
      <c r="D18" s="10"/>
      <c r="I18" s="2"/>
      <c r="J18" s="2"/>
    </row>
    <row r="19" spans="1:10" x14ac:dyDescent="0.25">
      <c r="A19" s="12"/>
      <c r="B19" s="10"/>
      <c r="C19" s="12"/>
      <c r="D19" s="10"/>
      <c r="I19" s="2"/>
      <c r="J19" s="2"/>
    </row>
    <row r="20" spans="1:10" x14ac:dyDescent="0.25">
      <c r="A20" s="12"/>
      <c r="B20" s="10"/>
      <c r="C20" s="12"/>
      <c r="D20" s="10"/>
      <c r="I20" s="2"/>
      <c r="J20" s="2"/>
    </row>
    <row r="21" spans="1:10" x14ac:dyDescent="0.25">
      <c r="A21" s="12"/>
      <c r="B21" s="10"/>
      <c r="C21" s="12"/>
      <c r="D21" s="10"/>
      <c r="I21" s="2"/>
      <c r="J21" s="2"/>
    </row>
    <row r="22" spans="1:10" x14ac:dyDescent="0.25">
      <c r="A22" s="12"/>
      <c r="B22" s="10"/>
      <c r="C22" s="12"/>
      <c r="D22" s="10"/>
      <c r="I22" s="2"/>
      <c r="J22" s="2"/>
    </row>
    <row r="23" spans="1:10" x14ac:dyDescent="0.25">
      <c r="A23" s="12"/>
      <c r="B23" s="10"/>
      <c r="C23" s="12"/>
      <c r="D23" s="10"/>
      <c r="I23" s="2"/>
      <c r="J23" s="2"/>
    </row>
    <row r="24" spans="1:10" x14ac:dyDescent="0.25">
      <c r="A24" s="12"/>
      <c r="B24" s="10"/>
      <c r="C24" s="12"/>
      <c r="D24" s="10"/>
      <c r="I24" s="2"/>
      <c r="J24" s="2"/>
    </row>
    <row r="25" spans="1:10" x14ac:dyDescent="0.25">
      <c r="A25" s="12"/>
      <c r="B25" s="10"/>
      <c r="C25" s="12"/>
      <c r="D25" s="10"/>
      <c r="I25" s="2"/>
      <c r="J25" s="2"/>
    </row>
    <row r="26" spans="1:10" x14ac:dyDescent="0.25">
      <c r="A26" s="12"/>
      <c r="B26" s="10"/>
      <c r="C26" s="12"/>
      <c r="D26" s="10"/>
      <c r="I26" s="2"/>
      <c r="J26" s="2"/>
    </row>
    <row r="27" spans="1:10" x14ac:dyDescent="0.25">
      <c r="A27" s="12"/>
      <c r="B27" s="10"/>
      <c r="C27" s="12"/>
      <c r="D27" s="10"/>
      <c r="I27" s="2"/>
      <c r="J27" s="2"/>
    </row>
    <row r="28" spans="1:10" x14ac:dyDescent="0.25">
      <c r="A28" s="12"/>
      <c r="B28" s="10"/>
      <c r="C28" s="12"/>
      <c r="D28" s="10"/>
      <c r="I28" s="2"/>
      <c r="J28" s="2"/>
    </row>
    <row r="29" spans="1:10" x14ac:dyDescent="0.25">
      <c r="A29" s="12"/>
      <c r="B29" s="10"/>
      <c r="C29" s="12"/>
      <c r="D29" s="10"/>
      <c r="I29" s="2"/>
      <c r="J29" s="2"/>
    </row>
    <row r="30" spans="1:10" x14ac:dyDescent="0.25">
      <c r="A30" s="8"/>
      <c r="B30" s="10"/>
      <c r="C30" s="8"/>
      <c r="D30" s="10"/>
      <c r="E30" s="13"/>
      <c r="F30" s="10"/>
      <c r="G30" s="9"/>
      <c r="H30" s="9"/>
      <c r="I30" s="9"/>
      <c r="J30" s="9"/>
    </row>
    <row r="31" spans="1:10" x14ac:dyDescent="0.25">
      <c r="A31" s="8"/>
      <c r="B31" s="10"/>
      <c r="C31" s="8"/>
      <c r="D31" s="10"/>
      <c r="E31" s="13"/>
      <c r="F31" s="10"/>
      <c r="G31" s="9"/>
      <c r="H31" s="9"/>
      <c r="I31" s="9"/>
      <c r="J31" s="9"/>
    </row>
    <row r="32" spans="1:10" x14ac:dyDescent="0.25">
      <c r="A32" s="8"/>
      <c r="B32" s="10"/>
      <c r="C32" s="8"/>
      <c r="D32" s="10"/>
      <c r="E32" s="13"/>
      <c r="F32" s="10"/>
      <c r="G32" s="9"/>
      <c r="H32" s="9"/>
      <c r="I32" s="9"/>
      <c r="J32" s="9"/>
    </row>
    <row r="33" spans="1:10" x14ac:dyDescent="0.25">
      <c r="A33" s="8"/>
      <c r="B33" s="10"/>
      <c r="C33" s="8"/>
      <c r="D33" s="10"/>
      <c r="E33" s="13"/>
      <c r="F33" s="10"/>
      <c r="G33" s="9"/>
      <c r="H33" s="9"/>
      <c r="I33" s="9"/>
      <c r="J33" s="9"/>
    </row>
    <row r="34" spans="1:10" x14ac:dyDescent="0.25">
      <c r="A34" s="8"/>
      <c r="B34" s="10"/>
      <c r="C34" s="8"/>
      <c r="D34" s="10"/>
      <c r="E34" s="13"/>
      <c r="F34" s="10"/>
      <c r="G34" s="9"/>
      <c r="H34" s="9"/>
      <c r="I34" s="9"/>
      <c r="J34" s="9"/>
    </row>
    <row r="35" spans="1:10" x14ac:dyDescent="0.25">
      <c r="A35" s="8"/>
      <c r="B35" s="10"/>
      <c r="C35" s="8"/>
      <c r="D35" s="10"/>
      <c r="E35" s="13"/>
      <c r="F35" s="10"/>
      <c r="G35" s="9"/>
      <c r="H35" s="9"/>
      <c r="I35" s="9"/>
      <c r="J35" s="9"/>
    </row>
    <row r="36" spans="1:10" x14ac:dyDescent="0.25">
      <c r="A36" s="8"/>
      <c r="B36" s="10"/>
      <c r="C36" s="8"/>
      <c r="D36" s="10"/>
      <c r="E36" s="13"/>
      <c r="F36" s="10"/>
      <c r="G36" s="9"/>
      <c r="H36" s="9"/>
      <c r="I36" s="9"/>
      <c r="J36" s="9"/>
    </row>
    <row r="37" spans="1:10" x14ac:dyDescent="0.25">
      <c r="A37" s="8"/>
      <c r="B37" s="10"/>
      <c r="C37" s="8"/>
      <c r="D37" s="10"/>
      <c r="E37" s="13"/>
      <c r="F37" s="10"/>
      <c r="G37" s="9"/>
      <c r="H37" s="9"/>
      <c r="I37" s="9"/>
      <c r="J37" s="9"/>
    </row>
    <row r="38" spans="1:10" x14ac:dyDescent="0.25">
      <c r="A38" s="8"/>
      <c r="B38" s="10"/>
      <c r="C38" s="8"/>
      <c r="D38" s="10"/>
      <c r="E38" s="13"/>
      <c r="F38" s="10"/>
      <c r="G38" s="9"/>
      <c r="H38" s="9"/>
      <c r="I38" s="9"/>
      <c r="J38" s="9"/>
    </row>
    <row r="39" spans="1:10" x14ac:dyDescent="0.25">
      <c r="A39" s="8"/>
      <c r="B39" s="10"/>
      <c r="C39" s="8"/>
      <c r="D39" s="10"/>
      <c r="E39" s="13"/>
      <c r="F39" s="10"/>
      <c r="G39" s="9"/>
      <c r="H39" s="9"/>
      <c r="I39" s="9"/>
      <c r="J39" s="9"/>
    </row>
    <row r="40" spans="1:10" x14ac:dyDescent="0.25">
      <c r="A40" s="8"/>
      <c r="B40" s="10"/>
      <c r="C40" s="8"/>
      <c r="D40" s="10"/>
      <c r="E40" s="13"/>
      <c r="F40" s="10"/>
      <c r="G40" s="9"/>
      <c r="H40" s="9"/>
      <c r="I40" s="9"/>
      <c r="J40" s="9"/>
    </row>
    <row r="41" spans="1:10" x14ac:dyDescent="0.25">
      <c r="A41" s="8"/>
      <c r="B41" s="10"/>
      <c r="C41" s="8"/>
      <c r="D41" s="10"/>
      <c r="E41" s="13"/>
      <c r="F41" s="10"/>
      <c r="G41" s="9"/>
      <c r="H41" s="9"/>
      <c r="I41" s="9"/>
      <c r="J41" s="9"/>
    </row>
    <row r="42" spans="1:10" x14ac:dyDescent="0.25">
      <c r="A42" s="8"/>
      <c r="B42" s="10"/>
      <c r="C42" s="8"/>
      <c r="D42" s="10"/>
      <c r="E42" s="13"/>
      <c r="F42" s="10"/>
      <c r="G42" s="9"/>
      <c r="H42" s="9"/>
      <c r="I42" s="9"/>
      <c r="J42" s="9"/>
    </row>
    <row r="43" spans="1:10" x14ac:dyDescent="0.25">
      <c r="A43" s="8"/>
      <c r="B43" s="10"/>
      <c r="C43" s="8"/>
      <c r="D43" s="10"/>
      <c r="E43" s="13"/>
      <c r="F43" s="10"/>
      <c r="G43" s="9"/>
      <c r="H43" s="9"/>
      <c r="I43" s="9"/>
      <c r="J43" s="9"/>
    </row>
    <row r="44" spans="1:10" x14ac:dyDescent="0.25">
      <c r="A44" s="8"/>
      <c r="B44" s="10"/>
      <c r="C44" s="8"/>
      <c r="D44" s="10"/>
      <c r="E44" s="13"/>
      <c r="F44" s="10"/>
      <c r="G44" s="9"/>
      <c r="H44" s="9"/>
      <c r="I44" s="9"/>
      <c r="J44" s="9"/>
    </row>
    <row r="45" spans="1:10" x14ac:dyDescent="0.25">
      <c r="A45" s="8"/>
      <c r="B45" s="10"/>
      <c r="C45" s="8"/>
      <c r="D45" s="10"/>
      <c r="E45" s="13"/>
      <c r="F45" s="10"/>
      <c r="G45" s="9"/>
      <c r="H45" s="9"/>
      <c r="I45" s="9"/>
      <c r="J45" s="9"/>
    </row>
    <row r="46" spans="1:10" x14ac:dyDescent="0.25">
      <c r="A46" s="8"/>
      <c r="B46" s="10"/>
      <c r="C46" s="8"/>
      <c r="D46" s="10"/>
      <c r="E46" s="13"/>
      <c r="F46" s="10"/>
      <c r="G46" s="9"/>
      <c r="H46" s="9"/>
      <c r="I46" s="9"/>
      <c r="J46" s="9"/>
    </row>
    <row r="47" spans="1:10" x14ac:dyDescent="0.25">
      <c r="A47" s="8"/>
      <c r="B47" s="10"/>
      <c r="C47" s="8"/>
      <c r="D47" s="10"/>
      <c r="E47" s="13"/>
      <c r="F47" s="10"/>
      <c r="G47" s="9"/>
      <c r="H47" s="9"/>
      <c r="I47" s="9"/>
      <c r="J47" s="9"/>
    </row>
    <row r="48" spans="1:10" x14ac:dyDescent="0.25">
      <c r="A48" s="8"/>
      <c r="B48" s="10"/>
      <c r="C48" s="8"/>
      <c r="D48" s="10"/>
      <c r="E48" s="13"/>
      <c r="F48" s="10"/>
      <c r="G48" s="9"/>
      <c r="H48" s="9"/>
      <c r="I48" s="9"/>
      <c r="J48" s="9"/>
    </row>
    <row r="49" spans="1:15" x14ac:dyDescent="0.25">
      <c r="A49" s="8"/>
      <c r="B49" s="10"/>
      <c r="C49" s="8"/>
      <c r="D49" s="10"/>
      <c r="E49" s="13"/>
      <c r="F49" s="10"/>
      <c r="G49" s="9"/>
      <c r="H49" s="9"/>
      <c r="I49" s="9"/>
      <c r="J49" s="9"/>
    </row>
    <row r="50" spans="1:15" x14ac:dyDescent="0.25">
      <c r="A50" s="8"/>
      <c r="B50" s="10"/>
      <c r="C50" s="8"/>
      <c r="D50" s="10"/>
      <c r="E50" s="13"/>
      <c r="F50" s="10"/>
      <c r="G50" s="9"/>
      <c r="H50" s="9"/>
      <c r="I50" s="9"/>
      <c r="J50" s="9"/>
    </row>
    <row r="51" spans="1:15" x14ac:dyDescent="0.25">
      <c r="A51" s="8"/>
      <c r="B51" s="10"/>
      <c r="C51" s="8"/>
      <c r="D51" s="10"/>
      <c r="E51" s="13"/>
      <c r="F51" s="10"/>
      <c r="G51" s="9"/>
      <c r="H51" s="9"/>
      <c r="I51" s="9"/>
      <c r="J51" s="9"/>
      <c r="N51" s="11"/>
      <c r="O51" s="11"/>
    </row>
    <row r="52" spans="1:15" x14ac:dyDescent="0.25">
      <c r="A52" s="8"/>
      <c r="B52" s="10"/>
      <c r="C52" s="8"/>
      <c r="D52" s="10"/>
      <c r="E52" s="13"/>
      <c r="F52" s="10"/>
      <c r="G52" s="9"/>
      <c r="H52" s="9"/>
      <c r="I52" s="9"/>
      <c r="J52" s="9"/>
      <c r="L52" s="11"/>
      <c r="M52" s="11"/>
      <c r="N52" s="11"/>
      <c r="O52" s="11"/>
    </row>
    <row r="53" spans="1:15" x14ac:dyDescent="0.25">
      <c r="A53" s="8"/>
      <c r="B53" s="10"/>
      <c r="C53" s="8"/>
      <c r="D53" s="10"/>
      <c r="E53" s="13"/>
      <c r="F53" s="10"/>
      <c r="G53" s="9"/>
      <c r="H53" s="9"/>
      <c r="I53" s="9"/>
      <c r="J53" s="9"/>
    </row>
    <row r="54" spans="1:15" x14ac:dyDescent="0.25">
      <c r="A54" s="8"/>
      <c r="B54" s="10"/>
      <c r="C54" s="8"/>
      <c r="D54" s="10"/>
      <c r="E54" s="13"/>
      <c r="F54" s="10"/>
      <c r="G54" s="9"/>
      <c r="H54" s="9"/>
      <c r="I54" s="9"/>
      <c r="J54" s="9"/>
    </row>
    <row r="55" spans="1:15" x14ac:dyDescent="0.25">
      <c r="A55" s="8"/>
      <c r="B55" s="10"/>
      <c r="C55" s="8"/>
      <c r="D55" s="10"/>
      <c r="E55" s="13"/>
      <c r="F55" s="10"/>
      <c r="G55" s="9"/>
      <c r="H55" s="9"/>
      <c r="I55" s="9"/>
      <c r="J55" s="9"/>
    </row>
    <row r="56" spans="1:15" x14ac:dyDescent="0.25">
      <c r="A56" s="8"/>
      <c r="B56" s="10"/>
      <c r="C56" s="8"/>
      <c r="D56" s="10"/>
      <c r="E56" s="13"/>
      <c r="F56" s="10"/>
      <c r="G56" s="9"/>
      <c r="H56" s="9"/>
      <c r="I56" s="9"/>
      <c r="J56" s="9"/>
    </row>
    <row r="57" spans="1:15" x14ac:dyDescent="0.25">
      <c r="A57" s="8"/>
      <c r="B57" s="10"/>
      <c r="C57" s="8"/>
      <c r="D57" s="10"/>
      <c r="E57" s="13"/>
      <c r="F57" s="10"/>
      <c r="G57" s="9"/>
      <c r="H57" s="9"/>
      <c r="I57" s="9"/>
      <c r="J57" s="9"/>
    </row>
    <row r="58" spans="1:15" x14ac:dyDescent="0.25">
      <c r="A58" s="8"/>
      <c r="B58" s="10"/>
      <c r="C58" s="8"/>
      <c r="D58" s="10"/>
      <c r="E58" s="13"/>
      <c r="F58" s="10"/>
      <c r="G58" s="9"/>
      <c r="H58" s="9"/>
      <c r="I58" s="9"/>
      <c r="J58" s="9"/>
    </row>
    <row r="59" spans="1:15" x14ac:dyDescent="0.25">
      <c r="A59" s="8"/>
      <c r="B59" s="10"/>
      <c r="C59" s="8"/>
      <c r="D59" s="10"/>
      <c r="E59" s="13"/>
      <c r="F59" s="10"/>
      <c r="G59" s="9"/>
      <c r="H59" s="9"/>
      <c r="I59" s="9"/>
      <c r="J59" s="9"/>
    </row>
    <row r="60" spans="1:15" x14ac:dyDescent="0.25">
      <c r="A60" s="8"/>
      <c r="B60" s="10"/>
      <c r="C60" s="8"/>
      <c r="D60" s="10"/>
      <c r="E60" s="13"/>
      <c r="F60" s="10"/>
      <c r="G60" s="9"/>
      <c r="H60" s="9"/>
      <c r="I60" s="9"/>
      <c r="J60" s="9"/>
    </row>
    <row r="61" spans="1:15" x14ac:dyDescent="0.25">
      <c r="A61" s="8"/>
      <c r="B61" s="10"/>
      <c r="C61" s="8"/>
      <c r="D61" s="10"/>
      <c r="E61" s="13"/>
      <c r="F61" s="10"/>
      <c r="G61" s="9"/>
      <c r="H61" s="9"/>
      <c r="I61" s="9"/>
      <c r="J61" s="9"/>
    </row>
    <row r="62" spans="1:15" x14ac:dyDescent="0.25">
      <c r="A62" s="8"/>
      <c r="B62" s="10"/>
      <c r="C62" s="8"/>
      <c r="D62" s="10"/>
      <c r="E62" s="13"/>
      <c r="F62" s="10"/>
      <c r="G62" s="9"/>
      <c r="H62" s="9"/>
      <c r="I62" s="9"/>
      <c r="J62" s="9"/>
    </row>
    <row r="63" spans="1:15" x14ac:dyDescent="0.25">
      <c r="A63" s="8"/>
      <c r="B63" s="10"/>
      <c r="C63" s="8"/>
      <c r="D63" s="10"/>
      <c r="E63" s="13"/>
      <c r="F63" s="10"/>
      <c r="G63" s="9"/>
      <c r="H63" s="9"/>
      <c r="I63" s="9"/>
      <c r="J63" s="9"/>
    </row>
    <row r="64" spans="1:15" x14ac:dyDescent="0.25">
      <c r="A64" s="8"/>
      <c r="B64" s="10"/>
      <c r="C64" s="8"/>
      <c r="D64" s="10"/>
      <c r="E64" s="13"/>
      <c r="F64" s="10"/>
      <c r="G64" s="9"/>
      <c r="H64" s="9"/>
      <c r="I64" s="9"/>
      <c r="J64" s="9"/>
    </row>
    <row r="65" spans="1:10" x14ac:dyDescent="0.25">
      <c r="A65" s="8"/>
      <c r="B65" s="10"/>
      <c r="C65" s="8"/>
      <c r="D65" s="10"/>
      <c r="E65" s="13"/>
      <c r="F65" s="10"/>
      <c r="G65" s="9"/>
      <c r="H65" s="9"/>
      <c r="I65" s="9"/>
      <c r="J65" s="9"/>
    </row>
    <row r="66" spans="1:10" x14ac:dyDescent="0.25">
      <c r="A66" s="8"/>
      <c r="B66" s="10"/>
      <c r="C66" s="8"/>
      <c r="D66" s="10"/>
      <c r="E66" s="13"/>
      <c r="F66" s="10"/>
      <c r="G66" s="9"/>
      <c r="H66" s="9"/>
      <c r="I66" s="9"/>
      <c r="J66" s="9"/>
    </row>
    <row r="67" spans="1:10" x14ac:dyDescent="0.25">
      <c r="A67" s="8"/>
      <c r="B67" s="10"/>
      <c r="C67" s="8"/>
      <c r="D67" s="10"/>
      <c r="E67" s="13"/>
      <c r="F67" s="10"/>
      <c r="G67" s="9"/>
      <c r="H67" s="9"/>
      <c r="I67" s="9"/>
      <c r="J67" s="9"/>
    </row>
    <row r="68" spans="1:10" x14ac:dyDescent="0.25">
      <c r="A68" s="8"/>
      <c r="B68" s="10"/>
      <c r="C68" s="8"/>
      <c r="D68" s="10"/>
      <c r="E68" s="13"/>
      <c r="F68" s="10"/>
      <c r="G68" s="9"/>
      <c r="H68" s="9"/>
      <c r="I68" s="9"/>
      <c r="J68" s="9"/>
    </row>
    <row r="69" spans="1:10" x14ac:dyDescent="0.25">
      <c r="A69" s="8"/>
      <c r="B69" s="10"/>
      <c r="C69" s="8"/>
      <c r="D69" s="10"/>
      <c r="E69" s="13"/>
      <c r="F69" s="10"/>
      <c r="G69" s="9"/>
      <c r="H69" s="9"/>
      <c r="I69" s="9"/>
      <c r="J69" s="9"/>
    </row>
    <row r="70" spans="1:10" x14ac:dyDescent="0.25">
      <c r="A70" s="8"/>
      <c r="B70" s="10"/>
      <c r="C70" s="8"/>
      <c r="D70" s="10"/>
      <c r="E70" s="13"/>
      <c r="F70" s="10"/>
      <c r="G70" s="9"/>
      <c r="H70" s="9"/>
      <c r="I70" s="9"/>
      <c r="J70" s="9"/>
    </row>
    <row r="71" spans="1:10" x14ac:dyDescent="0.25">
      <c r="A71" s="8"/>
      <c r="B71" s="10"/>
      <c r="C71" s="8"/>
      <c r="D71" s="10"/>
      <c r="E71" s="13"/>
      <c r="F71" s="10"/>
      <c r="G71" s="9"/>
      <c r="H71" s="9"/>
      <c r="I71" s="9"/>
      <c r="J71" s="9"/>
    </row>
    <row r="72" spans="1:10" x14ac:dyDescent="0.25">
      <c r="A72" s="8"/>
      <c r="B72" s="10"/>
      <c r="C72" s="8"/>
      <c r="D72" s="10"/>
      <c r="E72" s="13"/>
      <c r="F72" s="10"/>
      <c r="G72" s="9"/>
      <c r="H72" s="9"/>
      <c r="I72" s="9"/>
      <c r="J72" s="9"/>
    </row>
    <row r="73" spans="1:10" x14ac:dyDescent="0.25">
      <c r="A73" s="8"/>
      <c r="B73" s="10"/>
      <c r="C73" s="8"/>
      <c r="D73" s="10"/>
      <c r="E73" s="13"/>
      <c r="F73" s="10"/>
      <c r="G73" s="9"/>
      <c r="H73" s="9"/>
      <c r="I73" s="9"/>
      <c r="J73" s="9"/>
    </row>
    <row r="74" spans="1:10" x14ac:dyDescent="0.25">
      <c r="A74" s="8"/>
      <c r="B74" s="10"/>
      <c r="C74" s="8"/>
      <c r="D74" s="10"/>
      <c r="E74" s="13"/>
      <c r="F74" s="10"/>
      <c r="G74" s="9"/>
      <c r="H74" s="9"/>
      <c r="I74" s="9"/>
      <c r="J74" s="9"/>
    </row>
    <row r="75" spans="1:10" x14ac:dyDescent="0.25">
      <c r="A75" s="8"/>
      <c r="B75" s="10"/>
      <c r="C75" s="8"/>
      <c r="D75" s="10"/>
      <c r="E75" s="13"/>
      <c r="F75" s="10"/>
      <c r="G75" s="9"/>
      <c r="H75" s="9"/>
      <c r="I75" s="9"/>
      <c r="J75" s="9"/>
    </row>
    <row r="76" spans="1:10" x14ac:dyDescent="0.25">
      <c r="A76" s="8"/>
      <c r="B76" s="10"/>
      <c r="C76" s="8"/>
      <c r="D76" s="10"/>
      <c r="E76" s="13"/>
      <c r="F76" s="10"/>
      <c r="G76" s="9"/>
      <c r="H76" s="9"/>
      <c r="I76" s="9"/>
      <c r="J76" s="9"/>
    </row>
    <row r="77" spans="1:10" x14ac:dyDescent="0.25">
      <c r="A77" s="8"/>
      <c r="B77" s="10"/>
      <c r="C77" s="8"/>
      <c r="D77" s="10"/>
      <c r="E77" s="13"/>
      <c r="F77" s="10"/>
      <c r="G77" s="9"/>
      <c r="H77" s="9"/>
      <c r="I77" s="9"/>
      <c r="J77" s="9"/>
    </row>
    <row r="78" spans="1:10" x14ac:dyDescent="0.25">
      <c r="A78" s="8"/>
      <c r="B78" s="10"/>
      <c r="C78" s="8"/>
      <c r="D78" s="10"/>
      <c r="E78" s="13"/>
      <c r="F78" s="10"/>
      <c r="G78" s="9"/>
      <c r="H78" s="9"/>
      <c r="I78" s="9"/>
      <c r="J78" s="9"/>
    </row>
    <row r="79" spans="1:10" x14ac:dyDescent="0.25">
      <c r="A79" s="8"/>
      <c r="B79" s="10"/>
      <c r="C79" s="8"/>
      <c r="D79" s="10"/>
      <c r="E79" s="13"/>
      <c r="F79" s="10"/>
      <c r="G79" s="9"/>
      <c r="H79" s="9"/>
      <c r="I79" s="9"/>
      <c r="J79" s="9"/>
    </row>
    <row r="80" spans="1:10" x14ac:dyDescent="0.25">
      <c r="A80" s="8"/>
      <c r="B80" s="10"/>
      <c r="C80" s="8"/>
      <c r="D80" s="10"/>
      <c r="E80" s="13"/>
      <c r="F80" s="10"/>
      <c r="G80" s="9"/>
      <c r="H80" s="9"/>
      <c r="I80" s="9"/>
      <c r="J80" s="9"/>
    </row>
    <row r="81" spans="1:10" x14ac:dyDescent="0.25">
      <c r="A81" s="8"/>
      <c r="B81" s="10"/>
      <c r="C81" s="8"/>
      <c r="D81" s="10"/>
      <c r="E81" s="13"/>
      <c r="F81" s="10"/>
      <c r="G81" s="9"/>
      <c r="H81" s="9"/>
      <c r="I81" s="9"/>
      <c r="J81" s="9"/>
    </row>
    <row r="82" spans="1:10" x14ac:dyDescent="0.25">
      <c r="A82" s="8"/>
      <c r="B82" s="6"/>
      <c r="C82" s="8"/>
      <c r="D82" s="6"/>
      <c r="E82" s="13"/>
      <c r="F82" s="6"/>
      <c r="G82" s="5"/>
      <c r="H82" s="5"/>
      <c r="I82" s="5"/>
      <c r="J82" s="5"/>
    </row>
    <row r="83" spans="1:10" x14ac:dyDescent="0.25">
      <c r="A83" s="7"/>
      <c r="B83" s="6"/>
      <c r="C83" s="7"/>
      <c r="D83" s="6"/>
      <c r="E83" s="14"/>
      <c r="F83" s="6"/>
      <c r="G83" s="5"/>
      <c r="H83" s="5"/>
      <c r="I83" s="5"/>
      <c r="J8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40"/>
  <sheetViews>
    <sheetView tabSelected="1" workbookViewId="0">
      <selection activeCell="Q13" sqref="Q13"/>
    </sheetView>
  </sheetViews>
  <sheetFormatPr defaultRowHeight="15" x14ac:dyDescent="0.25"/>
  <cols>
    <col min="1" max="1" width="19.5703125" bestFit="1" customWidth="1"/>
  </cols>
  <sheetData>
    <row r="25" spans="1:2" x14ac:dyDescent="0.25">
      <c r="A25" t="s">
        <v>15</v>
      </c>
      <c r="B25" s="15">
        <v>1052</v>
      </c>
    </row>
    <row r="26" spans="1:2" x14ac:dyDescent="0.25">
      <c r="A26" t="s">
        <v>20</v>
      </c>
      <c r="B26">
        <f>MAX(Sheet1!D2:D1000)</f>
        <v>134</v>
      </c>
    </row>
    <row r="27" spans="1:2" x14ac:dyDescent="0.25">
      <c r="A27" t="s">
        <v>21</v>
      </c>
      <c r="B27" s="4">
        <f>B26/B25*100</f>
        <v>12.737642585551331</v>
      </c>
    </row>
    <row r="28" spans="1:2" x14ac:dyDescent="0.25">
      <c r="A28" t="s">
        <v>16</v>
      </c>
      <c r="B28">
        <f>B25-B26</f>
        <v>918</v>
      </c>
    </row>
    <row r="29" spans="1:2" x14ac:dyDescent="0.25">
      <c r="A29" t="s">
        <v>14</v>
      </c>
      <c r="B29" s="4">
        <f>B28/B25*100</f>
        <v>87.262357414448672</v>
      </c>
    </row>
    <row r="30" spans="1:2" x14ac:dyDescent="0.25">
      <c r="A30" t="s">
        <v>13</v>
      </c>
      <c r="B30" s="4">
        <f>B25/H38</f>
        <v>73.095367846429426</v>
      </c>
    </row>
    <row r="31" spans="1:2" x14ac:dyDescent="0.25">
      <c r="A31" s="3" t="s">
        <v>12</v>
      </c>
      <c r="B31" s="4">
        <f>B25/H39</f>
        <v>70.447657786968747</v>
      </c>
    </row>
    <row r="32" spans="1:2" x14ac:dyDescent="0.25">
      <c r="A32" t="s">
        <v>11</v>
      </c>
      <c r="B32" s="2">
        <f>ABS(B30-B31)</f>
        <v>2.6477100594606782</v>
      </c>
    </row>
    <row r="33" spans="1:8" x14ac:dyDescent="0.25">
      <c r="A33" t="s">
        <v>10</v>
      </c>
      <c r="B33" s="2">
        <f>B28/H38</f>
        <v>63.784741143557234</v>
      </c>
    </row>
    <row r="34" spans="1:8" x14ac:dyDescent="0.25">
      <c r="A34" t="s">
        <v>9</v>
      </c>
      <c r="B34" s="2">
        <f>B28/H39</f>
        <v>61.474286928172354</v>
      </c>
    </row>
    <row r="35" spans="1:8" x14ac:dyDescent="0.25">
      <c r="E35" s="3" t="s">
        <v>8</v>
      </c>
      <c r="F35" t="s">
        <v>7</v>
      </c>
      <c r="G35" s="2" t="s">
        <v>6</v>
      </c>
      <c r="H35" s="2" t="s">
        <v>5</v>
      </c>
    </row>
    <row r="36" spans="1:8" x14ac:dyDescent="0.25">
      <c r="D36" t="s">
        <v>4</v>
      </c>
      <c r="E36" s="11">
        <f>MIN(Sheet1!E2:E1000)</f>
        <v>1.9444444449618459E-2</v>
      </c>
      <c r="F36" s="4">
        <f>MIN(Sheet1!F2:F1000)</f>
        <v>8</v>
      </c>
      <c r="G36" s="4">
        <f>MIN(Sheet1!G2:G1000)</f>
        <v>0.1999999999957667</v>
      </c>
      <c r="H36" s="4">
        <f>MIN(Sheet1!H2:H1000)</f>
        <v>11.999999999746002</v>
      </c>
    </row>
    <row r="37" spans="1:8" x14ac:dyDescent="0.25">
      <c r="D37" t="s">
        <v>3</v>
      </c>
      <c r="E37" s="11">
        <f>MAX(Sheet1!E2:E1000)</f>
        <v>3.8194444445252884E-2</v>
      </c>
      <c r="F37" s="4">
        <f>MAX(Sheet1!F2:F1000)</f>
        <v>16</v>
      </c>
      <c r="G37" s="4">
        <f>MAX(Sheet1!G2:G1000)</f>
        <v>0.31372549020467194</v>
      </c>
      <c r="H37" s="4">
        <f>MAX(Sheet1!H2:H1000)</f>
        <v>18.823529412280315</v>
      </c>
    </row>
    <row r="38" spans="1:8" x14ac:dyDescent="0.25">
      <c r="D38" t="s">
        <v>2</v>
      </c>
      <c r="E38" s="11">
        <f>MEDIAN(Sheet1!E2:E1000)</f>
        <v>3.4027777779556345E-2</v>
      </c>
      <c r="F38" s="4">
        <f>MEDIAN(Sheet1!F2:F1000)</f>
        <v>11</v>
      </c>
      <c r="G38" s="4">
        <f>MEDIAN(Sheet1!G2:G1000)</f>
        <v>0.2398692810489742</v>
      </c>
      <c r="H38" s="4">
        <f>MEDIAN(Sheet1!H2:H1000)</f>
        <v>14.392156862938453</v>
      </c>
    </row>
    <row r="39" spans="1:8" x14ac:dyDescent="0.25">
      <c r="D39" t="s">
        <v>1</v>
      </c>
      <c r="E39" s="11">
        <f>AVERAGE(Sheet1!E2:E1000)</f>
        <v>3.2204861112404615E-2</v>
      </c>
      <c r="F39" s="4">
        <f>AVERAGE(Sheet1!F2:F1000)</f>
        <v>11.5</v>
      </c>
      <c r="G39" s="4">
        <f>AVERAGE(Sheet1!G2:G1000)</f>
        <v>0.24888454611725372</v>
      </c>
      <c r="H39" s="4">
        <f>AVERAGE(Sheet1!H2:H1000)</f>
        <v>14.933072767035224</v>
      </c>
    </row>
    <row r="40" spans="1:8" x14ac:dyDescent="0.25">
      <c r="D40" t="s">
        <v>0</v>
      </c>
      <c r="E40" s="3" t="str">
        <f>TEXT(SUM(Sheet1!E2:E1000), "d:h:mm:ss")</f>
        <v>0:6:11:00</v>
      </c>
      <c r="F40" s="4">
        <f>SUM(Sheet1!F2:F1000)</f>
        <v>92</v>
      </c>
      <c r="G40" s="4"/>
      <c r="H4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2016-07-09T14:33:06Z</dcterms:created>
  <dcterms:modified xsi:type="dcterms:W3CDTF">2017-01-15T04:26:37Z</dcterms:modified>
</cp:coreProperties>
</file>