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<sst xmlns="http://schemas.openxmlformats.org/spreadsheetml/2006/main" count="29" uniqueCount="22">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</sst>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543743687"/>
        <c:axId val="1842941423"/>
      </c:lineChart>
      <c:catAx>
        <c:axId val="543743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842941423"/>
      </c:catAx>
      <c:valAx>
        <c:axId val="1842941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374368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44045.865277777775</v>
      </c>
      <c r="B2" s="7">
        <v>46.0</v>
      </c>
      <c r="C2" s="6">
        <v>44045.899305555555</v>
      </c>
      <c r="D2" s="7">
        <v>440.0</v>
      </c>
      <c r="E2" s="2">
        <f t="shared" ref="E2:F2" si="1">C2-A2</f>
        <v>0.03402777778</v>
      </c>
      <c r="F2">
        <f t="shared" si="1"/>
        <v>394</v>
      </c>
      <c r="G2" s="3">
        <f t="shared" ref="G2:G3" si="3">F2/(E2*24*60)</f>
        <v>8.040816326</v>
      </c>
      <c r="H2" s="3">
        <f t="shared" ref="H2:H3" si="4">G2*60</f>
        <v>482.4489796</v>
      </c>
      <c r="I2" s="3">
        <f>Sheet2!$B$25/MEDIAN($H$2:H2)</f>
        <v>2.035448393</v>
      </c>
      <c r="J2" s="3">
        <f>Sheet2!$B$25/AVERAGE($H$2:H2)</f>
        <v>2.035448393</v>
      </c>
    </row>
    <row r="3">
      <c r="A3" s="6">
        <v>44046.02291666667</v>
      </c>
      <c r="B3" s="7">
        <v>440.0</v>
      </c>
      <c r="C3" s="6">
        <v>44046.04027777778</v>
      </c>
      <c r="D3" s="8">
        <v>982.0</v>
      </c>
      <c r="E3" s="2">
        <f t="shared" ref="E3:F3" si="2">C3-A3</f>
        <v>0.01736111111</v>
      </c>
      <c r="F3">
        <f t="shared" si="2"/>
        <v>542</v>
      </c>
      <c r="G3" s="3">
        <f t="shared" si="3"/>
        <v>21.68</v>
      </c>
      <c r="H3" s="3">
        <f t="shared" si="4"/>
        <v>1300.8</v>
      </c>
      <c r="I3" s="3">
        <f>Sheet2!$B$25/MEDIAN($H$2:H3)</f>
        <v>1.101360507</v>
      </c>
      <c r="J3" s="3">
        <f>Sheet2!$B$25/AVERAGE($H$2:H3)</f>
        <v>1.101360507</v>
      </c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9"/>
      <c r="B10" s="4"/>
      <c r="C10" s="9"/>
      <c r="D10" s="4"/>
      <c r="E10" s="2"/>
      <c r="G10" s="3"/>
      <c r="H10" s="3"/>
      <c r="I10" s="3"/>
      <c r="J10" s="3"/>
    </row>
    <row r="11">
      <c r="A11" s="9"/>
      <c r="B11" s="4"/>
      <c r="C11" s="9"/>
      <c r="D11" s="4"/>
      <c r="E11" s="2"/>
      <c r="G11" s="3"/>
      <c r="H11" s="3"/>
      <c r="I11" s="3"/>
      <c r="J11" s="3"/>
    </row>
    <row r="12">
      <c r="A12" s="6"/>
      <c r="B12" s="10"/>
      <c r="C12" s="6"/>
      <c r="D12" s="10"/>
      <c r="E12" s="2"/>
      <c r="G12" s="3"/>
      <c r="H12" s="3"/>
      <c r="I12" s="3"/>
      <c r="J12" s="3"/>
    </row>
    <row r="13">
      <c r="A13" s="6"/>
      <c r="B13" s="10"/>
      <c r="C13" s="6"/>
      <c r="D13" s="10"/>
      <c r="E13" s="2"/>
      <c r="G13" s="3"/>
      <c r="H13" s="3"/>
      <c r="I13" s="3"/>
      <c r="J13" s="3"/>
    </row>
    <row r="14">
      <c r="A14" s="9"/>
      <c r="B14" s="4"/>
      <c r="C14" s="9"/>
      <c r="D14" s="4"/>
      <c r="E14" s="2"/>
      <c r="G14" s="3"/>
      <c r="H14" s="3"/>
      <c r="I14" s="3"/>
      <c r="J14" s="3"/>
    </row>
    <row r="15">
      <c r="A15" s="9"/>
      <c r="B15" s="4"/>
      <c r="C15" s="9"/>
      <c r="D15" s="4"/>
      <c r="E15" s="2"/>
      <c r="G15" s="3"/>
      <c r="H15" s="3"/>
      <c r="I15" s="3"/>
      <c r="J15" s="3"/>
    </row>
    <row r="16">
      <c r="A16" s="9"/>
      <c r="B16" s="4"/>
      <c r="C16" s="9"/>
      <c r="D16" s="4"/>
      <c r="E16" s="2"/>
      <c r="G16" s="3"/>
      <c r="H16" s="3"/>
      <c r="I16" s="3"/>
      <c r="J16" s="3"/>
    </row>
    <row r="17">
      <c r="A17" s="6"/>
      <c r="B17" s="10"/>
      <c r="C17" s="6"/>
      <c r="D17" s="10"/>
      <c r="E17" s="2"/>
      <c r="G17" s="3"/>
      <c r="H17" s="3"/>
      <c r="I17" s="3"/>
      <c r="J17" s="3"/>
    </row>
    <row r="18">
      <c r="A18" s="6"/>
      <c r="B18" s="10"/>
      <c r="C18" s="6"/>
      <c r="D18" s="10"/>
      <c r="E18" s="2"/>
      <c r="G18" s="3"/>
      <c r="H18" s="3"/>
      <c r="I18" s="3"/>
      <c r="J18" s="3"/>
    </row>
    <row r="19">
      <c r="A19" s="6"/>
      <c r="B19" s="10"/>
      <c r="C19" s="6"/>
      <c r="D19" s="10"/>
      <c r="E19" s="2"/>
      <c r="G19" s="3"/>
      <c r="H19" s="3"/>
      <c r="I19" s="3"/>
      <c r="J19" s="3"/>
    </row>
    <row r="20">
      <c r="A20" s="6"/>
      <c r="B20" s="10"/>
      <c r="C20" s="6"/>
      <c r="D20" s="10"/>
      <c r="E20" s="2"/>
      <c r="G20" s="3"/>
      <c r="H20" s="3"/>
      <c r="I20" s="3"/>
      <c r="J20" s="3"/>
    </row>
    <row r="21" ht="15.75" customHeight="1">
      <c r="A21" s="6"/>
      <c r="B21" s="10"/>
      <c r="C21" s="6"/>
      <c r="D21" s="10"/>
      <c r="E21" s="2"/>
      <c r="G21" s="3"/>
      <c r="H21" s="3"/>
      <c r="I21" s="3"/>
      <c r="J21" s="3"/>
    </row>
    <row r="22" ht="15.75" customHeight="1">
      <c r="A22" s="9"/>
      <c r="B22" s="4"/>
      <c r="C22" s="9"/>
      <c r="D22" s="4"/>
      <c r="E22" s="2"/>
      <c r="G22" s="3"/>
      <c r="H22" s="3"/>
      <c r="I22" s="3"/>
      <c r="J22" s="3"/>
    </row>
    <row r="23" ht="15.75" customHeight="1">
      <c r="A23" s="9"/>
      <c r="B23" s="4"/>
      <c r="C23" s="9"/>
      <c r="D23" s="4"/>
      <c r="E23" s="2"/>
      <c r="G23" s="3"/>
      <c r="H23" s="3"/>
      <c r="I23" s="3"/>
      <c r="J23" s="3"/>
    </row>
    <row r="24" ht="15.75" customHeight="1">
      <c r="A24" s="9"/>
      <c r="B24" s="4"/>
      <c r="C24" s="9"/>
      <c r="D24" s="4"/>
      <c r="E24" s="2"/>
      <c r="G24" s="3"/>
      <c r="H24" s="3"/>
      <c r="I24" s="3"/>
      <c r="J24" s="3"/>
    </row>
    <row r="25" ht="15.75" customHeight="1">
      <c r="A25" s="9"/>
      <c r="B25" s="4"/>
      <c r="C25" s="9"/>
      <c r="D25" s="4"/>
      <c r="E25" s="2"/>
      <c r="G25" s="3"/>
      <c r="H25" s="3"/>
      <c r="I25" s="3"/>
      <c r="J25" s="3"/>
    </row>
    <row r="26" ht="15.75" customHeight="1">
      <c r="A26" s="9"/>
      <c r="B26" s="4"/>
      <c r="C26" s="9"/>
      <c r="D26" s="4"/>
      <c r="E26" s="2"/>
      <c r="G26" s="3"/>
      <c r="H26" s="3"/>
      <c r="I26" s="3"/>
      <c r="J26" s="3"/>
    </row>
    <row r="27" ht="15.75" customHeight="1">
      <c r="A27" s="9"/>
      <c r="B27" s="4"/>
      <c r="C27" s="9"/>
      <c r="D27" s="4"/>
      <c r="E27" s="2"/>
      <c r="G27" s="3"/>
      <c r="H27" s="3"/>
      <c r="I27" s="3"/>
      <c r="J27" s="3"/>
    </row>
    <row r="28" ht="15.75" customHeight="1">
      <c r="A28" s="9"/>
      <c r="B28" s="4"/>
      <c r="C28" s="9"/>
      <c r="D28" s="4"/>
      <c r="E28" s="2"/>
      <c r="G28" s="3"/>
      <c r="H28" s="3"/>
      <c r="I28" s="3"/>
      <c r="J28" s="3"/>
    </row>
    <row r="29" ht="15.75" customHeight="1">
      <c r="A29" s="9"/>
      <c r="B29" s="4"/>
      <c r="C29" s="9"/>
      <c r="D29" s="4"/>
      <c r="E29" s="2"/>
      <c r="G29" s="3"/>
      <c r="H29" s="3"/>
      <c r="I29" s="3"/>
      <c r="J29" s="3"/>
    </row>
    <row r="30" ht="15.75" customHeight="1">
      <c r="A30" s="9"/>
      <c r="B30" s="4"/>
      <c r="C30" s="9"/>
      <c r="D30" s="4"/>
      <c r="E30" s="2"/>
      <c r="F30" s="4"/>
      <c r="G30" s="3"/>
      <c r="H30" s="3"/>
      <c r="I30" s="3"/>
      <c r="J30" s="3"/>
    </row>
    <row r="31" ht="15.75" customHeight="1">
      <c r="A31" s="9"/>
      <c r="B31" s="4"/>
      <c r="C31" s="9"/>
      <c r="D31" s="4"/>
      <c r="E31" s="2"/>
      <c r="F31" s="4"/>
      <c r="G31" s="3"/>
      <c r="H31" s="3"/>
      <c r="I31" s="3"/>
      <c r="J31" s="3"/>
    </row>
    <row r="32" ht="15.75" customHeight="1">
      <c r="A32" s="9"/>
      <c r="B32" s="4"/>
      <c r="C32" s="9"/>
      <c r="D32" s="4"/>
      <c r="E32" s="2"/>
      <c r="F32" s="4"/>
      <c r="G32" s="3"/>
      <c r="H32" s="3"/>
      <c r="I32" s="3"/>
      <c r="J32" s="3"/>
    </row>
    <row r="33" ht="15.75" customHeight="1">
      <c r="A33" s="9"/>
      <c r="B33" s="4"/>
      <c r="C33" s="9"/>
      <c r="D33" s="4"/>
      <c r="E33" s="2"/>
      <c r="F33" s="4"/>
      <c r="G33" s="3"/>
      <c r="H33" s="3"/>
      <c r="I33" s="3"/>
      <c r="J33" s="3"/>
    </row>
    <row r="34" ht="15.75" customHeight="1">
      <c r="A34" s="9"/>
      <c r="B34" s="4"/>
      <c r="C34" s="9"/>
      <c r="D34" s="4"/>
      <c r="E34" s="2"/>
      <c r="F34" s="4"/>
      <c r="G34" s="3"/>
      <c r="H34" s="3"/>
      <c r="I34" s="3"/>
      <c r="J34" s="3"/>
    </row>
    <row r="35" ht="15.75" customHeight="1">
      <c r="A35" s="9"/>
      <c r="B35" s="4"/>
      <c r="C35" s="9"/>
      <c r="D35" s="4"/>
      <c r="E35" s="2"/>
      <c r="F35" s="4"/>
      <c r="G35" s="3"/>
      <c r="H35" s="3"/>
      <c r="I35" s="3"/>
      <c r="J35" s="3"/>
    </row>
    <row r="36" ht="15.75" customHeight="1">
      <c r="A36" s="9"/>
      <c r="B36" s="4"/>
      <c r="C36" s="9"/>
      <c r="D36" s="4"/>
      <c r="E36" s="2"/>
      <c r="F36" s="4"/>
      <c r="G36" s="3"/>
      <c r="H36" s="3"/>
      <c r="I36" s="3"/>
      <c r="J36" s="3"/>
    </row>
    <row r="37" ht="15.75" customHeight="1">
      <c r="A37" s="9"/>
      <c r="B37" s="4"/>
      <c r="C37" s="9"/>
      <c r="D37" s="4"/>
      <c r="E37" s="2"/>
      <c r="F37" s="4"/>
      <c r="G37" s="3"/>
      <c r="H37" s="3"/>
      <c r="I37" s="3"/>
      <c r="J37" s="3"/>
    </row>
    <row r="38" ht="15.75" customHeight="1">
      <c r="A38" s="9"/>
      <c r="B38" s="4"/>
      <c r="C38" s="9"/>
      <c r="D38" s="4"/>
      <c r="E38" s="2"/>
      <c r="F38" s="4"/>
      <c r="G38" s="3"/>
      <c r="H38" s="3"/>
      <c r="I38" s="3"/>
      <c r="J38" s="3"/>
    </row>
    <row r="39" ht="15.75" customHeight="1">
      <c r="A39" s="9"/>
      <c r="B39" s="4"/>
      <c r="C39" s="9"/>
      <c r="D39" s="4"/>
      <c r="E39" s="2"/>
      <c r="F39" s="4"/>
      <c r="G39" s="3"/>
      <c r="H39" s="3"/>
      <c r="I39" s="3"/>
      <c r="J39" s="3"/>
    </row>
    <row r="40" ht="15.75" customHeight="1">
      <c r="A40" s="9"/>
      <c r="B40" s="4"/>
      <c r="C40" s="9"/>
      <c r="D40" s="4"/>
      <c r="E40" s="2"/>
      <c r="F40" s="4"/>
      <c r="G40" s="3"/>
      <c r="H40" s="3"/>
      <c r="I40" s="3"/>
      <c r="J40" s="3"/>
    </row>
    <row r="41" ht="15.75" customHeight="1">
      <c r="A41" s="9"/>
      <c r="B41" s="4"/>
      <c r="C41" s="9"/>
      <c r="D41" s="4"/>
      <c r="E41" s="2"/>
      <c r="F41" s="4"/>
      <c r="G41" s="3"/>
      <c r="H41" s="3"/>
      <c r="I41" s="3"/>
      <c r="J41" s="3"/>
    </row>
    <row r="42" ht="15.75" customHeight="1">
      <c r="A42" s="9"/>
      <c r="B42" s="4"/>
      <c r="C42" s="9"/>
      <c r="D42" s="4"/>
      <c r="E42" s="2"/>
      <c r="F42" s="4"/>
      <c r="G42" s="3"/>
      <c r="H42" s="3"/>
      <c r="I42" s="3"/>
      <c r="J42" s="3"/>
    </row>
    <row r="43" ht="15.75" customHeight="1">
      <c r="A43" s="9"/>
      <c r="B43" s="4"/>
      <c r="C43" s="9"/>
      <c r="D43" s="4"/>
      <c r="E43" s="2"/>
      <c r="F43" s="4"/>
      <c r="G43" s="3"/>
      <c r="H43" s="3"/>
      <c r="I43" s="3"/>
      <c r="J43" s="3"/>
    </row>
    <row r="44" ht="15.75" customHeight="1">
      <c r="A44" s="9"/>
      <c r="B44" s="4"/>
      <c r="C44" s="9"/>
      <c r="D44" s="4"/>
      <c r="E44" s="2"/>
      <c r="F44" s="4"/>
      <c r="G44" s="3"/>
      <c r="H44" s="3"/>
      <c r="I44" s="3"/>
      <c r="J44" s="3"/>
    </row>
    <row r="45" ht="15.75" customHeight="1">
      <c r="A45" s="9"/>
      <c r="B45" s="4"/>
      <c r="C45" s="9"/>
      <c r="D45" s="4"/>
      <c r="E45" s="2"/>
      <c r="F45" s="4"/>
      <c r="G45" s="3"/>
      <c r="H45" s="3"/>
      <c r="I45" s="3"/>
      <c r="J45" s="3"/>
    </row>
    <row r="46" ht="15.75" customHeight="1">
      <c r="A46" s="9"/>
      <c r="B46" s="4"/>
      <c r="C46" s="9"/>
      <c r="D46" s="4"/>
      <c r="E46" s="2"/>
      <c r="F46" s="4"/>
      <c r="G46" s="3"/>
      <c r="H46" s="3"/>
      <c r="I46" s="3"/>
      <c r="J46" s="3"/>
    </row>
    <row r="47" ht="15.75" customHeight="1">
      <c r="A47" s="9"/>
      <c r="B47" s="4"/>
      <c r="C47" s="9"/>
      <c r="D47" s="4"/>
      <c r="E47" s="2"/>
      <c r="F47" s="4"/>
      <c r="G47" s="3"/>
      <c r="H47" s="3"/>
      <c r="I47" s="3"/>
      <c r="J47" s="3"/>
    </row>
    <row r="48" ht="15.75" customHeight="1">
      <c r="A48" s="9"/>
      <c r="B48" s="4"/>
      <c r="C48" s="9"/>
      <c r="D48" s="4"/>
      <c r="E48" s="2"/>
      <c r="F48" s="4"/>
      <c r="G48" s="3"/>
      <c r="H48" s="3"/>
      <c r="I48" s="3"/>
      <c r="J48" s="3"/>
    </row>
    <row r="49" ht="15.75" customHeight="1">
      <c r="A49" s="9"/>
      <c r="B49" s="4"/>
      <c r="C49" s="9"/>
      <c r="D49" s="4"/>
      <c r="E49" s="2"/>
      <c r="F49" s="4"/>
      <c r="G49" s="3"/>
      <c r="H49" s="3"/>
      <c r="I49" s="3"/>
      <c r="J49" s="3"/>
    </row>
    <row r="50" ht="15.75" customHeight="1">
      <c r="A50" s="9"/>
      <c r="B50" s="4"/>
      <c r="C50" s="9"/>
      <c r="D50" s="4"/>
      <c r="E50" s="2"/>
      <c r="F50" s="4"/>
      <c r="G50" s="3"/>
      <c r="H50" s="3"/>
      <c r="I50" s="3"/>
      <c r="J50" s="3"/>
    </row>
    <row r="51" ht="15.75" customHeight="1">
      <c r="A51" s="9"/>
      <c r="B51" s="4"/>
      <c r="C51" s="9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9"/>
      <c r="B52" s="4"/>
      <c r="C52" s="9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9"/>
      <c r="B53" s="4"/>
      <c r="C53" s="9"/>
      <c r="D53" s="4"/>
      <c r="E53" s="2"/>
      <c r="F53" s="4"/>
      <c r="G53" s="3"/>
      <c r="H53" s="3"/>
      <c r="I53" s="3"/>
      <c r="J53" s="3"/>
    </row>
    <row r="54" ht="15.75" customHeight="1">
      <c r="A54" s="9"/>
      <c r="B54" s="4"/>
      <c r="C54" s="9"/>
      <c r="D54" s="4"/>
      <c r="E54" s="2"/>
      <c r="F54" s="4"/>
      <c r="G54" s="3"/>
      <c r="H54" s="3"/>
      <c r="I54" s="3"/>
      <c r="J54" s="3"/>
    </row>
    <row r="55" ht="15.75" customHeight="1">
      <c r="A55" s="9"/>
      <c r="B55" s="4"/>
      <c r="C55" s="9"/>
      <c r="D55" s="4"/>
      <c r="E55" s="2"/>
      <c r="F55" s="4"/>
      <c r="G55" s="3"/>
      <c r="H55" s="3"/>
      <c r="I55" s="3"/>
      <c r="J55" s="3"/>
    </row>
    <row r="56" ht="15.75" customHeight="1">
      <c r="A56" s="9"/>
      <c r="B56" s="4"/>
      <c r="C56" s="9"/>
      <c r="D56" s="4"/>
      <c r="E56" s="2"/>
      <c r="F56" s="4"/>
      <c r="G56" s="3"/>
      <c r="H56" s="3"/>
      <c r="I56" s="3"/>
      <c r="J56" s="3"/>
    </row>
    <row r="57" ht="15.75" customHeight="1">
      <c r="A57" s="9"/>
      <c r="B57" s="4"/>
      <c r="C57" s="9"/>
      <c r="D57" s="4"/>
      <c r="E57" s="2"/>
      <c r="F57" s="4"/>
      <c r="G57" s="3"/>
      <c r="H57" s="3"/>
      <c r="I57" s="3"/>
      <c r="J57" s="3"/>
    </row>
    <row r="58" ht="15.75" customHeight="1">
      <c r="A58" s="9"/>
      <c r="B58" s="4"/>
      <c r="C58" s="9"/>
      <c r="D58" s="4"/>
      <c r="E58" s="2"/>
      <c r="F58" s="4"/>
      <c r="G58" s="3"/>
      <c r="H58" s="3"/>
      <c r="I58" s="3"/>
      <c r="J58" s="3"/>
    </row>
    <row r="59" ht="15.75" customHeight="1">
      <c r="A59" s="9"/>
      <c r="B59" s="4"/>
      <c r="C59" s="9"/>
      <c r="D59" s="4"/>
      <c r="E59" s="2"/>
      <c r="F59" s="4"/>
      <c r="G59" s="3"/>
      <c r="H59" s="3"/>
      <c r="I59" s="3"/>
      <c r="J59" s="3"/>
    </row>
    <row r="60" ht="15.75" customHeight="1">
      <c r="A60" s="9"/>
      <c r="B60" s="4"/>
      <c r="C60" s="9"/>
      <c r="D60" s="4"/>
      <c r="E60" s="2"/>
      <c r="F60" s="4"/>
      <c r="G60" s="3"/>
      <c r="H60" s="3"/>
      <c r="I60" s="3"/>
      <c r="J60" s="3"/>
    </row>
    <row r="61" ht="15.75" customHeight="1">
      <c r="A61" s="9"/>
      <c r="B61" s="4"/>
      <c r="C61" s="9"/>
      <c r="D61" s="4"/>
      <c r="E61" s="2"/>
      <c r="F61" s="4"/>
      <c r="G61" s="3"/>
      <c r="H61" s="3"/>
      <c r="I61" s="3"/>
      <c r="J61" s="3"/>
    </row>
    <row r="62" ht="15.75" customHeight="1">
      <c r="A62" s="9"/>
      <c r="B62" s="4"/>
      <c r="C62" s="9"/>
      <c r="D62" s="4"/>
      <c r="E62" s="2"/>
      <c r="F62" s="4"/>
      <c r="G62" s="3"/>
      <c r="H62" s="3"/>
      <c r="I62" s="3"/>
      <c r="J62" s="3"/>
    </row>
    <row r="63" ht="15.75" customHeight="1">
      <c r="A63" s="9"/>
      <c r="B63" s="4"/>
      <c r="C63" s="9"/>
      <c r="D63" s="4"/>
      <c r="E63" s="2"/>
      <c r="F63" s="4"/>
      <c r="G63" s="3"/>
      <c r="H63" s="3"/>
      <c r="I63" s="3"/>
      <c r="J63" s="3"/>
    </row>
    <row r="64" ht="15.75" customHeight="1">
      <c r="A64" s="9"/>
      <c r="B64" s="4"/>
      <c r="C64" s="9"/>
      <c r="D64" s="4"/>
      <c r="E64" s="2"/>
      <c r="F64" s="4"/>
      <c r="G64" s="3"/>
      <c r="H64" s="3"/>
      <c r="I64" s="3"/>
      <c r="J64" s="3"/>
    </row>
    <row r="65" ht="15.75" customHeight="1">
      <c r="A65" s="9"/>
      <c r="B65" s="4"/>
      <c r="C65" s="9"/>
      <c r="D65" s="4"/>
      <c r="E65" s="2"/>
      <c r="F65" s="4"/>
      <c r="G65" s="3"/>
      <c r="H65" s="3"/>
      <c r="I65" s="3"/>
      <c r="J65" s="3"/>
    </row>
    <row r="66" ht="15.75" customHeight="1">
      <c r="A66" s="9"/>
      <c r="B66" s="4"/>
      <c r="C66" s="9"/>
      <c r="D66" s="4"/>
      <c r="E66" s="2"/>
      <c r="F66" s="4"/>
      <c r="G66" s="3"/>
      <c r="H66" s="3"/>
      <c r="I66" s="3"/>
      <c r="J66" s="3"/>
    </row>
    <row r="67" ht="15.75" customHeight="1">
      <c r="A67" s="9"/>
      <c r="B67" s="4"/>
      <c r="C67" s="9"/>
      <c r="D67" s="4"/>
      <c r="E67" s="2"/>
      <c r="F67" s="4"/>
      <c r="G67" s="3"/>
      <c r="H67" s="3"/>
      <c r="I67" s="3"/>
      <c r="J67" s="3"/>
    </row>
    <row r="68" ht="15.75" customHeight="1">
      <c r="A68" s="9"/>
      <c r="B68" s="4"/>
      <c r="C68" s="9"/>
      <c r="D68" s="4"/>
      <c r="E68" s="2"/>
      <c r="F68" s="4"/>
      <c r="G68" s="3"/>
      <c r="H68" s="3"/>
      <c r="I68" s="3"/>
      <c r="J68" s="3"/>
    </row>
    <row r="69" ht="15.75" customHeight="1">
      <c r="A69" s="9"/>
      <c r="B69" s="4"/>
      <c r="C69" s="9"/>
      <c r="D69" s="4"/>
      <c r="E69" s="2"/>
      <c r="F69" s="4"/>
      <c r="G69" s="3"/>
      <c r="H69" s="3"/>
      <c r="I69" s="3"/>
      <c r="J69" s="3"/>
    </row>
    <row r="70" ht="15.75" customHeight="1">
      <c r="A70" s="9"/>
      <c r="B70" s="4"/>
      <c r="C70" s="9"/>
      <c r="D70" s="4"/>
      <c r="E70" s="2"/>
      <c r="F70" s="4"/>
      <c r="G70" s="3"/>
      <c r="H70" s="3"/>
      <c r="I70" s="3"/>
      <c r="J70" s="3"/>
    </row>
    <row r="71" ht="15.75" customHeight="1">
      <c r="A71" s="9"/>
      <c r="B71" s="4"/>
      <c r="C71" s="9"/>
      <c r="D71" s="4"/>
      <c r="E71" s="2"/>
      <c r="F71" s="4"/>
      <c r="G71" s="3"/>
      <c r="H71" s="3"/>
      <c r="I71" s="3"/>
      <c r="J71" s="3"/>
    </row>
    <row r="72" ht="15.75" customHeight="1">
      <c r="A72" s="9"/>
      <c r="B72" s="4"/>
      <c r="C72" s="9"/>
      <c r="D72" s="4"/>
      <c r="E72" s="2"/>
      <c r="F72" s="4"/>
      <c r="G72" s="3"/>
      <c r="H72" s="3"/>
      <c r="I72" s="3"/>
      <c r="J72" s="3"/>
    </row>
    <row r="73" ht="15.75" customHeight="1">
      <c r="A73" s="9"/>
      <c r="B73" s="4"/>
      <c r="C73" s="9"/>
      <c r="D73" s="4"/>
      <c r="E73" s="2"/>
      <c r="F73" s="4"/>
      <c r="G73" s="3"/>
      <c r="H73" s="3"/>
      <c r="I73" s="3"/>
      <c r="J73" s="3"/>
    </row>
    <row r="74" ht="15.75" customHeight="1">
      <c r="A74" s="9"/>
      <c r="B74" s="4"/>
      <c r="C74" s="9"/>
      <c r="D74" s="4"/>
      <c r="E74" s="2"/>
      <c r="F74" s="4"/>
      <c r="G74" s="3"/>
      <c r="H74" s="3"/>
      <c r="I74" s="3"/>
      <c r="J74" s="3"/>
    </row>
    <row r="75" ht="15.75" customHeight="1">
      <c r="A75" s="9"/>
      <c r="B75" s="4"/>
      <c r="C75" s="9"/>
      <c r="D75" s="4"/>
      <c r="E75" s="2"/>
      <c r="F75" s="4"/>
      <c r="G75" s="3"/>
      <c r="H75" s="3"/>
      <c r="I75" s="3"/>
      <c r="J75" s="3"/>
    </row>
    <row r="76" ht="15.75" customHeight="1">
      <c r="A76" s="9"/>
      <c r="B76" s="4"/>
      <c r="C76" s="9"/>
      <c r="D76" s="4"/>
      <c r="E76" s="2"/>
      <c r="F76" s="4"/>
      <c r="G76" s="3"/>
      <c r="H76" s="3"/>
      <c r="I76" s="3"/>
      <c r="J76" s="3"/>
    </row>
    <row r="77" ht="15.75" customHeight="1">
      <c r="A77" s="9"/>
      <c r="B77" s="4"/>
      <c r="C77" s="9"/>
      <c r="D77" s="4"/>
      <c r="E77" s="2"/>
      <c r="F77" s="4"/>
      <c r="G77" s="3"/>
      <c r="H77" s="3"/>
      <c r="I77" s="3"/>
      <c r="J77" s="3"/>
    </row>
    <row r="78" ht="15.75" customHeight="1">
      <c r="A78" s="9"/>
      <c r="B78" s="4"/>
      <c r="C78" s="9"/>
      <c r="D78" s="4"/>
      <c r="E78" s="2"/>
      <c r="F78" s="4"/>
      <c r="G78" s="3"/>
      <c r="H78" s="3"/>
      <c r="I78" s="3"/>
      <c r="J78" s="3"/>
    </row>
    <row r="79" ht="15.75" customHeight="1">
      <c r="A79" s="9"/>
      <c r="B79" s="4"/>
      <c r="C79" s="9"/>
      <c r="D79" s="4"/>
      <c r="E79" s="2"/>
      <c r="F79" s="4"/>
      <c r="G79" s="3"/>
      <c r="H79" s="3"/>
      <c r="I79" s="3"/>
      <c r="J79" s="3"/>
    </row>
    <row r="80" ht="15.75" customHeight="1">
      <c r="A80" s="9"/>
      <c r="B80" s="4"/>
      <c r="C80" s="9"/>
      <c r="D80" s="4"/>
      <c r="E80" s="2"/>
      <c r="F80" s="4"/>
      <c r="G80" s="3"/>
      <c r="H80" s="3"/>
      <c r="I80" s="3"/>
      <c r="J80" s="3"/>
    </row>
    <row r="81" ht="15.75" customHeight="1">
      <c r="A81" s="9"/>
      <c r="B81" s="4"/>
      <c r="C81" s="9"/>
      <c r="D81" s="4"/>
      <c r="E81" s="2"/>
      <c r="F81" s="4"/>
      <c r="G81" s="3"/>
      <c r="H81" s="3"/>
      <c r="I81" s="3"/>
      <c r="J81" s="3"/>
    </row>
    <row r="82" ht="15.75" customHeight="1">
      <c r="A82" s="9"/>
      <c r="B82" s="11"/>
      <c r="C82" s="9"/>
      <c r="D82" s="11"/>
      <c r="E82" s="2"/>
      <c r="F82" s="11"/>
      <c r="G82" s="12"/>
      <c r="H82" s="12"/>
      <c r="I82" s="12"/>
      <c r="J82" s="12"/>
    </row>
    <row r="83" ht="15.75" customHeight="1">
      <c r="A83" s="13"/>
      <c r="B83" s="11"/>
      <c r="C83" s="13"/>
      <c r="D83" s="11"/>
      <c r="E83" s="14"/>
      <c r="F83" s="11"/>
      <c r="G83" s="12"/>
      <c r="H83" s="12"/>
      <c r="I83" s="12"/>
      <c r="J83" s="12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5">
        <v>982.0</v>
      </c>
    </row>
    <row r="26" ht="15.75" customHeight="1">
      <c r="A26" t="s">
        <v>10</v>
      </c>
      <c r="B26">
        <f>MAX(Sheet1!D2:D1000)</f>
        <v>982</v>
      </c>
    </row>
    <row r="27" ht="15.75" customHeight="1">
      <c r="A27" t="s">
        <v>11</v>
      </c>
      <c r="B27" s="16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6">
        <f>B28/B25*100</f>
        <v>0</v>
      </c>
    </row>
    <row r="30" ht="15.75" customHeight="1">
      <c r="A30" t="s">
        <v>7</v>
      </c>
      <c r="B30" s="16">
        <f>B25/H38</f>
        <v>1.101360507</v>
      </c>
    </row>
    <row r="31" ht="15.75" customHeight="1">
      <c r="A31" s="5" t="s">
        <v>8</v>
      </c>
      <c r="B31" s="16">
        <f>B25/H39</f>
        <v>1.101360507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0.01736111111</v>
      </c>
      <c r="F36" s="16">
        <f>MIN(Sheet1!F2:F1000)</f>
        <v>394</v>
      </c>
      <c r="G36" s="16">
        <f>MIN(Sheet1!G2:G1000)</f>
        <v>8.040816326</v>
      </c>
      <c r="H36" s="16">
        <f>MIN(Sheet1!H2:H1000)</f>
        <v>482.4489796</v>
      </c>
    </row>
    <row r="37" ht="15.75" customHeight="1">
      <c r="D37" t="s">
        <v>18</v>
      </c>
      <c r="E37" s="2">
        <f>MAX(Sheet1!E2:E1000)</f>
        <v>0.03402777778</v>
      </c>
      <c r="F37" s="16">
        <f>MAX(Sheet1!F2:F1000)</f>
        <v>542</v>
      </c>
      <c r="G37" s="16">
        <f>MAX(Sheet1!G2:G1000)</f>
        <v>21.68</v>
      </c>
      <c r="H37" s="16">
        <f>MAX(Sheet1!H2:H1000)</f>
        <v>1300.8</v>
      </c>
    </row>
    <row r="38" ht="15.75" customHeight="1">
      <c r="D38" t="s">
        <v>19</v>
      </c>
      <c r="E38" s="2">
        <f>MEDIAN(Sheet1!E2:E1000)</f>
        <v>0.02569444444</v>
      </c>
      <c r="F38" s="16">
        <f>MEDIAN(Sheet1!F2:F1000)</f>
        <v>468</v>
      </c>
      <c r="G38" s="16">
        <f>MEDIAN(Sheet1!G2:G1000)</f>
        <v>14.86040816</v>
      </c>
      <c r="H38" s="16">
        <f>MEDIAN(Sheet1!H2:H1000)</f>
        <v>891.6244898</v>
      </c>
    </row>
    <row r="39" ht="15.75" customHeight="1">
      <c r="D39" t="s">
        <v>20</v>
      </c>
      <c r="E39" s="2">
        <f>AVERAGE(Sheet1!E2:E1000)</f>
        <v>0.02569444444</v>
      </c>
      <c r="F39" s="16">
        <f>AVERAGE(Sheet1!F2:F1000)</f>
        <v>468</v>
      </c>
      <c r="G39" s="16">
        <f>AVERAGE(Sheet1!G2:G1000)</f>
        <v>14.86040816</v>
      </c>
      <c r="H39" s="16">
        <f>AVERAGE(Sheet1!H2:H1000)</f>
        <v>891.6244898</v>
      </c>
    </row>
    <row r="40" ht="15.75" customHeight="1">
      <c r="D40" t="s">
        <v>21</v>
      </c>
      <c r="E40" s="5" t="str">
        <f>TEXT(SUM(Sheet1!E2:E1000), "d:h:mm:ss")</f>
        <v>30:1:14:00</v>
      </c>
      <c r="F40" s="16">
        <f>SUM(Sheet1!F2:F1000)</f>
        <v>936</v>
      </c>
      <c r="G40" s="16"/>
      <c r="H40" s="1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