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<sst xmlns="http://schemas.openxmlformats.org/spreadsheetml/2006/main" count="30" uniqueCount="23">
  <si>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</si>
  <si>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</si>
  <si>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</si>
  <si>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</si>
  <si>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</si>
  <si>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</si>
  <si>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</si>
  <si>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</si>
  <si>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</si>
  <si>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Rating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</si>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</sst>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1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921974803"/>
        <c:axId val="2101466749"/>
      </c:lineChart>
      <c:catAx>
        <c:axId val="1921974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101466749"/>
      </c:catAx>
      <c:valAx>
        <c:axId val="210146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197480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  <c r="K1" s="6" t="s">
        <v>9</v>
      </c>
    </row>
    <row r="2">
      <c r="A2" s="7">
        <v>44078.08541666667</v>
      </c>
      <c r="B2" s="6">
        <v>8.0</v>
      </c>
      <c r="C2" s="7">
        <v>44078.11111111111</v>
      </c>
      <c r="D2" s="6">
        <v>33.0</v>
      </c>
      <c r="E2" s="2">
        <f t="shared" ref="E2:F2" si="1">C2-A2</f>
        <v>0.02569444444</v>
      </c>
      <c r="F2">
        <f t="shared" si="1"/>
        <v>25</v>
      </c>
      <c r="G2" s="3">
        <f>F2/(E2*24*60)</f>
        <v>0.6756756758</v>
      </c>
      <c r="H2" s="3">
        <f>G2*60</f>
        <v>40.54054055</v>
      </c>
      <c r="I2" s="3">
        <f>Sheet2!$B$25/MEDIAN($H$2:H2)</f>
        <v>6.339333332</v>
      </c>
      <c r="J2" s="3">
        <f>Sheet2!$B$25/AVERAGE($H$2:H2)</f>
        <v>6.339333332</v>
      </c>
      <c r="K2" s="6">
        <v>5.0</v>
      </c>
    </row>
    <row r="3">
      <c r="A3" s="7"/>
      <c r="C3" s="7"/>
      <c r="E3" s="2"/>
      <c r="G3" s="3"/>
      <c r="H3" s="3"/>
      <c r="I3" s="3"/>
      <c r="J3" s="3"/>
    </row>
    <row r="4">
      <c r="A4" s="7"/>
      <c r="C4" s="7"/>
      <c r="E4" s="2"/>
      <c r="G4" s="3"/>
      <c r="H4" s="3"/>
      <c r="I4" s="3"/>
      <c r="J4" s="3"/>
    </row>
    <row r="5">
      <c r="A5" s="7"/>
      <c r="C5" s="7"/>
      <c r="E5" s="2"/>
      <c r="G5" s="3"/>
      <c r="H5" s="3"/>
      <c r="I5" s="3"/>
      <c r="J5" s="3"/>
    </row>
    <row r="6">
      <c r="A6" s="7"/>
      <c r="C6" s="7"/>
      <c r="E6" s="2"/>
      <c r="G6" s="3"/>
      <c r="H6" s="3"/>
      <c r="I6" s="3"/>
      <c r="J6" s="3"/>
    </row>
    <row r="7">
      <c r="A7" s="7"/>
      <c r="C7" s="7"/>
      <c r="E7" s="2"/>
      <c r="G7" s="3"/>
      <c r="H7" s="3"/>
      <c r="I7" s="3"/>
      <c r="J7" s="3"/>
    </row>
    <row r="8">
      <c r="A8" s="7"/>
      <c r="C8" s="7"/>
      <c r="E8" s="2"/>
      <c r="G8" s="3"/>
      <c r="H8" s="3"/>
      <c r="I8" s="3"/>
      <c r="J8" s="3"/>
    </row>
    <row r="9">
      <c r="A9" s="7"/>
      <c r="C9" s="7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7"/>
      <c r="B12" s="9"/>
      <c r="C12" s="7"/>
      <c r="D12" s="9"/>
      <c r="E12" s="2"/>
      <c r="G12" s="3"/>
      <c r="H12" s="3"/>
      <c r="I12" s="3"/>
      <c r="J12" s="3"/>
    </row>
    <row r="13">
      <c r="A13" s="7"/>
      <c r="B13" s="9"/>
      <c r="C13" s="7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7"/>
      <c r="B17" s="9"/>
      <c r="C17" s="7"/>
      <c r="D17" s="9"/>
      <c r="E17" s="2"/>
      <c r="G17" s="3"/>
      <c r="H17" s="3"/>
      <c r="I17" s="3"/>
      <c r="J17" s="3"/>
    </row>
    <row r="18">
      <c r="A18" s="7"/>
      <c r="B18" s="9"/>
      <c r="C18" s="7"/>
      <c r="D18" s="9"/>
      <c r="E18" s="2"/>
      <c r="G18" s="3"/>
      <c r="H18" s="3"/>
      <c r="I18" s="3"/>
      <c r="J18" s="3"/>
    </row>
    <row r="19">
      <c r="A19" s="7"/>
      <c r="B19" s="9"/>
      <c r="C19" s="7"/>
      <c r="D19" s="9"/>
      <c r="E19" s="2"/>
      <c r="G19" s="3"/>
      <c r="H19" s="3"/>
      <c r="I19" s="3"/>
      <c r="J19" s="3"/>
    </row>
    <row r="20">
      <c r="A20" s="7"/>
      <c r="B20" s="9"/>
      <c r="C20" s="7"/>
      <c r="D20" s="9"/>
      <c r="E20" s="2"/>
      <c r="G20" s="3"/>
      <c r="H20" s="3"/>
      <c r="I20" s="3"/>
      <c r="J20" s="3"/>
    </row>
    <row r="21" ht="15.75" customHeight="1">
      <c r="A21" s="7"/>
      <c r="B21" s="9"/>
      <c r="C21" s="7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14">
        <v>257.0</v>
      </c>
    </row>
    <row r="26" ht="15.75" customHeight="1">
      <c r="A26" t="s">
        <v>11</v>
      </c>
      <c r="B26">
        <f>MAX(Sheet1!D2:D1000)</f>
        <v>33</v>
      </c>
    </row>
    <row r="27" ht="15.75" customHeight="1">
      <c r="A27" t="s">
        <v>12</v>
      </c>
      <c r="B27" s="15">
        <f>B26/B25*100</f>
        <v>12.84046693</v>
      </c>
    </row>
    <row r="28" ht="15.75" customHeight="1">
      <c r="A28" t="s">
        <v>13</v>
      </c>
      <c r="B28">
        <f>B25-B26</f>
        <v>224</v>
      </c>
    </row>
    <row r="29" ht="15.75" customHeight="1">
      <c r="A29" t="s">
        <v>14</v>
      </c>
      <c r="B29" s="15">
        <f>B28/B25*100</f>
        <v>87.15953307</v>
      </c>
    </row>
    <row r="30" ht="15.75" customHeight="1">
      <c r="A30" t="s">
        <v>7</v>
      </c>
      <c r="B30" s="15">
        <f>B25/H38</f>
        <v>6.339333332</v>
      </c>
    </row>
    <row r="31" ht="15.75" customHeight="1">
      <c r="A31" s="5" t="s">
        <v>8</v>
      </c>
      <c r="B31" s="15">
        <f>B25/H39</f>
        <v>6.339333332</v>
      </c>
    </row>
    <row r="32" ht="15.75" customHeight="1">
      <c r="A32" t="s">
        <v>15</v>
      </c>
      <c r="B32" s="3">
        <f>ABS(B30-B31)</f>
        <v>0</v>
      </c>
    </row>
    <row r="33" ht="15.75" customHeight="1">
      <c r="A33" t="s">
        <v>16</v>
      </c>
      <c r="B33" s="3">
        <f>B28/H38</f>
        <v>5.525333333</v>
      </c>
    </row>
    <row r="34" ht="15.75" customHeight="1">
      <c r="A34" t="s">
        <v>17</v>
      </c>
      <c r="B34" s="3">
        <f>B28/H39</f>
        <v>5.525333333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18</v>
      </c>
      <c r="E36" s="2">
        <f>MIN(Sheet1!E2:E1000)</f>
        <v>0.02569444444</v>
      </c>
      <c r="F36" s="15">
        <f>MIN(Sheet1!F2:F1000)</f>
        <v>25</v>
      </c>
      <c r="G36" s="15">
        <f>MIN(Sheet1!G2:G1000)</f>
        <v>0.6756756758</v>
      </c>
      <c r="H36" s="15">
        <f>MIN(Sheet1!H2:H1000)</f>
        <v>40.54054055</v>
      </c>
    </row>
    <row r="37" ht="15.75" customHeight="1">
      <c r="D37" t="s">
        <v>19</v>
      </c>
      <c r="E37" s="2">
        <f>MAX(Sheet1!E2:E1000)</f>
        <v>0.02569444444</v>
      </c>
      <c r="F37" s="15">
        <f>MAX(Sheet1!F2:F1000)</f>
        <v>25</v>
      </c>
      <c r="G37" s="15">
        <f>MAX(Sheet1!G2:G1000)</f>
        <v>0.6756756758</v>
      </c>
      <c r="H37" s="15">
        <f>MAX(Sheet1!H2:H1000)</f>
        <v>40.54054055</v>
      </c>
    </row>
    <row r="38" ht="15.75" customHeight="1">
      <c r="D38" t="s">
        <v>20</v>
      </c>
      <c r="E38" s="2">
        <f>MEDIAN(Sheet1!E2:E1000)</f>
        <v>0.02569444444</v>
      </c>
      <c r="F38" s="15">
        <f>MEDIAN(Sheet1!F2:F1000)</f>
        <v>25</v>
      </c>
      <c r="G38" s="15">
        <f>MEDIAN(Sheet1!G2:G1000)</f>
        <v>0.6756756758</v>
      </c>
      <c r="H38" s="15">
        <f>MEDIAN(Sheet1!H2:H1000)</f>
        <v>40.54054055</v>
      </c>
    </row>
    <row r="39" ht="15.75" customHeight="1">
      <c r="D39" t="s">
        <v>21</v>
      </c>
      <c r="E39" s="2">
        <f>AVERAGE(Sheet1!E2:E1000)</f>
        <v>0.02569444444</v>
      </c>
      <c r="F39" s="15">
        <f>AVERAGE(Sheet1!F2:F1000)</f>
        <v>25</v>
      </c>
      <c r="G39" s="15">
        <f>AVERAGE(Sheet1!G2:G1000)</f>
        <v>0.6756756758</v>
      </c>
      <c r="H39" s="15">
        <f>AVERAGE(Sheet1!H2:H1000)</f>
        <v>40.54054055</v>
      </c>
    </row>
    <row r="40" ht="15.75" customHeight="1">
      <c r="D40" t="s">
        <v>22</v>
      </c>
      <c r="E40" s="5" t="str">
        <f>TEXT(SUM(Sheet1!E2:E1000), "d:h:mm:ss")</f>
        <v>30:0:37:00</v>
      </c>
      <c r="F40" s="15">
        <f>SUM(Sheet1!F2:F1000)</f>
        <v>25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