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<sst xmlns="http://schemas.openxmlformats.org/spreadsheetml/2006/main" count="29" uniqueCount="22">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</sst>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296045007"/>
        <c:axId val="1509733194"/>
      </c:lineChart>
      <c:catAx>
        <c:axId val="1296045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509733194"/>
      </c:catAx>
      <c:valAx>
        <c:axId val="1509733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96045007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44038.80347222222</v>
      </c>
      <c r="B2" s="7">
        <v>8.0</v>
      </c>
      <c r="C2" s="6">
        <v>44038.83125</v>
      </c>
      <c r="D2" s="7">
        <v>82.0</v>
      </c>
      <c r="E2" s="2">
        <f t="shared" ref="E2:F2" si="1">C2-A2</f>
        <v>0.02777777778</v>
      </c>
      <c r="F2">
        <f t="shared" si="1"/>
        <v>74</v>
      </c>
      <c r="G2" s="3">
        <f>F2/(E2*24*60)</f>
        <v>1.85</v>
      </c>
      <c r="H2" s="3">
        <f>G2*60</f>
        <v>111</v>
      </c>
      <c r="I2" s="3">
        <f>Sheet2!$B$25/MEDIAN($H$2:H2)</f>
        <v>8.261261262</v>
      </c>
      <c r="J2" s="3">
        <f>Sheet2!$B$25/AVERAGE($H$2:H2)</f>
        <v>8.261261262</v>
      </c>
    </row>
    <row r="3">
      <c r="A3" s="6"/>
      <c r="C3" s="6"/>
      <c r="E3" s="2"/>
      <c r="G3" s="3"/>
      <c r="H3" s="3"/>
      <c r="I3" s="3"/>
      <c r="J3" s="3"/>
    </row>
    <row r="4">
      <c r="A4" s="6"/>
      <c r="C4" s="6"/>
      <c r="E4" s="2"/>
      <c r="G4" s="3"/>
      <c r="H4" s="3"/>
      <c r="I4" s="3"/>
      <c r="J4" s="3"/>
    </row>
    <row r="5">
      <c r="A5" s="6"/>
      <c r="C5" s="6"/>
      <c r="E5" s="2"/>
      <c r="G5" s="3"/>
      <c r="H5" s="3"/>
      <c r="I5" s="3"/>
      <c r="J5" s="3"/>
    </row>
    <row r="6">
      <c r="A6" s="6"/>
      <c r="C6" s="6"/>
      <c r="E6" s="2"/>
      <c r="G6" s="3"/>
      <c r="H6" s="3"/>
      <c r="I6" s="3"/>
      <c r="J6" s="3"/>
    </row>
    <row r="7">
      <c r="A7" s="6"/>
      <c r="C7" s="6"/>
      <c r="E7" s="2"/>
      <c r="G7" s="3"/>
      <c r="H7" s="3"/>
      <c r="I7" s="3"/>
      <c r="J7" s="3"/>
    </row>
    <row r="8">
      <c r="A8" s="6"/>
      <c r="C8" s="6"/>
      <c r="E8" s="2"/>
      <c r="G8" s="3"/>
      <c r="H8" s="3"/>
      <c r="I8" s="3"/>
      <c r="J8" s="3"/>
    </row>
    <row r="9">
      <c r="A9" s="6"/>
      <c r="C9" s="6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917.0</v>
      </c>
    </row>
    <row r="26" ht="15.75" customHeight="1">
      <c r="A26" t="s">
        <v>10</v>
      </c>
      <c r="B26">
        <f>MAX(Sheet1!D2:D1000)</f>
        <v>82</v>
      </c>
    </row>
    <row r="27" ht="15.75" customHeight="1">
      <c r="A27" t="s">
        <v>11</v>
      </c>
      <c r="B27" s="15">
        <f>B26/B25*100</f>
        <v>8.942202835</v>
      </c>
    </row>
    <row r="28" ht="15.75" customHeight="1">
      <c r="A28" t="s">
        <v>12</v>
      </c>
      <c r="B28">
        <f>B25-B26</f>
        <v>835</v>
      </c>
    </row>
    <row r="29" ht="15.75" customHeight="1">
      <c r="A29" t="s">
        <v>13</v>
      </c>
      <c r="B29" s="15">
        <f>B28/B25*100</f>
        <v>91.05779716</v>
      </c>
    </row>
    <row r="30" ht="15.75" customHeight="1">
      <c r="A30" t="s">
        <v>7</v>
      </c>
      <c r="B30" s="15">
        <f>B25/H38</f>
        <v>8.261261262</v>
      </c>
    </row>
    <row r="31" ht="15.75" customHeight="1">
      <c r="A31" s="5" t="s">
        <v>8</v>
      </c>
      <c r="B31" s="15">
        <f>B25/H39</f>
        <v>8.261261262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7.522522523</v>
      </c>
    </row>
    <row r="34" ht="15.75" customHeight="1">
      <c r="A34" t="s">
        <v>16</v>
      </c>
      <c r="B34" s="3">
        <f>B28/H39</f>
        <v>7.522522523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0.02777777778</v>
      </c>
      <c r="F36" s="15">
        <f>MIN(Sheet1!F2:F1000)</f>
        <v>74</v>
      </c>
      <c r="G36" s="15">
        <f>MIN(Sheet1!G2:G1000)</f>
        <v>1.85</v>
      </c>
      <c r="H36" s="15">
        <f>MIN(Sheet1!H2:H1000)</f>
        <v>111</v>
      </c>
    </row>
    <row r="37" ht="15.75" customHeight="1">
      <c r="D37" t="s">
        <v>18</v>
      </c>
      <c r="E37" s="2">
        <f>MAX(Sheet1!E2:E1000)</f>
        <v>0.02777777778</v>
      </c>
      <c r="F37" s="15">
        <f>MAX(Sheet1!F2:F1000)</f>
        <v>74</v>
      </c>
      <c r="G37" s="15">
        <f>MAX(Sheet1!G2:G1000)</f>
        <v>1.85</v>
      </c>
      <c r="H37" s="15">
        <f>MAX(Sheet1!H2:H1000)</f>
        <v>111</v>
      </c>
    </row>
    <row r="38" ht="15.75" customHeight="1">
      <c r="D38" t="s">
        <v>19</v>
      </c>
      <c r="E38" s="2">
        <f>MEDIAN(Sheet1!E2:E1000)</f>
        <v>0.02777777778</v>
      </c>
      <c r="F38" s="15">
        <f>MEDIAN(Sheet1!F2:F1000)</f>
        <v>74</v>
      </c>
      <c r="G38" s="15">
        <f>MEDIAN(Sheet1!G2:G1000)</f>
        <v>1.85</v>
      </c>
      <c r="H38" s="15">
        <f>MEDIAN(Sheet1!H2:H1000)</f>
        <v>111</v>
      </c>
    </row>
    <row r="39" ht="15.75" customHeight="1">
      <c r="D39" t="s">
        <v>20</v>
      </c>
      <c r="E39" s="2">
        <f>AVERAGE(Sheet1!E2:E1000)</f>
        <v>0.02777777778</v>
      </c>
      <c r="F39" s="15">
        <f>AVERAGE(Sheet1!F2:F1000)</f>
        <v>74</v>
      </c>
      <c r="G39" s="15">
        <f>AVERAGE(Sheet1!G2:G1000)</f>
        <v>1.85</v>
      </c>
      <c r="H39" s="15">
        <f>AVERAGE(Sheet1!H2:H1000)</f>
        <v>111</v>
      </c>
    </row>
    <row r="40" ht="15.75" customHeight="1">
      <c r="D40" t="s">
        <v>21</v>
      </c>
      <c r="E40" s="5" t="str">
        <f>TEXT(SUM(Sheet1!E2:E1000), "d:h:mm:ss")</f>
        <v>30:0:40:00</v>
      </c>
      <c r="F40" s="15">
        <f>SUM(Sheet1!F2:F1000)</f>
        <v>74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