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<sst xmlns="http://schemas.openxmlformats.org/spreadsheetml/2006/main" count="29" uniqueCount="22">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</sst>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595720630"/>
        <c:axId val="1579204029"/>
      </c:lineChart>
      <c:catAx>
        <c:axId val="59572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579204029"/>
      </c:catAx>
      <c:valAx>
        <c:axId val="1579204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572063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44031.98263888889</v>
      </c>
      <c r="B2" s="7">
        <v>12.0</v>
      </c>
      <c r="C2" s="6">
        <v>44032.00347222222</v>
      </c>
      <c r="D2" s="7">
        <v>63.0</v>
      </c>
      <c r="E2" s="2">
        <f t="shared" ref="E2:F2" si="1">C2-A2</f>
        <v>0.02083333333</v>
      </c>
      <c r="F2">
        <f t="shared" si="1"/>
        <v>51</v>
      </c>
      <c r="G2" s="3">
        <f t="shared" ref="G2:G4" si="3">F2/(E2*24*60)</f>
        <v>1.7</v>
      </c>
      <c r="H2" s="3">
        <f t="shared" ref="H2:H4" si="4">G2*60</f>
        <v>102</v>
      </c>
      <c r="I2" s="3">
        <f>Sheet2!$B$25/MEDIAN($H$2:H2)</f>
        <v>9.57843137</v>
      </c>
      <c r="J2" s="3">
        <f>Sheet2!$B$25/AVERAGE($H$2:H2)</f>
        <v>9.57843137</v>
      </c>
    </row>
    <row r="3">
      <c r="A3" s="6">
        <v>44032.00625</v>
      </c>
      <c r="B3" s="7">
        <v>63.0</v>
      </c>
      <c r="C3" s="6">
        <v>44032.055555555555</v>
      </c>
      <c r="D3" s="7">
        <v>172.0</v>
      </c>
      <c r="E3" s="2">
        <f t="shared" ref="E3:F3" si="2">C3-A3</f>
        <v>0.04930555556</v>
      </c>
      <c r="F3">
        <f t="shared" si="2"/>
        <v>109</v>
      </c>
      <c r="G3" s="3">
        <f t="shared" si="3"/>
        <v>1.535211268</v>
      </c>
      <c r="H3" s="3">
        <f t="shared" si="4"/>
        <v>92.11267606</v>
      </c>
      <c r="I3" s="3">
        <f>Sheet2!$B$25/MEDIAN($H$2:H3)</f>
        <v>10.06631839</v>
      </c>
      <c r="J3" s="3">
        <f>Sheet2!$B$25/AVERAGE($H$2:H3)</f>
        <v>10.06631839</v>
      </c>
    </row>
    <row r="4">
      <c r="A4" s="6">
        <v>44033.92083333333</v>
      </c>
      <c r="B4" s="7">
        <v>172.0</v>
      </c>
      <c r="C4" s="6">
        <v>44033.95416666667</v>
      </c>
      <c r="D4" s="7">
        <v>250.0</v>
      </c>
      <c r="E4" s="2">
        <f t="shared" ref="E4:F4" si="5">C4-A4</f>
        <v>0.03333333334</v>
      </c>
      <c r="F4">
        <f t="shared" si="5"/>
        <v>78</v>
      </c>
      <c r="G4" s="3">
        <f t="shared" si="3"/>
        <v>1.625</v>
      </c>
      <c r="H4" s="3">
        <f t="shared" si="4"/>
        <v>97.49999998</v>
      </c>
      <c r="I4" s="3">
        <f>Sheet2!$B$25/MEDIAN($H$2:H4)</f>
        <v>10.02051282</v>
      </c>
      <c r="J4" s="3">
        <f>Sheet2!$B$25/AVERAGE($H$2:H4)</f>
        <v>10.0510034</v>
      </c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977.0</v>
      </c>
    </row>
    <row r="26" ht="15.75" customHeight="1">
      <c r="A26" t="s">
        <v>10</v>
      </c>
      <c r="B26">
        <f>MAX(Sheet1!D2:D1000)</f>
        <v>250</v>
      </c>
    </row>
    <row r="27" ht="15.75" customHeight="1">
      <c r="A27" t="s">
        <v>11</v>
      </c>
      <c r="B27" s="15">
        <f>B26/B25*100</f>
        <v>25.58853634</v>
      </c>
    </row>
    <row r="28" ht="15.75" customHeight="1">
      <c r="A28" t="s">
        <v>12</v>
      </c>
      <c r="B28">
        <f>B25-B26</f>
        <v>727</v>
      </c>
    </row>
    <row r="29" ht="15.75" customHeight="1">
      <c r="A29" t="s">
        <v>13</v>
      </c>
      <c r="B29" s="15">
        <f>B28/B25*100</f>
        <v>74.41146366</v>
      </c>
    </row>
    <row r="30" ht="15.75" customHeight="1">
      <c r="A30" t="s">
        <v>7</v>
      </c>
      <c r="B30" s="15">
        <f>B25/H38</f>
        <v>10.02051282</v>
      </c>
    </row>
    <row r="31" ht="15.75" customHeight="1">
      <c r="A31" s="5" t="s">
        <v>8</v>
      </c>
      <c r="B31" s="15">
        <f>B25/H39</f>
        <v>10.0510034</v>
      </c>
    </row>
    <row r="32" ht="15.75" customHeight="1">
      <c r="A32" t="s">
        <v>14</v>
      </c>
      <c r="B32" s="3">
        <f>ABS(B30-B31)</f>
        <v>0.03049058241</v>
      </c>
    </row>
    <row r="33" ht="15.75" customHeight="1">
      <c r="A33" t="s">
        <v>15</v>
      </c>
      <c r="B33" s="3">
        <f>B28/H38</f>
        <v>7.456410258</v>
      </c>
    </row>
    <row r="34" ht="15.75" customHeight="1">
      <c r="A34" t="s">
        <v>16</v>
      </c>
      <c r="B34" s="3">
        <f>B28/H39</f>
        <v>7.479098747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0.02083333333</v>
      </c>
      <c r="F36" s="15">
        <f>MIN(Sheet1!F2:F1000)</f>
        <v>51</v>
      </c>
      <c r="G36" s="15">
        <f>MIN(Sheet1!G2:G1000)</f>
        <v>1.535211268</v>
      </c>
      <c r="H36" s="15">
        <f>MIN(Sheet1!H2:H1000)</f>
        <v>92.11267606</v>
      </c>
    </row>
    <row r="37" ht="15.75" customHeight="1">
      <c r="D37" t="s">
        <v>18</v>
      </c>
      <c r="E37" s="2">
        <f>MAX(Sheet1!E2:E1000)</f>
        <v>0.04930555556</v>
      </c>
      <c r="F37" s="15">
        <f>MAX(Sheet1!F2:F1000)</f>
        <v>109</v>
      </c>
      <c r="G37" s="15">
        <f>MAX(Sheet1!G2:G1000)</f>
        <v>1.7</v>
      </c>
      <c r="H37" s="15">
        <f>MAX(Sheet1!H2:H1000)</f>
        <v>102</v>
      </c>
    </row>
    <row r="38" ht="15.75" customHeight="1">
      <c r="D38" t="s">
        <v>19</v>
      </c>
      <c r="E38" s="2">
        <f>MEDIAN(Sheet1!E2:E1000)</f>
        <v>0.03333333334</v>
      </c>
      <c r="F38" s="15">
        <f>MEDIAN(Sheet1!F2:F1000)</f>
        <v>78</v>
      </c>
      <c r="G38" s="15">
        <f>MEDIAN(Sheet1!G2:G1000)</f>
        <v>1.625</v>
      </c>
      <c r="H38" s="15">
        <f>MEDIAN(Sheet1!H2:H1000)</f>
        <v>97.49999998</v>
      </c>
    </row>
    <row r="39" ht="15.75" customHeight="1">
      <c r="D39" t="s">
        <v>20</v>
      </c>
      <c r="E39" s="2">
        <f>AVERAGE(Sheet1!E2:E1000)</f>
        <v>0.03449074074</v>
      </c>
      <c r="F39" s="15">
        <f>AVERAGE(Sheet1!F2:F1000)</f>
        <v>79.33333333</v>
      </c>
      <c r="G39" s="15">
        <f>AVERAGE(Sheet1!G2:G1000)</f>
        <v>1.620070423</v>
      </c>
      <c r="H39" s="15">
        <f>AVERAGE(Sheet1!H2:H1000)</f>
        <v>97.20422535</v>
      </c>
    </row>
    <row r="40" ht="15.75" customHeight="1">
      <c r="D40" t="s">
        <v>21</v>
      </c>
      <c r="E40" s="5" t="str">
        <f>TEXT(SUM(Sheet1!E2:E1000), "d:h:mm:ss")</f>
        <v>30:2:29:00</v>
      </c>
      <c r="F40" s="15">
        <f>SUM(Sheet1!F2:F1000)</f>
        <v>238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