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支出・補足" sheetId="1" r:id="rId1"/>
  </sheets>
  <definedNames>
    <definedName name="_xlnm.Print_Area" localSheetId="0">支出・補足!$A$1:$R$58</definedName>
  </definedNames>
  <calcPr calcId="145621"/>
</workbook>
</file>

<file path=xl/calcChain.xml><?xml version="1.0" encoding="utf-8"?>
<calcChain xmlns="http://schemas.openxmlformats.org/spreadsheetml/2006/main">
  <c r="F1" i="1" l="1"/>
  <c r="F7" i="1"/>
  <c r="F15" i="1" s="1"/>
  <c r="F9" i="1"/>
  <c r="D15" i="1"/>
  <c r="D54" i="1" s="1"/>
  <c r="E15" i="1"/>
  <c r="E54" i="1" s="1"/>
  <c r="D23" i="1"/>
  <c r="E23" i="1"/>
  <c r="F23" i="1"/>
  <c r="F29" i="1"/>
  <c r="F52" i="1" s="1"/>
  <c r="F36" i="1"/>
  <c r="M51" i="1"/>
  <c r="M55" i="1" s="1"/>
  <c r="D52" i="1"/>
  <c r="E52" i="1"/>
  <c r="M52" i="1"/>
  <c r="M53" i="1"/>
  <c r="M54" i="1"/>
  <c r="I55" i="1"/>
  <c r="J55" i="1"/>
  <c r="K55" i="1"/>
  <c r="L55" i="1"/>
  <c r="F54" i="1" l="1"/>
</calcChain>
</file>

<file path=xl/sharedStrings.xml><?xml version="1.0" encoding="utf-8"?>
<sst xmlns="http://schemas.openxmlformats.org/spreadsheetml/2006/main" count="134" uniqueCount="105">
  <si>
    <t>合計</t>
    <rPh sb="0" eb="2">
      <t>ゴウケイ</t>
    </rPh>
    <phoneticPr fontId="2"/>
  </si>
  <si>
    <t>1本50円×70本</t>
    <rPh sb="1" eb="2">
      <t>ポン</t>
    </rPh>
    <rPh sb="4" eb="5">
      <t>エン</t>
    </rPh>
    <rPh sb="8" eb="9">
      <t>ホン</t>
    </rPh>
    <phoneticPr fontId="2"/>
  </si>
  <si>
    <t>譜面台</t>
    <rPh sb="0" eb="2">
      <t>フメン</t>
    </rPh>
    <rPh sb="2" eb="3">
      <t>ダイ</t>
    </rPh>
    <phoneticPr fontId="2"/>
  </si>
  <si>
    <t>支出合計</t>
    <rPh sb="0" eb="2">
      <t>シシュツ</t>
    </rPh>
    <rPh sb="2" eb="4">
      <t>ゴウケイ</t>
    </rPh>
    <phoneticPr fontId="2"/>
  </si>
  <si>
    <t>応接室</t>
    <rPh sb="0" eb="3">
      <t>オウセツシツ</t>
    </rPh>
    <phoneticPr fontId="2"/>
  </si>
  <si>
    <t>会議室</t>
    <rPh sb="0" eb="3">
      <t>カイギシツ</t>
    </rPh>
    <phoneticPr fontId="2"/>
  </si>
  <si>
    <t>小計</t>
    <phoneticPr fontId="2"/>
  </si>
  <si>
    <t>電気代・ひな壇等含む</t>
    <rPh sb="0" eb="3">
      <t>デンキダイ</t>
    </rPh>
    <rPh sb="6" eb="7">
      <t>ダン</t>
    </rPh>
    <rPh sb="7" eb="8">
      <t>トウ</t>
    </rPh>
    <rPh sb="8" eb="9">
      <t>フク</t>
    </rPh>
    <phoneticPr fontId="2"/>
  </si>
  <si>
    <t>ホール使用料</t>
    <rPh sb="3" eb="5">
      <t>シヨウ</t>
    </rPh>
    <rPh sb="5" eb="6">
      <t>リョウ</t>
    </rPh>
    <phoneticPr fontId="2"/>
  </si>
  <si>
    <t>雑費・予備費</t>
  </si>
  <si>
    <t>営業</t>
  </si>
  <si>
    <t>会場関係</t>
    <rPh sb="0" eb="2">
      <t>カイジョウ</t>
    </rPh>
    <rPh sb="2" eb="4">
      <t>カンケイ</t>
    </rPh>
    <phoneticPr fontId="2"/>
  </si>
  <si>
    <t>著作権料</t>
  </si>
  <si>
    <t>PCタイムレンタル代\150、宛先シール台紙代\840、のり代\168</t>
    <phoneticPr fontId="2"/>
  </si>
  <si>
    <t>渉外(委員会通信費)</t>
  </si>
  <si>
    <t>送信料\50×423+\200×139=\48,950、挨拶状コピー代\8×153=\1,224</t>
    <phoneticPr fontId="2"/>
  </si>
  <si>
    <t>通信</t>
    <rPh sb="0" eb="2">
      <t>ツウシン</t>
    </rPh>
    <phoneticPr fontId="2"/>
  </si>
  <si>
    <t>宣伝活動費(通信係)</t>
  </si>
  <si>
    <t>地図コピー代\8×50</t>
    <phoneticPr fontId="2"/>
  </si>
  <si>
    <t>誘導</t>
    <rPh sb="0" eb="2">
      <t>ユウドウ</t>
    </rPh>
    <phoneticPr fontId="2"/>
  </si>
  <si>
    <t>誘導</t>
  </si>
  <si>
    <t>封筒\98×4、印刷代\200、仕切書\200</t>
    <phoneticPr fontId="2"/>
  </si>
  <si>
    <t>入場券</t>
  </si>
  <si>
    <t>コピー用紙500枚\454、資料コピー代\1,000</t>
    <phoneticPr fontId="2"/>
  </si>
  <si>
    <t>プログラム</t>
  </si>
  <si>
    <t>備品購入予定無し</t>
    <phoneticPr fontId="2"/>
  </si>
  <si>
    <t>舞台</t>
    <rPh sb="0" eb="2">
      <t>ブタイ</t>
    </rPh>
    <phoneticPr fontId="2"/>
  </si>
  <si>
    <t>舞台</t>
  </si>
  <si>
    <t>セロテープ\201×2</t>
    <phoneticPr fontId="2"/>
  </si>
  <si>
    <t>会場</t>
  </si>
  <si>
    <t>模造紙\210×3(マジック、コピー用紙は前定期から継続して利用)</t>
    <phoneticPr fontId="2"/>
  </si>
  <si>
    <t>進行</t>
    <phoneticPr fontId="2"/>
  </si>
  <si>
    <t>当日運営　　　</t>
  </si>
  <si>
    <t>備品購入予定無し</t>
    <phoneticPr fontId="2"/>
  </si>
  <si>
    <t>当日券</t>
  </si>
  <si>
    <t>セロテープ\109×5、付箋紙\663、エアキャップ\504、ガムテープ\248×2</t>
    <phoneticPr fontId="2"/>
  </si>
  <si>
    <t>フロント</t>
    <phoneticPr fontId="2"/>
  </si>
  <si>
    <t>フロント</t>
  </si>
  <si>
    <t>ペグシル1箱\4,200</t>
    <phoneticPr fontId="2"/>
  </si>
  <si>
    <t>受付</t>
    <phoneticPr fontId="2"/>
  </si>
  <si>
    <t>受付</t>
  </si>
  <si>
    <t>付き人・接待</t>
    <phoneticPr fontId="2"/>
  </si>
  <si>
    <t>書類コピー代\8×280、封筒代、郵送代、交通費\1,500</t>
    <phoneticPr fontId="2"/>
  </si>
  <si>
    <t>広告</t>
  </si>
  <si>
    <t>クロネコメール便\160×13、切手\80×3、封筒\105</t>
    <phoneticPr fontId="2"/>
  </si>
  <si>
    <t>広報</t>
  </si>
  <si>
    <t>アルバム\1,000、写真印刷代\29×135＋\315=\4230</t>
    <phoneticPr fontId="2"/>
  </si>
  <si>
    <t>写真</t>
  </si>
  <si>
    <t>業者委託\139,500</t>
    <phoneticPr fontId="2"/>
  </si>
  <si>
    <t>録画</t>
  </si>
  <si>
    <t>CD-R\140×5</t>
    <phoneticPr fontId="2"/>
  </si>
  <si>
    <t>録音</t>
  </si>
  <si>
    <t>予算の段階では\0</t>
    <rPh sb="0" eb="2">
      <t>ヨサン</t>
    </rPh>
    <rPh sb="3" eb="5">
      <t>ダンカイ</t>
    </rPh>
    <phoneticPr fontId="2"/>
  </si>
  <si>
    <t>プレイガイド手数料</t>
  </si>
  <si>
    <t>ガムテープ\100×2、ビニルひも\200、両面テープ\150×2、ビニル袋\200×3、交通費\1,000</t>
    <phoneticPr fontId="2"/>
  </si>
  <si>
    <t>ポスター・チラシ</t>
  </si>
  <si>
    <t>印刷代(A3コピー)\45×90、PCタイムレンタル代\150×2、のり\242×3、模造紙\277×3、ビニル紐\462</t>
    <phoneticPr fontId="2"/>
  </si>
  <si>
    <t>看板</t>
  </si>
  <si>
    <t>4ｔトラック往復\25,000、2tトラック往復\20,000</t>
    <phoneticPr fontId="2"/>
  </si>
  <si>
    <t>運搬</t>
  </si>
  <si>
    <t>デザインを外部委託しなかったため。</t>
    <phoneticPr fontId="2"/>
  </si>
  <si>
    <t>印刷</t>
    <rPh sb="0" eb="2">
      <t>インサツ</t>
    </rPh>
    <phoneticPr fontId="2"/>
  </si>
  <si>
    <t>印刷</t>
  </si>
  <si>
    <t>楽譜コピー代\50,000、スコア製本代\2,500(コピー代は多めに計上してあります。)</t>
    <rPh sb="0" eb="2">
      <t>ガクフ</t>
    </rPh>
    <rPh sb="5" eb="6">
      <t>ダイ</t>
    </rPh>
    <rPh sb="17" eb="19">
      <t>セイホン</t>
    </rPh>
    <rPh sb="19" eb="20">
      <t>ダイ</t>
    </rPh>
    <rPh sb="30" eb="31">
      <t>ダイ</t>
    </rPh>
    <rPh sb="32" eb="33">
      <t>オオ</t>
    </rPh>
    <rPh sb="35" eb="37">
      <t>ケイジョウ</t>
    </rPh>
    <phoneticPr fontId="2"/>
  </si>
  <si>
    <t>楽譜</t>
  </si>
  <si>
    <t>4.その他</t>
    <rPh sb="4" eb="5">
      <t>タ</t>
    </rPh>
    <phoneticPr fontId="2"/>
  </si>
  <si>
    <t>小計</t>
    <rPh sb="0" eb="2">
      <t>ショウケイ</t>
    </rPh>
    <phoneticPr fontId="2"/>
  </si>
  <si>
    <t>仙台市バス　片道\22,050×5台(70人乗り)</t>
    <rPh sb="0" eb="2">
      <t>センダイ</t>
    </rPh>
    <rPh sb="2" eb="3">
      <t>シ</t>
    </rPh>
    <rPh sb="6" eb="8">
      <t>カタミチ</t>
    </rPh>
    <rPh sb="17" eb="18">
      <t>ダイ</t>
    </rPh>
    <rPh sb="21" eb="22">
      <t>ニン</t>
    </rPh>
    <rPh sb="22" eb="23">
      <t>ノ</t>
    </rPh>
    <phoneticPr fontId="2"/>
  </si>
  <si>
    <t>シャトルバス</t>
    <phoneticPr fontId="2"/>
  </si>
  <si>
    <t>(ホールでの練習時間を多くとったため、費用が高くなっています。)</t>
    <rPh sb="6" eb="8">
      <t>レンシュウ</t>
    </rPh>
    <rPh sb="19" eb="21">
      <t>ヒヨウ</t>
    </rPh>
    <rPh sb="22" eb="23">
      <t>タカ</t>
    </rPh>
    <phoneticPr fontId="2"/>
  </si>
  <si>
    <t>駐車場代</t>
    <rPh sb="0" eb="3">
      <t>チュウシャジョウ</t>
    </rPh>
    <rPh sb="3" eb="4">
      <t>ダイ</t>
    </rPh>
    <phoneticPr fontId="2"/>
  </si>
  <si>
    <t>川内萩ホール使用料\275,100（会議室・応接室含む）　付帯設備料\14,000（譜面台）</t>
    <rPh sb="0" eb="2">
      <t>カワウチ</t>
    </rPh>
    <rPh sb="2" eb="3">
      <t>ハギ</t>
    </rPh>
    <rPh sb="6" eb="9">
      <t>シヨウリョウ</t>
    </rPh>
    <rPh sb="18" eb="21">
      <t>カイギシツ</t>
    </rPh>
    <rPh sb="22" eb="25">
      <t>オウセツシツ</t>
    </rPh>
    <rPh sb="25" eb="26">
      <t>フク</t>
    </rPh>
    <rPh sb="29" eb="31">
      <t>フタイ</t>
    </rPh>
    <rPh sb="31" eb="33">
      <t>セツビ</t>
    </rPh>
    <rPh sb="33" eb="34">
      <t>リョウ</t>
    </rPh>
    <rPh sb="42" eb="44">
      <t>フメン</t>
    </rPh>
    <rPh sb="44" eb="45">
      <t>ダイ</t>
    </rPh>
    <phoneticPr fontId="2"/>
  </si>
  <si>
    <t>本番会場関係費　</t>
    <rPh sb="0" eb="2">
      <t>ホンバン</t>
    </rPh>
    <rPh sb="2" eb="4">
      <t>カイジョウ</t>
    </rPh>
    <rPh sb="4" eb="6">
      <t>カンケイ</t>
    </rPh>
    <rPh sb="6" eb="7">
      <t>ヒ</t>
    </rPh>
    <phoneticPr fontId="2"/>
  </si>
  <si>
    <t>本番会場関係費</t>
    <rPh sb="0" eb="2">
      <t>ホンバン</t>
    </rPh>
    <rPh sb="2" eb="4">
      <t>カイジョウ</t>
    </rPh>
    <rPh sb="4" eb="7">
      <t>カンケイヒ</t>
    </rPh>
    <phoneticPr fontId="2"/>
  </si>
  <si>
    <t>3.会場関係</t>
    <rPh sb="2" eb="4">
      <t>カイジョウ</t>
    </rPh>
    <rPh sb="4" eb="6">
      <t>カンケイ</t>
    </rPh>
    <phoneticPr fontId="2"/>
  </si>
  <si>
    <t>チラシ18,000枚　ポスター700枚　チケット1,200/600　案内・招待状400/850　プログラム1,400冊</t>
    <rPh sb="58" eb="59">
      <t>サツ</t>
    </rPh>
    <phoneticPr fontId="2"/>
  </si>
  <si>
    <t>「印刷ランド」に依頼</t>
    <rPh sb="1" eb="3">
      <t>インサツ</t>
    </rPh>
    <rPh sb="8" eb="10">
      <t>イライ</t>
    </rPh>
    <phoneticPr fontId="2"/>
  </si>
  <si>
    <t>2.印刷関係</t>
    <rPh sb="2" eb="4">
      <t>インサツ</t>
    </rPh>
    <rPh sb="4" eb="6">
      <t>カンケイ</t>
    </rPh>
    <phoneticPr fontId="2"/>
  </si>
  <si>
    <t>その他</t>
    <rPh sb="2" eb="3">
      <t>タ</t>
    </rPh>
    <phoneticPr fontId="2"/>
  </si>
  <si>
    <t>写真</t>
    <rPh sb="0" eb="2">
      <t>シャシン</t>
    </rPh>
    <phoneticPr fontId="2"/>
  </si>
  <si>
    <t>指揮者\5,000　ハーピスト\5,000　コンマス\4,000</t>
    <rPh sb="0" eb="3">
      <t>シキシャ</t>
    </rPh>
    <phoneticPr fontId="2"/>
  </si>
  <si>
    <t>花束</t>
    <rPh sb="0" eb="2">
      <t>ハナタバ</t>
    </rPh>
    <phoneticPr fontId="2"/>
  </si>
  <si>
    <t>楽譜等の郵送費</t>
    <rPh sb="0" eb="3">
      <t>ガクフトウ</t>
    </rPh>
    <rPh sb="4" eb="7">
      <t>ユウソウヒ</t>
    </rPh>
    <phoneticPr fontId="2"/>
  </si>
  <si>
    <t>通信交通</t>
    <rPh sb="0" eb="2">
      <t>ツウシン</t>
    </rPh>
    <rPh sb="2" eb="4">
      <t>コウツウ</t>
    </rPh>
    <phoneticPr fontId="2"/>
  </si>
  <si>
    <t>ハーピスト　タクシー：ホテルメトロポリタン～萩ホール\1,500×2往復　新幹線（グリーン車）[東京～仙台]：\19,080×1往復</t>
    <rPh sb="22" eb="23">
      <t>ハギ</t>
    </rPh>
    <rPh sb="34" eb="36">
      <t>オウフク</t>
    </rPh>
    <rPh sb="37" eb="40">
      <t>シンカンセン</t>
    </rPh>
    <rPh sb="45" eb="46">
      <t>シャ</t>
    </rPh>
    <rPh sb="48" eb="50">
      <t>トウキョウ</t>
    </rPh>
    <rPh sb="51" eb="53">
      <t>センダイ</t>
    </rPh>
    <rPh sb="64" eb="66">
      <t>オウフク</t>
    </rPh>
    <phoneticPr fontId="2"/>
  </si>
  <si>
    <t>ハープ運送費</t>
    <rPh sb="3" eb="6">
      <t>ウンソウヒ</t>
    </rPh>
    <phoneticPr fontId="2"/>
  </si>
  <si>
    <t>指揮者　タクシー：</t>
    <phoneticPr fontId="2"/>
  </si>
  <si>
    <t>交通費</t>
    <rPh sb="0" eb="3">
      <t>コウツウヒ</t>
    </rPh>
    <phoneticPr fontId="2"/>
  </si>
  <si>
    <t>指揮者：7回　ハーピスト：3回　1回\1,000円で計上</t>
    <rPh sb="0" eb="3">
      <t>シキシャ</t>
    </rPh>
    <rPh sb="5" eb="6">
      <t>カイ</t>
    </rPh>
    <rPh sb="14" eb="15">
      <t>カイ</t>
    </rPh>
    <rPh sb="17" eb="18">
      <t>カイ</t>
    </rPh>
    <rPh sb="24" eb="25">
      <t>エン</t>
    </rPh>
    <rPh sb="26" eb="28">
      <t>ケイジョウ</t>
    </rPh>
    <phoneticPr fontId="2"/>
  </si>
  <si>
    <t>食事接待費</t>
    <rPh sb="0" eb="2">
      <t>ショクジ</t>
    </rPh>
    <rPh sb="2" eb="4">
      <t>セッタイ</t>
    </rPh>
    <rPh sb="4" eb="5">
      <t>ヒ</t>
    </rPh>
    <phoneticPr fontId="2"/>
  </si>
  <si>
    <t>食事接待費</t>
    <rPh sb="0" eb="2">
      <t>ショクジ</t>
    </rPh>
    <rPh sb="2" eb="5">
      <t>セッタイヒ</t>
    </rPh>
    <phoneticPr fontId="2"/>
  </si>
  <si>
    <t>指揮者：\15,015×1名×2泊　ハーピスト：\19,057×2泊</t>
    <rPh sb="0" eb="3">
      <t>シキシャ</t>
    </rPh>
    <rPh sb="13" eb="14">
      <t>メイ</t>
    </rPh>
    <rPh sb="16" eb="17">
      <t>ハク</t>
    </rPh>
    <rPh sb="33" eb="34">
      <t>パク</t>
    </rPh>
    <phoneticPr fontId="2"/>
  </si>
  <si>
    <t>宿泊費</t>
    <rPh sb="0" eb="3">
      <t>シュクハクヒ</t>
    </rPh>
    <phoneticPr fontId="2"/>
  </si>
  <si>
    <t>中村先生\100,000</t>
    <phoneticPr fontId="2"/>
  </si>
  <si>
    <t>ハーピスト出演料</t>
    <phoneticPr fontId="2"/>
  </si>
  <si>
    <t>ハーピスト出演料</t>
    <rPh sb="5" eb="7">
      <t>シュツエン</t>
    </rPh>
    <rPh sb="7" eb="8">
      <t>リョウ</t>
    </rPh>
    <phoneticPr fontId="2"/>
  </si>
  <si>
    <t>高橋先生であるため。</t>
    <phoneticPr fontId="2"/>
  </si>
  <si>
    <t>指揮者出演料</t>
    <rPh sb="0" eb="3">
      <t>シキシャ</t>
    </rPh>
    <rPh sb="3" eb="5">
      <t>シュツエン</t>
    </rPh>
    <rPh sb="5" eb="6">
      <t>リョウ</t>
    </rPh>
    <phoneticPr fontId="2"/>
  </si>
  <si>
    <t>1.客演関係</t>
    <rPh sb="2" eb="4">
      <t>キャクエン</t>
    </rPh>
    <rPh sb="4" eb="6">
      <t>カンケイ</t>
    </rPh>
    <phoneticPr fontId="2"/>
  </si>
  <si>
    <t>161予算</t>
    <phoneticPr fontId="2"/>
  </si>
  <si>
    <t>158決算</t>
    <rPh sb="3" eb="5">
      <t>ケッサン</t>
    </rPh>
    <phoneticPr fontId="2"/>
  </si>
  <si>
    <t>157決算</t>
    <rPh sb="3" eb="5">
      <t>ケッサン</t>
    </rPh>
    <phoneticPr fontId="2"/>
  </si>
  <si>
    <t>＜支出の部＞</t>
    <rPh sb="1" eb="3">
      <t>シシュツ</t>
    </rPh>
    <rPh sb="4" eb="5">
      <t>ブ</t>
    </rPh>
    <phoneticPr fontId="2"/>
  </si>
  <si>
    <t>第161回定期演奏会　予算案　補足</t>
    <rPh sb="15" eb="17">
      <t>ホソク</t>
    </rPh>
    <phoneticPr fontId="2"/>
  </si>
  <si>
    <t>第161回定期演奏会　予算案</t>
    <rPh sb="0" eb="1">
      <t>ダイ</t>
    </rPh>
    <rPh sb="4" eb="5">
      <t>カイ</t>
    </rPh>
    <rPh sb="5" eb="7">
      <t>テイキ</t>
    </rPh>
    <rPh sb="7" eb="10">
      <t>エンソウカイ</t>
    </rPh>
    <rPh sb="11" eb="13">
      <t>ヨサン</t>
    </rPh>
    <rPh sb="13" eb="14">
      <t>アン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</si>
</sst>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#,##0_ "/>
    <numFmt numFmtId="177" formatCode="#,##0_ ;[Red]\-#,##0\ 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i/>
      <sz val="10"/>
      <name val="ＭＳ Ｐゴシック"/>
      <family val="3"/>
      <charset val="128"/>
    </font>
    <font>
      <sz val="10"/>
      <name val="ＭＳ Ｐゴシック"/>
      <family val="3"/>
      <charset val="128"/>
      <scheme val="major"/>
    </font>
    <font>
      <u/>
      <sz val="12"/>
      <color theme="1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u/>
      <sz val="12"/>
      <color theme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>
      <alignment vertical="center"/>
    </xf>
    <xf numFmtId="3" fontId="1" fillId="0" borderId="0" applyBorder="0">
      <alignment vertical="center"/>
    </xf>
    <xf numFmtId="0" fontId="1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" borderId="1" applyNumberFormat="0" applyFont="0" applyAlignment="0" applyProtection="0">
      <alignment vertical="center"/>
    </xf>
    <xf numFmtId="0" fontId="11" fillId="2" borderId="1" applyNumberFormat="0" applyFont="0" applyAlignment="0" applyProtection="0"/>
    <xf numFmtId="38" fontId="12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0" fontId="5" fillId="0" borderId="0"/>
    <xf numFmtId="0" fontId="1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3" fontId="5" fillId="0" borderId="2" xfId="1" applyFont="1" applyBorder="1">
      <alignment vertical="center"/>
    </xf>
    <xf numFmtId="3" fontId="5" fillId="0" borderId="3" xfId="1" applyFont="1" applyBorder="1">
      <alignment vertical="center"/>
    </xf>
    <xf numFmtId="3" fontId="5" fillId="0" borderId="4" xfId="1" applyFont="1" applyBorder="1">
      <alignment vertical="center"/>
    </xf>
    <xf numFmtId="3" fontId="5" fillId="0" borderId="5" xfId="1" applyFont="1" applyBorder="1">
      <alignment vertical="center"/>
    </xf>
    <xf numFmtId="3" fontId="6" fillId="0" borderId="6" xfId="1" applyFont="1" applyBorder="1">
      <alignment vertical="center"/>
    </xf>
    <xf numFmtId="3" fontId="3" fillId="0" borderId="0" xfId="1" applyFont="1" applyBorder="1">
      <alignment vertical="center"/>
    </xf>
    <xf numFmtId="3" fontId="5" fillId="0" borderId="0" xfId="0" applyNumberFormat="1" applyFont="1" applyBorder="1" applyAlignment="1"/>
    <xf numFmtId="3" fontId="5" fillId="0" borderId="0" xfId="1" applyFont="1" applyBorder="1">
      <alignment vertical="center"/>
    </xf>
    <xf numFmtId="0" fontId="6" fillId="0" borderId="0" xfId="0" applyFont="1" applyBorder="1">
      <alignment vertical="center"/>
    </xf>
    <xf numFmtId="3" fontId="5" fillId="0" borderId="7" xfId="1" applyFont="1" applyBorder="1">
      <alignment vertical="center"/>
    </xf>
    <xf numFmtId="3" fontId="5" fillId="0" borderId="8" xfId="1" applyFont="1" applyBorder="1">
      <alignment vertical="center"/>
    </xf>
    <xf numFmtId="3" fontId="5" fillId="0" borderId="9" xfId="1" applyFont="1" applyBorder="1">
      <alignment vertical="center"/>
    </xf>
    <xf numFmtId="3" fontId="5" fillId="0" borderId="10" xfId="1" applyFont="1" applyBorder="1">
      <alignment vertical="center"/>
    </xf>
    <xf numFmtId="3" fontId="5" fillId="0" borderId="11" xfId="1" applyFont="1" applyBorder="1">
      <alignment vertical="center"/>
    </xf>
    <xf numFmtId="3" fontId="5" fillId="0" borderId="12" xfId="1" applyFont="1" applyBorder="1">
      <alignment vertical="center"/>
    </xf>
    <xf numFmtId="3" fontId="5" fillId="0" borderId="13" xfId="0" applyNumberFormat="1" applyFont="1" applyBorder="1" applyAlignment="1">
      <alignment vertical="center"/>
    </xf>
    <xf numFmtId="3" fontId="5" fillId="0" borderId="14" xfId="1" applyFont="1" applyBorder="1" applyAlignment="1">
      <alignment vertical="center"/>
    </xf>
    <xf numFmtId="3" fontId="5" fillId="0" borderId="15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0" fillId="0" borderId="0" xfId="0" applyBorder="1">
      <alignment vertical="center"/>
    </xf>
    <xf numFmtId="3" fontId="5" fillId="0" borderId="18" xfId="1" applyFont="1" applyBorder="1">
      <alignment vertical="center"/>
    </xf>
    <xf numFmtId="176" fontId="5" fillId="0" borderId="0" xfId="1" applyNumberFormat="1" applyFont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3" fontId="5" fillId="0" borderId="20" xfId="1" applyFont="1" applyBorder="1">
      <alignment vertical="center"/>
    </xf>
    <xf numFmtId="177" fontId="5" fillId="0" borderId="2" xfId="1" applyNumberFormat="1" applyFont="1" applyBorder="1" applyAlignment="1">
      <alignment vertical="center"/>
    </xf>
    <xf numFmtId="176" fontId="5" fillId="0" borderId="4" xfId="1" applyNumberFormat="1" applyFont="1" applyBorder="1" applyAlignment="1">
      <alignment vertical="center"/>
    </xf>
    <xf numFmtId="177" fontId="5" fillId="0" borderId="5" xfId="1" applyNumberFormat="1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21" xfId="0" applyBorder="1">
      <alignment vertical="center"/>
    </xf>
    <xf numFmtId="3" fontId="5" fillId="0" borderId="22" xfId="1" applyFont="1" applyBorder="1">
      <alignment vertical="center"/>
    </xf>
    <xf numFmtId="3" fontId="5" fillId="0" borderId="23" xfId="1" applyFont="1" applyBorder="1">
      <alignment vertical="center"/>
    </xf>
    <xf numFmtId="3" fontId="5" fillId="0" borderId="24" xfId="1" applyFont="1" applyBorder="1">
      <alignment vertical="center"/>
    </xf>
    <xf numFmtId="3" fontId="5" fillId="0" borderId="25" xfId="1" applyFont="1" applyBorder="1">
      <alignment vertical="center"/>
    </xf>
    <xf numFmtId="3" fontId="5" fillId="0" borderId="26" xfId="1" applyFont="1" applyBorder="1">
      <alignment vertical="center"/>
    </xf>
    <xf numFmtId="3" fontId="5" fillId="0" borderId="27" xfId="1" applyFont="1" applyBorder="1">
      <alignment vertical="center"/>
    </xf>
    <xf numFmtId="177" fontId="5" fillId="0" borderId="18" xfId="1" applyNumberFormat="1" applyFont="1" applyBorder="1" applyAlignment="1">
      <alignment vertical="center"/>
    </xf>
    <xf numFmtId="3" fontId="5" fillId="0" borderId="10" xfId="2" applyNumberFormat="1" applyFont="1" applyFill="1" applyBorder="1" applyAlignment="1">
      <alignment vertical="center"/>
    </xf>
    <xf numFmtId="177" fontId="5" fillId="0" borderId="11" xfId="2" applyNumberFormat="1" applyFont="1" applyFill="1" applyBorder="1" applyAlignment="1">
      <alignment vertical="center"/>
    </xf>
    <xf numFmtId="3" fontId="5" fillId="0" borderId="0" xfId="2" applyNumberFormat="1" applyFont="1" applyFill="1" applyBorder="1" applyAlignment="1">
      <alignment vertical="center"/>
    </xf>
    <xf numFmtId="56" fontId="5" fillId="0" borderId="0" xfId="0" applyNumberFormat="1" applyFont="1" applyBorder="1" applyAlignment="1">
      <alignment horizontal="right" vertical="center"/>
    </xf>
    <xf numFmtId="56" fontId="5" fillId="0" borderId="28" xfId="0" applyNumberFormat="1" applyFont="1" applyBorder="1">
      <alignment vertical="center"/>
    </xf>
    <xf numFmtId="0" fontId="5" fillId="0" borderId="28" xfId="0" applyFont="1" applyBorder="1">
      <alignment vertical="center"/>
    </xf>
    <xf numFmtId="177" fontId="5" fillId="0" borderId="18" xfId="0" applyNumberFormat="1" applyFont="1" applyBorder="1" applyAlignment="1">
      <alignment vertical="center"/>
    </xf>
    <xf numFmtId="0" fontId="6" fillId="0" borderId="0" xfId="0" applyFont="1">
      <alignment vertical="center"/>
    </xf>
    <xf numFmtId="177" fontId="7" fillId="0" borderId="18" xfId="1" applyNumberFormat="1" applyFont="1" applyBorder="1" applyAlignment="1">
      <alignment vertical="center"/>
    </xf>
    <xf numFmtId="177" fontId="7" fillId="0" borderId="18" xfId="1" applyNumberFormat="1" applyFont="1" applyFill="1" applyBorder="1" applyAlignment="1">
      <alignment vertical="center"/>
    </xf>
    <xf numFmtId="177" fontId="5" fillId="0" borderId="29" xfId="0" applyNumberFormat="1" applyFont="1" applyBorder="1" applyAlignment="1">
      <alignment vertical="center"/>
    </xf>
    <xf numFmtId="3" fontId="5" fillId="0" borderId="30" xfId="2" applyNumberFormat="1" applyFont="1" applyFill="1" applyBorder="1" applyAlignment="1">
      <alignment vertical="center"/>
    </xf>
    <xf numFmtId="177" fontId="5" fillId="0" borderId="31" xfId="2" applyNumberFormat="1" applyFont="1" applyFill="1" applyBorder="1" applyAlignment="1">
      <alignment vertical="center"/>
    </xf>
    <xf numFmtId="3" fontId="5" fillId="0" borderId="0" xfId="2" applyNumberFormat="1" applyFont="1" applyFill="1" applyBorder="1" applyAlignment="1"/>
    <xf numFmtId="3" fontId="5" fillId="0" borderId="32" xfId="2" applyNumberFormat="1" applyFont="1" applyFill="1" applyBorder="1" applyAlignment="1">
      <alignment vertical="center"/>
    </xf>
    <xf numFmtId="6" fontId="5" fillId="0" borderId="0" xfId="0" applyNumberFormat="1" applyFont="1" applyAlignment="1">
      <alignment horizontal="left" vertical="center"/>
    </xf>
    <xf numFmtId="3" fontId="5" fillId="0" borderId="33" xfId="2" applyNumberFormat="1" applyFont="1" applyFill="1" applyBorder="1" applyAlignment="1">
      <alignment vertical="center"/>
    </xf>
    <xf numFmtId="177" fontId="5" fillId="0" borderId="34" xfId="0" applyNumberFormat="1" applyFont="1" applyBorder="1" applyAlignment="1">
      <alignment vertical="center"/>
    </xf>
    <xf numFmtId="3" fontId="5" fillId="0" borderId="35" xfId="2" applyNumberFormat="1" applyFont="1" applyFill="1" applyBorder="1" applyAlignment="1">
      <alignment vertical="center"/>
    </xf>
    <xf numFmtId="177" fontId="5" fillId="0" borderId="36" xfId="2" applyNumberFormat="1" applyFont="1" applyFill="1" applyBorder="1" applyAlignment="1">
      <alignment vertical="center"/>
    </xf>
    <xf numFmtId="177" fontId="5" fillId="0" borderId="18" xfId="0" applyNumberFormat="1" applyFont="1" applyFill="1" applyBorder="1" applyAlignment="1">
      <alignment vertical="center"/>
    </xf>
    <xf numFmtId="177" fontId="5" fillId="0" borderId="22" xfId="0" applyNumberFormat="1" applyFont="1" applyBorder="1" applyAlignment="1">
      <alignment vertical="center"/>
    </xf>
    <xf numFmtId="3" fontId="5" fillId="0" borderId="25" xfId="2" applyNumberFormat="1" applyFont="1" applyFill="1" applyBorder="1" applyAlignment="1">
      <alignment vertical="center"/>
    </xf>
    <xf numFmtId="177" fontId="5" fillId="0" borderId="26" xfId="2" applyNumberFormat="1" applyFont="1" applyFill="1" applyBorder="1" applyAlignment="1">
      <alignment vertical="center"/>
    </xf>
    <xf numFmtId="3" fontId="5" fillId="0" borderId="19" xfId="2" applyNumberFormat="1" applyFont="1" applyFill="1" applyBorder="1" applyAlignment="1">
      <alignment vertical="center"/>
    </xf>
    <xf numFmtId="3" fontId="5" fillId="0" borderId="28" xfId="1" applyFont="1" applyBorder="1" applyAlignment="1">
      <alignment vertical="center"/>
    </xf>
    <xf numFmtId="3" fontId="5" fillId="0" borderId="28" xfId="2" applyNumberFormat="1" applyFont="1" applyFill="1" applyBorder="1" applyAlignment="1">
      <alignment horizontal="center"/>
    </xf>
    <xf numFmtId="0" fontId="6" fillId="0" borderId="28" xfId="0" applyFont="1" applyBorder="1">
      <alignment vertical="center"/>
    </xf>
    <xf numFmtId="3" fontId="5" fillId="0" borderId="0" xfId="1" applyFont="1">
      <alignment vertical="center"/>
    </xf>
    <xf numFmtId="3" fontId="5" fillId="0" borderId="2" xfId="1" applyFont="1" applyBorder="1" applyAlignment="1">
      <alignment vertical="center"/>
    </xf>
    <xf numFmtId="3" fontId="5" fillId="0" borderId="4" xfId="1" applyFont="1" applyBorder="1" applyAlignment="1">
      <alignment vertical="center"/>
    </xf>
    <xf numFmtId="3" fontId="5" fillId="0" borderId="5" xfId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3" fontId="5" fillId="0" borderId="18" xfId="1" applyFont="1" applyBorder="1" applyAlignment="1">
      <alignment vertical="center"/>
    </xf>
    <xf numFmtId="3" fontId="5" fillId="0" borderId="10" xfId="1" applyFont="1" applyBorder="1" applyAlignment="1">
      <alignment vertical="center"/>
    </xf>
    <xf numFmtId="3" fontId="5" fillId="0" borderId="11" xfId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3" fontId="5" fillId="0" borderId="22" xfId="1" applyFont="1" applyBorder="1" applyAlignment="1">
      <alignment vertical="center"/>
    </xf>
    <xf numFmtId="3" fontId="5" fillId="0" borderId="25" xfId="1" applyFont="1" applyBorder="1" applyAlignment="1">
      <alignment vertical="center"/>
    </xf>
    <xf numFmtId="3" fontId="5" fillId="0" borderId="26" xfId="1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3" fontId="5" fillId="0" borderId="0" xfId="1" applyFont="1" applyAlignment="1">
      <alignment vertical="center"/>
    </xf>
    <xf numFmtId="0" fontId="6" fillId="0" borderId="3" xfId="0" applyFont="1" applyBorder="1" applyAlignment="1">
      <alignment vertical="center"/>
    </xf>
    <xf numFmtId="3" fontId="5" fillId="0" borderId="0" xfId="1" applyFont="1" applyBorder="1" applyAlignment="1">
      <alignment vertical="center"/>
    </xf>
    <xf numFmtId="3" fontId="5" fillId="0" borderId="37" xfId="1" applyFont="1" applyBorder="1" applyAlignment="1">
      <alignment vertical="center"/>
    </xf>
    <xf numFmtId="3" fontId="5" fillId="0" borderId="38" xfId="1" applyFont="1" applyBorder="1" applyAlignment="1">
      <alignment vertical="center"/>
    </xf>
    <xf numFmtId="3" fontId="5" fillId="0" borderId="39" xfId="1" applyFont="1" applyBorder="1" applyAlignment="1">
      <alignment vertical="center"/>
    </xf>
    <xf numFmtId="3" fontId="5" fillId="0" borderId="8" xfId="1" applyFont="1" applyBorder="1" applyAlignment="1">
      <alignment vertical="center"/>
    </xf>
    <xf numFmtId="3" fontId="5" fillId="0" borderId="40" xfId="1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3" fontId="5" fillId="0" borderId="21" xfId="1" applyFont="1" applyBorder="1" applyAlignment="1">
      <alignment vertical="center"/>
    </xf>
    <xf numFmtId="3" fontId="5" fillId="0" borderId="9" xfId="1" applyFont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41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9" fillId="0" borderId="28" xfId="0" applyFont="1" applyBorder="1" applyAlignment="1">
      <alignment horizontal="right" vertical="center"/>
    </xf>
    <xf numFmtId="0" fontId="5" fillId="0" borderId="28" xfId="0" applyFont="1" applyBorder="1" applyAlignment="1">
      <alignment horizontal="right" vertical="center"/>
    </xf>
    <xf numFmtId="14" fontId="5" fillId="0" borderId="0" xfId="0" applyNumberFormat="1" applyFont="1">
      <alignment vertical="center"/>
    </xf>
  </cellXfs>
  <cellStyles count="17">
    <cellStyle name="ハイパーリンク 2" xfId="3"/>
    <cellStyle name="ハイパーリンク 3" xfId="4"/>
    <cellStyle name="ハイパーリンク 4" xfId="5"/>
    <cellStyle name="ハイパーリンク 5" xfId="6"/>
    <cellStyle name="メモ" xfId="2" builtinId="10"/>
    <cellStyle name="メモ 2" xfId="7"/>
    <cellStyle name="メモ 3" xfId="8"/>
    <cellStyle name="桁区切り" xfId="1" builtinId="6"/>
    <cellStyle name="桁区切り 2" xfId="9"/>
    <cellStyle name="桁区切り 3" xfId="10"/>
    <cellStyle name="標準" xfId="0" builtinId="0"/>
    <cellStyle name="標準 2" xfId="11"/>
    <cellStyle name="標準 3" xfId="12"/>
    <cellStyle name="表示済みのハイパーリンク 2" xfId="13"/>
    <cellStyle name="表示済みのハイパーリンク 3" xfId="14"/>
    <cellStyle name="表示済みのハイパーリンク 4" xfId="15"/>
    <cellStyle name="表示済みのハイパーリンク 5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A19" workbookViewId="0">
      <selection activeCell="I37" sqref="I37"/>
    </sheetView>
  </sheetViews>
  <sheetFormatPr defaultRowHeight="13.5"/>
  <cols>
    <col min="1" max="1" width="4.125" customWidth="1"/>
    <col min="2" max="2" width="17.125" customWidth="1"/>
    <col min="3" max="3" width="11" customWidth="1"/>
    <col min="4" max="7" width="10.625" customWidth="1"/>
    <col min="8" max="8" width="13.5" customWidth="1"/>
    <col min="9" max="11" width="9" customWidth="1"/>
    <col min="15" max="15" width="9" customWidth="1"/>
  </cols>
  <sheetData>
    <row r="1" spans="1:16" ht="12.95" customHeight="1">
      <c r="B1" s="48" t="s">
        <v>104</v>
      </c>
      <c r="C1" s="48"/>
      <c r="D1" s="3"/>
      <c r="E1" s="3"/>
      <c r="F1" s="102">
        <f ca="1">TODAY()</f>
        <v>41527</v>
      </c>
      <c r="G1" s="3"/>
      <c r="H1" s="48" t="s">
        <v>103</v>
      </c>
      <c r="I1" s="3"/>
      <c r="J1" s="3"/>
      <c r="K1" s="3"/>
      <c r="L1" s="3"/>
      <c r="M1" s="3"/>
      <c r="N1" s="3"/>
      <c r="O1" s="3"/>
      <c r="P1" s="3"/>
    </row>
    <row r="2" spans="1:16" ht="12.9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2.95" customHeight="1">
      <c r="B3" s="48" t="s">
        <v>102</v>
      </c>
      <c r="C3" s="48"/>
      <c r="D3" s="3"/>
      <c r="E3" s="3"/>
      <c r="F3" s="3"/>
      <c r="G3" s="3"/>
      <c r="H3" s="48" t="s">
        <v>102</v>
      </c>
      <c r="I3" s="3"/>
      <c r="J3" s="3"/>
      <c r="K3" s="3"/>
      <c r="L3" s="3"/>
      <c r="M3" s="3"/>
      <c r="N3" s="3"/>
      <c r="O3" s="3"/>
      <c r="P3" s="3"/>
    </row>
    <row r="4" spans="1:16" ht="12.95" customHeight="1">
      <c r="B4" s="68" t="s">
        <v>98</v>
      </c>
      <c r="C4" s="68"/>
      <c r="D4" s="101" t="s">
        <v>101</v>
      </c>
      <c r="E4" s="101" t="s">
        <v>100</v>
      </c>
      <c r="F4" s="100" t="s">
        <v>99</v>
      </c>
      <c r="G4" s="99"/>
      <c r="H4" s="48" t="s">
        <v>98</v>
      </c>
      <c r="I4" s="3"/>
      <c r="J4" s="3"/>
      <c r="K4" s="3"/>
      <c r="L4" s="3"/>
      <c r="M4" s="3"/>
      <c r="N4" s="3"/>
      <c r="O4" s="3"/>
      <c r="P4" s="3"/>
    </row>
    <row r="5" spans="1:16" ht="12.95" customHeight="1">
      <c r="A5" s="33"/>
      <c r="B5" s="74" t="s">
        <v>97</v>
      </c>
      <c r="C5" s="82"/>
      <c r="D5" s="98">
        <v>0</v>
      </c>
      <c r="E5" s="97">
        <v>0</v>
      </c>
      <c r="F5" s="96">
        <v>0</v>
      </c>
      <c r="G5" s="95"/>
      <c r="H5" s="3" t="s">
        <v>97</v>
      </c>
      <c r="I5" s="3" t="s">
        <v>96</v>
      </c>
      <c r="J5" s="3"/>
      <c r="K5" s="3"/>
      <c r="L5" s="3"/>
      <c r="M5" s="3"/>
      <c r="N5" s="3"/>
      <c r="O5" s="3"/>
      <c r="P5" s="3"/>
    </row>
    <row r="6" spans="1:16" ht="12.95" customHeight="1">
      <c r="A6" s="33"/>
      <c r="B6" s="74" t="s">
        <v>95</v>
      </c>
      <c r="C6" s="78"/>
      <c r="D6" s="77">
        <v>100000</v>
      </c>
      <c r="E6" s="94">
        <v>100000</v>
      </c>
      <c r="F6" s="93">
        <v>100000</v>
      </c>
      <c r="G6" s="11"/>
      <c r="H6" s="3" t="s">
        <v>94</v>
      </c>
      <c r="I6" s="3" t="s">
        <v>93</v>
      </c>
      <c r="J6" s="3"/>
      <c r="K6" s="3"/>
      <c r="L6" s="3"/>
      <c r="M6" s="3"/>
      <c r="N6" s="3"/>
      <c r="O6" s="3"/>
      <c r="P6" s="3"/>
    </row>
    <row r="7" spans="1:16" ht="12.95" customHeight="1">
      <c r="A7" s="33"/>
      <c r="B7" s="74" t="s">
        <v>92</v>
      </c>
      <c r="C7" s="78"/>
      <c r="D7" s="77">
        <v>96075</v>
      </c>
      <c r="E7" s="94">
        <v>52000</v>
      </c>
      <c r="F7" s="93">
        <f>15015*2+19057*2</f>
        <v>68144</v>
      </c>
      <c r="G7" s="11"/>
      <c r="H7" s="3" t="s">
        <v>92</v>
      </c>
      <c r="I7" s="3" t="s">
        <v>91</v>
      </c>
      <c r="J7" s="3"/>
      <c r="K7" s="3"/>
      <c r="L7" s="3"/>
      <c r="M7" s="3"/>
      <c r="N7" s="3"/>
      <c r="O7" s="3"/>
      <c r="P7" s="3"/>
    </row>
    <row r="8" spans="1:16" ht="12.95" customHeight="1">
      <c r="A8" s="33"/>
      <c r="B8" s="74" t="s">
        <v>90</v>
      </c>
      <c r="C8" s="78"/>
      <c r="D8" s="77">
        <v>11763</v>
      </c>
      <c r="E8" s="94">
        <v>9634</v>
      </c>
      <c r="F8" s="93">
        <v>10000</v>
      </c>
      <c r="G8" s="11"/>
      <c r="H8" s="3" t="s">
        <v>89</v>
      </c>
      <c r="I8" s="3" t="s">
        <v>88</v>
      </c>
      <c r="J8" s="3"/>
      <c r="K8" s="3"/>
      <c r="L8" s="3"/>
      <c r="M8" s="3"/>
      <c r="N8" s="3"/>
      <c r="O8" s="3"/>
      <c r="P8" s="3"/>
    </row>
    <row r="9" spans="1:16" ht="12.95" customHeight="1">
      <c r="A9" s="33"/>
      <c r="B9" s="74" t="s">
        <v>87</v>
      </c>
      <c r="C9" s="78"/>
      <c r="D9" s="77">
        <v>65070</v>
      </c>
      <c r="E9" s="94">
        <v>28340</v>
      </c>
      <c r="F9" s="93">
        <f>19080*2+6000</f>
        <v>44160</v>
      </c>
      <c r="G9" s="11"/>
      <c r="H9" s="3" t="s">
        <v>87</v>
      </c>
      <c r="I9" s="3" t="s">
        <v>86</v>
      </c>
      <c r="J9" s="3"/>
      <c r="K9" s="3"/>
      <c r="L9" s="3"/>
      <c r="M9" s="3"/>
      <c r="N9" s="3"/>
      <c r="O9" s="3"/>
      <c r="P9" s="3"/>
    </row>
    <row r="10" spans="1:16" ht="12.95" customHeight="1">
      <c r="A10" s="33"/>
      <c r="B10" s="74" t="s">
        <v>85</v>
      </c>
      <c r="C10" s="78"/>
      <c r="D10" s="77">
        <v>80000</v>
      </c>
      <c r="E10" s="94">
        <v>90000</v>
      </c>
      <c r="F10" s="93">
        <v>90000</v>
      </c>
      <c r="G10" s="11"/>
      <c r="H10" s="3"/>
      <c r="I10" s="3" t="s">
        <v>84</v>
      </c>
      <c r="J10" s="3"/>
      <c r="K10" s="3"/>
      <c r="L10" s="3"/>
      <c r="M10" s="3"/>
      <c r="N10" s="3"/>
      <c r="O10" s="3"/>
      <c r="P10" s="3"/>
    </row>
    <row r="11" spans="1:16" ht="12.95" customHeight="1">
      <c r="A11" s="33"/>
      <c r="B11" s="74" t="s">
        <v>83</v>
      </c>
      <c r="C11" s="78"/>
      <c r="D11" s="77">
        <v>750</v>
      </c>
      <c r="E11" s="94">
        <v>4014</v>
      </c>
      <c r="F11" s="93">
        <v>1000</v>
      </c>
      <c r="G11" s="11"/>
      <c r="H11" s="3" t="s">
        <v>83</v>
      </c>
      <c r="I11" s="3" t="s">
        <v>82</v>
      </c>
      <c r="J11" s="3"/>
      <c r="K11" s="3"/>
      <c r="L11" s="3"/>
      <c r="M11" s="3"/>
      <c r="N11" s="3"/>
      <c r="O11" s="3"/>
      <c r="P11" s="3"/>
    </row>
    <row r="12" spans="1:16" ht="12.95" customHeight="1">
      <c r="A12" s="33"/>
      <c r="B12" s="74" t="s">
        <v>81</v>
      </c>
      <c r="C12" s="78"/>
      <c r="D12" s="77">
        <v>17000</v>
      </c>
      <c r="E12" s="94">
        <v>13000</v>
      </c>
      <c r="F12" s="93">
        <v>14000</v>
      </c>
      <c r="G12" s="11"/>
      <c r="H12" s="3" t="s">
        <v>81</v>
      </c>
      <c r="I12" s="3" t="s">
        <v>80</v>
      </c>
      <c r="J12" s="3"/>
      <c r="K12" s="3"/>
      <c r="L12" s="3"/>
      <c r="M12" s="3"/>
      <c r="N12" s="3"/>
      <c r="O12" s="3"/>
      <c r="P12" s="3"/>
    </row>
    <row r="13" spans="1:16" ht="12.95" customHeight="1">
      <c r="A13" s="33"/>
      <c r="B13" s="74" t="s">
        <v>79</v>
      </c>
      <c r="C13" s="78"/>
      <c r="D13" s="77">
        <v>1579</v>
      </c>
      <c r="E13" s="94">
        <v>1000</v>
      </c>
      <c r="F13" s="93">
        <v>1980</v>
      </c>
      <c r="G13" s="11"/>
      <c r="H13" s="3"/>
      <c r="I13" s="3"/>
      <c r="J13" s="3"/>
      <c r="K13" s="3"/>
      <c r="L13" s="3"/>
      <c r="M13" s="3"/>
      <c r="N13" s="3"/>
      <c r="O13" s="3"/>
      <c r="P13" s="3"/>
    </row>
    <row r="14" spans="1:16" ht="12.95" customHeight="1">
      <c r="A14" s="33"/>
      <c r="B14" s="92" t="s">
        <v>78</v>
      </c>
      <c r="C14" s="92"/>
      <c r="D14" s="91">
        <v>0</v>
      </c>
      <c r="E14" s="90">
        <v>0</v>
      </c>
      <c r="F14" s="89">
        <v>0</v>
      </c>
      <c r="G14" s="11"/>
      <c r="H14" s="3"/>
      <c r="I14" s="3"/>
      <c r="J14" s="3"/>
      <c r="K14" s="3"/>
      <c r="L14" s="3"/>
      <c r="M14" s="3"/>
      <c r="N14" s="3"/>
      <c r="O14" s="3"/>
      <c r="P14" s="3"/>
    </row>
    <row r="15" spans="1:16" ht="12.95" customHeight="1">
      <c r="A15" s="33"/>
      <c r="B15" s="73" t="s">
        <v>66</v>
      </c>
      <c r="C15" s="73"/>
      <c r="D15" s="72">
        <f>SUM(D5:D14)</f>
        <v>372237</v>
      </c>
      <c r="E15" s="88">
        <f>SUM(E5:E14)</f>
        <v>297988</v>
      </c>
      <c r="F15" s="87">
        <f>SUM(F5:F14)</f>
        <v>329284</v>
      </c>
      <c r="G15" s="11"/>
      <c r="H15" s="3"/>
      <c r="I15" s="3"/>
      <c r="J15" s="3"/>
      <c r="K15" s="3"/>
      <c r="L15" s="3"/>
      <c r="M15" s="3"/>
      <c r="N15" s="3"/>
      <c r="O15" s="3"/>
      <c r="P15" s="3"/>
    </row>
    <row r="16" spans="1:16" ht="12.95" customHeight="1">
      <c r="B16" s="74"/>
      <c r="C16" s="74"/>
      <c r="D16" s="86"/>
      <c r="E16" s="84"/>
      <c r="F16" s="86"/>
      <c r="G16" s="11"/>
      <c r="H16" s="3"/>
      <c r="I16" s="3"/>
      <c r="J16" s="3"/>
      <c r="K16" s="3"/>
      <c r="L16" s="3"/>
      <c r="M16" s="3"/>
      <c r="N16" s="3"/>
      <c r="O16" s="3"/>
      <c r="P16" s="3"/>
    </row>
    <row r="17" spans="1:16" ht="12.95" customHeight="1">
      <c r="A17" s="33"/>
      <c r="B17" s="85" t="s">
        <v>77</v>
      </c>
      <c r="C17" s="85"/>
      <c r="D17" s="72">
        <v>316050</v>
      </c>
      <c r="E17" s="71">
        <v>301308</v>
      </c>
      <c r="F17" s="70">
        <v>298850</v>
      </c>
      <c r="G17" s="11"/>
      <c r="H17" s="48" t="s">
        <v>77</v>
      </c>
      <c r="I17" s="3" t="s">
        <v>76</v>
      </c>
      <c r="J17" s="3"/>
      <c r="K17" s="3"/>
      <c r="L17" s="3"/>
      <c r="M17" s="3"/>
      <c r="N17" s="3"/>
      <c r="O17" s="3"/>
      <c r="P17" s="3"/>
    </row>
    <row r="18" spans="1:16" ht="12.95" customHeight="1">
      <c r="B18" s="74"/>
      <c r="C18" s="74"/>
      <c r="D18" s="84"/>
      <c r="E18" s="84"/>
      <c r="F18" s="84"/>
      <c r="G18" s="11"/>
      <c r="H18" s="48"/>
      <c r="I18" s="3" t="s">
        <v>75</v>
      </c>
      <c r="J18" s="3"/>
      <c r="K18" s="3"/>
      <c r="L18" s="3"/>
      <c r="M18" s="3"/>
      <c r="N18" s="3"/>
      <c r="O18" s="3"/>
      <c r="P18" s="3"/>
    </row>
    <row r="19" spans="1:16" ht="12.95" customHeight="1">
      <c r="B19" s="83" t="s">
        <v>74</v>
      </c>
      <c r="C19" s="83"/>
      <c r="D19" s="66"/>
      <c r="E19" s="66"/>
      <c r="F19" s="66"/>
      <c r="G19" s="11"/>
      <c r="H19" s="48" t="s">
        <v>74</v>
      </c>
      <c r="I19" s="3"/>
      <c r="J19" s="3"/>
      <c r="K19" s="3"/>
      <c r="L19" s="3"/>
      <c r="M19" s="3"/>
      <c r="N19" s="3"/>
      <c r="O19" s="3"/>
      <c r="P19" s="3"/>
    </row>
    <row r="20" spans="1:16" ht="12.95" customHeight="1">
      <c r="A20" s="33"/>
      <c r="B20" s="74" t="s">
        <v>73</v>
      </c>
      <c r="C20" s="82"/>
      <c r="D20" s="81">
        <v>196800</v>
      </c>
      <c r="E20" s="80">
        <v>195900</v>
      </c>
      <c r="F20" s="79">
        <v>289100</v>
      </c>
      <c r="G20" s="11"/>
      <c r="H20" s="3" t="s">
        <v>72</v>
      </c>
      <c r="I20" s="3" t="s">
        <v>71</v>
      </c>
      <c r="J20" s="3"/>
      <c r="K20" s="3"/>
      <c r="L20" s="3"/>
      <c r="M20" s="3"/>
      <c r="N20" s="3"/>
      <c r="O20" s="3"/>
      <c r="P20" s="3"/>
    </row>
    <row r="21" spans="1:16" ht="12.95" customHeight="1">
      <c r="A21" s="33"/>
      <c r="B21" s="74" t="s">
        <v>70</v>
      </c>
      <c r="C21" s="78"/>
      <c r="D21" s="77">
        <v>0</v>
      </c>
      <c r="E21" s="76">
        <v>0</v>
      </c>
      <c r="F21" s="75">
        <v>0</v>
      </c>
      <c r="G21" s="11"/>
      <c r="H21" s="3"/>
      <c r="I21" s="3" t="s">
        <v>69</v>
      </c>
      <c r="J21" s="3"/>
      <c r="K21" s="3"/>
      <c r="L21" s="3"/>
      <c r="M21" s="3"/>
      <c r="N21" s="3"/>
      <c r="O21" s="3"/>
      <c r="P21" s="3"/>
    </row>
    <row r="22" spans="1:16" ht="12.95" customHeight="1">
      <c r="A22" s="33"/>
      <c r="B22" s="74" t="s">
        <v>68</v>
      </c>
      <c r="C22" s="78"/>
      <c r="D22" s="77">
        <v>110250</v>
      </c>
      <c r="E22" s="76">
        <v>88200</v>
      </c>
      <c r="F22" s="75">
        <v>110250</v>
      </c>
      <c r="G22" s="11"/>
      <c r="H22" s="74" t="s">
        <v>68</v>
      </c>
      <c r="I22" s="3" t="s">
        <v>67</v>
      </c>
      <c r="J22" s="3"/>
      <c r="K22" s="3"/>
      <c r="L22" s="3"/>
      <c r="M22" s="3"/>
      <c r="N22" s="3"/>
      <c r="O22" s="3"/>
      <c r="P22" s="3"/>
    </row>
    <row r="23" spans="1:16" ht="12.95" customHeight="1">
      <c r="A23" s="33"/>
      <c r="B23" s="73" t="s">
        <v>66</v>
      </c>
      <c r="C23" s="73"/>
      <c r="D23" s="72">
        <f>SUM(D20:D22)</f>
        <v>307050</v>
      </c>
      <c r="E23" s="71">
        <f>SUM(E20:E22)</f>
        <v>284100</v>
      </c>
      <c r="F23" s="70">
        <f>SUM(F20:F22)</f>
        <v>399350</v>
      </c>
      <c r="G23" s="11"/>
      <c r="H23" s="3"/>
      <c r="I23" s="3"/>
      <c r="J23" s="3"/>
      <c r="K23" s="3"/>
      <c r="L23" s="3"/>
      <c r="M23" s="3"/>
      <c r="N23" s="3"/>
      <c r="O23" s="3"/>
      <c r="P23" s="3"/>
    </row>
    <row r="24" spans="1:16" ht="12.95" customHeight="1">
      <c r="B24" s="3"/>
      <c r="C24" s="3"/>
      <c r="D24" s="69"/>
      <c r="E24" s="11"/>
      <c r="F24" s="69"/>
      <c r="G24" s="11"/>
      <c r="H24" s="3"/>
      <c r="I24" s="3"/>
      <c r="J24" s="3"/>
      <c r="K24" s="3"/>
      <c r="L24" s="3"/>
      <c r="M24" s="3"/>
      <c r="N24" s="3"/>
      <c r="O24" s="3"/>
      <c r="P24" s="3"/>
    </row>
    <row r="25" spans="1:16" ht="12.95" customHeight="1">
      <c r="B25" s="68" t="s">
        <v>65</v>
      </c>
      <c r="C25" s="46"/>
      <c r="D25" s="66"/>
      <c r="E25" s="67"/>
      <c r="F25" s="66"/>
      <c r="G25" s="11"/>
      <c r="H25" s="48" t="s">
        <v>65</v>
      </c>
      <c r="I25" s="3"/>
      <c r="J25" s="3"/>
      <c r="K25" s="3"/>
      <c r="L25" s="3"/>
      <c r="M25" s="3"/>
      <c r="N25" s="3"/>
      <c r="O25" s="3"/>
      <c r="P25" s="3"/>
    </row>
    <row r="26" spans="1:16" ht="12.95" customHeight="1">
      <c r="A26" s="33"/>
      <c r="B26" s="65" t="s">
        <v>64</v>
      </c>
      <c r="C26" s="65"/>
      <c r="D26" s="64">
        <v>55268</v>
      </c>
      <c r="E26" s="63">
        <v>107905</v>
      </c>
      <c r="F26" s="62">
        <v>52500</v>
      </c>
      <c r="G26" s="11"/>
      <c r="H26" s="54" t="s">
        <v>64</v>
      </c>
      <c r="I26" s="3" t="s">
        <v>63</v>
      </c>
      <c r="J26" s="3"/>
      <c r="K26" s="3"/>
      <c r="L26" s="3"/>
      <c r="M26" s="3"/>
      <c r="N26" s="3"/>
      <c r="O26" s="3"/>
      <c r="P26" s="3"/>
    </row>
    <row r="27" spans="1:16" ht="12.95" customHeight="1">
      <c r="A27" s="33"/>
      <c r="B27" s="43" t="s">
        <v>62</v>
      </c>
      <c r="C27" s="43"/>
      <c r="D27" s="42">
        <v>30000</v>
      </c>
      <c r="E27" s="41">
        <v>15000</v>
      </c>
      <c r="F27" s="49">
        <v>0</v>
      </c>
      <c r="G27" s="11"/>
      <c r="H27" s="54" t="s">
        <v>61</v>
      </c>
      <c r="I27" s="3" t="s">
        <v>60</v>
      </c>
      <c r="J27" s="3"/>
      <c r="K27" s="3"/>
      <c r="L27" s="3"/>
      <c r="M27" s="3"/>
      <c r="N27" s="3"/>
      <c r="O27" s="3"/>
      <c r="P27" s="3"/>
    </row>
    <row r="28" spans="1:16" ht="12.95" customHeight="1">
      <c r="A28" s="33"/>
      <c r="B28" s="43" t="s">
        <v>59</v>
      </c>
      <c r="C28" s="43"/>
      <c r="D28" s="42">
        <v>25000</v>
      </c>
      <c r="E28" s="41">
        <v>25000</v>
      </c>
      <c r="F28" s="47">
        <v>45000</v>
      </c>
      <c r="G28" s="11"/>
      <c r="H28" s="54" t="s">
        <v>59</v>
      </c>
      <c r="I28" s="3" t="s">
        <v>58</v>
      </c>
      <c r="J28" s="3"/>
      <c r="K28" s="3"/>
      <c r="L28" s="3"/>
      <c r="M28" s="3"/>
      <c r="N28" s="3"/>
      <c r="O28" s="3"/>
      <c r="P28" s="3"/>
    </row>
    <row r="29" spans="1:16" ht="12.95" customHeight="1">
      <c r="A29" s="33"/>
      <c r="B29" s="43" t="s">
        <v>57</v>
      </c>
      <c r="C29" s="43"/>
      <c r="D29" s="42">
        <v>525</v>
      </c>
      <c r="E29" s="41">
        <v>2688</v>
      </c>
      <c r="F29" s="58">
        <f>45*90+150*2+242*3+277*3+462</f>
        <v>6369</v>
      </c>
      <c r="G29" s="11"/>
      <c r="H29" s="54" t="s">
        <v>57</v>
      </c>
      <c r="I29" s="3" t="s">
        <v>56</v>
      </c>
      <c r="J29" s="3"/>
      <c r="K29" s="3"/>
      <c r="L29" s="3"/>
      <c r="M29" s="3"/>
      <c r="N29" s="3"/>
      <c r="O29" s="3"/>
      <c r="P29" s="3"/>
    </row>
    <row r="30" spans="1:16" ht="12.95" customHeight="1">
      <c r="A30" s="33"/>
      <c r="B30" s="57" t="s">
        <v>55</v>
      </c>
      <c r="C30" s="57"/>
      <c r="D30" s="53">
        <v>2238</v>
      </c>
      <c r="E30" s="52">
        <v>1551</v>
      </c>
      <c r="F30" s="49">
        <v>2300</v>
      </c>
      <c r="G30" s="11"/>
      <c r="H30" s="54" t="s">
        <v>55</v>
      </c>
      <c r="I30" s="3" t="s">
        <v>54</v>
      </c>
      <c r="J30" s="3"/>
      <c r="K30" s="3"/>
      <c r="L30" s="3"/>
      <c r="M30" s="3"/>
      <c r="N30" s="3"/>
      <c r="O30" s="3"/>
      <c r="P30" s="3"/>
    </row>
    <row r="31" spans="1:16" ht="12.95" customHeight="1">
      <c r="A31" s="33"/>
      <c r="B31" s="43" t="s">
        <v>53</v>
      </c>
      <c r="C31" s="43"/>
      <c r="D31" s="42">
        <v>24400</v>
      </c>
      <c r="E31" s="41">
        <v>21400</v>
      </c>
      <c r="F31" s="50">
        <v>0</v>
      </c>
      <c r="G31" s="11"/>
      <c r="H31" s="54" t="s">
        <v>53</v>
      </c>
      <c r="I31" s="3" t="s">
        <v>52</v>
      </c>
      <c r="J31" s="3"/>
      <c r="K31" s="3"/>
      <c r="L31" s="3"/>
      <c r="M31" s="3"/>
      <c r="N31" s="3"/>
      <c r="O31" s="3"/>
      <c r="P31" s="3"/>
    </row>
    <row r="32" spans="1:16" ht="12.95" customHeight="1">
      <c r="A32" s="33"/>
      <c r="B32" s="43" t="s">
        <v>51</v>
      </c>
      <c r="C32" s="43"/>
      <c r="D32" s="42">
        <v>830</v>
      </c>
      <c r="E32" s="41">
        <v>2380</v>
      </c>
      <c r="F32" s="47">
        <v>700</v>
      </c>
      <c r="G32" s="11"/>
      <c r="H32" s="54" t="s">
        <v>51</v>
      </c>
      <c r="I32" s="3" t="s">
        <v>50</v>
      </c>
      <c r="J32" s="3"/>
      <c r="K32" s="3"/>
      <c r="L32" s="3"/>
      <c r="M32" s="3"/>
      <c r="N32" s="3"/>
      <c r="O32" s="3"/>
      <c r="P32" s="3"/>
    </row>
    <row r="33" spans="1:16" ht="12.95" customHeight="1">
      <c r="A33" s="33"/>
      <c r="B33" s="43" t="s">
        <v>49</v>
      </c>
      <c r="C33" s="43"/>
      <c r="D33" s="60">
        <v>143340</v>
      </c>
      <c r="E33" s="59">
        <v>147208</v>
      </c>
      <c r="F33" s="58">
        <v>139500</v>
      </c>
      <c r="G33" s="11"/>
      <c r="H33" s="54" t="s">
        <v>49</v>
      </c>
      <c r="I33" s="3" t="s">
        <v>48</v>
      </c>
      <c r="J33" s="3"/>
      <c r="K33" s="3"/>
      <c r="L33" s="3"/>
      <c r="M33" s="3"/>
      <c r="N33" s="3"/>
      <c r="O33" s="3"/>
      <c r="P33" s="3"/>
    </row>
    <row r="34" spans="1:16" ht="12.95" customHeight="1">
      <c r="A34" s="33"/>
      <c r="B34" s="57" t="s">
        <v>47</v>
      </c>
      <c r="C34" s="57"/>
      <c r="D34" s="42">
        <v>6742</v>
      </c>
      <c r="E34" s="41">
        <v>9280</v>
      </c>
      <c r="F34" s="61">
        <v>5230</v>
      </c>
      <c r="G34" s="11"/>
      <c r="H34" s="54" t="s">
        <v>47</v>
      </c>
      <c r="I34" s="3" t="s">
        <v>46</v>
      </c>
      <c r="J34" s="3"/>
      <c r="K34" s="3"/>
      <c r="L34" s="3"/>
      <c r="M34" s="3"/>
      <c r="N34" s="3"/>
      <c r="O34" s="3"/>
      <c r="P34" s="3"/>
    </row>
    <row r="35" spans="1:16" ht="12.95" customHeight="1">
      <c r="A35" s="33"/>
      <c r="B35" s="43" t="s">
        <v>45</v>
      </c>
      <c r="C35" s="43"/>
      <c r="D35" s="42">
        <v>3760</v>
      </c>
      <c r="E35" s="41">
        <v>3360</v>
      </c>
      <c r="F35" s="61">
        <v>2425</v>
      </c>
      <c r="G35" s="11"/>
      <c r="H35" s="54" t="s">
        <v>45</v>
      </c>
      <c r="I35" s="3" t="s">
        <v>44</v>
      </c>
      <c r="J35" s="3"/>
      <c r="K35" s="3"/>
      <c r="L35" s="3"/>
      <c r="M35" s="3"/>
      <c r="N35" s="3"/>
      <c r="O35" s="3"/>
      <c r="P35" s="3"/>
    </row>
    <row r="36" spans="1:16" ht="12.95" customHeight="1">
      <c r="A36" s="33"/>
      <c r="B36" s="43" t="s">
        <v>43</v>
      </c>
      <c r="C36" s="43"/>
      <c r="D36" s="42">
        <v>2001</v>
      </c>
      <c r="E36" s="41">
        <v>3506</v>
      </c>
      <c r="F36" s="47">
        <f>280*8+2500+1500</f>
        <v>6240</v>
      </c>
      <c r="G36" s="11"/>
      <c r="H36" s="54" t="s">
        <v>43</v>
      </c>
      <c r="I36" s="3" t="s">
        <v>42</v>
      </c>
      <c r="J36" s="3"/>
      <c r="K36" s="3"/>
      <c r="L36" s="3"/>
      <c r="M36" s="3"/>
      <c r="N36" s="3"/>
      <c r="O36" s="3"/>
      <c r="P36" s="3"/>
    </row>
    <row r="37" spans="1:16" ht="12.95" customHeight="1">
      <c r="A37" s="33"/>
      <c r="B37" s="55" t="s">
        <v>41</v>
      </c>
      <c r="C37" s="43"/>
      <c r="D37" s="42">
        <v>5003</v>
      </c>
      <c r="E37" s="41">
        <v>4438</v>
      </c>
      <c r="F37" s="58">
        <v>4510</v>
      </c>
      <c r="G37" s="11"/>
      <c r="H37" s="54" t="s">
        <v>41</v>
      </c>
      <c r="I37" s="3"/>
      <c r="J37" s="3"/>
      <c r="K37" s="3"/>
      <c r="L37" s="3"/>
      <c r="M37" s="3"/>
      <c r="N37" s="3"/>
      <c r="O37" s="3"/>
      <c r="P37" s="3"/>
    </row>
    <row r="38" spans="1:16" ht="12.95" customHeight="1">
      <c r="A38" s="33"/>
      <c r="B38" s="43" t="s">
        <v>40</v>
      </c>
      <c r="C38" s="43"/>
      <c r="D38" s="42">
        <v>6279</v>
      </c>
      <c r="E38" s="41">
        <v>1355</v>
      </c>
      <c r="F38" s="49">
        <v>4200</v>
      </c>
      <c r="G38" s="11"/>
      <c r="H38" s="54" t="s">
        <v>39</v>
      </c>
      <c r="I38" s="3" t="s">
        <v>38</v>
      </c>
      <c r="J38" s="3"/>
      <c r="K38" s="3"/>
      <c r="L38" s="3"/>
      <c r="M38" s="3"/>
      <c r="N38" s="3"/>
      <c r="O38" s="3"/>
      <c r="P38" s="3"/>
    </row>
    <row r="39" spans="1:16" ht="12.95" customHeight="1">
      <c r="A39" s="33"/>
      <c r="B39" s="43" t="s">
        <v>37</v>
      </c>
      <c r="C39" s="43"/>
      <c r="D39" s="42">
        <v>1049</v>
      </c>
      <c r="E39" s="41">
        <v>770</v>
      </c>
      <c r="F39" s="47">
        <v>2208</v>
      </c>
      <c r="G39" s="11"/>
      <c r="H39" s="54" t="s">
        <v>36</v>
      </c>
      <c r="I39" s="3" t="s">
        <v>35</v>
      </c>
      <c r="J39" s="3"/>
      <c r="K39" s="3"/>
      <c r="L39" s="3"/>
      <c r="M39" s="3"/>
      <c r="N39" s="3"/>
      <c r="O39" s="3"/>
      <c r="P39" s="3"/>
    </row>
    <row r="40" spans="1:16" ht="12.95" customHeight="1">
      <c r="A40" s="33"/>
      <c r="B40" s="55" t="s">
        <v>34</v>
      </c>
      <c r="C40" s="55"/>
      <c r="D40" s="60">
        <v>336</v>
      </c>
      <c r="E40" s="59">
        <v>389</v>
      </c>
      <c r="F40" s="58">
        <v>0</v>
      </c>
      <c r="G40" s="11"/>
      <c r="H40" s="54" t="s">
        <v>34</v>
      </c>
      <c r="I40" s="3" t="s">
        <v>33</v>
      </c>
      <c r="J40" s="3"/>
      <c r="K40" s="3"/>
      <c r="L40" s="3"/>
      <c r="M40" s="3"/>
      <c r="N40" s="3"/>
      <c r="O40" s="3"/>
      <c r="P40" s="3"/>
    </row>
    <row r="41" spans="1:16" ht="12.95" customHeight="1">
      <c r="A41" s="33"/>
      <c r="B41" s="57" t="s">
        <v>32</v>
      </c>
      <c r="C41" s="57" t="s">
        <v>31</v>
      </c>
      <c r="D41" s="42">
        <v>1220</v>
      </c>
      <c r="E41" s="41">
        <v>1134</v>
      </c>
      <c r="F41" s="51">
        <v>630</v>
      </c>
      <c r="G41" s="11"/>
      <c r="H41" s="54" t="s">
        <v>31</v>
      </c>
      <c r="I41" s="3" t="s">
        <v>30</v>
      </c>
      <c r="J41" s="3"/>
      <c r="K41" s="3"/>
      <c r="L41" s="3"/>
      <c r="M41" s="3"/>
      <c r="N41" s="3"/>
      <c r="O41" s="3"/>
      <c r="P41" s="3"/>
    </row>
    <row r="42" spans="1:16" ht="12.95" customHeight="1">
      <c r="A42" s="33"/>
      <c r="B42" s="43"/>
      <c r="C42" s="43" t="s">
        <v>29</v>
      </c>
      <c r="D42" s="42">
        <v>3120</v>
      </c>
      <c r="E42" s="41">
        <v>2242</v>
      </c>
      <c r="F42" s="47">
        <v>402</v>
      </c>
      <c r="G42" s="11"/>
      <c r="H42" s="54" t="s">
        <v>29</v>
      </c>
      <c r="I42" s="3" t="s">
        <v>28</v>
      </c>
      <c r="J42" s="3"/>
      <c r="K42" s="3"/>
      <c r="L42" s="3"/>
      <c r="M42" s="3"/>
      <c r="N42" s="3"/>
      <c r="O42" s="3"/>
      <c r="P42" s="3"/>
    </row>
    <row r="43" spans="1:16" ht="12.95" customHeight="1">
      <c r="A43" s="33"/>
      <c r="B43" s="43"/>
      <c r="C43" s="43" t="s">
        <v>27</v>
      </c>
      <c r="D43" s="42">
        <v>0</v>
      </c>
      <c r="E43" s="41">
        <v>0</v>
      </c>
      <c r="F43" s="49">
        <v>0</v>
      </c>
      <c r="G43" s="11"/>
      <c r="H43" s="54" t="s">
        <v>26</v>
      </c>
      <c r="I43" s="56" t="s">
        <v>25</v>
      </c>
      <c r="J43" s="3"/>
      <c r="K43" s="3"/>
      <c r="L43" s="3"/>
      <c r="M43" s="3"/>
      <c r="N43" s="3"/>
      <c r="O43" s="3"/>
      <c r="P43" s="3"/>
    </row>
    <row r="44" spans="1:16" ht="12.95" customHeight="1">
      <c r="A44" s="33"/>
      <c r="B44" s="43"/>
      <c r="C44" s="43" t="s">
        <v>24</v>
      </c>
      <c r="D44" s="42">
        <v>4576</v>
      </c>
      <c r="E44" s="41">
        <v>4522</v>
      </c>
      <c r="F44" s="47">
        <v>1454</v>
      </c>
      <c r="G44" s="11"/>
      <c r="H44" s="54" t="s">
        <v>24</v>
      </c>
      <c r="I44" s="3" t="s">
        <v>23</v>
      </c>
      <c r="J44" s="3"/>
      <c r="K44" s="3"/>
      <c r="L44" s="3"/>
      <c r="M44" s="3"/>
      <c r="N44" s="3"/>
      <c r="O44" s="3"/>
      <c r="P44" s="3"/>
    </row>
    <row r="45" spans="1:16" ht="12.95" customHeight="1">
      <c r="A45" s="33"/>
      <c r="B45" s="43"/>
      <c r="C45" s="43" t="s">
        <v>22</v>
      </c>
      <c r="D45" s="42">
        <v>929</v>
      </c>
      <c r="E45" s="41">
        <v>815</v>
      </c>
      <c r="F45" s="47">
        <v>762</v>
      </c>
      <c r="G45" s="11"/>
      <c r="H45" s="54" t="s">
        <v>22</v>
      </c>
      <c r="I45" s="3" t="s">
        <v>21</v>
      </c>
      <c r="J45" s="3"/>
      <c r="K45" s="3"/>
      <c r="L45" s="3"/>
      <c r="M45" s="3"/>
      <c r="N45" s="3"/>
      <c r="O45" s="3"/>
      <c r="P45" s="3"/>
    </row>
    <row r="46" spans="1:16" ht="12.95" customHeight="1">
      <c r="A46" s="33"/>
      <c r="B46" s="55"/>
      <c r="C46" s="55" t="s">
        <v>20</v>
      </c>
      <c r="D46" s="42">
        <v>567</v>
      </c>
      <c r="E46" s="41">
        <v>500</v>
      </c>
      <c r="F46" s="50">
        <v>400</v>
      </c>
      <c r="G46" s="11"/>
      <c r="H46" s="54" t="s">
        <v>19</v>
      </c>
      <c r="I46" s="3" t="s">
        <v>18</v>
      </c>
      <c r="J46" s="3"/>
      <c r="K46" s="3"/>
      <c r="L46" s="3"/>
      <c r="M46" s="3"/>
      <c r="N46" s="3"/>
      <c r="O46" s="3"/>
      <c r="P46" s="3"/>
    </row>
    <row r="47" spans="1:16" ht="12.95" customHeight="1">
      <c r="A47" s="33"/>
      <c r="B47" s="43" t="s">
        <v>17</v>
      </c>
      <c r="C47" s="43"/>
      <c r="D47" s="53">
        <v>55848</v>
      </c>
      <c r="E47" s="52">
        <v>62118</v>
      </c>
      <c r="F47" s="51">
        <v>51332</v>
      </c>
      <c r="G47" s="11"/>
      <c r="H47" s="3" t="s">
        <v>16</v>
      </c>
      <c r="I47" s="3" t="s">
        <v>15</v>
      </c>
      <c r="J47" s="3"/>
      <c r="K47" s="3"/>
      <c r="L47" s="3"/>
      <c r="M47" s="3"/>
      <c r="N47" s="3"/>
      <c r="O47" s="3"/>
      <c r="P47" s="3"/>
    </row>
    <row r="48" spans="1:16" ht="12.95" customHeight="1">
      <c r="A48" s="33"/>
      <c r="B48" s="43" t="s">
        <v>14</v>
      </c>
      <c r="C48" s="43"/>
      <c r="D48" s="42">
        <v>0</v>
      </c>
      <c r="E48" s="41">
        <v>0</v>
      </c>
      <c r="F48" s="50">
        <v>0</v>
      </c>
      <c r="G48" s="11"/>
      <c r="H48" s="3"/>
      <c r="I48" s="3" t="s">
        <v>13</v>
      </c>
      <c r="J48" s="3"/>
      <c r="K48" s="3"/>
      <c r="L48" s="3"/>
      <c r="M48" s="3"/>
      <c r="N48" s="3"/>
      <c r="O48" s="3"/>
      <c r="P48" s="3"/>
    </row>
    <row r="49" spans="1:16" ht="12.95" customHeight="1">
      <c r="A49" s="33"/>
      <c r="B49" s="43" t="s">
        <v>12</v>
      </c>
      <c r="C49" s="43"/>
      <c r="D49" s="42">
        <v>0</v>
      </c>
      <c r="E49" s="41">
        <v>0</v>
      </c>
      <c r="F49" s="49">
        <v>0</v>
      </c>
      <c r="G49" s="11"/>
      <c r="H49" s="48" t="s">
        <v>11</v>
      </c>
      <c r="I49" s="3"/>
      <c r="J49" s="3"/>
      <c r="K49" s="3"/>
      <c r="L49" s="3"/>
      <c r="M49" s="3"/>
      <c r="N49" s="3"/>
      <c r="O49" s="3"/>
      <c r="P49" s="3"/>
    </row>
    <row r="50" spans="1:16" ht="12.95" customHeight="1">
      <c r="A50" s="33"/>
      <c r="B50" s="43" t="s">
        <v>10</v>
      </c>
      <c r="C50" s="43"/>
      <c r="D50" s="42">
        <v>819</v>
      </c>
      <c r="E50" s="41">
        <v>220</v>
      </c>
      <c r="F50" s="47">
        <v>0</v>
      </c>
      <c r="G50" s="11"/>
      <c r="H50" s="46"/>
      <c r="I50" s="45">
        <v>41601</v>
      </c>
      <c r="J50" s="45">
        <v>40517</v>
      </c>
      <c r="K50" s="45">
        <v>40518</v>
      </c>
      <c r="L50" s="45">
        <v>40519</v>
      </c>
      <c r="M50" s="44" t="s">
        <v>0</v>
      </c>
      <c r="N50" s="3"/>
      <c r="O50" s="3"/>
      <c r="P50" s="3"/>
    </row>
    <row r="51" spans="1:16" ht="12.95" customHeight="1">
      <c r="A51" s="33"/>
      <c r="B51" s="43" t="s">
        <v>9</v>
      </c>
      <c r="C51" s="43"/>
      <c r="D51" s="42">
        <v>11447</v>
      </c>
      <c r="E51" s="41">
        <v>9709</v>
      </c>
      <c r="F51" s="40"/>
      <c r="G51" s="11"/>
      <c r="H51" s="39" t="s">
        <v>8</v>
      </c>
      <c r="I51" s="38">
        <v>36400</v>
      </c>
      <c r="J51" s="37">
        <v>56000</v>
      </c>
      <c r="K51" s="36">
        <v>56000</v>
      </c>
      <c r="L51" s="35">
        <v>75600</v>
      </c>
      <c r="M51" s="34">
        <f>SUM(I51:L51)</f>
        <v>224000</v>
      </c>
      <c r="N51" s="3"/>
      <c r="O51" s="3" t="s">
        <v>7</v>
      </c>
      <c r="P51" s="3"/>
    </row>
    <row r="52" spans="1:16" ht="12.95" customHeight="1">
      <c r="A52" s="33"/>
      <c r="B52" s="32" t="s">
        <v>6</v>
      </c>
      <c r="C52" s="32"/>
      <c r="D52" s="31">
        <f>SUM(D26:D51)</f>
        <v>385297</v>
      </c>
      <c r="E52" s="30">
        <f>SUM(E26:E51)</f>
        <v>427490</v>
      </c>
      <c r="F52" s="29">
        <f>SUM(F26:F51)</f>
        <v>326162</v>
      </c>
      <c r="G52" s="11"/>
      <c r="H52" s="18" t="s">
        <v>5</v>
      </c>
      <c r="I52" s="17">
        <v>7800</v>
      </c>
      <c r="J52" s="16">
        <v>12000</v>
      </c>
      <c r="K52" s="15">
        <v>12000</v>
      </c>
      <c r="L52" s="28">
        <v>12000</v>
      </c>
      <c r="M52" s="25">
        <f>SUM(I52:L52)</f>
        <v>43800</v>
      </c>
      <c r="N52" s="3"/>
      <c r="O52" s="3"/>
      <c r="P52" s="3"/>
    </row>
    <row r="53" spans="1:16" ht="12.95" customHeight="1" thickBot="1">
      <c r="B53" s="27"/>
      <c r="C53" s="27"/>
      <c r="D53" s="10"/>
      <c r="E53" s="26"/>
      <c r="F53" s="10"/>
      <c r="G53" s="11"/>
      <c r="H53" s="18" t="s">
        <v>4</v>
      </c>
      <c r="I53" s="17">
        <v>1300</v>
      </c>
      <c r="J53" s="16">
        <v>2000</v>
      </c>
      <c r="K53" s="15">
        <v>2000</v>
      </c>
      <c r="L53" s="15">
        <v>2000</v>
      </c>
      <c r="M53" s="25">
        <f>SUM(I53:L53)</f>
        <v>7300</v>
      </c>
      <c r="N53" s="3"/>
      <c r="O53" s="3"/>
      <c r="P53" s="3"/>
    </row>
    <row r="54" spans="1:16" ht="12.95" customHeight="1" thickBot="1">
      <c r="A54" s="24"/>
      <c r="B54" s="23" t="s">
        <v>3</v>
      </c>
      <c r="C54" s="22"/>
      <c r="D54" s="21">
        <f>SUM(D15,D17,D23,D52)</f>
        <v>1380634</v>
      </c>
      <c r="E54" s="20">
        <f>SUM(E15,E17,E23,E52)</f>
        <v>1310886</v>
      </c>
      <c r="F54" s="19">
        <f>SUM(F15,F17,F23,F52)</f>
        <v>1353646</v>
      </c>
      <c r="G54" s="9"/>
      <c r="H54" s="18" t="s">
        <v>2</v>
      </c>
      <c r="I54" s="17">
        <v>3500</v>
      </c>
      <c r="J54" s="16">
        <v>3500</v>
      </c>
      <c r="K54" s="15">
        <v>3500</v>
      </c>
      <c r="L54" s="14">
        <v>3500</v>
      </c>
      <c r="M54" s="13">
        <f>SUM(I54:L54)</f>
        <v>14000</v>
      </c>
      <c r="N54" s="3"/>
      <c r="O54" s="3" t="s">
        <v>1</v>
      </c>
      <c r="P54" s="3"/>
    </row>
    <row r="55" spans="1:16" ht="12.95" customHeight="1">
      <c r="B55" s="12"/>
      <c r="C55" s="12"/>
      <c r="D55" s="10"/>
      <c r="E55" s="11"/>
      <c r="F55" s="10"/>
      <c r="G55" s="9"/>
      <c r="H55" s="8" t="s">
        <v>0</v>
      </c>
      <c r="I55" s="7">
        <f>SUM(I51:I54)</f>
        <v>49000</v>
      </c>
      <c r="J55" s="6">
        <f>SUM(J51:J54)</f>
        <v>73500</v>
      </c>
      <c r="K55" s="6">
        <f>SUM(K51:K54)</f>
        <v>73500</v>
      </c>
      <c r="L55" s="5">
        <f>SUM(L51:L54)</f>
        <v>93100</v>
      </c>
      <c r="M55" s="4">
        <f>SUM(M51:M54)</f>
        <v>289100</v>
      </c>
      <c r="N55" s="3"/>
      <c r="O55" s="3"/>
      <c r="P55" s="3"/>
    </row>
    <row r="56" spans="1:16" ht="13.5" customHeight="1">
      <c r="B56" s="3"/>
      <c r="C56" s="3"/>
      <c r="D56" s="3"/>
      <c r="E56" s="3"/>
      <c r="F56" s="3"/>
      <c r="I56" s="1"/>
      <c r="J56" s="2"/>
      <c r="K56" s="1"/>
    </row>
    <row r="57" spans="1:16">
      <c r="O57" s="1"/>
    </row>
  </sheetData>
  <phoneticPr fontId="2"/>
  <pageMargins left="0.51181102362204722" right="0.15748031496062992" top="0.35433070866141736" bottom="0.15748031496062992" header="0.15748031496062992" footer="0.15748031496062992"/>
  <pageSetup paperSize="8" orientation="portrait" r:id="rId1"/>
  <headerFooter alignWithMargins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支出・補足</vt:lpstr>
      <vt:lpstr>支出・補足!Print_Area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syura</dc:creator>
  <cp:lastModifiedBy>syura</cp:lastModifiedBy>
  <dcterms:created xsi:type="dcterms:W3CDTF">2013-09-09T22:41:02Z</dcterms:created>
  <dcterms:modified xsi:type="dcterms:W3CDTF">2013-09-09T22:41:28Z</dcterms:modified>
</cp:coreProperties>
</file>