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eb\AiTechnovation\KEMREX\SoilCalculator\files\"/>
    </mc:Choice>
  </mc:AlternateContent>
  <xr:revisionPtr revIDLastSave="0" documentId="13_ncr:1_{F8F77727-F685-494F-8C72-DC2C6C4EE864}" xr6:coauthVersionLast="40" xr6:coauthVersionMax="40" xr10:uidLastSave="{00000000-0000-0000-0000-000000000000}"/>
  <bookViews>
    <workbookView xWindow="0" yWindow="0" windowWidth="28800" windowHeight="18000" tabRatio="689" xr2:uid="{00000000-000D-0000-FFFF-FFFF00000000}"/>
  </bookViews>
  <sheets>
    <sheet name="Calculated" sheetId="12" r:id="rId1"/>
  </sheets>
  <definedNames>
    <definedName name="_xlnm.Print_Area" localSheetId="0">Calculated!$A$1:$K$42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2" l="1"/>
  <c r="E33" i="12" s="1"/>
  <c r="E13" i="12"/>
  <c r="J7" i="12"/>
  <c r="G15" i="12"/>
  <c r="E11" i="12"/>
  <c r="E15" i="12" l="1"/>
  <c r="E19" i="12"/>
  <c r="E21" i="12" s="1"/>
  <c r="E34" i="12" s="1"/>
  <c r="E36" i="12" l="1"/>
  <c r="E37" i="12" s="1"/>
  <c r="E24" i="12"/>
  <c r="E25" i="12" l="1"/>
  <c r="E26" i="12"/>
</calcChain>
</file>

<file path=xl/sharedStrings.xml><?xml version="1.0" encoding="utf-8"?>
<sst xmlns="http://schemas.openxmlformats.org/spreadsheetml/2006/main" count="67" uniqueCount="50">
  <si>
    <t>Soil strength parameter</t>
  </si>
  <si>
    <t>c =</t>
  </si>
  <si>
    <t>degree</t>
  </si>
  <si>
    <t>Su =</t>
  </si>
  <si>
    <t>D =</t>
  </si>
  <si>
    <t>kg</t>
  </si>
  <si>
    <t>Shear Soil</t>
  </si>
  <si>
    <t>Shear area =</t>
  </si>
  <si>
    <t>h =</t>
  </si>
  <si>
    <t>m.</t>
  </si>
  <si>
    <t>=</t>
  </si>
  <si>
    <t xml:space="preserve">Su = </t>
  </si>
  <si>
    <t>C</t>
  </si>
  <si>
    <t>kg.</t>
  </si>
  <si>
    <t>Use KEMREX Model =</t>
  </si>
  <si>
    <t>V =</t>
  </si>
  <si>
    <t>Weight of Soil =</t>
  </si>
  <si>
    <t>Weight of soil + Shear resist</t>
  </si>
  <si>
    <t>Engineer :</t>
  </si>
  <si>
    <t>License :</t>
  </si>
  <si>
    <t>นายทรงพล คิดอ่าน</t>
  </si>
  <si>
    <t>Ultimate Compression Force =</t>
  </si>
  <si>
    <t>Qb+Shear resist</t>
  </si>
  <si>
    <t>&gt; REQUIRED</t>
  </si>
  <si>
    <t>Ultimate Uplift Force =</t>
  </si>
  <si>
    <t>Volume of soil ;</t>
  </si>
  <si>
    <t>PASS</t>
  </si>
  <si>
    <t>When</t>
  </si>
  <si>
    <t>Shear resist. =</t>
  </si>
  <si>
    <r>
      <t>kg/m</t>
    </r>
    <r>
      <rPr>
        <vertAlign val="superscript"/>
        <sz val="10"/>
        <color theme="1"/>
        <rFont val="Tahoma"/>
        <family val="2"/>
        <scheme val="minor"/>
      </rPr>
      <t>2</t>
    </r>
  </si>
  <si>
    <r>
      <rPr>
        <b/>
        <u/>
        <sz val="10"/>
        <color theme="1"/>
        <rFont val="Tahoma"/>
        <family val="2"/>
        <scheme val="minor"/>
      </rPr>
      <t>End bearing</t>
    </r>
    <r>
      <rPr>
        <b/>
        <sz val="10"/>
        <color theme="1"/>
        <rFont val="Tahoma"/>
        <family val="2"/>
        <scheme val="minor"/>
      </rPr>
      <t xml:space="preserve"> </t>
    </r>
    <r>
      <rPr>
        <sz val="10"/>
        <color theme="1"/>
        <rFont val="Tahoma"/>
        <family val="2"/>
        <charset val="222"/>
        <scheme val="minor"/>
      </rPr>
      <t xml:space="preserve">For </t>
    </r>
    <r>
      <rPr>
        <b/>
        <u/>
        <sz val="10"/>
        <color theme="1"/>
        <rFont val="Tahoma"/>
        <family val="2"/>
        <scheme val="minor"/>
      </rPr>
      <t>Clay</t>
    </r>
  </si>
  <si>
    <r>
      <t>Ab =</t>
    </r>
    <r>
      <rPr>
        <sz val="10"/>
        <color theme="1"/>
        <rFont val="Adobe Devanagari"/>
        <family val="1"/>
      </rPr>
      <t>π</t>
    </r>
    <r>
      <rPr>
        <i/>
        <sz val="10"/>
        <color theme="1"/>
        <rFont val="Adobe Devanagari"/>
        <family val="1"/>
      </rPr>
      <t>D</t>
    </r>
    <r>
      <rPr>
        <sz val="10"/>
        <color theme="1"/>
        <rFont val="Adobe Devanagari"/>
        <family val="1"/>
      </rPr>
      <t>l</t>
    </r>
    <r>
      <rPr>
        <vertAlign val="superscript"/>
        <sz val="10"/>
        <color theme="1"/>
        <rFont val="Adobe Devanagari"/>
        <family val="1"/>
      </rPr>
      <t>2</t>
    </r>
    <r>
      <rPr>
        <sz val="10"/>
        <color theme="1"/>
        <rFont val="Adobe Devanagari"/>
        <family val="1"/>
      </rPr>
      <t xml:space="preserve"> /4=</t>
    </r>
  </si>
  <si>
    <r>
      <t>m</t>
    </r>
    <r>
      <rPr>
        <vertAlign val="superscript"/>
        <sz val="10"/>
        <color theme="1"/>
        <rFont val="Tahoma"/>
        <family val="2"/>
        <scheme val="minor"/>
      </rPr>
      <t>2</t>
    </r>
  </si>
  <si>
    <r>
      <t>Q</t>
    </r>
    <r>
      <rPr>
        <b/>
        <vertAlign val="subscript"/>
        <sz val="10"/>
        <color theme="1"/>
        <rFont val="Tahoma"/>
        <family val="2"/>
        <scheme val="minor"/>
      </rPr>
      <t>b</t>
    </r>
    <r>
      <rPr>
        <b/>
        <sz val="10"/>
        <color theme="1"/>
        <rFont val="Tahoma"/>
        <family val="2"/>
        <scheme val="minor"/>
      </rPr>
      <t xml:space="preserve"> =</t>
    </r>
  </si>
  <si>
    <r>
      <t>2</t>
    </r>
    <r>
      <rPr>
        <i/>
        <sz val="10"/>
        <color theme="1"/>
        <rFont val="Adobe Devanagari"/>
        <family val="1"/>
      </rPr>
      <t>π</t>
    </r>
    <r>
      <rPr>
        <i/>
        <sz val="10"/>
        <color theme="1"/>
        <rFont val="Tahoma"/>
        <family val="2"/>
        <scheme val="minor"/>
      </rPr>
      <t>rh</t>
    </r>
  </si>
  <si>
    <r>
      <t>h</t>
    </r>
    <r>
      <rPr>
        <vertAlign val="subscript"/>
        <sz val="10"/>
        <color theme="1"/>
        <rFont val="Tahoma"/>
        <family val="2"/>
        <scheme val="minor"/>
      </rPr>
      <t>cone</t>
    </r>
    <r>
      <rPr>
        <sz val="10"/>
        <color theme="1"/>
        <rFont val="Tahoma"/>
        <family val="2"/>
        <charset val="222"/>
        <scheme val="minor"/>
      </rPr>
      <t xml:space="preserve"> =</t>
    </r>
  </si>
  <si>
    <r>
      <t>m</t>
    </r>
    <r>
      <rPr>
        <vertAlign val="superscript"/>
        <sz val="10"/>
        <color theme="1"/>
        <rFont val="Tahoma"/>
        <family val="2"/>
        <scheme val="minor"/>
      </rPr>
      <t>3</t>
    </r>
  </si>
  <si>
    <r>
      <t>Q</t>
    </r>
    <r>
      <rPr>
        <vertAlign val="subscript"/>
        <sz val="10"/>
        <color theme="1"/>
        <rFont val="Tahoma"/>
        <family val="2"/>
        <scheme val="minor"/>
      </rPr>
      <t>uplift</t>
    </r>
    <r>
      <rPr>
        <sz val="10"/>
        <color theme="1"/>
        <rFont val="Tahoma"/>
        <family val="2"/>
        <charset val="222"/>
        <scheme val="minor"/>
      </rPr>
      <t xml:space="preserve"> =</t>
    </r>
  </si>
  <si>
    <t>when</t>
  </si>
  <si>
    <t>Shear resistance =</t>
  </si>
  <si>
    <t xml:space="preserve">  KEMREX CAPACITY LOAD CALCULATION</t>
  </si>
  <si>
    <t>mm.</t>
  </si>
  <si>
    <t>ϕ =</t>
  </si>
  <si>
    <t>ภย.41731</t>
  </si>
  <si>
    <t>1. Compression capacity Calculation</t>
  </si>
  <si>
    <t>2. Uplift capacity calculation</t>
  </si>
  <si>
    <t>N</t>
  </si>
  <si>
    <t>When ϕ &gt; 0</t>
  </si>
  <si>
    <r>
      <t>Q</t>
    </r>
    <r>
      <rPr>
        <vertAlign val="subscript"/>
        <sz val="12"/>
        <color theme="1"/>
        <rFont val="Tahoma"/>
        <family val="2"/>
        <charset val="222"/>
        <scheme val="minor"/>
      </rPr>
      <t>comp</t>
    </r>
    <r>
      <rPr>
        <sz val="12"/>
        <color theme="1"/>
        <rFont val="Tahoma"/>
        <family val="2"/>
        <charset val="222"/>
        <scheme val="minor"/>
      </rPr>
      <t xml:space="preserve"> =</t>
    </r>
  </si>
  <si>
    <t>[MODEL]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</si>
</sst>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7" formatCode="0.000"/>
    <numFmt numFmtId="188" formatCode="_-* #,##0_-;\-* #,##0_-;_-* &quot;-&quot;??_-;_-@_-"/>
    <numFmt numFmtId="189" formatCode="0.0000"/>
    <numFmt numFmtId="190" formatCode="0.00000"/>
  </numFmts>
  <fonts count="28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name val="Comic Sans MS"/>
      <family val="4"/>
    </font>
    <font>
      <sz val="10"/>
      <color theme="1"/>
      <name val="Tahoma"/>
      <family val="2"/>
      <charset val="222"/>
      <scheme val="minor"/>
    </font>
    <font>
      <vertAlign val="superscript"/>
      <sz val="10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u/>
      <sz val="10"/>
      <color theme="1"/>
      <name val="Tahoma"/>
      <family val="2"/>
      <scheme val="minor"/>
    </font>
    <font>
      <i/>
      <sz val="10"/>
      <color theme="1"/>
      <name val="Tahoma"/>
      <family val="2"/>
      <scheme val="minor"/>
    </font>
    <font>
      <sz val="10"/>
      <color theme="1"/>
      <name val="Adobe Devanagari"/>
      <family val="1"/>
    </font>
    <font>
      <i/>
      <sz val="10"/>
      <color theme="1"/>
      <name val="Adobe Devanagari"/>
      <family val="1"/>
    </font>
    <font>
      <vertAlign val="superscript"/>
      <sz val="10"/>
      <color theme="1"/>
      <name val="Adobe Devanagari"/>
      <family val="1"/>
    </font>
    <font>
      <b/>
      <vertAlign val="subscript"/>
      <sz val="10"/>
      <color theme="1"/>
      <name val="Tahoma"/>
      <family val="2"/>
      <scheme val="minor"/>
    </font>
    <font>
      <i/>
      <sz val="10"/>
      <color theme="1"/>
      <name val="Tahoma"/>
      <family val="2"/>
      <charset val="222"/>
      <scheme val="minor"/>
    </font>
    <font>
      <vertAlign val="subscript"/>
      <sz val="10"/>
      <color theme="1"/>
      <name val="Tahoma"/>
      <family val="2"/>
      <scheme val="minor"/>
    </font>
    <font>
      <b/>
      <i/>
      <sz val="10"/>
      <color theme="1"/>
      <name val="Tahoma"/>
      <family val="2"/>
      <scheme val="minor"/>
    </font>
    <font>
      <i/>
      <u/>
      <sz val="14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Times New Roman"/>
      <family val="1"/>
    </font>
    <font>
      <sz val="10"/>
      <color theme="0"/>
      <name val="Tahoma"/>
      <family val="2"/>
      <charset val="222"/>
      <scheme val="minor"/>
    </font>
    <font>
      <sz val="10"/>
      <color theme="0"/>
      <name val="Comic Sans MS"/>
      <family val="4"/>
    </font>
    <font>
      <sz val="10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b/>
      <sz val="12"/>
      <color theme="0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b/>
      <i/>
      <sz val="10"/>
      <color theme="0"/>
      <name val="Tahoma"/>
      <family val="2"/>
      <charset val="222"/>
      <scheme val="minor"/>
    </font>
    <font>
      <vertAlign val="subscript"/>
      <sz val="12"/>
      <color theme="1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0" xfId="0" applyFill="1" applyAlignment="1"/>
    <xf numFmtId="0" fontId="3" fillId="2" borderId="0" xfId="0" applyFont="1" applyFill="1" applyBorder="1"/>
    <xf numFmtId="43" fontId="3" fillId="2" borderId="0" xfId="1" applyFont="1" applyFill="1" applyBorder="1"/>
    <xf numFmtId="0" fontId="5" fillId="2" borderId="0" xfId="0" applyFont="1" applyFill="1" applyBorder="1" applyAlignment="1">
      <alignment horizontal="right" vertical="center"/>
    </xf>
    <xf numFmtId="0" fontId="6" fillId="2" borderId="0" xfId="0" applyFont="1" applyFill="1"/>
    <xf numFmtId="0" fontId="3" fillId="2" borderId="0" xfId="0" applyFont="1" applyFill="1"/>
    <xf numFmtId="0" fontId="5" fillId="2" borderId="0" xfId="0" applyFont="1" applyFill="1" applyBorder="1"/>
    <xf numFmtId="43" fontId="3" fillId="2" borderId="0" xfId="0" applyNumberFormat="1" applyFont="1" applyFill="1" applyBorder="1"/>
    <xf numFmtId="0" fontId="8" fillId="2" borderId="0" xfId="0" applyFont="1" applyFill="1" applyBorder="1"/>
    <xf numFmtId="187" fontId="3" fillId="2" borderId="0" xfId="0" applyNumberFormat="1" applyFont="1" applyFill="1" applyBorder="1"/>
    <xf numFmtId="0" fontId="3" fillId="2" borderId="0" xfId="0" applyFont="1" applyFill="1" applyBorder="1" applyAlignment="1"/>
    <xf numFmtId="190" fontId="3" fillId="2" borderId="0" xfId="0" applyNumberFormat="1" applyFont="1" applyFill="1" applyBorder="1" applyAlignment="1"/>
    <xf numFmtId="0" fontId="3" fillId="2" borderId="0" xfId="0" applyFont="1" applyFill="1" applyBorder="1" applyAlignment="1">
      <alignment vertical="top"/>
    </xf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13" fillId="2" borderId="0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/>
    <xf numFmtId="0" fontId="15" fillId="2" borderId="0" xfId="0" applyFont="1" applyFill="1" applyBorder="1"/>
    <xf numFmtId="0" fontId="3" fillId="2" borderId="0" xfId="0" applyFont="1" applyFill="1" applyBorder="1" applyAlignment="1">
      <alignment horizontal="left"/>
    </xf>
    <xf numFmtId="189" fontId="3" fillId="2" borderId="0" xfId="0" applyNumberFormat="1" applyFont="1" applyFill="1" applyBorder="1"/>
    <xf numFmtId="1" fontId="3" fillId="2" borderId="0" xfId="0" applyNumberFormat="1" applyFont="1" applyFill="1" applyBorder="1"/>
    <xf numFmtId="0" fontId="2" fillId="3" borderId="0" xfId="0" applyFont="1" applyFill="1" applyBorder="1" applyAlignment="1" applyProtection="1">
      <alignment horizontal="right"/>
    </xf>
    <xf numFmtId="188" fontId="3" fillId="2" borderId="0" xfId="1" applyNumberFormat="1" applyFont="1" applyFill="1" applyBorder="1"/>
    <xf numFmtId="1" fontId="0" fillId="2" borderId="0" xfId="0" applyNumberFormat="1" applyFont="1" applyFill="1" applyBorder="1" applyAlignment="1">
      <alignment horizontal="left" vertical="top"/>
    </xf>
    <xf numFmtId="0" fontId="3" fillId="2" borderId="5" xfId="0" applyFont="1" applyFill="1" applyBorder="1" applyAlignment="1">
      <alignment vertical="top"/>
    </xf>
    <xf numFmtId="0" fontId="19" fillId="2" borderId="0" xfId="0" applyFont="1" applyFill="1" applyBorder="1" applyAlignment="1">
      <alignment horizontal="right"/>
    </xf>
    <xf numFmtId="0" fontId="2" fillId="3" borderId="0" xfId="0" applyFont="1" applyFill="1" applyBorder="1" applyAlignment="1" applyProtection="1"/>
    <xf numFmtId="0" fontId="20" fillId="2" borderId="0" xfId="0" applyFont="1" applyFill="1" applyBorder="1"/>
    <xf numFmtId="0" fontId="21" fillId="3" borderId="0" xfId="0" applyFont="1" applyFill="1" applyBorder="1" applyAlignment="1" applyProtection="1"/>
    <xf numFmtId="187" fontId="17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horizontal="right"/>
    </xf>
    <xf numFmtId="188" fontId="20" fillId="2" borderId="0" xfId="1" applyNumberFormat="1" applyFont="1" applyFill="1" applyBorder="1"/>
    <xf numFmtId="0" fontId="22" fillId="2" borderId="0" xfId="0" applyFont="1" applyFill="1" applyBorder="1"/>
    <xf numFmtId="188" fontId="23" fillId="0" borderId="0" xfId="0" applyNumberFormat="1" applyFont="1" applyFill="1" applyBorder="1"/>
    <xf numFmtId="0" fontId="23" fillId="2" borderId="0" xfId="0" applyFont="1" applyFill="1" applyBorder="1"/>
    <xf numFmtId="0" fontId="3" fillId="0" borderId="0" xfId="0" applyFont="1" applyFill="1" applyBorder="1"/>
    <xf numFmtId="4" fontId="24" fillId="2" borderId="0" xfId="0" applyNumberFormat="1" applyFont="1" applyFill="1" applyBorder="1"/>
    <xf numFmtId="0" fontId="24" fillId="2" borderId="0" xfId="0" applyFont="1" applyFill="1" applyBorder="1"/>
    <xf numFmtId="0" fontId="22" fillId="2" borderId="5" xfId="0" applyFont="1" applyFill="1" applyBorder="1"/>
    <xf numFmtId="0" fontId="21" fillId="3" borderId="0" xfId="0" applyFont="1" applyFill="1" applyBorder="1" applyAlignment="1" applyProtection="1">
      <alignment horizontal="right"/>
    </xf>
    <xf numFmtId="0" fontId="26" fillId="2" borderId="0" xfId="0" applyFont="1" applyFill="1" applyBorder="1"/>
    <xf numFmtId="188" fontId="18" fillId="2" borderId="0" xfId="0" applyNumberFormat="1" applyFont="1" applyFill="1" applyBorder="1"/>
    <xf numFmtId="0" fontId="18" fillId="2" borderId="0" xfId="0" applyFont="1" applyFill="1" applyBorder="1" applyAlignment="1">
      <alignment horizontal="right"/>
    </xf>
    <xf numFmtId="0" fontId="18" fillId="2" borderId="0" xfId="0" applyFont="1" applyFill="1" applyBorder="1"/>
    <xf numFmtId="0" fontId="0" fillId="2" borderId="0" xfId="0" applyNumberFormat="1" applyFill="1" applyBorder="1"/>
    <xf numFmtId="0" fontId="16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 textRotation="90"/>
    </xf>
    <xf numFmtId="0" fontId="18" fillId="2" borderId="0" xfId="0" applyFont="1" applyFill="1" applyBorder="1" applyAlignment="1">
      <alignment horizontal="right" vertical="center" textRotation="90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698501</xdr:colOff>
      <xdr:row>6</xdr:row>
      <xdr:rowOff>201083</xdr:rowOff>
    </xdr:from>
    <xdr:to>
      <xdr:col>10</xdr:col>
      <xdr:colOff>429534</xdr:colOff>
      <xdr:row>24</xdr:row>
      <xdr:rowOff>74083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92" t="16737" r="46971" b="9267"/>
        <a:stretch/>
      </xdr:blipFill>
      <xdr:spPr bwMode="auto">
        <a:xfrm>
          <a:off x="4402668" y="2317750"/>
          <a:ext cx="1657199" cy="358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87765</xdr:colOff>
      <xdr:row>6</xdr:row>
      <xdr:rowOff>201083</xdr:rowOff>
    </xdr:from>
    <xdr:to>
      <xdr:col>9</xdr:col>
      <xdr:colOff>126997</xdr:colOff>
      <xdr:row>6</xdr:row>
      <xdr:rowOff>201083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5136015" y="2317750"/>
          <a:ext cx="30381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74084</xdr:colOff>
      <xdr:row>7</xdr:row>
      <xdr:rowOff>21167</xdr:rowOff>
    </xdr:from>
    <xdr:to>
      <xdr:col>7</xdr:col>
      <xdr:colOff>74084</xdr:colOff>
      <xdr:row>23</xdr:row>
      <xdr:rowOff>169334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4593167" y="2465917"/>
          <a:ext cx="0" cy="3333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0</xdr:colOff>
      <xdr:row>8</xdr:row>
      <xdr:rowOff>31749</xdr:rowOff>
    </xdr:from>
    <xdr:ext cx="884794" cy="31149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307167" y="2719916"/>
          <a:ext cx="88479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i="1"/>
            <a:t>Q</a:t>
          </a:r>
          <a:r>
            <a:rPr lang="en-US" sz="1400" i="1" baseline="-25000"/>
            <a:t>b</a:t>
          </a:r>
          <a:r>
            <a:rPr lang="en-US" sz="1400" i="1" baseline="0"/>
            <a:t>=9S</a:t>
          </a:r>
          <a:r>
            <a:rPr lang="en-US" sz="1400" i="1" baseline="-25000"/>
            <a:t>u</a:t>
          </a:r>
          <a:r>
            <a:rPr lang="en-US" sz="1400" i="1" baseline="0"/>
            <a:t>A</a:t>
          </a:r>
          <a:r>
            <a:rPr lang="en-US" sz="1400" i="1" baseline="-25000"/>
            <a:t>b</a:t>
          </a:r>
        </a:p>
      </xdr:txBody>
    </xdr:sp>
    <xdr:clientData/>
  </xdr:oneCellAnchor>
  <xdr:oneCellAnchor>
    <xdr:from>
      <xdr:col>4</xdr:col>
      <xdr:colOff>0</xdr:colOff>
      <xdr:row>27</xdr:row>
      <xdr:rowOff>306917</xdr:rowOff>
    </xdr:from>
    <xdr:ext cx="654090" cy="3976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307167" y="6688667"/>
              <a:ext cx="654090" cy="397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den>
                  </m:f>
                  <m:r>
                    <a:rPr lang="el-GR" sz="14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</m:t>
                  </m:r>
                  <m:r>
                    <a:rPr lang="en-US" sz="1400" b="0" i="1" baseline="30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2 </m:t>
                  </m:r>
                </m:oMath>
              </a14:m>
              <a:r>
                <a:rPr lang="en-US" sz="1200" i="1" baseline="0">
                  <a:latin typeface="+mn-lt"/>
                </a:rPr>
                <a:t>h</a:t>
              </a: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307167" y="6688667"/>
              <a:ext cx="654090" cy="3976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1/3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4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US" sz="1200" i="1" baseline="0">
                  <a:latin typeface="+mn-lt"/>
                </a:rPr>
                <a:t>h</a:t>
              </a:r>
            </a:p>
          </xdr:txBody>
        </xdr:sp>
      </mc:Fallback>
    </mc:AlternateContent>
    <xdr:clientData/>
  </xdr:oneCellAnchor>
  <xdr:twoCellAnchor editAs="oneCell">
    <xdr:from>
      <xdr:col>3</xdr:col>
      <xdr:colOff>857250</xdr:colOff>
      <xdr:row>1</xdr:row>
      <xdr:rowOff>258535</xdr:rowOff>
    </xdr:from>
    <xdr:to>
      <xdr:col>6</xdr:col>
      <xdr:colOff>751463</xdr:colOff>
      <xdr:row>1</xdr:row>
      <xdr:rowOff>807071</xdr:rowOff>
    </xdr:to>
    <xdr:pic>
      <xdr:nvPicPr>
        <xdr:cNvPr id="14" name="Picture 13" descr="NEW%20CI%20LOGO_๑๗๐๖๑๓_0004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9607" y="408214"/>
          <a:ext cx="2152999" cy="5485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108857</xdr:colOff>
      <xdr:row>39</xdr:row>
      <xdr:rowOff>122464</xdr:rowOff>
    </xdr:from>
    <xdr:to>
      <xdr:col>10</xdr:col>
      <xdr:colOff>828923</xdr:colOff>
      <xdr:row>41</xdr:row>
      <xdr:rowOff>301014</xdr:rowOff>
    </xdr:to>
    <xdr:pic>
      <xdr:nvPicPr>
        <xdr:cNvPr id="15" name="Picture 14" descr="/Users/sunson/Desktop/Screen Shot 2560-08-01 at 1.41.21 PM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214" y="9198428"/>
          <a:ext cx="6054066" cy="8044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L235"/>
  <sheetViews>
    <sheetView tabSelected="1" showWhiteSpace="0" view="pageLayout" zoomScaleNormal="85" workbookViewId="0">
      <selection activeCell="E32" sqref="E32"/>
    </sheetView>
  </sheetViews>
  <sheetFormatPr defaultColWidth="8.875" defaultRowHeight="14.25"/>
  <cols>
    <col min="1" max="1" width="4.125" customWidth="1"/>
    <col min="2" max="2" width="2.875" style="6" customWidth="1"/>
    <col min="3" max="3" width="13" style="1" customWidth="1"/>
    <col min="4" max="4" width="12.25" style="1" customWidth="1"/>
    <col min="5" max="5" width="10.375" style="1" bestFit="1" customWidth="1"/>
    <col min="6" max="6" width="8.875" style="1"/>
    <col min="7" max="7" width="11.375" style="1" customWidth="1"/>
    <col min="8" max="8" width="7.375" style="1" customWidth="1"/>
    <col min="9" max="9" width="3.75" style="1" customWidth="1"/>
    <col min="10" max="10" width="4.375" style="1" customWidth="1"/>
    <col min="11" max="11" width="12.125" style="1" customWidth="1"/>
    <col min="12" max="12" width="5.25" style="1" customWidth="1"/>
  </cols>
  <sheetData>
    <row r="1" spans="2:12" ht="12" customHeight="1" thickBot="1"/>
    <row r="2" spans="2:12" s="1" customFormat="1" ht="71.25" customHeight="1">
      <c r="B2" s="2"/>
      <c r="C2" s="3"/>
      <c r="D2" s="3"/>
      <c r="E2" s="3"/>
      <c r="F2" s="3"/>
      <c r="G2" s="3"/>
      <c r="H2" s="3"/>
      <c r="I2" s="3"/>
      <c r="J2" s="3"/>
      <c r="K2" s="4"/>
      <c r="L2" s="6"/>
    </row>
    <row r="3" spans="2:12" s="1" customFormat="1" ht="30" customHeight="1">
      <c r="B3" s="5"/>
      <c r="C3" s="60" t="s">
        <v>40</v>
      </c>
      <c r="D3" s="60"/>
      <c r="E3" s="60"/>
      <c r="F3" s="60"/>
      <c r="G3" s="60"/>
      <c r="H3" s="60"/>
      <c r="I3" s="60"/>
      <c r="J3" s="60"/>
      <c r="K3" s="7"/>
      <c r="L3" s="6"/>
    </row>
    <row r="4" spans="2:12" s="1" customFormat="1" ht="21.75" customHeight="1">
      <c r="B4" s="5"/>
      <c r="C4" s="14" t="s">
        <v>0</v>
      </c>
      <c r="D4" s="14"/>
      <c r="E4" s="14"/>
      <c r="F4" s="14"/>
      <c r="G4" s="14"/>
      <c r="H4" s="14"/>
      <c r="I4" s="14"/>
      <c r="J4" s="14"/>
      <c r="K4" s="30"/>
      <c r="L4" s="6"/>
    </row>
    <row r="5" spans="2:12">
      <c r="B5" s="5"/>
      <c r="C5" s="14"/>
      <c r="D5" s="28" t="s">
        <v>1</v>
      </c>
      <c r="E5" s="15">
        <v>0</v>
      </c>
      <c r="F5" s="14" t="s">
        <v>29</v>
      </c>
      <c r="G5" s="18"/>
      <c r="H5" s="14"/>
      <c r="I5" s="14"/>
      <c r="J5" s="14"/>
      <c r="K5" s="30"/>
      <c r="L5" s="6"/>
    </row>
    <row r="6" spans="2:12" ht="15.75">
      <c r="B6" s="5"/>
      <c r="C6" s="14"/>
      <c r="D6" s="40" t="s">
        <v>42</v>
      </c>
      <c r="E6" s="50">
        <v>0</v>
      </c>
      <c r="F6" s="14" t="s">
        <v>2</v>
      </c>
      <c r="G6" s="18"/>
      <c r="H6" s="14"/>
      <c r="I6" s="14"/>
      <c r="J6" s="14"/>
      <c r="K6" s="30"/>
      <c r="L6" s="6"/>
    </row>
    <row r="7" spans="2:12" ht="25.5" customHeight="1">
      <c r="B7" s="5"/>
      <c r="C7" s="14"/>
      <c r="D7" s="16" t="s">
        <v>14</v>
      </c>
      <c r="E7" s="44" t="s">
        <v>49</v>
      </c>
      <c r="F7" s="14"/>
      <c r="G7" s="14"/>
      <c r="H7" s="14"/>
      <c r="I7" s="14"/>
      <c r="J7" s="38" t="e">
        <f>INDEX(#REF!,#REF!)*1000</f>
        <v>#REF!</v>
      </c>
      <c r="K7" s="39" t="s">
        <v>41</v>
      </c>
      <c r="L7" s="6"/>
    </row>
    <row r="8" spans="2:12" s="1" customFormat="1" ht="18.75" customHeight="1">
      <c r="B8" s="5"/>
      <c r="C8" s="17" t="s">
        <v>44</v>
      </c>
      <c r="D8" s="14"/>
      <c r="E8" s="14"/>
      <c r="F8" s="14"/>
      <c r="G8" s="14"/>
      <c r="H8" s="14"/>
      <c r="I8" s="14"/>
      <c r="J8" s="14"/>
      <c r="K8" s="30"/>
      <c r="L8" s="6"/>
    </row>
    <row r="9" spans="2:12">
      <c r="B9" s="5"/>
      <c r="C9" s="18"/>
      <c r="D9" s="14"/>
      <c r="E9" s="14"/>
      <c r="F9" s="14"/>
      <c r="G9" s="14"/>
      <c r="H9" s="14"/>
      <c r="I9" s="14"/>
      <c r="J9" s="14"/>
      <c r="K9" s="30"/>
      <c r="L9" s="6"/>
    </row>
    <row r="10" spans="2:12">
      <c r="B10" s="5"/>
      <c r="C10" s="19" t="s">
        <v>30</v>
      </c>
      <c r="D10" s="14"/>
      <c r="E10" s="14"/>
      <c r="F10" s="14"/>
      <c r="H10" s="14"/>
      <c r="I10" s="14"/>
      <c r="J10" s="14"/>
      <c r="K10" s="30"/>
      <c r="L10" s="6"/>
    </row>
    <row r="11" spans="2:12" s="1" customFormat="1" ht="19.5" customHeight="1">
      <c r="B11" s="5"/>
      <c r="C11" s="28" t="s">
        <v>27</v>
      </c>
      <c r="D11" s="14" t="s">
        <v>3</v>
      </c>
      <c r="E11" s="20">
        <f>E5</f>
        <v>0</v>
      </c>
      <c r="F11" s="14"/>
      <c r="H11" s="14"/>
      <c r="I11" s="14"/>
      <c r="J11" s="14"/>
      <c r="K11" s="30"/>
      <c r="L11" s="6"/>
    </row>
    <row r="12" spans="2:12" s="1" customFormat="1">
      <c r="B12" s="5"/>
      <c r="C12" s="14"/>
      <c r="D12" s="21" t="s">
        <v>4</v>
      </c>
      <c r="E12" s="22">
        <v>0</v>
      </c>
      <c r="F12" s="14"/>
      <c r="H12" s="14"/>
      <c r="I12" s="14"/>
      <c r="J12" s="14"/>
      <c r="K12" s="30"/>
      <c r="L12" s="6"/>
    </row>
    <row r="13" spans="2:12" s="13" customFormat="1" ht="15.75">
      <c r="B13" s="11"/>
      <c r="C13" s="23"/>
      <c r="D13" s="23" t="s">
        <v>31</v>
      </c>
      <c r="E13" s="24">
        <f>3.14*E12^2/4</f>
        <v>0</v>
      </c>
      <c r="F13" s="25" t="s">
        <v>32</v>
      </c>
      <c r="G13" s="61" t="s">
        <v>41</v>
      </c>
      <c r="H13" s="23"/>
      <c r="I13" s="23"/>
      <c r="J13" s="23"/>
      <c r="K13" s="31"/>
      <c r="L13" s="12"/>
    </row>
    <row r="14" spans="2:12" s="1" customFormat="1">
      <c r="B14" s="5"/>
      <c r="C14" s="14"/>
      <c r="D14" s="14"/>
      <c r="E14" s="14"/>
      <c r="F14" s="14"/>
      <c r="G14" s="61"/>
      <c r="H14" s="14"/>
      <c r="I14" s="14"/>
      <c r="J14" s="14"/>
      <c r="K14" s="30"/>
      <c r="L14" s="6"/>
    </row>
    <row r="15" spans="2:12" ht="15">
      <c r="B15" s="5"/>
      <c r="C15" s="14"/>
      <c r="D15" s="26" t="s">
        <v>33</v>
      </c>
      <c r="E15" s="15">
        <f>9*E11*E13</f>
        <v>0</v>
      </c>
      <c r="F15" s="14" t="s">
        <v>5</v>
      </c>
      <c r="G15" s="62" t="e">
        <f>INDEX(#REF!,#REF!)</f>
        <v>#REF!</v>
      </c>
      <c r="H15" s="14"/>
      <c r="I15" s="14"/>
      <c r="J15" s="14"/>
      <c r="K15" s="30"/>
      <c r="L15" s="6"/>
    </row>
    <row r="16" spans="2:12" s="1" customFormat="1">
      <c r="B16" s="5"/>
      <c r="C16" s="27" t="s">
        <v>6</v>
      </c>
      <c r="D16" s="14"/>
      <c r="E16" s="14"/>
      <c r="F16" s="14"/>
      <c r="G16" s="62"/>
      <c r="H16" s="14"/>
      <c r="I16" s="14"/>
      <c r="J16" s="14"/>
      <c r="K16" s="30"/>
      <c r="L16" s="6"/>
    </row>
    <row r="17" spans="2:12" s="1" customFormat="1">
      <c r="B17" s="5"/>
      <c r="C17" s="14"/>
      <c r="D17" s="28" t="s">
        <v>7</v>
      </c>
      <c r="E17" s="29" t="s">
        <v>34</v>
      </c>
      <c r="F17" s="14"/>
      <c r="G17" s="62"/>
      <c r="H17" s="14"/>
      <c r="I17" s="14"/>
      <c r="J17" s="14"/>
      <c r="K17" s="30"/>
      <c r="L17" s="6"/>
    </row>
    <row r="18" spans="2:12" s="1" customFormat="1">
      <c r="B18" s="5"/>
      <c r="C18" s="28" t="s">
        <v>38</v>
      </c>
      <c r="D18" s="28" t="s">
        <v>8</v>
      </c>
      <c r="E18" s="22">
        <v>0</v>
      </c>
      <c r="F18" s="14" t="s">
        <v>9</v>
      </c>
      <c r="G18" s="18"/>
      <c r="H18" s="14"/>
      <c r="I18" s="14"/>
      <c r="J18" s="14"/>
      <c r="K18" s="30"/>
      <c r="L18" s="6"/>
    </row>
    <row r="19" spans="2:12" s="1" customFormat="1">
      <c r="B19" s="5"/>
      <c r="C19" s="14"/>
      <c r="D19" s="28" t="s">
        <v>7</v>
      </c>
      <c r="E19" s="22">
        <f>3.14*(E12+0.02)*E18</f>
        <v>0</v>
      </c>
      <c r="F19" s="14" t="s">
        <v>32</v>
      </c>
      <c r="G19" s="14"/>
      <c r="H19" s="14"/>
      <c r="I19" s="14"/>
      <c r="J19" s="14"/>
      <c r="K19" s="30"/>
      <c r="L19" s="6"/>
    </row>
    <row r="20" spans="2:12" s="1" customFormat="1">
      <c r="B20" s="5"/>
      <c r="C20" s="14"/>
      <c r="D20" s="28" t="s">
        <v>11</v>
      </c>
      <c r="E20" s="14" t="s">
        <v>12</v>
      </c>
      <c r="F20" s="14"/>
      <c r="G20" s="14"/>
      <c r="H20" s="14"/>
      <c r="I20" s="14"/>
      <c r="J20" s="14"/>
      <c r="K20" s="30"/>
      <c r="L20" s="6"/>
    </row>
    <row r="21" spans="2:12" s="1" customFormat="1">
      <c r="B21" s="5"/>
      <c r="C21" s="14"/>
      <c r="D21" s="28" t="s">
        <v>28</v>
      </c>
      <c r="E21" s="20">
        <f>E5*E19</f>
        <v>0</v>
      </c>
      <c r="F21" s="14" t="s">
        <v>13</v>
      </c>
      <c r="G21" s="14"/>
      <c r="H21" s="14"/>
      <c r="I21" s="14"/>
      <c r="J21" s="14"/>
      <c r="K21" s="30"/>
      <c r="L21" s="6"/>
    </row>
    <row r="22" spans="2:12" s="1" customFormat="1">
      <c r="B22" s="5"/>
      <c r="C22" s="14"/>
      <c r="D22" s="14"/>
      <c r="E22" s="14"/>
      <c r="F22" s="14"/>
      <c r="G22" s="14"/>
      <c r="H22" s="14"/>
      <c r="I22" s="14"/>
      <c r="J22" s="14"/>
      <c r="K22" s="30"/>
      <c r="L22" s="6"/>
    </row>
    <row r="23" spans="2:12" s="1" customFormat="1">
      <c r="B23" s="5"/>
      <c r="C23" s="14"/>
      <c r="D23" s="28" t="s">
        <v>21</v>
      </c>
      <c r="E23" s="14" t="s">
        <v>22</v>
      </c>
      <c r="F23" s="14"/>
      <c r="G23" s="14"/>
      <c r="H23" s="14"/>
      <c r="I23" s="14"/>
      <c r="J23" s="14"/>
      <c r="K23" s="30"/>
      <c r="L23" s="6"/>
    </row>
    <row r="24" spans="2:12" ht="15">
      <c r="B24" s="5"/>
      <c r="C24" s="14"/>
      <c r="D24" s="28" t="s">
        <v>10</v>
      </c>
      <c r="E24" s="48">
        <f>E15+E21</f>
        <v>0</v>
      </c>
      <c r="F24" s="49" t="s">
        <v>13</v>
      </c>
      <c r="G24" s="14"/>
      <c r="H24" s="14"/>
      <c r="I24" s="14"/>
      <c r="J24" s="14"/>
      <c r="K24" s="30"/>
      <c r="L24" s="6"/>
    </row>
    <row r="25" spans="2:12" ht="13.5" customHeight="1">
      <c r="B25" s="5"/>
      <c r="C25" s="14"/>
      <c r="D25" s="45" t="s">
        <v>10</v>
      </c>
      <c r="E25" s="51">
        <f>E24*9.8066500286389</f>
        <v>0</v>
      </c>
      <c r="F25" s="52" t="s">
        <v>46</v>
      </c>
      <c r="G25" s="14"/>
      <c r="H25" s="14"/>
      <c r="I25" s="14"/>
      <c r="J25" s="14"/>
      <c r="K25" s="30"/>
      <c r="L25" s="6"/>
    </row>
    <row r="26" spans="2:12" ht="18">
      <c r="B26" s="5"/>
      <c r="C26" s="14"/>
      <c r="D26" s="57" t="s">
        <v>48</v>
      </c>
      <c r="E26" s="56">
        <f>E24</f>
        <v>0</v>
      </c>
      <c r="F26" s="58" t="s">
        <v>13</v>
      </c>
      <c r="G26" s="42" t="s">
        <v>23</v>
      </c>
      <c r="H26" s="46">
        <v>582</v>
      </c>
      <c r="I26" s="42" t="s">
        <v>13</v>
      </c>
      <c r="J26" s="55" t="s">
        <v>26</v>
      </c>
      <c r="K26" s="30"/>
      <c r="L26" s="6"/>
    </row>
    <row r="27" spans="2:12">
      <c r="B27" s="5"/>
      <c r="C27" s="14"/>
      <c r="D27" s="28"/>
      <c r="E27" s="20"/>
      <c r="F27" s="14"/>
      <c r="G27" s="14"/>
      <c r="H27" s="37"/>
      <c r="I27" s="14"/>
      <c r="J27" s="32"/>
      <c r="K27" s="30"/>
      <c r="L27" s="6"/>
    </row>
    <row r="28" spans="2:12" s="1" customFormat="1" ht="24.75" customHeight="1">
      <c r="B28" s="5"/>
      <c r="C28" s="26" t="s">
        <v>45</v>
      </c>
      <c r="D28" s="14"/>
      <c r="E28" s="14"/>
      <c r="F28" s="14"/>
      <c r="G28" s="14"/>
      <c r="H28" s="14"/>
      <c r="I28" s="14"/>
      <c r="J28" s="14"/>
      <c r="K28" s="30"/>
      <c r="L28" s="6"/>
    </row>
    <row r="29" spans="2:12" s="1" customFormat="1" ht="21.75" customHeight="1">
      <c r="B29" s="5"/>
      <c r="C29" s="33" t="s">
        <v>25</v>
      </c>
      <c r="D29" s="28" t="s">
        <v>15</v>
      </c>
      <c r="E29" s="14"/>
      <c r="F29" s="14"/>
      <c r="G29" s="42"/>
      <c r="H29" s="42"/>
      <c r="I29" s="42"/>
      <c r="J29" s="42"/>
      <c r="K29" s="53"/>
      <c r="L29" s="6"/>
    </row>
    <row r="30" spans="2:12" s="1" customFormat="1" ht="15.75">
      <c r="B30" s="5"/>
      <c r="C30" s="14" t="s">
        <v>47</v>
      </c>
      <c r="D30" s="14"/>
      <c r="E30" s="14"/>
      <c r="F30" s="14"/>
      <c r="G30" s="54" t="s">
        <v>18</v>
      </c>
      <c r="H30" s="43" t="s">
        <v>20</v>
      </c>
      <c r="I30" s="43"/>
      <c r="J30" s="43"/>
      <c r="K30" s="53"/>
      <c r="L30" s="6"/>
    </row>
    <row r="31" spans="2:12" s="1" customFormat="1" ht="15.75">
      <c r="B31" s="5"/>
      <c r="C31" s="14"/>
      <c r="D31" s="28" t="s">
        <v>35</v>
      </c>
      <c r="E31" s="22">
        <v>0</v>
      </c>
      <c r="F31" s="14" t="s">
        <v>9</v>
      </c>
      <c r="G31" s="54" t="s">
        <v>19</v>
      </c>
      <c r="H31" s="43" t="s">
        <v>43</v>
      </c>
      <c r="I31" s="43"/>
      <c r="J31" s="43"/>
      <c r="K31" s="53"/>
      <c r="L31" s="6"/>
    </row>
    <row r="32" spans="2:12" s="1" customFormat="1">
      <c r="B32" s="5"/>
      <c r="C32" s="14"/>
      <c r="D32" s="28" t="s">
        <v>10</v>
      </c>
      <c r="E32" s="34">
        <f>3.14*(E31*TAN(RADIANS(E6)))^2*E31/3</f>
        <v>0</v>
      </c>
      <c r="F32" s="14" t="s">
        <v>36</v>
      </c>
      <c r="G32" s="47"/>
      <c r="H32" s="47"/>
      <c r="I32" s="47"/>
      <c r="J32" s="47"/>
      <c r="K32" s="53"/>
      <c r="L32" s="6"/>
    </row>
    <row r="33" spans="2:12" s="1" customFormat="1" ht="15.75">
      <c r="B33" s="5"/>
      <c r="C33" s="14"/>
      <c r="D33" s="28" t="s">
        <v>16</v>
      </c>
      <c r="E33" s="35">
        <f>1800*E32</f>
        <v>0</v>
      </c>
      <c r="F33" s="14" t="s">
        <v>13</v>
      </c>
      <c r="G33" s="36"/>
      <c r="H33" s="41"/>
      <c r="I33" s="41"/>
      <c r="J33" s="41"/>
      <c r="K33" s="53"/>
      <c r="L33" s="6"/>
    </row>
    <row r="34" spans="2:12" s="1" customFormat="1" ht="15.75">
      <c r="B34" s="5"/>
      <c r="C34" s="14"/>
      <c r="D34" s="28" t="s">
        <v>39</v>
      </c>
      <c r="E34" s="20">
        <f>E21</f>
        <v>0</v>
      </c>
      <c r="F34" s="14" t="s">
        <v>5</v>
      </c>
      <c r="G34" s="36"/>
      <c r="H34" s="41"/>
      <c r="I34" s="41"/>
      <c r="J34" s="41"/>
      <c r="K34" s="53"/>
      <c r="L34" s="6"/>
    </row>
    <row r="35" spans="2:12" ht="15" customHeight="1">
      <c r="B35" s="5"/>
      <c r="C35" s="14"/>
      <c r="D35" s="28" t="s">
        <v>24</v>
      </c>
      <c r="E35" s="14" t="s">
        <v>17</v>
      </c>
      <c r="F35" s="14"/>
      <c r="G35" s="47"/>
      <c r="H35" s="47"/>
      <c r="I35" s="47"/>
      <c r="J35" s="47"/>
      <c r="K35" s="53"/>
      <c r="L35" s="6"/>
    </row>
    <row r="36" spans="2:12" s="1" customFormat="1" ht="18" customHeight="1">
      <c r="B36" s="5"/>
      <c r="C36" s="14"/>
      <c r="D36" s="28" t="s">
        <v>10</v>
      </c>
      <c r="E36" s="48">
        <f>E33+E34</f>
        <v>0</v>
      </c>
      <c r="F36" s="14" t="s">
        <v>13</v>
      </c>
      <c r="G36" s="14"/>
      <c r="H36" s="14"/>
      <c r="I36" s="14"/>
      <c r="J36" s="14"/>
      <c r="K36" s="30"/>
      <c r="L36" s="6"/>
    </row>
    <row r="37" spans="2:12" ht="17.25" customHeight="1">
      <c r="B37" s="5"/>
      <c r="C37" s="14"/>
      <c r="D37" s="28" t="s">
        <v>37</v>
      </c>
      <c r="E37" s="20">
        <f>E36</f>
        <v>0</v>
      </c>
      <c r="F37" s="14" t="s">
        <v>13</v>
      </c>
      <c r="G37" s="42" t="s">
        <v>23</v>
      </c>
      <c r="H37" s="46">
        <v>501.8</v>
      </c>
      <c r="I37" s="42" t="s">
        <v>13</v>
      </c>
      <c r="J37" s="55" t="s">
        <v>26</v>
      </c>
      <c r="K37" s="30"/>
      <c r="L37" s="6"/>
    </row>
    <row r="38" spans="2:12">
      <c r="B38" s="5"/>
      <c r="C38" s="14"/>
      <c r="D38" s="28"/>
      <c r="E38" s="20"/>
      <c r="F38" s="14"/>
      <c r="G38" s="14"/>
      <c r="H38" s="37"/>
      <c r="I38" s="14"/>
      <c r="J38" s="32"/>
      <c r="K38" s="30"/>
      <c r="L38" s="6"/>
    </row>
    <row r="39" spans="2:12">
      <c r="B39" s="5"/>
      <c r="C39" s="6"/>
      <c r="D39" s="6"/>
      <c r="E39" s="6"/>
      <c r="F39" s="6"/>
      <c r="K39" s="30"/>
      <c r="L39" s="6"/>
    </row>
    <row r="40" spans="2:12" s="1" customFormat="1">
      <c r="B40" s="5"/>
      <c r="C40" s="6"/>
      <c r="D40" s="6"/>
      <c r="E40" s="6"/>
      <c r="F40" s="6"/>
      <c r="G40" s="6"/>
      <c r="H40" s="6"/>
      <c r="I40" s="6"/>
      <c r="J40" s="6"/>
      <c r="K40" s="7"/>
      <c r="L40" s="6"/>
    </row>
    <row r="41" spans="2:12" s="1" customFormat="1" ht="34.5" customHeight="1">
      <c r="B41" s="5"/>
      <c r="C41" s="6"/>
      <c r="D41" s="6"/>
      <c r="E41" s="6"/>
      <c r="F41" s="6"/>
      <c r="G41" s="59"/>
      <c r="H41" s="6"/>
      <c r="I41" s="6"/>
      <c r="J41" s="6"/>
      <c r="K41" s="7"/>
      <c r="L41" s="6"/>
    </row>
    <row r="42" spans="2:12" s="1" customFormat="1" ht="44.25" customHeight="1" thickBot="1">
      <c r="B42" s="8"/>
      <c r="C42" s="9"/>
      <c r="D42" s="9"/>
      <c r="E42" s="9"/>
      <c r="F42" s="9"/>
      <c r="G42" s="9"/>
      <c r="H42" s="9"/>
      <c r="I42" s="9"/>
      <c r="J42" s="9"/>
      <c r="K42" s="10"/>
      <c r="L42" s="6"/>
    </row>
    <row r="43" spans="2:12" s="1" customFormat="1" ht="42" customHeight="1">
      <c r="B43" s="6"/>
    </row>
    <row r="44" spans="2:12" s="1" customFormat="1">
      <c r="B44" s="6"/>
    </row>
    <row r="45" spans="2:12" s="1" customFormat="1">
      <c r="B45" s="6"/>
    </row>
    <row r="46" spans="2:12" s="1" customFormat="1">
      <c r="B46" s="6"/>
    </row>
    <row r="47" spans="2:12" s="1" customFormat="1">
      <c r="B47" s="6"/>
    </row>
    <row r="48" spans="2:12" s="1" customFormat="1">
      <c r="B48" s="6"/>
    </row>
    <row r="49" spans="2:2" s="1" customFormat="1">
      <c r="B49" s="6"/>
    </row>
    <row r="50" spans="2:2" s="1" customFormat="1">
      <c r="B50" s="6"/>
    </row>
    <row r="51" spans="2:2" s="1" customFormat="1">
      <c r="B51" s="6"/>
    </row>
    <row r="52" spans="2:2" s="1" customFormat="1">
      <c r="B52" s="6"/>
    </row>
    <row r="53" spans="2:2" s="1" customFormat="1">
      <c r="B53" s="6"/>
    </row>
    <row r="54" spans="2:2" s="1" customFormat="1">
      <c r="B54" s="6"/>
    </row>
    <row r="55" spans="2:2" s="1" customFormat="1">
      <c r="B55" s="6"/>
    </row>
    <row r="56" spans="2:2" s="1" customFormat="1">
      <c r="B56" s="6"/>
    </row>
    <row r="57" spans="2:2" s="1" customFormat="1">
      <c r="B57" s="6"/>
    </row>
    <row r="58" spans="2:2" s="1" customFormat="1">
      <c r="B58" s="6"/>
    </row>
    <row r="59" spans="2:2" s="1" customFormat="1">
      <c r="B59" s="6"/>
    </row>
    <row r="60" spans="2:2" s="1" customFormat="1">
      <c r="B60" s="6"/>
    </row>
    <row r="61" spans="2:2" s="1" customFormat="1">
      <c r="B61" s="6"/>
    </row>
    <row r="62" spans="2:2" s="1" customFormat="1">
      <c r="B62" s="6"/>
    </row>
    <row r="63" spans="2:2" s="1" customFormat="1">
      <c r="B63" s="6"/>
    </row>
    <row r="64" spans="2:2" s="1" customFormat="1">
      <c r="B64" s="6"/>
    </row>
    <row r="65" spans="2:2" s="1" customFormat="1">
      <c r="B65" s="6"/>
    </row>
    <row r="66" spans="2:2" s="1" customFormat="1">
      <c r="B66" s="6"/>
    </row>
    <row r="67" spans="2:2" s="1" customFormat="1">
      <c r="B67" s="6"/>
    </row>
    <row r="68" spans="2:2" s="1" customFormat="1">
      <c r="B68" s="6"/>
    </row>
    <row r="69" spans="2:2" s="1" customFormat="1">
      <c r="B69" s="6"/>
    </row>
    <row r="70" spans="2:2" s="1" customFormat="1">
      <c r="B70" s="6"/>
    </row>
    <row r="71" spans="2:2" s="1" customFormat="1">
      <c r="B71" s="6"/>
    </row>
    <row r="72" spans="2:2" s="1" customFormat="1">
      <c r="B72" s="6"/>
    </row>
    <row r="73" spans="2:2" s="1" customFormat="1">
      <c r="B73" s="6"/>
    </row>
    <row r="74" spans="2:2" s="1" customFormat="1">
      <c r="B74" s="6"/>
    </row>
    <row r="75" spans="2:2" s="1" customFormat="1">
      <c r="B75" s="6"/>
    </row>
    <row r="76" spans="2:2" s="1" customFormat="1">
      <c r="B76" s="6"/>
    </row>
    <row r="77" spans="2:2" s="1" customFormat="1">
      <c r="B77" s="6"/>
    </row>
    <row r="78" spans="2:2" s="1" customFormat="1">
      <c r="B78" s="6"/>
    </row>
    <row r="79" spans="2:2" s="1" customFormat="1">
      <c r="B79" s="6"/>
    </row>
    <row r="80" spans="2:2" s="1" customFormat="1">
      <c r="B80" s="6"/>
    </row>
    <row r="81" spans="2:2" s="1" customFormat="1">
      <c r="B81" s="6"/>
    </row>
    <row r="82" spans="2:2" s="1" customFormat="1">
      <c r="B82" s="6"/>
    </row>
    <row r="83" spans="2:2" s="1" customFormat="1">
      <c r="B83" s="6"/>
    </row>
    <row r="84" spans="2:2" s="1" customFormat="1">
      <c r="B84" s="6"/>
    </row>
    <row r="85" spans="2:2" s="1" customFormat="1">
      <c r="B85" s="6"/>
    </row>
    <row r="86" spans="2:2" s="1" customFormat="1">
      <c r="B86" s="6"/>
    </row>
    <row r="87" spans="2:2" s="1" customFormat="1">
      <c r="B87" s="6"/>
    </row>
    <row r="88" spans="2:2" s="1" customFormat="1">
      <c r="B88" s="6"/>
    </row>
    <row r="89" spans="2:2" s="1" customFormat="1">
      <c r="B89" s="6"/>
    </row>
    <row r="90" spans="2:2" s="1" customFormat="1">
      <c r="B90" s="6"/>
    </row>
    <row r="91" spans="2:2" s="1" customFormat="1">
      <c r="B91" s="6"/>
    </row>
    <row r="92" spans="2:2" s="1" customFormat="1">
      <c r="B92" s="6"/>
    </row>
    <row r="93" spans="2:2" s="1" customFormat="1">
      <c r="B93" s="6"/>
    </row>
    <row r="94" spans="2:2" s="1" customFormat="1">
      <c r="B94" s="6"/>
    </row>
    <row r="95" spans="2:2" s="1" customFormat="1">
      <c r="B95" s="6"/>
    </row>
    <row r="96" spans="2:2" s="1" customFormat="1">
      <c r="B96" s="6"/>
    </row>
    <row r="97" spans="2:2" s="1" customFormat="1">
      <c r="B97" s="6"/>
    </row>
    <row r="98" spans="2:2" s="1" customFormat="1">
      <c r="B98" s="6"/>
    </row>
    <row r="99" spans="2:2" s="1" customFormat="1">
      <c r="B99" s="6"/>
    </row>
    <row r="100" spans="2:2" s="1" customFormat="1">
      <c r="B100" s="6"/>
    </row>
    <row r="101" spans="2:2" s="1" customFormat="1">
      <c r="B101" s="6"/>
    </row>
    <row r="102" spans="2:2" s="1" customFormat="1">
      <c r="B102" s="6"/>
    </row>
    <row r="103" spans="2:2" s="1" customFormat="1">
      <c r="B103" s="6"/>
    </row>
    <row r="104" spans="2:2" s="1" customFormat="1">
      <c r="B104" s="6"/>
    </row>
    <row r="105" spans="2:2" s="1" customFormat="1">
      <c r="B105" s="6"/>
    </row>
    <row r="106" spans="2:2" s="1" customFormat="1">
      <c r="B106" s="6"/>
    </row>
    <row r="107" spans="2:2" s="1" customFormat="1">
      <c r="B107" s="6"/>
    </row>
    <row r="108" spans="2:2" s="1" customFormat="1">
      <c r="B108" s="6"/>
    </row>
    <row r="109" spans="2:2" s="1" customFormat="1">
      <c r="B109" s="6"/>
    </row>
    <row r="110" spans="2:2" s="1" customFormat="1">
      <c r="B110" s="6"/>
    </row>
    <row r="111" spans="2:2" s="1" customFormat="1">
      <c r="B111" s="6"/>
    </row>
    <row r="112" spans="2:2" s="1" customFormat="1">
      <c r="B112" s="6"/>
    </row>
    <row r="113" spans="2:2" s="1" customFormat="1">
      <c r="B113" s="6"/>
    </row>
    <row r="114" spans="2:2" s="1" customFormat="1">
      <c r="B114" s="6"/>
    </row>
    <row r="115" spans="2:2" s="1" customFormat="1">
      <c r="B115" s="6"/>
    </row>
    <row r="116" spans="2:2" s="1" customFormat="1">
      <c r="B116" s="6"/>
    </row>
    <row r="117" spans="2:2" s="1" customFormat="1">
      <c r="B117" s="6"/>
    </row>
    <row r="118" spans="2:2" s="1" customFormat="1">
      <c r="B118" s="6"/>
    </row>
    <row r="119" spans="2:2" s="1" customFormat="1">
      <c r="B119" s="6"/>
    </row>
    <row r="120" spans="2:2" s="1" customFormat="1">
      <c r="B120" s="6"/>
    </row>
    <row r="121" spans="2:2" s="1" customFormat="1">
      <c r="B121" s="6"/>
    </row>
    <row r="122" spans="2:2" s="1" customFormat="1">
      <c r="B122" s="6"/>
    </row>
    <row r="123" spans="2:2" s="1" customFormat="1">
      <c r="B123" s="6"/>
    </row>
    <row r="124" spans="2:2" s="1" customFormat="1">
      <c r="B124" s="6"/>
    </row>
    <row r="125" spans="2:2" s="1" customFormat="1">
      <c r="B125" s="6"/>
    </row>
    <row r="126" spans="2:2" s="1" customFormat="1">
      <c r="B126" s="6"/>
    </row>
    <row r="127" spans="2:2" s="1" customFormat="1">
      <c r="B127" s="6"/>
    </row>
    <row r="128" spans="2:2" s="1" customFormat="1">
      <c r="B128" s="6"/>
    </row>
    <row r="129" spans="2:2" s="1" customFormat="1">
      <c r="B129" s="6"/>
    </row>
    <row r="130" spans="2:2" s="1" customFormat="1">
      <c r="B130" s="6"/>
    </row>
    <row r="131" spans="2:2" s="1" customFormat="1">
      <c r="B131" s="6"/>
    </row>
    <row r="132" spans="2:2" s="1" customFormat="1">
      <c r="B132" s="6"/>
    </row>
    <row r="133" spans="2:2" s="1" customFormat="1">
      <c r="B133" s="6"/>
    </row>
    <row r="134" spans="2:2" s="1" customFormat="1">
      <c r="B134" s="6"/>
    </row>
    <row r="135" spans="2:2" s="1" customFormat="1">
      <c r="B135" s="6"/>
    </row>
    <row r="136" spans="2:2" s="1" customFormat="1">
      <c r="B136" s="6"/>
    </row>
    <row r="137" spans="2:2" s="1" customFormat="1">
      <c r="B137" s="6"/>
    </row>
    <row r="138" spans="2:2" s="1" customFormat="1">
      <c r="B138" s="6"/>
    </row>
    <row r="139" spans="2:2" s="1" customFormat="1">
      <c r="B139" s="6"/>
    </row>
    <row r="140" spans="2:2" s="1" customFormat="1">
      <c r="B140" s="6"/>
    </row>
    <row r="141" spans="2:2" s="1" customFormat="1">
      <c r="B141" s="6"/>
    </row>
    <row r="142" spans="2:2" s="1" customFormat="1">
      <c r="B142" s="6"/>
    </row>
    <row r="143" spans="2:2" s="1" customFormat="1">
      <c r="B143" s="6"/>
    </row>
    <row r="144" spans="2:2" s="1" customFormat="1">
      <c r="B144" s="6"/>
    </row>
    <row r="145" spans="2:2" s="1" customFormat="1">
      <c r="B145" s="6"/>
    </row>
    <row r="146" spans="2:2" s="1" customFormat="1">
      <c r="B146" s="6"/>
    </row>
    <row r="147" spans="2:2" s="1" customFormat="1">
      <c r="B147" s="6"/>
    </row>
    <row r="148" spans="2:2" s="1" customFormat="1">
      <c r="B148" s="6"/>
    </row>
    <row r="149" spans="2:2" s="1" customFormat="1">
      <c r="B149" s="6"/>
    </row>
    <row r="150" spans="2:2" s="1" customFormat="1">
      <c r="B150" s="6"/>
    </row>
    <row r="151" spans="2:2" s="1" customFormat="1">
      <c r="B151" s="6"/>
    </row>
    <row r="152" spans="2:2" s="1" customFormat="1">
      <c r="B152" s="6"/>
    </row>
    <row r="153" spans="2:2" s="1" customFormat="1">
      <c r="B153" s="6"/>
    </row>
    <row r="154" spans="2:2" s="1" customFormat="1">
      <c r="B154" s="6"/>
    </row>
    <row r="155" spans="2:2" s="1" customFormat="1">
      <c r="B155" s="6"/>
    </row>
    <row r="156" spans="2:2" s="1" customFormat="1">
      <c r="B156" s="6"/>
    </row>
    <row r="157" spans="2:2" s="1" customFormat="1">
      <c r="B157" s="6"/>
    </row>
    <row r="158" spans="2:2" s="1" customFormat="1">
      <c r="B158" s="6"/>
    </row>
    <row r="159" spans="2:2" s="1" customFormat="1">
      <c r="B159" s="6"/>
    </row>
    <row r="160" spans="2:2" s="1" customFormat="1">
      <c r="B160" s="6"/>
    </row>
    <row r="161" spans="2:2" s="1" customFormat="1">
      <c r="B161" s="6"/>
    </row>
    <row r="162" spans="2:2" s="1" customFormat="1">
      <c r="B162" s="6"/>
    </row>
    <row r="163" spans="2:2" s="1" customFormat="1">
      <c r="B163" s="6"/>
    </row>
    <row r="164" spans="2:2" s="1" customFormat="1">
      <c r="B164" s="6"/>
    </row>
    <row r="165" spans="2:2" s="1" customFormat="1">
      <c r="B165" s="6"/>
    </row>
    <row r="166" spans="2:2" s="1" customFormat="1">
      <c r="B166" s="6"/>
    </row>
    <row r="167" spans="2:2" s="1" customFormat="1">
      <c r="B167" s="6"/>
    </row>
    <row r="168" spans="2:2" s="1" customFormat="1">
      <c r="B168" s="6"/>
    </row>
    <row r="169" spans="2:2" s="1" customFormat="1">
      <c r="B169" s="6"/>
    </row>
    <row r="170" spans="2:2" s="1" customFormat="1">
      <c r="B170" s="6"/>
    </row>
    <row r="171" spans="2:2" s="1" customFormat="1">
      <c r="B171" s="6"/>
    </row>
    <row r="172" spans="2:2" s="1" customFormat="1">
      <c r="B172" s="6"/>
    </row>
    <row r="173" spans="2:2" s="1" customFormat="1">
      <c r="B173" s="6"/>
    </row>
    <row r="174" spans="2:2" s="1" customFormat="1">
      <c r="B174" s="6"/>
    </row>
    <row r="175" spans="2:2" s="1" customFormat="1">
      <c r="B175" s="6"/>
    </row>
    <row r="176" spans="2:2" s="1" customFormat="1">
      <c r="B176" s="6"/>
    </row>
    <row r="177" spans="2:2" s="1" customFormat="1">
      <c r="B177" s="6"/>
    </row>
    <row r="178" spans="2:2" s="1" customFormat="1">
      <c r="B178" s="6"/>
    </row>
    <row r="179" spans="2:2" s="1" customFormat="1">
      <c r="B179" s="6"/>
    </row>
    <row r="180" spans="2:2" s="1" customFormat="1">
      <c r="B180" s="6"/>
    </row>
    <row r="181" spans="2:2" s="1" customFormat="1">
      <c r="B181" s="6"/>
    </row>
    <row r="182" spans="2:2" s="1" customFormat="1">
      <c r="B182" s="6"/>
    </row>
    <row r="183" spans="2:2" s="1" customFormat="1">
      <c r="B183" s="6"/>
    </row>
    <row r="184" spans="2:2" s="1" customFormat="1">
      <c r="B184" s="6"/>
    </row>
    <row r="185" spans="2:2" s="1" customFormat="1">
      <c r="B185" s="6"/>
    </row>
    <row r="186" spans="2:2" s="1" customFormat="1">
      <c r="B186" s="6"/>
    </row>
    <row r="187" spans="2:2" s="1" customFormat="1">
      <c r="B187" s="6"/>
    </row>
    <row r="188" spans="2:2" s="1" customFormat="1">
      <c r="B188" s="6"/>
    </row>
    <row r="189" spans="2:2" s="1" customFormat="1">
      <c r="B189" s="6"/>
    </row>
    <row r="190" spans="2:2" s="1" customFormat="1">
      <c r="B190" s="6"/>
    </row>
    <row r="191" spans="2:2" s="1" customFormat="1">
      <c r="B191" s="6"/>
    </row>
    <row r="192" spans="2:2" s="1" customFormat="1">
      <c r="B192" s="6"/>
    </row>
    <row r="193" spans="2:2" s="1" customFormat="1">
      <c r="B193" s="6"/>
    </row>
    <row r="194" spans="2:2" s="1" customFormat="1">
      <c r="B194" s="6"/>
    </row>
    <row r="195" spans="2:2" s="1" customFormat="1">
      <c r="B195" s="6"/>
    </row>
    <row r="196" spans="2:2" s="1" customFormat="1">
      <c r="B196" s="6"/>
    </row>
    <row r="197" spans="2:2" s="1" customFormat="1">
      <c r="B197" s="6"/>
    </row>
    <row r="198" spans="2:2" s="1" customFormat="1">
      <c r="B198" s="6"/>
    </row>
    <row r="199" spans="2:2" s="1" customFormat="1">
      <c r="B199" s="6"/>
    </row>
    <row r="200" spans="2:2" s="1" customFormat="1">
      <c r="B200" s="6"/>
    </row>
    <row r="201" spans="2:2" s="1" customFormat="1">
      <c r="B201" s="6"/>
    </row>
    <row r="202" spans="2:2" s="1" customFormat="1">
      <c r="B202" s="6"/>
    </row>
    <row r="203" spans="2:2" s="1" customFormat="1">
      <c r="B203" s="6"/>
    </row>
    <row r="204" spans="2:2" s="1" customFormat="1">
      <c r="B204" s="6"/>
    </row>
    <row r="205" spans="2:2" s="1" customFormat="1">
      <c r="B205" s="6"/>
    </row>
    <row r="206" spans="2:2" s="1" customFormat="1">
      <c r="B206" s="6"/>
    </row>
    <row r="207" spans="2:2" s="1" customFormat="1">
      <c r="B207" s="6"/>
    </row>
    <row r="208" spans="2:2" s="1" customFormat="1">
      <c r="B208" s="6"/>
    </row>
    <row r="209" spans="2:2" s="1" customFormat="1">
      <c r="B209" s="6"/>
    </row>
    <row r="210" spans="2:2" s="1" customFormat="1">
      <c r="B210" s="6"/>
    </row>
    <row r="211" spans="2:2" s="1" customFormat="1">
      <c r="B211" s="6"/>
    </row>
    <row r="212" spans="2:2" s="1" customFormat="1">
      <c r="B212" s="6"/>
    </row>
    <row r="213" spans="2:2" s="1" customFormat="1">
      <c r="B213" s="6"/>
    </row>
    <row r="214" spans="2:2" s="1" customFormat="1">
      <c r="B214" s="6"/>
    </row>
    <row r="215" spans="2:2" s="1" customFormat="1">
      <c r="B215" s="6"/>
    </row>
    <row r="216" spans="2:2" s="1" customFormat="1">
      <c r="B216" s="6"/>
    </row>
    <row r="217" spans="2:2" s="1" customFormat="1">
      <c r="B217" s="6"/>
    </row>
    <row r="218" spans="2:2" s="1" customFormat="1">
      <c r="B218" s="6"/>
    </row>
    <row r="219" spans="2:2" s="1" customFormat="1">
      <c r="B219" s="6"/>
    </row>
    <row r="220" spans="2:2" s="1" customFormat="1">
      <c r="B220" s="6"/>
    </row>
    <row r="221" spans="2:2" s="1" customFormat="1">
      <c r="B221" s="6"/>
    </row>
    <row r="222" spans="2:2" s="1" customFormat="1">
      <c r="B222" s="6"/>
    </row>
    <row r="223" spans="2:2" s="1" customFormat="1">
      <c r="B223" s="6"/>
    </row>
    <row r="224" spans="2:2" s="1" customFormat="1">
      <c r="B224" s="6"/>
    </row>
    <row r="225" spans="2:2" s="1" customFormat="1">
      <c r="B225" s="6"/>
    </row>
    <row r="226" spans="2:2" s="1" customFormat="1">
      <c r="B226" s="6"/>
    </row>
    <row r="227" spans="2:2" s="1" customFormat="1">
      <c r="B227" s="6"/>
    </row>
    <row r="228" spans="2:2" s="1" customFormat="1">
      <c r="B228" s="6"/>
    </row>
    <row r="229" spans="2:2" s="1" customFormat="1">
      <c r="B229" s="6"/>
    </row>
    <row r="230" spans="2:2" s="1" customFormat="1">
      <c r="B230" s="6"/>
    </row>
    <row r="231" spans="2:2" s="1" customFormat="1">
      <c r="B231" s="6"/>
    </row>
    <row r="232" spans="2:2" s="1" customFormat="1">
      <c r="B232" s="6"/>
    </row>
    <row r="233" spans="2:2" s="1" customFormat="1">
      <c r="B233" s="6"/>
    </row>
    <row r="234" spans="2:2" s="1" customFormat="1">
      <c r="B234" s="6"/>
    </row>
    <row r="235" spans="2:2" s="1" customFormat="1">
      <c r="B235" s="6"/>
    </row>
  </sheetData>
  <mergeCells count="3">
    <mergeCell ref="C3:J3"/>
    <mergeCell ref="G13:G14"/>
    <mergeCell ref="G15:G17"/>
  </mergeCells>
  <phoneticPr fontId="25" type="noConversion"/>
  <pageMargins left="0.25" right="0.25" top="0.14880952380952381" bottom="0.16369047619047619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Calculated</vt:lpstr>
      <vt:lpstr>Calculated!Print_Area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Supawat Tanmanee</cp:lastModifiedBy>
  <cp:lastPrinted>2019-01-07T15:57:34Z</cp:lastPrinted>
  <dcterms:created xsi:type="dcterms:W3CDTF">2015-08-15T08:03:49Z</dcterms:created>
  <dcterms:modified xsi:type="dcterms:W3CDTF">2019-01-07T16:38:15Z</dcterms:modified>
</cp:coreProperties>
</file>