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9794\Desktop\"/>
    </mc:Choice>
  </mc:AlternateContent>
  <xr:revisionPtr revIDLastSave="0" documentId="8_{ACE3E911-CD82-4F57-88E4-BE9499C3899D}" xr6:coauthVersionLast="45" xr6:coauthVersionMax="45" xr10:uidLastSave="{00000000-0000-0000-0000-000000000000}"/>
  <bookViews>
    <workbookView xWindow="28680" yWindow="-120" windowWidth="29040" windowHeight="16440" activeTab="2" xr2:uid="{6BB42296-C54C-4B9E-ACEA-7A22A3C3F29A}"/>
  </bookViews>
  <sheets>
    <sheet name="RandomWalk1" sheetId="1" r:id="rId1"/>
    <sheet name="RandomWalk2" sheetId="2" r:id="rId2"/>
    <sheet name="Simulation-And-Validation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46" i="4" l="1"/>
  <c r="Q28" i="4"/>
  <c r="M18" i="4"/>
  <c r="D46" i="4"/>
  <c r="E21" i="4" s="1"/>
  <c r="P25" i="4"/>
  <c r="R25" i="4"/>
  <c r="P34" i="4"/>
  <c r="R34" i="4"/>
  <c r="F46" i="4"/>
  <c r="L46" i="4"/>
  <c r="Q46" i="4"/>
  <c r="E4" i="2"/>
  <c r="C18" i="1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7" i="2"/>
  <c r="F110" i="1"/>
  <c r="AG104" i="1"/>
  <c r="Q32" i="4" l="1"/>
  <c r="S32" i="4" s="1"/>
  <c r="M25" i="4"/>
  <c r="E25" i="4"/>
  <c r="M21" i="4"/>
  <c r="E18" i="4"/>
  <c r="M45" i="4"/>
  <c r="Q26" i="4"/>
  <c r="S26" i="4" s="1"/>
  <c r="E45" i="4"/>
  <c r="E44" i="4"/>
  <c r="M41" i="4"/>
  <c r="E41" i="4"/>
  <c r="Q30" i="4"/>
  <c r="S30" i="4" s="1"/>
  <c r="M37" i="4"/>
  <c r="E37" i="4"/>
  <c r="S28" i="4"/>
  <c r="M44" i="4"/>
  <c r="M40" i="4"/>
  <c r="M36" i="4"/>
  <c r="M34" i="4"/>
  <c r="M32" i="4"/>
  <c r="M30" i="4"/>
  <c r="M28" i="4"/>
  <c r="M26" i="4"/>
  <c r="M24" i="4"/>
  <c r="M20" i="4"/>
  <c r="E40" i="4"/>
  <c r="E36" i="4"/>
  <c r="E34" i="4"/>
  <c r="E32" i="4"/>
  <c r="E30" i="4"/>
  <c r="E28" i="4"/>
  <c r="E26" i="4"/>
  <c r="E24" i="4"/>
  <c r="E20" i="4"/>
  <c r="M43" i="4"/>
  <c r="M39" i="4"/>
  <c r="M35" i="4"/>
  <c r="M23" i="4"/>
  <c r="M19" i="4"/>
  <c r="E43" i="4"/>
  <c r="E39" i="4"/>
  <c r="E35" i="4"/>
  <c r="Q33" i="4"/>
  <c r="S33" i="4" s="1"/>
  <c r="Q31" i="4"/>
  <c r="S31" i="4" s="1"/>
  <c r="Q29" i="4"/>
  <c r="S29" i="4" s="1"/>
  <c r="Q27" i="4"/>
  <c r="S27" i="4" s="1"/>
  <c r="E23" i="4"/>
  <c r="E19" i="4"/>
  <c r="E46" i="4" s="1"/>
  <c r="M42" i="4"/>
  <c r="M38" i="4"/>
  <c r="M33" i="4"/>
  <c r="M31" i="4"/>
  <c r="M29" i="4"/>
  <c r="M27" i="4"/>
  <c r="M22" i="4"/>
  <c r="E42" i="4"/>
  <c r="E38" i="4"/>
  <c r="E33" i="4"/>
  <c r="E31" i="4"/>
  <c r="E29" i="4"/>
  <c r="E27" i="4"/>
  <c r="E22" i="4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7" i="2"/>
  <c r="Q34" i="4" l="1"/>
  <c r="S34" i="4" s="1"/>
  <c r="Q25" i="4"/>
  <c r="S25" i="4" s="1"/>
  <c r="S46" i="4" s="1"/>
  <c r="M46" i="4"/>
  <c r="E102" i="1"/>
  <c r="I7" i="2"/>
  <c r="K7" i="2" s="1"/>
  <c r="C7" i="2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G7" i="2"/>
  <c r="B8" i="2"/>
  <c r="B9" i="2" s="1"/>
  <c r="G9" i="2" s="1"/>
  <c r="F101" i="1"/>
  <c r="G101" i="1" s="1"/>
  <c r="A97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17" i="1"/>
  <c r="A18" i="1"/>
  <c r="I6" i="1"/>
  <c r="K6" i="1" s="1"/>
  <c r="AE6" i="1"/>
  <c r="B17" i="1"/>
  <c r="CH44" i="1"/>
  <c r="CB43" i="1"/>
  <c r="CC44" i="1" s="1"/>
  <c r="CD45" i="1" s="1"/>
  <c r="CE46" i="1" s="1"/>
  <c r="CF47" i="1" s="1"/>
  <c r="CG48" i="1" s="1"/>
  <c r="CH49" i="1" s="1"/>
  <c r="CC43" i="1"/>
  <c r="CD44" i="1" s="1"/>
  <c r="CE45" i="1" s="1"/>
  <c r="CF46" i="1" s="1"/>
  <c r="CG47" i="1" s="1"/>
  <c r="CH48" i="1" s="1"/>
  <c r="CD43" i="1"/>
  <c r="CE44" i="1" s="1"/>
  <c r="CF45" i="1" s="1"/>
  <c r="CG46" i="1" s="1"/>
  <c r="CH47" i="1" s="1"/>
  <c r="CE43" i="1"/>
  <c r="CF44" i="1" s="1"/>
  <c r="CG45" i="1" s="1"/>
  <c r="CH46" i="1" s="1"/>
  <c r="CF43" i="1"/>
  <c r="CG44" i="1" s="1"/>
  <c r="CH45" i="1" s="1"/>
  <c r="BV43" i="1"/>
  <c r="BW44" i="1" s="1"/>
  <c r="BX45" i="1" s="1"/>
  <c r="BY46" i="1" s="1"/>
  <c r="BZ47" i="1" s="1"/>
  <c r="CA48" i="1" s="1"/>
  <c r="CB49" i="1" s="1"/>
  <c r="CC50" i="1" s="1"/>
  <c r="CD51" i="1" s="1"/>
  <c r="CE52" i="1" s="1"/>
  <c r="CF53" i="1" s="1"/>
  <c r="CG54" i="1" s="1"/>
  <c r="CH55" i="1" s="1"/>
  <c r="BW43" i="1"/>
  <c r="BX44" i="1" s="1"/>
  <c r="BY45" i="1" s="1"/>
  <c r="BZ46" i="1" s="1"/>
  <c r="CA47" i="1" s="1"/>
  <c r="CB48" i="1" s="1"/>
  <c r="CC49" i="1" s="1"/>
  <c r="CD50" i="1" s="1"/>
  <c r="CE51" i="1" s="1"/>
  <c r="CF52" i="1" s="1"/>
  <c r="CG53" i="1" s="1"/>
  <c r="CH54" i="1" s="1"/>
  <c r="BX43" i="1"/>
  <c r="BY44" i="1" s="1"/>
  <c r="BZ45" i="1" s="1"/>
  <c r="CA46" i="1" s="1"/>
  <c r="CB47" i="1" s="1"/>
  <c r="CC48" i="1" s="1"/>
  <c r="CD49" i="1" s="1"/>
  <c r="CE50" i="1" s="1"/>
  <c r="CF51" i="1" s="1"/>
  <c r="CG52" i="1" s="1"/>
  <c r="CH53" i="1" s="1"/>
  <c r="BY43" i="1"/>
  <c r="BZ44" i="1" s="1"/>
  <c r="CA45" i="1" s="1"/>
  <c r="CB46" i="1" s="1"/>
  <c r="CC47" i="1" s="1"/>
  <c r="CD48" i="1" s="1"/>
  <c r="CE49" i="1" s="1"/>
  <c r="CF50" i="1" s="1"/>
  <c r="CG51" i="1" s="1"/>
  <c r="CH52" i="1" s="1"/>
  <c r="BZ43" i="1"/>
  <c r="CA44" i="1" s="1"/>
  <c r="CB45" i="1" s="1"/>
  <c r="CC46" i="1" s="1"/>
  <c r="CD47" i="1" s="1"/>
  <c r="CE48" i="1" s="1"/>
  <c r="CF49" i="1" s="1"/>
  <c r="CG50" i="1" s="1"/>
  <c r="CH51" i="1" s="1"/>
  <c r="CA43" i="1"/>
  <c r="CB44" i="1" s="1"/>
  <c r="CC45" i="1" s="1"/>
  <c r="CD46" i="1" s="1"/>
  <c r="CE47" i="1" s="1"/>
  <c r="CF48" i="1" s="1"/>
  <c r="CG49" i="1" s="1"/>
  <c r="CH50" i="1" s="1"/>
  <c r="BS43" i="1"/>
  <c r="BT44" i="1" s="1"/>
  <c r="BU45" i="1" s="1"/>
  <c r="BV46" i="1" s="1"/>
  <c r="BW47" i="1" s="1"/>
  <c r="BX48" i="1" s="1"/>
  <c r="BY49" i="1" s="1"/>
  <c r="BZ50" i="1" s="1"/>
  <c r="CA51" i="1" s="1"/>
  <c r="CB52" i="1" s="1"/>
  <c r="CC53" i="1" s="1"/>
  <c r="CD54" i="1" s="1"/>
  <c r="CE55" i="1" s="1"/>
  <c r="CF56" i="1" s="1"/>
  <c r="CG57" i="1" s="1"/>
  <c r="CH58" i="1" s="1"/>
  <c r="BT43" i="1"/>
  <c r="BU44" i="1" s="1"/>
  <c r="BV45" i="1" s="1"/>
  <c r="BW46" i="1" s="1"/>
  <c r="BX47" i="1" s="1"/>
  <c r="BY48" i="1" s="1"/>
  <c r="BZ49" i="1" s="1"/>
  <c r="CA50" i="1" s="1"/>
  <c r="CB51" i="1" s="1"/>
  <c r="CC52" i="1" s="1"/>
  <c r="CD53" i="1" s="1"/>
  <c r="CE54" i="1" s="1"/>
  <c r="CF55" i="1" s="1"/>
  <c r="CG56" i="1" s="1"/>
  <c r="CH57" i="1" s="1"/>
  <c r="BU43" i="1"/>
  <c r="BV44" i="1" s="1"/>
  <c r="BW45" i="1" s="1"/>
  <c r="BX46" i="1" s="1"/>
  <c r="BY47" i="1" s="1"/>
  <c r="BZ48" i="1" s="1"/>
  <c r="CA49" i="1" s="1"/>
  <c r="CB50" i="1" s="1"/>
  <c r="CC51" i="1" s="1"/>
  <c r="CD52" i="1" s="1"/>
  <c r="CE53" i="1" s="1"/>
  <c r="CF54" i="1" s="1"/>
  <c r="CG55" i="1" s="1"/>
  <c r="CH56" i="1" s="1"/>
  <c r="AM43" i="1"/>
  <c r="AN43" i="1"/>
  <c r="AO43" i="1"/>
  <c r="AP43" i="1"/>
  <c r="AQ43" i="1"/>
  <c r="AR44" i="1" s="1"/>
  <c r="AS45" i="1" s="1"/>
  <c r="AT46" i="1" s="1"/>
  <c r="AU47" i="1" s="1"/>
  <c r="AV48" i="1" s="1"/>
  <c r="AW49" i="1" s="1"/>
  <c r="AX50" i="1" s="1"/>
  <c r="AY51" i="1" s="1"/>
  <c r="AZ52" i="1" s="1"/>
  <c r="BA53" i="1" s="1"/>
  <c r="BB54" i="1" s="1"/>
  <c r="BC55" i="1" s="1"/>
  <c r="BD56" i="1" s="1"/>
  <c r="BE57" i="1" s="1"/>
  <c r="BF58" i="1" s="1"/>
  <c r="BG59" i="1" s="1"/>
  <c r="BH60" i="1" s="1"/>
  <c r="BI61" i="1" s="1"/>
  <c r="BJ62" i="1" s="1"/>
  <c r="BK63" i="1" s="1"/>
  <c r="BL64" i="1" s="1"/>
  <c r="BM65" i="1" s="1"/>
  <c r="BN66" i="1" s="1"/>
  <c r="BO67" i="1" s="1"/>
  <c r="BP68" i="1" s="1"/>
  <c r="BQ69" i="1" s="1"/>
  <c r="BR70" i="1" s="1"/>
  <c r="BS71" i="1" s="1"/>
  <c r="BT72" i="1" s="1"/>
  <c r="BU73" i="1" s="1"/>
  <c r="BV74" i="1" s="1"/>
  <c r="BW75" i="1" s="1"/>
  <c r="BX76" i="1" s="1"/>
  <c r="BY77" i="1" s="1"/>
  <c r="BZ78" i="1" s="1"/>
  <c r="CA79" i="1" s="1"/>
  <c r="CB80" i="1" s="1"/>
  <c r="CC81" i="1" s="1"/>
  <c r="CD82" i="1" s="1"/>
  <c r="CE83" i="1" s="1"/>
  <c r="CF84" i="1" s="1"/>
  <c r="CG85" i="1" s="1"/>
  <c r="CH86" i="1" s="1"/>
  <c r="AR43" i="1"/>
  <c r="AS44" i="1" s="1"/>
  <c r="AT45" i="1" s="1"/>
  <c r="AU46" i="1" s="1"/>
  <c r="AV47" i="1" s="1"/>
  <c r="AW48" i="1" s="1"/>
  <c r="AX49" i="1" s="1"/>
  <c r="AY50" i="1" s="1"/>
  <c r="AZ51" i="1" s="1"/>
  <c r="BA52" i="1" s="1"/>
  <c r="BB53" i="1" s="1"/>
  <c r="BC54" i="1" s="1"/>
  <c r="BD55" i="1" s="1"/>
  <c r="BE56" i="1" s="1"/>
  <c r="BF57" i="1" s="1"/>
  <c r="BG58" i="1" s="1"/>
  <c r="BH59" i="1" s="1"/>
  <c r="BI60" i="1" s="1"/>
  <c r="BJ61" i="1" s="1"/>
  <c r="BK62" i="1" s="1"/>
  <c r="BL63" i="1" s="1"/>
  <c r="BM64" i="1" s="1"/>
  <c r="BN65" i="1" s="1"/>
  <c r="BO66" i="1" s="1"/>
  <c r="BP67" i="1" s="1"/>
  <c r="BQ68" i="1" s="1"/>
  <c r="BR69" i="1" s="1"/>
  <c r="BS70" i="1" s="1"/>
  <c r="BT71" i="1" s="1"/>
  <c r="BU72" i="1" s="1"/>
  <c r="BV73" i="1" s="1"/>
  <c r="BW74" i="1" s="1"/>
  <c r="BX75" i="1" s="1"/>
  <c r="BY76" i="1" s="1"/>
  <c r="BZ77" i="1" s="1"/>
  <c r="CA78" i="1" s="1"/>
  <c r="CB79" i="1" s="1"/>
  <c r="CC80" i="1" s="1"/>
  <c r="CD81" i="1" s="1"/>
  <c r="CE82" i="1" s="1"/>
  <c r="CF83" i="1" s="1"/>
  <c r="CG84" i="1" s="1"/>
  <c r="CH85" i="1" s="1"/>
  <c r="AS43" i="1"/>
  <c r="AT44" i="1" s="1"/>
  <c r="AU45" i="1" s="1"/>
  <c r="AV46" i="1" s="1"/>
  <c r="AW47" i="1" s="1"/>
  <c r="AX48" i="1" s="1"/>
  <c r="AY49" i="1" s="1"/>
  <c r="AZ50" i="1" s="1"/>
  <c r="BA51" i="1" s="1"/>
  <c r="BB52" i="1" s="1"/>
  <c r="BC53" i="1" s="1"/>
  <c r="BD54" i="1" s="1"/>
  <c r="BE55" i="1" s="1"/>
  <c r="BF56" i="1" s="1"/>
  <c r="BG57" i="1" s="1"/>
  <c r="BH58" i="1" s="1"/>
  <c r="BI59" i="1" s="1"/>
  <c r="BJ60" i="1" s="1"/>
  <c r="BK61" i="1" s="1"/>
  <c r="BL62" i="1" s="1"/>
  <c r="BM63" i="1" s="1"/>
  <c r="BN64" i="1" s="1"/>
  <c r="BO65" i="1" s="1"/>
  <c r="BP66" i="1" s="1"/>
  <c r="BQ67" i="1" s="1"/>
  <c r="BR68" i="1" s="1"/>
  <c r="BS69" i="1" s="1"/>
  <c r="BT70" i="1" s="1"/>
  <c r="BU71" i="1" s="1"/>
  <c r="BV72" i="1" s="1"/>
  <c r="BW73" i="1" s="1"/>
  <c r="BX74" i="1" s="1"/>
  <c r="BY75" i="1" s="1"/>
  <c r="BZ76" i="1" s="1"/>
  <c r="CA77" i="1" s="1"/>
  <c r="CB78" i="1" s="1"/>
  <c r="CC79" i="1" s="1"/>
  <c r="CD80" i="1" s="1"/>
  <c r="CE81" i="1" s="1"/>
  <c r="CF82" i="1" s="1"/>
  <c r="CG83" i="1" s="1"/>
  <c r="CH84" i="1" s="1"/>
  <c r="AT43" i="1"/>
  <c r="AU44" i="1" s="1"/>
  <c r="AV45" i="1" s="1"/>
  <c r="AW46" i="1" s="1"/>
  <c r="AX47" i="1" s="1"/>
  <c r="AY48" i="1" s="1"/>
  <c r="AZ49" i="1" s="1"/>
  <c r="BA50" i="1" s="1"/>
  <c r="BB51" i="1" s="1"/>
  <c r="BC52" i="1" s="1"/>
  <c r="BD53" i="1" s="1"/>
  <c r="BE54" i="1" s="1"/>
  <c r="BF55" i="1" s="1"/>
  <c r="BG56" i="1" s="1"/>
  <c r="BH57" i="1" s="1"/>
  <c r="BI58" i="1" s="1"/>
  <c r="BJ59" i="1" s="1"/>
  <c r="BK60" i="1" s="1"/>
  <c r="BL61" i="1" s="1"/>
  <c r="BM62" i="1" s="1"/>
  <c r="BN63" i="1" s="1"/>
  <c r="BO64" i="1" s="1"/>
  <c r="BP65" i="1" s="1"/>
  <c r="BQ66" i="1" s="1"/>
  <c r="BR67" i="1" s="1"/>
  <c r="BS68" i="1" s="1"/>
  <c r="BT69" i="1" s="1"/>
  <c r="BU70" i="1" s="1"/>
  <c r="BV71" i="1" s="1"/>
  <c r="BW72" i="1" s="1"/>
  <c r="BX73" i="1" s="1"/>
  <c r="BY74" i="1" s="1"/>
  <c r="BZ75" i="1" s="1"/>
  <c r="CA76" i="1" s="1"/>
  <c r="CB77" i="1" s="1"/>
  <c r="CC78" i="1" s="1"/>
  <c r="CD79" i="1" s="1"/>
  <c r="CE80" i="1" s="1"/>
  <c r="CF81" i="1" s="1"/>
  <c r="CG82" i="1" s="1"/>
  <c r="CH83" i="1" s="1"/>
  <c r="AU43" i="1"/>
  <c r="AV44" i="1" s="1"/>
  <c r="AW45" i="1" s="1"/>
  <c r="AX46" i="1" s="1"/>
  <c r="AY47" i="1" s="1"/>
  <c r="AZ48" i="1" s="1"/>
  <c r="BA49" i="1" s="1"/>
  <c r="BB50" i="1" s="1"/>
  <c r="BC51" i="1" s="1"/>
  <c r="BD52" i="1" s="1"/>
  <c r="BE53" i="1" s="1"/>
  <c r="BF54" i="1" s="1"/>
  <c r="BG55" i="1" s="1"/>
  <c r="BH56" i="1" s="1"/>
  <c r="BI57" i="1" s="1"/>
  <c r="BJ58" i="1" s="1"/>
  <c r="BK59" i="1" s="1"/>
  <c r="BL60" i="1" s="1"/>
  <c r="BM61" i="1" s="1"/>
  <c r="BN62" i="1" s="1"/>
  <c r="BO63" i="1" s="1"/>
  <c r="BP64" i="1" s="1"/>
  <c r="BQ65" i="1" s="1"/>
  <c r="BR66" i="1" s="1"/>
  <c r="BS67" i="1" s="1"/>
  <c r="BT68" i="1" s="1"/>
  <c r="BU69" i="1" s="1"/>
  <c r="BV70" i="1" s="1"/>
  <c r="BW71" i="1" s="1"/>
  <c r="BX72" i="1" s="1"/>
  <c r="BY73" i="1" s="1"/>
  <c r="BZ74" i="1" s="1"/>
  <c r="CA75" i="1" s="1"/>
  <c r="CB76" i="1" s="1"/>
  <c r="CC77" i="1" s="1"/>
  <c r="CD78" i="1" s="1"/>
  <c r="CE79" i="1" s="1"/>
  <c r="CF80" i="1" s="1"/>
  <c r="CG81" i="1" s="1"/>
  <c r="CH82" i="1" s="1"/>
  <c r="AV43" i="1"/>
  <c r="AW44" i="1" s="1"/>
  <c r="AX45" i="1" s="1"/>
  <c r="AY46" i="1" s="1"/>
  <c r="AZ47" i="1" s="1"/>
  <c r="BA48" i="1" s="1"/>
  <c r="BB49" i="1" s="1"/>
  <c r="BC50" i="1" s="1"/>
  <c r="BD51" i="1" s="1"/>
  <c r="BE52" i="1" s="1"/>
  <c r="BF53" i="1" s="1"/>
  <c r="BG54" i="1" s="1"/>
  <c r="BH55" i="1" s="1"/>
  <c r="BI56" i="1" s="1"/>
  <c r="BJ57" i="1" s="1"/>
  <c r="BK58" i="1" s="1"/>
  <c r="BL59" i="1" s="1"/>
  <c r="BM60" i="1" s="1"/>
  <c r="BN61" i="1" s="1"/>
  <c r="BO62" i="1" s="1"/>
  <c r="BP63" i="1" s="1"/>
  <c r="BQ64" i="1" s="1"/>
  <c r="BR65" i="1" s="1"/>
  <c r="BS66" i="1" s="1"/>
  <c r="BT67" i="1" s="1"/>
  <c r="BU68" i="1" s="1"/>
  <c r="BV69" i="1" s="1"/>
  <c r="BW70" i="1" s="1"/>
  <c r="BX71" i="1" s="1"/>
  <c r="BY72" i="1" s="1"/>
  <c r="BZ73" i="1" s="1"/>
  <c r="CA74" i="1" s="1"/>
  <c r="CB75" i="1" s="1"/>
  <c r="CC76" i="1" s="1"/>
  <c r="CD77" i="1" s="1"/>
  <c r="CE78" i="1" s="1"/>
  <c r="CF79" i="1" s="1"/>
  <c r="CG80" i="1" s="1"/>
  <c r="CH81" i="1" s="1"/>
  <c r="AW43" i="1"/>
  <c r="AX44" i="1" s="1"/>
  <c r="AY45" i="1" s="1"/>
  <c r="AZ46" i="1" s="1"/>
  <c r="BA47" i="1" s="1"/>
  <c r="BB48" i="1" s="1"/>
  <c r="BC49" i="1" s="1"/>
  <c r="BD50" i="1" s="1"/>
  <c r="BE51" i="1" s="1"/>
  <c r="BF52" i="1" s="1"/>
  <c r="BG53" i="1" s="1"/>
  <c r="BH54" i="1" s="1"/>
  <c r="BI55" i="1" s="1"/>
  <c r="BJ56" i="1" s="1"/>
  <c r="BK57" i="1" s="1"/>
  <c r="BL58" i="1" s="1"/>
  <c r="BM59" i="1" s="1"/>
  <c r="BN60" i="1" s="1"/>
  <c r="BO61" i="1" s="1"/>
  <c r="BP62" i="1" s="1"/>
  <c r="BQ63" i="1" s="1"/>
  <c r="BR64" i="1" s="1"/>
  <c r="BS65" i="1" s="1"/>
  <c r="BT66" i="1" s="1"/>
  <c r="BU67" i="1" s="1"/>
  <c r="BV68" i="1" s="1"/>
  <c r="BW69" i="1" s="1"/>
  <c r="BX70" i="1" s="1"/>
  <c r="BY71" i="1" s="1"/>
  <c r="BZ72" i="1" s="1"/>
  <c r="CA73" i="1" s="1"/>
  <c r="CB74" i="1" s="1"/>
  <c r="CC75" i="1" s="1"/>
  <c r="CD76" i="1" s="1"/>
  <c r="CE77" i="1" s="1"/>
  <c r="CF78" i="1" s="1"/>
  <c r="CG79" i="1" s="1"/>
  <c r="CH80" i="1" s="1"/>
  <c r="AX43" i="1"/>
  <c r="AY44" i="1" s="1"/>
  <c r="AZ45" i="1" s="1"/>
  <c r="BA46" i="1" s="1"/>
  <c r="BB47" i="1" s="1"/>
  <c r="BC48" i="1" s="1"/>
  <c r="BD49" i="1" s="1"/>
  <c r="BE50" i="1" s="1"/>
  <c r="BF51" i="1" s="1"/>
  <c r="BG52" i="1" s="1"/>
  <c r="BH53" i="1" s="1"/>
  <c r="BI54" i="1" s="1"/>
  <c r="BJ55" i="1" s="1"/>
  <c r="BK56" i="1" s="1"/>
  <c r="BL57" i="1" s="1"/>
  <c r="BM58" i="1" s="1"/>
  <c r="BN59" i="1" s="1"/>
  <c r="BO60" i="1" s="1"/>
  <c r="BP61" i="1" s="1"/>
  <c r="BQ62" i="1" s="1"/>
  <c r="BR63" i="1" s="1"/>
  <c r="BS64" i="1" s="1"/>
  <c r="BT65" i="1" s="1"/>
  <c r="BU66" i="1" s="1"/>
  <c r="BV67" i="1" s="1"/>
  <c r="BW68" i="1" s="1"/>
  <c r="BX69" i="1" s="1"/>
  <c r="BY70" i="1" s="1"/>
  <c r="BZ71" i="1" s="1"/>
  <c r="CA72" i="1" s="1"/>
  <c r="CB73" i="1" s="1"/>
  <c r="CC74" i="1" s="1"/>
  <c r="CD75" i="1" s="1"/>
  <c r="CE76" i="1" s="1"/>
  <c r="CF77" i="1" s="1"/>
  <c r="CG78" i="1" s="1"/>
  <c r="CH79" i="1" s="1"/>
  <c r="AY43" i="1"/>
  <c r="AZ44" i="1" s="1"/>
  <c r="BA45" i="1" s="1"/>
  <c r="BB46" i="1" s="1"/>
  <c r="BC47" i="1" s="1"/>
  <c r="BD48" i="1" s="1"/>
  <c r="BE49" i="1" s="1"/>
  <c r="BF50" i="1" s="1"/>
  <c r="BG51" i="1" s="1"/>
  <c r="BH52" i="1" s="1"/>
  <c r="BI53" i="1" s="1"/>
  <c r="BJ54" i="1" s="1"/>
  <c r="BK55" i="1" s="1"/>
  <c r="BL56" i="1" s="1"/>
  <c r="BM57" i="1" s="1"/>
  <c r="BN58" i="1" s="1"/>
  <c r="BO59" i="1" s="1"/>
  <c r="BP60" i="1" s="1"/>
  <c r="BQ61" i="1" s="1"/>
  <c r="BR62" i="1" s="1"/>
  <c r="BS63" i="1" s="1"/>
  <c r="BT64" i="1" s="1"/>
  <c r="BU65" i="1" s="1"/>
  <c r="BV66" i="1" s="1"/>
  <c r="BW67" i="1" s="1"/>
  <c r="BX68" i="1" s="1"/>
  <c r="BY69" i="1" s="1"/>
  <c r="BZ70" i="1" s="1"/>
  <c r="CA71" i="1" s="1"/>
  <c r="CB72" i="1" s="1"/>
  <c r="CC73" i="1" s="1"/>
  <c r="CD74" i="1" s="1"/>
  <c r="CE75" i="1" s="1"/>
  <c r="CF76" i="1" s="1"/>
  <c r="CG77" i="1" s="1"/>
  <c r="CH78" i="1" s="1"/>
  <c r="AZ43" i="1"/>
  <c r="BA44" i="1" s="1"/>
  <c r="BB45" i="1" s="1"/>
  <c r="BC46" i="1" s="1"/>
  <c r="BD47" i="1" s="1"/>
  <c r="BE48" i="1" s="1"/>
  <c r="BF49" i="1" s="1"/>
  <c r="BG50" i="1" s="1"/>
  <c r="BH51" i="1" s="1"/>
  <c r="BI52" i="1" s="1"/>
  <c r="BJ53" i="1" s="1"/>
  <c r="BK54" i="1" s="1"/>
  <c r="BL55" i="1" s="1"/>
  <c r="BM56" i="1" s="1"/>
  <c r="BN57" i="1" s="1"/>
  <c r="BO58" i="1" s="1"/>
  <c r="BP59" i="1" s="1"/>
  <c r="BQ60" i="1" s="1"/>
  <c r="BR61" i="1" s="1"/>
  <c r="BS62" i="1" s="1"/>
  <c r="BT63" i="1" s="1"/>
  <c r="BU64" i="1" s="1"/>
  <c r="BV65" i="1" s="1"/>
  <c r="BW66" i="1" s="1"/>
  <c r="BX67" i="1" s="1"/>
  <c r="BY68" i="1" s="1"/>
  <c r="BZ69" i="1" s="1"/>
  <c r="CA70" i="1" s="1"/>
  <c r="CB71" i="1" s="1"/>
  <c r="CC72" i="1" s="1"/>
  <c r="CD73" i="1" s="1"/>
  <c r="CE74" i="1" s="1"/>
  <c r="CF75" i="1" s="1"/>
  <c r="CG76" i="1" s="1"/>
  <c r="CH77" i="1" s="1"/>
  <c r="BA43" i="1"/>
  <c r="BB44" i="1" s="1"/>
  <c r="BC45" i="1" s="1"/>
  <c r="BD46" i="1" s="1"/>
  <c r="BE47" i="1" s="1"/>
  <c r="BF48" i="1" s="1"/>
  <c r="BG49" i="1" s="1"/>
  <c r="BH50" i="1" s="1"/>
  <c r="BI51" i="1" s="1"/>
  <c r="BJ52" i="1" s="1"/>
  <c r="BK53" i="1" s="1"/>
  <c r="BL54" i="1" s="1"/>
  <c r="BM55" i="1" s="1"/>
  <c r="BN56" i="1" s="1"/>
  <c r="BO57" i="1" s="1"/>
  <c r="BP58" i="1" s="1"/>
  <c r="BQ59" i="1" s="1"/>
  <c r="BR60" i="1" s="1"/>
  <c r="BS61" i="1" s="1"/>
  <c r="BT62" i="1" s="1"/>
  <c r="BU63" i="1" s="1"/>
  <c r="BV64" i="1" s="1"/>
  <c r="BW65" i="1" s="1"/>
  <c r="BX66" i="1" s="1"/>
  <c r="BY67" i="1" s="1"/>
  <c r="BZ68" i="1" s="1"/>
  <c r="CA69" i="1" s="1"/>
  <c r="CB70" i="1" s="1"/>
  <c r="CC71" i="1" s="1"/>
  <c r="CD72" i="1" s="1"/>
  <c r="CE73" i="1" s="1"/>
  <c r="CF74" i="1" s="1"/>
  <c r="CG75" i="1" s="1"/>
  <c r="CH76" i="1" s="1"/>
  <c r="BB43" i="1"/>
  <c r="BC44" i="1" s="1"/>
  <c r="BD45" i="1" s="1"/>
  <c r="BE46" i="1" s="1"/>
  <c r="BF47" i="1" s="1"/>
  <c r="BG48" i="1" s="1"/>
  <c r="BH49" i="1" s="1"/>
  <c r="BI50" i="1" s="1"/>
  <c r="BJ51" i="1" s="1"/>
  <c r="BK52" i="1" s="1"/>
  <c r="BL53" i="1" s="1"/>
  <c r="BM54" i="1" s="1"/>
  <c r="BN55" i="1" s="1"/>
  <c r="BO56" i="1" s="1"/>
  <c r="BP57" i="1" s="1"/>
  <c r="BQ58" i="1" s="1"/>
  <c r="BR59" i="1" s="1"/>
  <c r="BS60" i="1" s="1"/>
  <c r="BT61" i="1" s="1"/>
  <c r="BU62" i="1" s="1"/>
  <c r="BV63" i="1" s="1"/>
  <c r="BW64" i="1" s="1"/>
  <c r="BX65" i="1" s="1"/>
  <c r="BY66" i="1" s="1"/>
  <c r="BZ67" i="1" s="1"/>
  <c r="CA68" i="1" s="1"/>
  <c r="CB69" i="1" s="1"/>
  <c r="CC70" i="1" s="1"/>
  <c r="CD71" i="1" s="1"/>
  <c r="CE72" i="1" s="1"/>
  <c r="CF73" i="1" s="1"/>
  <c r="CG74" i="1" s="1"/>
  <c r="CH75" i="1" s="1"/>
  <c r="BC43" i="1"/>
  <c r="BD44" i="1" s="1"/>
  <c r="BE45" i="1" s="1"/>
  <c r="BF46" i="1" s="1"/>
  <c r="BG47" i="1" s="1"/>
  <c r="BH48" i="1" s="1"/>
  <c r="BI49" i="1" s="1"/>
  <c r="BJ50" i="1" s="1"/>
  <c r="BK51" i="1" s="1"/>
  <c r="BL52" i="1" s="1"/>
  <c r="BM53" i="1" s="1"/>
  <c r="BN54" i="1" s="1"/>
  <c r="BO55" i="1" s="1"/>
  <c r="BP56" i="1" s="1"/>
  <c r="BQ57" i="1" s="1"/>
  <c r="BR58" i="1" s="1"/>
  <c r="BS59" i="1" s="1"/>
  <c r="BT60" i="1" s="1"/>
  <c r="BU61" i="1" s="1"/>
  <c r="BV62" i="1" s="1"/>
  <c r="BW63" i="1" s="1"/>
  <c r="BX64" i="1" s="1"/>
  <c r="BY65" i="1" s="1"/>
  <c r="BZ66" i="1" s="1"/>
  <c r="CA67" i="1" s="1"/>
  <c r="CB68" i="1" s="1"/>
  <c r="CC69" i="1" s="1"/>
  <c r="CD70" i="1" s="1"/>
  <c r="CE71" i="1" s="1"/>
  <c r="CF72" i="1" s="1"/>
  <c r="CG73" i="1" s="1"/>
  <c r="CH74" i="1" s="1"/>
  <c r="BD43" i="1"/>
  <c r="BE44" i="1" s="1"/>
  <c r="BF45" i="1" s="1"/>
  <c r="BG46" i="1" s="1"/>
  <c r="BH47" i="1" s="1"/>
  <c r="BI48" i="1" s="1"/>
  <c r="BJ49" i="1" s="1"/>
  <c r="BK50" i="1" s="1"/>
  <c r="BL51" i="1" s="1"/>
  <c r="BM52" i="1" s="1"/>
  <c r="BN53" i="1" s="1"/>
  <c r="BO54" i="1" s="1"/>
  <c r="BP55" i="1" s="1"/>
  <c r="BQ56" i="1" s="1"/>
  <c r="BR57" i="1" s="1"/>
  <c r="BS58" i="1" s="1"/>
  <c r="BT59" i="1" s="1"/>
  <c r="BU60" i="1" s="1"/>
  <c r="BV61" i="1" s="1"/>
  <c r="BW62" i="1" s="1"/>
  <c r="BX63" i="1" s="1"/>
  <c r="BY64" i="1" s="1"/>
  <c r="BZ65" i="1" s="1"/>
  <c r="CA66" i="1" s="1"/>
  <c r="CB67" i="1" s="1"/>
  <c r="CC68" i="1" s="1"/>
  <c r="CD69" i="1" s="1"/>
  <c r="CE70" i="1" s="1"/>
  <c r="CF71" i="1" s="1"/>
  <c r="CG72" i="1" s="1"/>
  <c r="CH73" i="1" s="1"/>
  <c r="BE43" i="1"/>
  <c r="BF44" i="1" s="1"/>
  <c r="BG45" i="1" s="1"/>
  <c r="BH46" i="1" s="1"/>
  <c r="BI47" i="1" s="1"/>
  <c r="BJ48" i="1" s="1"/>
  <c r="BK49" i="1" s="1"/>
  <c r="BL50" i="1" s="1"/>
  <c r="BM51" i="1" s="1"/>
  <c r="BN52" i="1" s="1"/>
  <c r="BO53" i="1" s="1"/>
  <c r="BP54" i="1" s="1"/>
  <c r="BQ55" i="1" s="1"/>
  <c r="BR56" i="1" s="1"/>
  <c r="BS57" i="1" s="1"/>
  <c r="BT58" i="1" s="1"/>
  <c r="BU59" i="1" s="1"/>
  <c r="BV60" i="1" s="1"/>
  <c r="BW61" i="1" s="1"/>
  <c r="BX62" i="1" s="1"/>
  <c r="BY63" i="1" s="1"/>
  <c r="BZ64" i="1" s="1"/>
  <c r="CA65" i="1" s="1"/>
  <c r="CB66" i="1" s="1"/>
  <c r="CC67" i="1" s="1"/>
  <c r="CD68" i="1" s="1"/>
  <c r="CE69" i="1" s="1"/>
  <c r="CF70" i="1" s="1"/>
  <c r="CG71" i="1" s="1"/>
  <c r="CH72" i="1" s="1"/>
  <c r="BF43" i="1"/>
  <c r="BG44" i="1" s="1"/>
  <c r="BH45" i="1" s="1"/>
  <c r="BI46" i="1" s="1"/>
  <c r="BJ47" i="1" s="1"/>
  <c r="BK48" i="1" s="1"/>
  <c r="BL49" i="1" s="1"/>
  <c r="BM50" i="1" s="1"/>
  <c r="BN51" i="1" s="1"/>
  <c r="BO52" i="1" s="1"/>
  <c r="BP53" i="1" s="1"/>
  <c r="BQ54" i="1" s="1"/>
  <c r="BR55" i="1" s="1"/>
  <c r="BS56" i="1" s="1"/>
  <c r="BT57" i="1" s="1"/>
  <c r="BU58" i="1" s="1"/>
  <c r="BV59" i="1" s="1"/>
  <c r="BW60" i="1" s="1"/>
  <c r="BX61" i="1" s="1"/>
  <c r="BY62" i="1" s="1"/>
  <c r="BZ63" i="1" s="1"/>
  <c r="CA64" i="1" s="1"/>
  <c r="CB65" i="1" s="1"/>
  <c r="CC66" i="1" s="1"/>
  <c r="CD67" i="1" s="1"/>
  <c r="CE68" i="1" s="1"/>
  <c r="CF69" i="1" s="1"/>
  <c r="CG70" i="1" s="1"/>
  <c r="CH71" i="1" s="1"/>
  <c r="BG43" i="1"/>
  <c r="BH44" i="1" s="1"/>
  <c r="BI45" i="1" s="1"/>
  <c r="BJ46" i="1" s="1"/>
  <c r="BK47" i="1" s="1"/>
  <c r="BL48" i="1" s="1"/>
  <c r="BM49" i="1" s="1"/>
  <c r="BN50" i="1" s="1"/>
  <c r="BO51" i="1" s="1"/>
  <c r="BP52" i="1" s="1"/>
  <c r="BQ53" i="1" s="1"/>
  <c r="BR54" i="1" s="1"/>
  <c r="BS55" i="1" s="1"/>
  <c r="BT56" i="1" s="1"/>
  <c r="BU57" i="1" s="1"/>
  <c r="BV58" i="1" s="1"/>
  <c r="BW59" i="1" s="1"/>
  <c r="BX60" i="1" s="1"/>
  <c r="BY61" i="1" s="1"/>
  <c r="BZ62" i="1" s="1"/>
  <c r="CA63" i="1" s="1"/>
  <c r="CB64" i="1" s="1"/>
  <c r="CC65" i="1" s="1"/>
  <c r="CD66" i="1" s="1"/>
  <c r="CE67" i="1" s="1"/>
  <c r="CF68" i="1" s="1"/>
  <c r="CG69" i="1" s="1"/>
  <c r="CH70" i="1" s="1"/>
  <c r="BH43" i="1"/>
  <c r="BI44" i="1" s="1"/>
  <c r="BJ45" i="1" s="1"/>
  <c r="BK46" i="1" s="1"/>
  <c r="BL47" i="1" s="1"/>
  <c r="BM48" i="1" s="1"/>
  <c r="BN49" i="1" s="1"/>
  <c r="BO50" i="1" s="1"/>
  <c r="BP51" i="1" s="1"/>
  <c r="BQ52" i="1" s="1"/>
  <c r="BR53" i="1" s="1"/>
  <c r="BS54" i="1" s="1"/>
  <c r="BT55" i="1" s="1"/>
  <c r="BU56" i="1" s="1"/>
  <c r="BV57" i="1" s="1"/>
  <c r="BW58" i="1" s="1"/>
  <c r="BX59" i="1" s="1"/>
  <c r="BY60" i="1" s="1"/>
  <c r="BZ61" i="1" s="1"/>
  <c r="CA62" i="1" s="1"/>
  <c r="CB63" i="1" s="1"/>
  <c r="CC64" i="1" s="1"/>
  <c r="CD65" i="1" s="1"/>
  <c r="CE66" i="1" s="1"/>
  <c r="CF67" i="1" s="1"/>
  <c r="CG68" i="1" s="1"/>
  <c r="CH69" i="1" s="1"/>
  <c r="BI43" i="1"/>
  <c r="BJ44" i="1" s="1"/>
  <c r="BK45" i="1" s="1"/>
  <c r="BL46" i="1" s="1"/>
  <c r="BM47" i="1" s="1"/>
  <c r="BN48" i="1" s="1"/>
  <c r="BO49" i="1" s="1"/>
  <c r="BP50" i="1" s="1"/>
  <c r="BQ51" i="1" s="1"/>
  <c r="BR52" i="1" s="1"/>
  <c r="BS53" i="1" s="1"/>
  <c r="BT54" i="1" s="1"/>
  <c r="BU55" i="1" s="1"/>
  <c r="BV56" i="1" s="1"/>
  <c r="BW57" i="1" s="1"/>
  <c r="BX58" i="1" s="1"/>
  <c r="BY59" i="1" s="1"/>
  <c r="BZ60" i="1" s="1"/>
  <c r="CA61" i="1" s="1"/>
  <c r="CB62" i="1" s="1"/>
  <c r="CC63" i="1" s="1"/>
  <c r="CD64" i="1" s="1"/>
  <c r="CE65" i="1" s="1"/>
  <c r="CF66" i="1" s="1"/>
  <c r="CG67" i="1" s="1"/>
  <c r="CH68" i="1" s="1"/>
  <c r="BJ43" i="1"/>
  <c r="BK44" i="1" s="1"/>
  <c r="BL45" i="1" s="1"/>
  <c r="BM46" i="1" s="1"/>
  <c r="BN47" i="1" s="1"/>
  <c r="BO48" i="1" s="1"/>
  <c r="BP49" i="1" s="1"/>
  <c r="BQ50" i="1" s="1"/>
  <c r="BR51" i="1" s="1"/>
  <c r="BS52" i="1" s="1"/>
  <c r="BT53" i="1" s="1"/>
  <c r="BU54" i="1" s="1"/>
  <c r="BV55" i="1" s="1"/>
  <c r="BW56" i="1" s="1"/>
  <c r="BX57" i="1" s="1"/>
  <c r="BY58" i="1" s="1"/>
  <c r="BZ59" i="1" s="1"/>
  <c r="CA60" i="1" s="1"/>
  <c r="CB61" i="1" s="1"/>
  <c r="CC62" i="1" s="1"/>
  <c r="CD63" i="1" s="1"/>
  <c r="CE64" i="1" s="1"/>
  <c r="CF65" i="1" s="1"/>
  <c r="CG66" i="1" s="1"/>
  <c r="CH67" i="1" s="1"/>
  <c r="BK43" i="1"/>
  <c r="BL44" i="1" s="1"/>
  <c r="BM45" i="1" s="1"/>
  <c r="BN46" i="1" s="1"/>
  <c r="BO47" i="1" s="1"/>
  <c r="BP48" i="1" s="1"/>
  <c r="BQ49" i="1" s="1"/>
  <c r="BR50" i="1" s="1"/>
  <c r="BS51" i="1" s="1"/>
  <c r="BT52" i="1" s="1"/>
  <c r="BU53" i="1" s="1"/>
  <c r="BV54" i="1" s="1"/>
  <c r="BW55" i="1" s="1"/>
  <c r="BX56" i="1" s="1"/>
  <c r="BY57" i="1" s="1"/>
  <c r="BZ58" i="1" s="1"/>
  <c r="CA59" i="1" s="1"/>
  <c r="CB60" i="1" s="1"/>
  <c r="CC61" i="1" s="1"/>
  <c r="CD62" i="1" s="1"/>
  <c r="CE63" i="1" s="1"/>
  <c r="CF64" i="1" s="1"/>
  <c r="CG65" i="1" s="1"/>
  <c r="CH66" i="1" s="1"/>
  <c r="BL43" i="1"/>
  <c r="BM44" i="1" s="1"/>
  <c r="BN45" i="1" s="1"/>
  <c r="BO46" i="1" s="1"/>
  <c r="BP47" i="1" s="1"/>
  <c r="BQ48" i="1" s="1"/>
  <c r="BR49" i="1" s="1"/>
  <c r="BS50" i="1" s="1"/>
  <c r="BT51" i="1" s="1"/>
  <c r="BU52" i="1" s="1"/>
  <c r="BV53" i="1" s="1"/>
  <c r="BW54" i="1" s="1"/>
  <c r="BX55" i="1" s="1"/>
  <c r="BY56" i="1" s="1"/>
  <c r="BZ57" i="1" s="1"/>
  <c r="CA58" i="1" s="1"/>
  <c r="CB59" i="1" s="1"/>
  <c r="CC60" i="1" s="1"/>
  <c r="CD61" i="1" s="1"/>
  <c r="CE62" i="1" s="1"/>
  <c r="CF63" i="1" s="1"/>
  <c r="CG64" i="1" s="1"/>
  <c r="CH65" i="1" s="1"/>
  <c r="BM43" i="1"/>
  <c r="BN44" i="1" s="1"/>
  <c r="BO45" i="1" s="1"/>
  <c r="BP46" i="1" s="1"/>
  <c r="BQ47" i="1" s="1"/>
  <c r="BR48" i="1" s="1"/>
  <c r="BS49" i="1" s="1"/>
  <c r="BT50" i="1" s="1"/>
  <c r="BU51" i="1" s="1"/>
  <c r="BV52" i="1" s="1"/>
  <c r="BW53" i="1" s="1"/>
  <c r="BX54" i="1" s="1"/>
  <c r="BY55" i="1" s="1"/>
  <c r="BZ56" i="1" s="1"/>
  <c r="CA57" i="1" s="1"/>
  <c r="CB58" i="1" s="1"/>
  <c r="CC59" i="1" s="1"/>
  <c r="CD60" i="1" s="1"/>
  <c r="CE61" i="1" s="1"/>
  <c r="CF62" i="1" s="1"/>
  <c r="CG63" i="1" s="1"/>
  <c r="CH64" i="1" s="1"/>
  <c r="BN43" i="1"/>
  <c r="BO44" i="1" s="1"/>
  <c r="BP45" i="1" s="1"/>
  <c r="BQ46" i="1" s="1"/>
  <c r="BR47" i="1" s="1"/>
  <c r="BS48" i="1" s="1"/>
  <c r="BT49" i="1" s="1"/>
  <c r="BU50" i="1" s="1"/>
  <c r="BV51" i="1" s="1"/>
  <c r="BW52" i="1" s="1"/>
  <c r="BX53" i="1" s="1"/>
  <c r="BY54" i="1" s="1"/>
  <c r="BZ55" i="1" s="1"/>
  <c r="CA56" i="1" s="1"/>
  <c r="CB57" i="1" s="1"/>
  <c r="CC58" i="1" s="1"/>
  <c r="CD59" i="1" s="1"/>
  <c r="CE60" i="1" s="1"/>
  <c r="CF61" i="1" s="1"/>
  <c r="CG62" i="1" s="1"/>
  <c r="CH63" i="1" s="1"/>
  <c r="BO43" i="1"/>
  <c r="BP44" i="1" s="1"/>
  <c r="BQ45" i="1" s="1"/>
  <c r="BR46" i="1" s="1"/>
  <c r="BS47" i="1" s="1"/>
  <c r="BT48" i="1" s="1"/>
  <c r="BU49" i="1" s="1"/>
  <c r="BV50" i="1" s="1"/>
  <c r="BW51" i="1" s="1"/>
  <c r="BX52" i="1" s="1"/>
  <c r="BY53" i="1" s="1"/>
  <c r="BZ54" i="1" s="1"/>
  <c r="CA55" i="1" s="1"/>
  <c r="CB56" i="1" s="1"/>
  <c r="CC57" i="1" s="1"/>
  <c r="CD58" i="1" s="1"/>
  <c r="CE59" i="1" s="1"/>
  <c r="CF60" i="1" s="1"/>
  <c r="CG61" i="1" s="1"/>
  <c r="CH62" i="1" s="1"/>
  <c r="BP43" i="1"/>
  <c r="BQ44" i="1" s="1"/>
  <c r="BR45" i="1" s="1"/>
  <c r="BS46" i="1" s="1"/>
  <c r="BT47" i="1" s="1"/>
  <c r="BU48" i="1" s="1"/>
  <c r="BV49" i="1" s="1"/>
  <c r="BW50" i="1" s="1"/>
  <c r="BX51" i="1" s="1"/>
  <c r="BY52" i="1" s="1"/>
  <c r="BZ53" i="1" s="1"/>
  <c r="CA54" i="1" s="1"/>
  <c r="CB55" i="1" s="1"/>
  <c r="CC56" i="1" s="1"/>
  <c r="CD57" i="1" s="1"/>
  <c r="CE58" i="1" s="1"/>
  <c r="CF59" i="1" s="1"/>
  <c r="CG60" i="1" s="1"/>
  <c r="CH61" i="1" s="1"/>
  <c r="BQ43" i="1"/>
  <c r="BR44" i="1" s="1"/>
  <c r="BS45" i="1" s="1"/>
  <c r="BT46" i="1" s="1"/>
  <c r="BU47" i="1" s="1"/>
  <c r="BV48" i="1" s="1"/>
  <c r="BW49" i="1" s="1"/>
  <c r="BX50" i="1" s="1"/>
  <c r="BY51" i="1" s="1"/>
  <c r="BZ52" i="1" s="1"/>
  <c r="CA53" i="1" s="1"/>
  <c r="CB54" i="1" s="1"/>
  <c r="CC55" i="1" s="1"/>
  <c r="CD56" i="1" s="1"/>
  <c r="CE57" i="1" s="1"/>
  <c r="CF58" i="1" s="1"/>
  <c r="CG59" i="1" s="1"/>
  <c r="CH60" i="1" s="1"/>
  <c r="BR43" i="1"/>
  <c r="BS44" i="1" s="1"/>
  <c r="BT45" i="1" s="1"/>
  <c r="BU46" i="1" s="1"/>
  <c r="BV47" i="1" s="1"/>
  <c r="BW48" i="1" s="1"/>
  <c r="BX49" i="1" s="1"/>
  <c r="BY50" i="1" s="1"/>
  <c r="BZ51" i="1" s="1"/>
  <c r="CA52" i="1" s="1"/>
  <c r="CB53" i="1" s="1"/>
  <c r="CC54" i="1" s="1"/>
  <c r="CD55" i="1" s="1"/>
  <c r="CE56" i="1" s="1"/>
  <c r="CF57" i="1" s="1"/>
  <c r="CG58" i="1" s="1"/>
  <c r="CH59" i="1" s="1"/>
  <c r="AN44" i="1"/>
  <c r="AO45" i="1" s="1"/>
  <c r="AP46" i="1" s="1"/>
  <c r="AQ47" i="1" s="1"/>
  <c r="AR48" i="1" s="1"/>
  <c r="AS49" i="1" s="1"/>
  <c r="AT50" i="1" s="1"/>
  <c r="AU51" i="1" s="1"/>
  <c r="AV52" i="1" s="1"/>
  <c r="AW53" i="1" s="1"/>
  <c r="AX54" i="1" s="1"/>
  <c r="AY55" i="1" s="1"/>
  <c r="AZ56" i="1" s="1"/>
  <c r="BA57" i="1" s="1"/>
  <c r="BB58" i="1" s="1"/>
  <c r="BC59" i="1" s="1"/>
  <c r="BD60" i="1" s="1"/>
  <c r="BE61" i="1" s="1"/>
  <c r="BF62" i="1" s="1"/>
  <c r="BG63" i="1" s="1"/>
  <c r="BH64" i="1" s="1"/>
  <c r="BI65" i="1" s="1"/>
  <c r="BJ66" i="1" s="1"/>
  <c r="BK67" i="1" s="1"/>
  <c r="BL68" i="1" s="1"/>
  <c r="BM69" i="1" s="1"/>
  <c r="BN70" i="1" s="1"/>
  <c r="BO71" i="1" s="1"/>
  <c r="BP72" i="1" s="1"/>
  <c r="BQ73" i="1" s="1"/>
  <c r="BR74" i="1" s="1"/>
  <c r="BS75" i="1" s="1"/>
  <c r="BT76" i="1" s="1"/>
  <c r="BU77" i="1" s="1"/>
  <c r="BV78" i="1" s="1"/>
  <c r="BW79" i="1" s="1"/>
  <c r="BX80" i="1" s="1"/>
  <c r="BY81" i="1" s="1"/>
  <c r="BZ82" i="1" s="1"/>
  <c r="CA83" i="1" s="1"/>
  <c r="CB84" i="1" s="1"/>
  <c r="CC85" i="1" s="1"/>
  <c r="CD86" i="1" s="1"/>
  <c r="CE87" i="1" s="1"/>
  <c r="CF88" i="1" s="1"/>
  <c r="CG89" i="1" s="1"/>
  <c r="CH90" i="1" s="1"/>
  <c r="AO44" i="1"/>
  <c r="AP45" i="1" s="1"/>
  <c r="AQ46" i="1" s="1"/>
  <c r="AR47" i="1" s="1"/>
  <c r="AS48" i="1" s="1"/>
  <c r="AT49" i="1" s="1"/>
  <c r="AU50" i="1" s="1"/>
  <c r="AV51" i="1" s="1"/>
  <c r="AW52" i="1" s="1"/>
  <c r="AX53" i="1" s="1"/>
  <c r="AY54" i="1" s="1"/>
  <c r="AZ55" i="1" s="1"/>
  <c r="BA56" i="1" s="1"/>
  <c r="BB57" i="1" s="1"/>
  <c r="BC58" i="1" s="1"/>
  <c r="BD59" i="1" s="1"/>
  <c r="BE60" i="1" s="1"/>
  <c r="BF61" i="1" s="1"/>
  <c r="BG62" i="1" s="1"/>
  <c r="BH63" i="1" s="1"/>
  <c r="BI64" i="1" s="1"/>
  <c r="BJ65" i="1" s="1"/>
  <c r="BK66" i="1" s="1"/>
  <c r="BL67" i="1" s="1"/>
  <c r="BM68" i="1" s="1"/>
  <c r="BN69" i="1" s="1"/>
  <c r="BO70" i="1" s="1"/>
  <c r="BP71" i="1" s="1"/>
  <c r="BQ72" i="1" s="1"/>
  <c r="BR73" i="1" s="1"/>
  <c r="BS74" i="1" s="1"/>
  <c r="BT75" i="1" s="1"/>
  <c r="BU76" i="1" s="1"/>
  <c r="BV77" i="1" s="1"/>
  <c r="BW78" i="1" s="1"/>
  <c r="BX79" i="1" s="1"/>
  <c r="BY80" i="1" s="1"/>
  <c r="BZ81" i="1" s="1"/>
  <c r="CA82" i="1" s="1"/>
  <c r="CB83" i="1" s="1"/>
  <c r="CC84" i="1" s="1"/>
  <c r="CD85" i="1" s="1"/>
  <c r="CE86" i="1" s="1"/>
  <c r="CF87" i="1" s="1"/>
  <c r="CG88" i="1" s="1"/>
  <c r="CH89" i="1" s="1"/>
  <c r="AP44" i="1"/>
  <c r="AQ45" i="1" s="1"/>
  <c r="AR46" i="1" s="1"/>
  <c r="AS47" i="1" s="1"/>
  <c r="AT48" i="1" s="1"/>
  <c r="AU49" i="1" s="1"/>
  <c r="AV50" i="1" s="1"/>
  <c r="AW51" i="1" s="1"/>
  <c r="AX52" i="1" s="1"/>
  <c r="AY53" i="1" s="1"/>
  <c r="AZ54" i="1" s="1"/>
  <c r="BA55" i="1" s="1"/>
  <c r="BB56" i="1" s="1"/>
  <c r="BC57" i="1" s="1"/>
  <c r="BD58" i="1" s="1"/>
  <c r="BE59" i="1" s="1"/>
  <c r="BF60" i="1" s="1"/>
  <c r="BG61" i="1" s="1"/>
  <c r="BH62" i="1" s="1"/>
  <c r="BI63" i="1" s="1"/>
  <c r="BJ64" i="1" s="1"/>
  <c r="BK65" i="1" s="1"/>
  <c r="BL66" i="1" s="1"/>
  <c r="BM67" i="1" s="1"/>
  <c r="BN68" i="1" s="1"/>
  <c r="BO69" i="1" s="1"/>
  <c r="BP70" i="1" s="1"/>
  <c r="BQ71" i="1" s="1"/>
  <c r="BR72" i="1" s="1"/>
  <c r="BS73" i="1" s="1"/>
  <c r="BT74" i="1" s="1"/>
  <c r="BU75" i="1" s="1"/>
  <c r="BV76" i="1" s="1"/>
  <c r="BW77" i="1" s="1"/>
  <c r="BX78" i="1" s="1"/>
  <c r="BY79" i="1" s="1"/>
  <c r="BZ80" i="1" s="1"/>
  <c r="CA81" i="1" s="1"/>
  <c r="CB82" i="1" s="1"/>
  <c r="CC83" i="1" s="1"/>
  <c r="CD84" i="1" s="1"/>
  <c r="CE85" i="1" s="1"/>
  <c r="CF86" i="1" s="1"/>
  <c r="CG87" i="1" s="1"/>
  <c r="CH88" i="1" s="1"/>
  <c r="AQ44" i="1"/>
  <c r="AR45" i="1" s="1"/>
  <c r="AS46" i="1" s="1"/>
  <c r="AT47" i="1" s="1"/>
  <c r="AU48" i="1" s="1"/>
  <c r="AV49" i="1" s="1"/>
  <c r="AW50" i="1" s="1"/>
  <c r="AX51" i="1" s="1"/>
  <c r="AY52" i="1" s="1"/>
  <c r="AZ53" i="1" s="1"/>
  <c r="BA54" i="1" s="1"/>
  <c r="BB55" i="1" s="1"/>
  <c r="BC56" i="1" s="1"/>
  <c r="BD57" i="1" s="1"/>
  <c r="BE58" i="1" s="1"/>
  <c r="BF59" i="1" s="1"/>
  <c r="BG60" i="1" s="1"/>
  <c r="BH61" i="1" s="1"/>
  <c r="BI62" i="1" s="1"/>
  <c r="BJ63" i="1" s="1"/>
  <c r="BK64" i="1" s="1"/>
  <c r="BL65" i="1" s="1"/>
  <c r="BM66" i="1" s="1"/>
  <c r="BN67" i="1" s="1"/>
  <c r="BO68" i="1" s="1"/>
  <c r="BP69" i="1" s="1"/>
  <c r="BQ70" i="1" s="1"/>
  <c r="BR71" i="1" s="1"/>
  <c r="BS72" i="1" s="1"/>
  <c r="BT73" i="1" s="1"/>
  <c r="BU74" i="1" s="1"/>
  <c r="BV75" i="1" s="1"/>
  <c r="BW76" i="1" s="1"/>
  <c r="BX77" i="1" s="1"/>
  <c r="BY78" i="1" s="1"/>
  <c r="BZ79" i="1" s="1"/>
  <c r="CA80" i="1" s="1"/>
  <c r="CB81" i="1" s="1"/>
  <c r="CC82" i="1" s="1"/>
  <c r="CD83" i="1" s="1"/>
  <c r="CE84" i="1" s="1"/>
  <c r="CF85" i="1" s="1"/>
  <c r="CG86" i="1" s="1"/>
  <c r="CH87" i="1" s="1"/>
  <c r="AG43" i="1"/>
  <c r="AH44" i="1" s="1"/>
  <c r="AI45" i="1" s="1"/>
  <c r="AJ46" i="1" s="1"/>
  <c r="AK47" i="1" s="1"/>
  <c r="AL48" i="1" s="1"/>
  <c r="AM49" i="1" s="1"/>
  <c r="AN50" i="1" s="1"/>
  <c r="AO51" i="1" s="1"/>
  <c r="AP52" i="1" s="1"/>
  <c r="AQ53" i="1" s="1"/>
  <c r="AR54" i="1" s="1"/>
  <c r="AS55" i="1" s="1"/>
  <c r="AT56" i="1" s="1"/>
  <c r="AU57" i="1" s="1"/>
  <c r="AV58" i="1" s="1"/>
  <c r="AW59" i="1" s="1"/>
  <c r="AX60" i="1" s="1"/>
  <c r="AY61" i="1" s="1"/>
  <c r="AZ62" i="1" s="1"/>
  <c r="BA63" i="1" s="1"/>
  <c r="BB64" i="1" s="1"/>
  <c r="BC65" i="1" s="1"/>
  <c r="BD66" i="1" s="1"/>
  <c r="BE67" i="1" s="1"/>
  <c r="BF68" i="1" s="1"/>
  <c r="BG69" i="1" s="1"/>
  <c r="BH70" i="1" s="1"/>
  <c r="BI71" i="1" s="1"/>
  <c r="BJ72" i="1" s="1"/>
  <c r="BK73" i="1" s="1"/>
  <c r="BL74" i="1" s="1"/>
  <c r="BM75" i="1" s="1"/>
  <c r="BN76" i="1" s="1"/>
  <c r="BO77" i="1" s="1"/>
  <c r="BP78" i="1" s="1"/>
  <c r="BQ79" i="1" s="1"/>
  <c r="BR80" i="1" s="1"/>
  <c r="BS81" i="1" s="1"/>
  <c r="BT82" i="1" s="1"/>
  <c r="BU83" i="1" s="1"/>
  <c r="BV84" i="1" s="1"/>
  <c r="BW85" i="1" s="1"/>
  <c r="BX86" i="1" s="1"/>
  <c r="BY87" i="1" s="1"/>
  <c r="BZ88" i="1" s="1"/>
  <c r="CA89" i="1" s="1"/>
  <c r="CB90" i="1" s="1"/>
  <c r="CC91" i="1" s="1"/>
  <c r="CD92" i="1" s="1"/>
  <c r="CE93" i="1" s="1"/>
  <c r="CF94" i="1" s="1"/>
  <c r="CG95" i="1" s="1"/>
  <c r="CH96" i="1" s="1"/>
  <c r="AH43" i="1"/>
  <c r="AI44" i="1" s="1"/>
  <c r="AJ45" i="1" s="1"/>
  <c r="AK46" i="1" s="1"/>
  <c r="AL47" i="1" s="1"/>
  <c r="AM48" i="1" s="1"/>
  <c r="AN49" i="1" s="1"/>
  <c r="AO50" i="1" s="1"/>
  <c r="AP51" i="1" s="1"/>
  <c r="AQ52" i="1" s="1"/>
  <c r="AR53" i="1" s="1"/>
  <c r="AS54" i="1" s="1"/>
  <c r="AT55" i="1" s="1"/>
  <c r="AU56" i="1" s="1"/>
  <c r="AV57" i="1" s="1"/>
  <c r="AW58" i="1" s="1"/>
  <c r="AX59" i="1" s="1"/>
  <c r="AY60" i="1" s="1"/>
  <c r="AZ61" i="1" s="1"/>
  <c r="BA62" i="1" s="1"/>
  <c r="BB63" i="1" s="1"/>
  <c r="BC64" i="1" s="1"/>
  <c r="BD65" i="1" s="1"/>
  <c r="BE66" i="1" s="1"/>
  <c r="BF67" i="1" s="1"/>
  <c r="BG68" i="1" s="1"/>
  <c r="BH69" i="1" s="1"/>
  <c r="BI70" i="1" s="1"/>
  <c r="BJ71" i="1" s="1"/>
  <c r="BK72" i="1" s="1"/>
  <c r="BL73" i="1" s="1"/>
  <c r="BM74" i="1" s="1"/>
  <c r="BN75" i="1" s="1"/>
  <c r="BO76" i="1" s="1"/>
  <c r="BP77" i="1" s="1"/>
  <c r="BQ78" i="1" s="1"/>
  <c r="BR79" i="1" s="1"/>
  <c r="BS80" i="1" s="1"/>
  <c r="BT81" i="1" s="1"/>
  <c r="BU82" i="1" s="1"/>
  <c r="BV83" i="1" s="1"/>
  <c r="BW84" i="1" s="1"/>
  <c r="BX85" i="1" s="1"/>
  <c r="BY86" i="1" s="1"/>
  <c r="BZ87" i="1" s="1"/>
  <c r="CA88" i="1" s="1"/>
  <c r="CB89" i="1" s="1"/>
  <c r="CC90" i="1" s="1"/>
  <c r="CD91" i="1" s="1"/>
  <c r="CE92" i="1" s="1"/>
  <c r="CF93" i="1" s="1"/>
  <c r="CG94" i="1" s="1"/>
  <c r="CH95" i="1" s="1"/>
  <c r="AI43" i="1"/>
  <c r="AJ44" i="1" s="1"/>
  <c r="AK45" i="1" s="1"/>
  <c r="AL46" i="1" s="1"/>
  <c r="AM47" i="1" s="1"/>
  <c r="AN48" i="1" s="1"/>
  <c r="AO49" i="1" s="1"/>
  <c r="AP50" i="1" s="1"/>
  <c r="AQ51" i="1" s="1"/>
  <c r="AR52" i="1" s="1"/>
  <c r="AS53" i="1" s="1"/>
  <c r="AT54" i="1" s="1"/>
  <c r="AU55" i="1" s="1"/>
  <c r="AV56" i="1" s="1"/>
  <c r="AW57" i="1" s="1"/>
  <c r="AX58" i="1" s="1"/>
  <c r="AY59" i="1" s="1"/>
  <c r="AZ60" i="1" s="1"/>
  <c r="BA61" i="1" s="1"/>
  <c r="BB62" i="1" s="1"/>
  <c r="BC63" i="1" s="1"/>
  <c r="BD64" i="1" s="1"/>
  <c r="BE65" i="1" s="1"/>
  <c r="BF66" i="1" s="1"/>
  <c r="BG67" i="1" s="1"/>
  <c r="BH68" i="1" s="1"/>
  <c r="BI69" i="1" s="1"/>
  <c r="BJ70" i="1" s="1"/>
  <c r="BK71" i="1" s="1"/>
  <c r="BL72" i="1" s="1"/>
  <c r="BM73" i="1" s="1"/>
  <c r="BN74" i="1" s="1"/>
  <c r="BO75" i="1" s="1"/>
  <c r="BP76" i="1" s="1"/>
  <c r="BQ77" i="1" s="1"/>
  <c r="BR78" i="1" s="1"/>
  <c r="BS79" i="1" s="1"/>
  <c r="BT80" i="1" s="1"/>
  <c r="BU81" i="1" s="1"/>
  <c r="BV82" i="1" s="1"/>
  <c r="BW83" i="1" s="1"/>
  <c r="BX84" i="1" s="1"/>
  <c r="BY85" i="1" s="1"/>
  <c r="BZ86" i="1" s="1"/>
  <c r="CA87" i="1" s="1"/>
  <c r="CB88" i="1" s="1"/>
  <c r="CC89" i="1" s="1"/>
  <c r="CD90" i="1" s="1"/>
  <c r="CE91" i="1" s="1"/>
  <c r="CF92" i="1" s="1"/>
  <c r="CG93" i="1" s="1"/>
  <c r="CH94" i="1" s="1"/>
  <c r="AJ43" i="1"/>
  <c r="AK44" i="1" s="1"/>
  <c r="AL45" i="1" s="1"/>
  <c r="AM46" i="1" s="1"/>
  <c r="AN47" i="1" s="1"/>
  <c r="AO48" i="1" s="1"/>
  <c r="AP49" i="1" s="1"/>
  <c r="AQ50" i="1" s="1"/>
  <c r="AR51" i="1" s="1"/>
  <c r="AS52" i="1" s="1"/>
  <c r="AT53" i="1" s="1"/>
  <c r="AU54" i="1" s="1"/>
  <c r="AV55" i="1" s="1"/>
  <c r="AW56" i="1" s="1"/>
  <c r="AX57" i="1" s="1"/>
  <c r="AY58" i="1" s="1"/>
  <c r="AZ59" i="1" s="1"/>
  <c r="BA60" i="1" s="1"/>
  <c r="BB61" i="1" s="1"/>
  <c r="BC62" i="1" s="1"/>
  <c r="BD63" i="1" s="1"/>
  <c r="BE64" i="1" s="1"/>
  <c r="BF65" i="1" s="1"/>
  <c r="BG66" i="1" s="1"/>
  <c r="BH67" i="1" s="1"/>
  <c r="BI68" i="1" s="1"/>
  <c r="BJ69" i="1" s="1"/>
  <c r="BK70" i="1" s="1"/>
  <c r="BL71" i="1" s="1"/>
  <c r="BM72" i="1" s="1"/>
  <c r="BN73" i="1" s="1"/>
  <c r="BO74" i="1" s="1"/>
  <c r="BP75" i="1" s="1"/>
  <c r="BQ76" i="1" s="1"/>
  <c r="BR77" i="1" s="1"/>
  <c r="BS78" i="1" s="1"/>
  <c r="BT79" i="1" s="1"/>
  <c r="BU80" i="1" s="1"/>
  <c r="BV81" i="1" s="1"/>
  <c r="BW82" i="1" s="1"/>
  <c r="BX83" i="1" s="1"/>
  <c r="BY84" i="1" s="1"/>
  <c r="BZ85" i="1" s="1"/>
  <c r="CA86" i="1" s="1"/>
  <c r="CB87" i="1" s="1"/>
  <c r="CC88" i="1" s="1"/>
  <c r="CD89" i="1" s="1"/>
  <c r="CE90" i="1" s="1"/>
  <c r="CF91" i="1" s="1"/>
  <c r="CG92" i="1" s="1"/>
  <c r="CH93" i="1" s="1"/>
  <c r="AK43" i="1"/>
  <c r="AL44" i="1" s="1"/>
  <c r="AM45" i="1" s="1"/>
  <c r="AN46" i="1" s="1"/>
  <c r="AO47" i="1" s="1"/>
  <c r="AP48" i="1" s="1"/>
  <c r="AQ49" i="1" s="1"/>
  <c r="AR50" i="1" s="1"/>
  <c r="AS51" i="1" s="1"/>
  <c r="AT52" i="1" s="1"/>
  <c r="AU53" i="1" s="1"/>
  <c r="AV54" i="1" s="1"/>
  <c r="AW55" i="1" s="1"/>
  <c r="AX56" i="1" s="1"/>
  <c r="AY57" i="1" s="1"/>
  <c r="AZ58" i="1" s="1"/>
  <c r="BA59" i="1" s="1"/>
  <c r="BB60" i="1" s="1"/>
  <c r="BC61" i="1" s="1"/>
  <c r="BD62" i="1" s="1"/>
  <c r="BE63" i="1" s="1"/>
  <c r="BF64" i="1" s="1"/>
  <c r="BG65" i="1" s="1"/>
  <c r="BH66" i="1" s="1"/>
  <c r="BI67" i="1" s="1"/>
  <c r="BJ68" i="1" s="1"/>
  <c r="BK69" i="1" s="1"/>
  <c r="BL70" i="1" s="1"/>
  <c r="BM71" i="1" s="1"/>
  <c r="BN72" i="1" s="1"/>
  <c r="BO73" i="1" s="1"/>
  <c r="BP74" i="1" s="1"/>
  <c r="BQ75" i="1" s="1"/>
  <c r="BR76" i="1" s="1"/>
  <c r="BS77" i="1" s="1"/>
  <c r="BT78" i="1" s="1"/>
  <c r="BU79" i="1" s="1"/>
  <c r="BV80" i="1" s="1"/>
  <c r="BW81" i="1" s="1"/>
  <c r="BX82" i="1" s="1"/>
  <c r="BY83" i="1" s="1"/>
  <c r="BZ84" i="1" s="1"/>
  <c r="CA85" i="1" s="1"/>
  <c r="CB86" i="1" s="1"/>
  <c r="CC87" i="1" s="1"/>
  <c r="CD88" i="1" s="1"/>
  <c r="CE89" i="1" s="1"/>
  <c r="CF90" i="1" s="1"/>
  <c r="CG91" i="1" s="1"/>
  <c r="CH92" i="1" s="1"/>
  <c r="AL43" i="1"/>
  <c r="AM44" i="1" s="1"/>
  <c r="AN45" i="1" s="1"/>
  <c r="AO46" i="1" s="1"/>
  <c r="AP47" i="1" s="1"/>
  <c r="AQ48" i="1" s="1"/>
  <c r="AR49" i="1" s="1"/>
  <c r="AS50" i="1" s="1"/>
  <c r="AT51" i="1" s="1"/>
  <c r="AU52" i="1" s="1"/>
  <c r="AV53" i="1" s="1"/>
  <c r="AW54" i="1" s="1"/>
  <c r="AX55" i="1" s="1"/>
  <c r="AY56" i="1" s="1"/>
  <c r="AZ57" i="1" s="1"/>
  <c r="BA58" i="1" s="1"/>
  <c r="BB59" i="1" s="1"/>
  <c r="BC60" i="1" s="1"/>
  <c r="BD61" i="1" s="1"/>
  <c r="BE62" i="1" s="1"/>
  <c r="BF63" i="1" s="1"/>
  <c r="BG64" i="1" s="1"/>
  <c r="BH65" i="1" s="1"/>
  <c r="BI66" i="1" s="1"/>
  <c r="BJ67" i="1" s="1"/>
  <c r="BK68" i="1" s="1"/>
  <c r="BL69" i="1" s="1"/>
  <c r="BM70" i="1" s="1"/>
  <c r="BN71" i="1" s="1"/>
  <c r="BO72" i="1" s="1"/>
  <c r="BP73" i="1" s="1"/>
  <c r="BQ74" i="1" s="1"/>
  <c r="BR75" i="1" s="1"/>
  <c r="BS76" i="1" s="1"/>
  <c r="BT77" i="1" s="1"/>
  <c r="BU78" i="1" s="1"/>
  <c r="BV79" i="1" s="1"/>
  <c r="BW80" i="1" s="1"/>
  <c r="BX81" i="1" s="1"/>
  <c r="BY82" i="1" s="1"/>
  <c r="BZ83" i="1" s="1"/>
  <c r="CA84" i="1" s="1"/>
  <c r="CB85" i="1" s="1"/>
  <c r="CC86" i="1" s="1"/>
  <c r="CD87" i="1" s="1"/>
  <c r="CE88" i="1" s="1"/>
  <c r="CF89" i="1" s="1"/>
  <c r="CG90" i="1" s="1"/>
  <c r="CH91" i="1" s="1"/>
  <c r="AE41" i="1"/>
  <c r="E18" i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C93" i="1"/>
  <c r="C94" i="1"/>
  <c r="C95" i="1"/>
  <c r="C96" i="1"/>
  <c r="C97" i="1"/>
  <c r="C85" i="1"/>
  <c r="C86" i="1"/>
  <c r="C87" i="1"/>
  <c r="C88" i="1"/>
  <c r="C89" i="1"/>
  <c r="C90" i="1"/>
  <c r="C91" i="1"/>
  <c r="C92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17" i="1"/>
  <c r="G18" i="1"/>
  <c r="H19" i="1" s="1"/>
  <c r="I20" i="1" s="1"/>
  <c r="J21" i="1" s="1"/>
  <c r="K22" i="1" s="1"/>
  <c r="L23" i="1" s="1"/>
  <c r="M24" i="1" s="1"/>
  <c r="N25" i="1" s="1"/>
  <c r="O26" i="1" s="1"/>
  <c r="P27" i="1" s="1"/>
  <c r="Q28" i="1" s="1"/>
  <c r="R29" i="1" s="1"/>
  <c r="S30" i="1" s="1"/>
  <c r="T31" i="1" s="1"/>
  <c r="U32" i="1" s="1"/>
  <c r="V33" i="1" s="1"/>
  <c r="W34" i="1" s="1"/>
  <c r="X35" i="1" s="1"/>
  <c r="Y36" i="1" s="1"/>
  <c r="Z37" i="1" s="1"/>
  <c r="AA38" i="1" s="1"/>
  <c r="AB39" i="1" s="1"/>
  <c r="AC40" i="1" s="1"/>
  <c r="AD41" i="1" s="1"/>
  <c r="AE42" i="1" s="1"/>
  <c r="AF43" i="1" s="1"/>
  <c r="AG44" i="1" s="1"/>
  <c r="AH45" i="1" s="1"/>
  <c r="AI46" i="1" s="1"/>
  <c r="AJ47" i="1" s="1"/>
  <c r="AK48" i="1" s="1"/>
  <c r="AL49" i="1" s="1"/>
  <c r="AM50" i="1" s="1"/>
  <c r="AN51" i="1" s="1"/>
  <c r="AO52" i="1" s="1"/>
  <c r="AP53" i="1" s="1"/>
  <c r="AQ54" i="1" s="1"/>
  <c r="AR55" i="1" s="1"/>
  <c r="AS56" i="1" s="1"/>
  <c r="AT57" i="1" s="1"/>
  <c r="AU58" i="1" s="1"/>
  <c r="AV59" i="1" s="1"/>
  <c r="AW60" i="1" s="1"/>
  <c r="AX61" i="1" s="1"/>
  <c r="AY62" i="1" s="1"/>
  <c r="AZ63" i="1" s="1"/>
  <c r="BA64" i="1" s="1"/>
  <c r="BB65" i="1" s="1"/>
  <c r="BC66" i="1" s="1"/>
  <c r="BD67" i="1" s="1"/>
  <c r="BE68" i="1" s="1"/>
  <c r="BF69" i="1" s="1"/>
  <c r="BG70" i="1" s="1"/>
  <c r="BH71" i="1" s="1"/>
  <c r="BI72" i="1" s="1"/>
  <c r="BJ73" i="1" s="1"/>
  <c r="BK74" i="1" s="1"/>
  <c r="BL75" i="1" s="1"/>
  <c r="BM76" i="1" s="1"/>
  <c r="BN77" i="1" s="1"/>
  <c r="BO78" i="1" s="1"/>
  <c r="BP79" i="1" s="1"/>
  <c r="BQ80" i="1" s="1"/>
  <c r="BR81" i="1" s="1"/>
  <c r="BS82" i="1" s="1"/>
  <c r="BT83" i="1" s="1"/>
  <c r="BU84" i="1" s="1"/>
  <c r="BV85" i="1" s="1"/>
  <c r="BW86" i="1" s="1"/>
  <c r="BX87" i="1" s="1"/>
  <c r="BY88" i="1" s="1"/>
  <c r="BZ89" i="1" s="1"/>
  <c r="CA90" i="1" s="1"/>
  <c r="CB91" i="1" s="1"/>
  <c r="CC92" i="1" s="1"/>
  <c r="CD93" i="1" s="1"/>
  <c r="CE94" i="1" s="1"/>
  <c r="CF95" i="1" s="1"/>
  <c r="CG96" i="1" s="1"/>
  <c r="CH97" i="1" s="1"/>
  <c r="H18" i="1"/>
  <c r="I19" i="1" s="1"/>
  <c r="J20" i="1" s="1"/>
  <c r="K21" i="1" s="1"/>
  <c r="L22" i="1" s="1"/>
  <c r="M23" i="1" s="1"/>
  <c r="N24" i="1" s="1"/>
  <c r="O25" i="1" s="1"/>
  <c r="P26" i="1" s="1"/>
  <c r="Q27" i="1" s="1"/>
  <c r="R28" i="1" s="1"/>
  <c r="S29" i="1" s="1"/>
  <c r="T30" i="1" s="1"/>
  <c r="U31" i="1" s="1"/>
  <c r="V32" i="1" s="1"/>
  <c r="W33" i="1" s="1"/>
  <c r="X34" i="1" s="1"/>
  <c r="Y35" i="1" s="1"/>
  <c r="Z36" i="1" s="1"/>
  <c r="AA37" i="1" s="1"/>
  <c r="AB38" i="1" s="1"/>
  <c r="I18" i="1"/>
  <c r="J19" i="1" s="1"/>
  <c r="K20" i="1" s="1"/>
  <c r="L21" i="1" s="1"/>
  <c r="M22" i="1" s="1"/>
  <c r="N23" i="1" s="1"/>
  <c r="O24" i="1" s="1"/>
  <c r="P25" i="1" s="1"/>
  <c r="Q26" i="1" s="1"/>
  <c r="R27" i="1" s="1"/>
  <c r="S28" i="1" s="1"/>
  <c r="T29" i="1" s="1"/>
  <c r="U30" i="1" s="1"/>
  <c r="V31" i="1" s="1"/>
  <c r="W32" i="1" s="1"/>
  <c r="X33" i="1" s="1"/>
  <c r="Y34" i="1" s="1"/>
  <c r="Z35" i="1" s="1"/>
  <c r="AA36" i="1" s="1"/>
  <c r="AB37" i="1" s="1"/>
  <c r="J18" i="1"/>
  <c r="K19" i="1" s="1"/>
  <c r="L20" i="1" s="1"/>
  <c r="M21" i="1" s="1"/>
  <c r="K18" i="1"/>
  <c r="L19" i="1" s="1"/>
  <c r="M20" i="1" s="1"/>
  <c r="N21" i="1" s="1"/>
  <c r="O22" i="1" s="1"/>
  <c r="P23" i="1" s="1"/>
  <c r="Q24" i="1" s="1"/>
  <c r="R25" i="1" s="1"/>
  <c r="S26" i="1" s="1"/>
  <c r="T27" i="1" s="1"/>
  <c r="U28" i="1" s="1"/>
  <c r="V29" i="1" s="1"/>
  <c r="W30" i="1" s="1"/>
  <c r="X31" i="1" s="1"/>
  <c r="Y32" i="1" s="1"/>
  <c r="Z33" i="1" s="1"/>
  <c r="AA34" i="1" s="1"/>
  <c r="AB35" i="1" s="1"/>
  <c r="L18" i="1"/>
  <c r="M19" i="1" s="1"/>
  <c r="N20" i="1" s="1"/>
  <c r="O21" i="1" s="1"/>
  <c r="P22" i="1" s="1"/>
  <c r="Q23" i="1" s="1"/>
  <c r="R24" i="1" s="1"/>
  <c r="S25" i="1" s="1"/>
  <c r="T26" i="1" s="1"/>
  <c r="U27" i="1" s="1"/>
  <c r="V28" i="1" s="1"/>
  <c r="W29" i="1" s="1"/>
  <c r="X30" i="1" s="1"/>
  <c r="Y31" i="1" s="1"/>
  <c r="Z32" i="1" s="1"/>
  <c r="AA33" i="1" s="1"/>
  <c r="AB34" i="1" s="1"/>
  <c r="M18" i="1"/>
  <c r="N19" i="1" s="1"/>
  <c r="O20" i="1" s="1"/>
  <c r="P21" i="1" s="1"/>
  <c r="Q22" i="1" s="1"/>
  <c r="R23" i="1" s="1"/>
  <c r="S24" i="1" s="1"/>
  <c r="T25" i="1" s="1"/>
  <c r="U26" i="1" s="1"/>
  <c r="V27" i="1" s="1"/>
  <c r="W28" i="1" s="1"/>
  <c r="X29" i="1" s="1"/>
  <c r="Y30" i="1" s="1"/>
  <c r="Z31" i="1" s="1"/>
  <c r="AA32" i="1" s="1"/>
  <c r="AB33" i="1" s="1"/>
  <c r="N18" i="1"/>
  <c r="O19" i="1" s="1"/>
  <c r="P20" i="1" s="1"/>
  <c r="Q21" i="1" s="1"/>
  <c r="R22" i="1" s="1"/>
  <c r="S23" i="1" s="1"/>
  <c r="T24" i="1" s="1"/>
  <c r="U25" i="1" s="1"/>
  <c r="V26" i="1" s="1"/>
  <c r="W27" i="1" s="1"/>
  <c r="X28" i="1" s="1"/>
  <c r="Y29" i="1" s="1"/>
  <c r="Z30" i="1" s="1"/>
  <c r="AA31" i="1" s="1"/>
  <c r="AB32" i="1" s="1"/>
  <c r="O18" i="1"/>
  <c r="P19" i="1" s="1"/>
  <c r="Q20" i="1" s="1"/>
  <c r="R21" i="1" s="1"/>
  <c r="S22" i="1" s="1"/>
  <c r="T23" i="1" s="1"/>
  <c r="U24" i="1" s="1"/>
  <c r="V25" i="1" s="1"/>
  <c r="W26" i="1" s="1"/>
  <c r="X27" i="1" s="1"/>
  <c r="Y28" i="1" s="1"/>
  <c r="Z29" i="1" s="1"/>
  <c r="AA30" i="1" s="1"/>
  <c r="AB31" i="1" s="1"/>
  <c r="P18" i="1"/>
  <c r="Q19" i="1" s="1"/>
  <c r="R20" i="1" s="1"/>
  <c r="Q18" i="1"/>
  <c r="R19" i="1" s="1"/>
  <c r="S20" i="1" s="1"/>
  <c r="T21" i="1" s="1"/>
  <c r="U22" i="1" s="1"/>
  <c r="V23" i="1" s="1"/>
  <c r="W24" i="1" s="1"/>
  <c r="X25" i="1" s="1"/>
  <c r="Y26" i="1" s="1"/>
  <c r="Z27" i="1" s="1"/>
  <c r="AA28" i="1" s="1"/>
  <c r="AB29" i="1" s="1"/>
  <c r="R18" i="1"/>
  <c r="S19" i="1" s="1"/>
  <c r="T20" i="1" s="1"/>
  <c r="U21" i="1" s="1"/>
  <c r="V22" i="1" s="1"/>
  <c r="W23" i="1" s="1"/>
  <c r="X24" i="1" s="1"/>
  <c r="Y25" i="1" s="1"/>
  <c r="Z26" i="1" s="1"/>
  <c r="AA27" i="1" s="1"/>
  <c r="AB28" i="1" s="1"/>
  <c r="S18" i="1"/>
  <c r="T19" i="1" s="1"/>
  <c r="U20" i="1" s="1"/>
  <c r="V21" i="1" s="1"/>
  <c r="W22" i="1" s="1"/>
  <c r="X23" i="1" s="1"/>
  <c r="Y24" i="1" s="1"/>
  <c r="Z25" i="1" s="1"/>
  <c r="AA26" i="1" s="1"/>
  <c r="AB27" i="1" s="1"/>
  <c r="T18" i="1"/>
  <c r="U19" i="1" s="1"/>
  <c r="V20" i="1" s="1"/>
  <c r="W21" i="1" s="1"/>
  <c r="X22" i="1" s="1"/>
  <c r="Y23" i="1" s="1"/>
  <c r="Z24" i="1" s="1"/>
  <c r="AA25" i="1" s="1"/>
  <c r="AB26" i="1" s="1"/>
  <c r="U18" i="1"/>
  <c r="V19" i="1" s="1"/>
  <c r="W20" i="1" s="1"/>
  <c r="X21" i="1" s="1"/>
  <c r="Y22" i="1" s="1"/>
  <c r="Z23" i="1" s="1"/>
  <c r="AA24" i="1" s="1"/>
  <c r="AB25" i="1" s="1"/>
  <c r="V18" i="1"/>
  <c r="W19" i="1" s="1"/>
  <c r="X20" i="1" s="1"/>
  <c r="Y21" i="1" s="1"/>
  <c r="Z22" i="1" s="1"/>
  <c r="AA23" i="1" s="1"/>
  <c r="AB24" i="1" s="1"/>
  <c r="W18" i="1"/>
  <c r="X19" i="1" s="1"/>
  <c r="Y20" i="1" s="1"/>
  <c r="Z21" i="1" s="1"/>
  <c r="AA22" i="1" s="1"/>
  <c r="AB23" i="1" s="1"/>
  <c r="X18" i="1"/>
  <c r="Y19" i="1" s="1"/>
  <c r="Z20" i="1" s="1"/>
  <c r="AA21" i="1" s="1"/>
  <c r="AB22" i="1" s="1"/>
  <c r="Y18" i="1"/>
  <c r="Z19" i="1" s="1"/>
  <c r="AA20" i="1" s="1"/>
  <c r="AB21" i="1" s="1"/>
  <c r="Z18" i="1"/>
  <c r="AA19" i="1" s="1"/>
  <c r="AB20" i="1" s="1"/>
  <c r="AA18" i="1"/>
  <c r="AB19" i="1" s="1"/>
  <c r="AB18" i="1"/>
  <c r="F18" i="1"/>
  <c r="G19" i="1" s="1"/>
  <c r="AD105" i="1" l="1"/>
  <c r="AH104" i="1" s="1"/>
  <c r="G8" i="2"/>
  <c r="I4" i="2"/>
  <c r="I8" i="2"/>
  <c r="B10" i="2"/>
  <c r="G10" i="2" s="1"/>
  <c r="F102" i="1"/>
  <c r="H101" i="1"/>
  <c r="G102" i="1"/>
  <c r="B18" i="1"/>
  <c r="S21" i="1"/>
  <c r="T22" i="1" s="1"/>
  <c r="U23" i="1" s="1"/>
  <c r="V24" i="1" s="1"/>
  <c r="W25" i="1" s="1"/>
  <c r="X26" i="1" s="1"/>
  <c r="Y27" i="1" s="1"/>
  <c r="Z28" i="1" s="1"/>
  <c r="AA29" i="1" s="1"/>
  <c r="AB30" i="1" s="1"/>
  <c r="E35" i="1"/>
  <c r="F19" i="1"/>
  <c r="B19" i="1" s="1"/>
  <c r="H20" i="1"/>
  <c r="N22" i="1"/>
  <c r="O23" i="1" s="1"/>
  <c r="P24" i="1" s="1"/>
  <c r="Q25" i="1" s="1"/>
  <c r="R26" i="1" s="1"/>
  <c r="S27" i="1" s="1"/>
  <c r="J108" i="1" l="1"/>
  <c r="L4" i="2"/>
  <c r="M4" i="2" s="1"/>
  <c r="AD103" i="1"/>
  <c r="K8" i="2"/>
  <c r="I9" i="2"/>
  <c r="B11" i="2"/>
  <c r="G11" i="2" s="1"/>
  <c r="I101" i="1"/>
  <c r="H102" i="1"/>
  <c r="G20" i="1"/>
  <c r="H21" i="1" s="1"/>
  <c r="E36" i="1"/>
  <c r="I21" i="1"/>
  <c r="F20" i="1"/>
  <c r="T28" i="1"/>
  <c r="AI104" i="1" l="1"/>
  <c r="G110" i="1"/>
  <c r="F111" i="1"/>
  <c r="B20" i="1"/>
  <c r="I10" i="2"/>
  <c r="K9" i="2"/>
  <c r="B12" i="2"/>
  <c r="G12" i="2" s="1"/>
  <c r="J101" i="1"/>
  <c r="I102" i="1"/>
  <c r="I22" i="1"/>
  <c r="J22" i="1"/>
  <c r="K23" i="1" s="1"/>
  <c r="L24" i="1" s="1"/>
  <c r="M25" i="1" s="1"/>
  <c r="N26" i="1" s="1"/>
  <c r="O27" i="1" s="1"/>
  <c r="P28" i="1" s="1"/>
  <c r="Q29" i="1" s="1"/>
  <c r="R30" i="1" s="1"/>
  <c r="S31" i="1" s="1"/>
  <c r="T32" i="1" s="1"/>
  <c r="U33" i="1" s="1"/>
  <c r="V34" i="1" s="1"/>
  <c r="W35" i="1" s="1"/>
  <c r="X36" i="1" s="1"/>
  <c r="Y37" i="1" s="1"/>
  <c r="Z38" i="1" s="1"/>
  <c r="AA39" i="1" s="1"/>
  <c r="AB40" i="1" s="1"/>
  <c r="AC41" i="1" s="1"/>
  <c r="AD42" i="1" s="1"/>
  <c r="AE43" i="1" s="1"/>
  <c r="AF44" i="1" s="1"/>
  <c r="AG45" i="1" s="1"/>
  <c r="AH46" i="1" s="1"/>
  <c r="AI47" i="1" s="1"/>
  <c r="AJ48" i="1" s="1"/>
  <c r="AK49" i="1" s="1"/>
  <c r="AL50" i="1" s="1"/>
  <c r="AM51" i="1" s="1"/>
  <c r="AN52" i="1" s="1"/>
  <c r="AO53" i="1" s="1"/>
  <c r="AP54" i="1" s="1"/>
  <c r="AQ55" i="1" s="1"/>
  <c r="AR56" i="1" s="1"/>
  <c r="AS57" i="1" s="1"/>
  <c r="AT58" i="1" s="1"/>
  <c r="AU59" i="1" s="1"/>
  <c r="AV60" i="1" s="1"/>
  <c r="AW61" i="1" s="1"/>
  <c r="AX62" i="1" s="1"/>
  <c r="AY63" i="1" s="1"/>
  <c r="AZ64" i="1" s="1"/>
  <c r="BA65" i="1" s="1"/>
  <c r="BB66" i="1" s="1"/>
  <c r="BC67" i="1" s="1"/>
  <c r="BD68" i="1" s="1"/>
  <c r="BE69" i="1" s="1"/>
  <c r="BF70" i="1" s="1"/>
  <c r="BG71" i="1" s="1"/>
  <c r="BH72" i="1" s="1"/>
  <c r="BI73" i="1" s="1"/>
  <c r="BJ74" i="1" s="1"/>
  <c r="BK75" i="1" s="1"/>
  <c r="BL76" i="1" s="1"/>
  <c r="BM77" i="1" s="1"/>
  <c r="BN78" i="1" s="1"/>
  <c r="BO79" i="1" s="1"/>
  <c r="BP80" i="1" s="1"/>
  <c r="BQ81" i="1" s="1"/>
  <c r="BR82" i="1" s="1"/>
  <c r="BS83" i="1" s="1"/>
  <c r="BT84" i="1" s="1"/>
  <c r="BU85" i="1" s="1"/>
  <c r="BV86" i="1" s="1"/>
  <c r="BW87" i="1" s="1"/>
  <c r="BX88" i="1" s="1"/>
  <c r="BY89" i="1" s="1"/>
  <c r="BZ90" i="1" s="1"/>
  <c r="CA91" i="1" s="1"/>
  <c r="CB92" i="1" s="1"/>
  <c r="CC93" i="1" s="1"/>
  <c r="CD94" i="1" s="1"/>
  <c r="CE95" i="1" s="1"/>
  <c r="CF96" i="1" s="1"/>
  <c r="CG97" i="1" s="1"/>
  <c r="E37" i="1"/>
  <c r="F21" i="1"/>
  <c r="G21" i="1"/>
  <c r="H22" i="1" s="1"/>
  <c r="U29" i="1"/>
  <c r="AJ104" i="1" l="1"/>
  <c r="AK104" i="1" s="1"/>
  <c r="AL104" i="1" s="1"/>
  <c r="AM104" i="1" s="1"/>
  <c r="AN104" i="1" s="1"/>
  <c r="AO104" i="1" s="1"/>
  <c r="AP104" i="1" s="1"/>
  <c r="AQ104" i="1" s="1"/>
  <c r="AR104" i="1" s="1"/>
  <c r="AS104" i="1" s="1"/>
  <c r="AT104" i="1" s="1"/>
  <c r="AU104" i="1" s="1"/>
  <c r="AV104" i="1" s="1"/>
  <c r="AW104" i="1" s="1"/>
  <c r="AX104" i="1" s="1"/>
  <c r="AY104" i="1" s="1"/>
  <c r="AZ104" i="1" s="1"/>
  <c r="BA104" i="1" s="1"/>
  <c r="BB104" i="1" s="1"/>
  <c r="BC104" i="1" s="1"/>
  <c r="BD104" i="1" s="1"/>
  <c r="BE104" i="1" s="1"/>
  <c r="BF104" i="1" s="1"/>
  <c r="BG104" i="1" s="1"/>
  <c r="BH104" i="1" s="1"/>
  <c r="BI104" i="1" s="1"/>
  <c r="F112" i="1"/>
  <c r="G111" i="1"/>
  <c r="H111" i="1"/>
  <c r="H110" i="1"/>
  <c r="I23" i="1"/>
  <c r="I11" i="2"/>
  <c r="K10" i="2"/>
  <c r="B13" i="2"/>
  <c r="G13" i="2" s="1"/>
  <c r="K101" i="1"/>
  <c r="J102" i="1"/>
  <c r="B21" i="1"/>
  <c r="J23" i="1"/>
  <c r="K24" i="1" s="1"/>
  <c r="L25" i="1" s="1"/>
  <c r="M26" i="1" s="1"/>
  <c r="N27" i="1" s="1"/>
  <c r="O28" i="1" s="1"/>
  <c r="P29" i="1" s="1"/>
  <c r="Q30" i="1" s="1"/>
  <c r="R31" i="1" s="1"/>
  <c r="S32" i="1" s="1"/>
  <c r="T33" i="1" s="1"/>
  <c r="U34" i="1" s="1"/>
  <c r="V35" i="1" s="1"/>
  <c r="W36" i="1" s="1"/>
  <c r="X37" i="1" s="1"/>
  <c r="Y38" i="1" s="1"/>
  <c r="Z39" i="1" s="1"/>
  <c r="AA40" i="1" s="1"/>
  <c r="AB41" i="1" s="1"/>
  <c r="AC42" i="1" s="1"/>
  <c r="AD43" i="1" s="1"/>
  <c r="AE44" i="1" s="1"/>
  <c r="AF45" i="1" s="1"/>
  <c r="AG46" i="1" s="1"/>
  <c r="AH47" i="1" s="1"/>
  <c r="AI48" i="1" s="1"/>
  <c r="AJ49" i="1" s="1"/>
  <c r="AK50" i="1" s="1"/>
  <c r="AL51" i="1" s="1"/>
  <c r="AM52" i="1" s="1"/>
  <c r="AN53" i="1" s="1"/>
  <c r="AO54" i="1" s="1"/>
  <c r="AP55" i="1" s="1"/>
  <c r="AQ56" i="1" s="1"/>
  <c r="AR57" i="1" s="1"/>
  <c r="AS58" i="1" s="1"/>
  <c r="AT59" i="1" s="1"/>
  <c r="AU60" i="1" s="1"/>
  <c r="AV61" i="1" s="1"/>
  <c r="AW62" i="1" s="1"/>
  <c r="AX63" i="1" s="1"/>
  <c r="AY64" i="1" s="1"/>
  <c r="AZ65" i="1" s="1"/>
  <c r="BA66" i="1" s="1"/>
  <c r="BB67" i="1" s="1"/>
  <c r="BC68" i="1" s="1"/>
  <c r="BD69" i="1" s="1"/>
  <c r="BE70" i="1" s="1"/>
  <c r="BF71" i="1" s="1"/>
  <c r="BG72" i="1" s="1"/>
  <c r="BH73" i="1" s="1"/>
  <c r="BI74" i="1" s="1"/>
  <c r="BJ75" i="1" s="1"/>
  <c r="BK76" i="1" s="1"/>
  <c r="BL77" i="1" s="1"/>
  <c r="BM78" i="1" s="1"/>
  <c r="BN79" i="1" s="1"/>
  <c r="BO80" i="1" s="1"/>
  <c r="BP81" i="1" s="1"/>
  <c r="BQ82" i="1" s="1"/>
  <c r="BR83" i="1" s="1"/>
  <c r="BS84" i="1" s="1"/>
  <c r="BT85" i="1" s="1"/>
  <c r="BU86" i="1" s="1"/>
  <c r="BV87" i="1" s="1"/>
  <c r="BW88" i="1" s="1"/>
  <c r="BX89" i="1" s="1"/>
  <c r="BY90" i="1" s="1"/>
  <c r="BZ91" i="1" s="1"/>
  <c r="CA92" i="1" s="1"/>
  <c r="CB93" i="1" s="1"/>
  <c r="CC94" i="1" s="1"/>
  <c r="CD95" i="1" s="1"/>
  <c r="CE96" i="1" s="1"/>
  <c r="E38" i="1"/>
  <c r="G22" i="1"/>
  <c r="H23" i="1" s="1"/>
  <c r="F22" i="1"/>
  <c r="V30" i="1"/>
  <c r="F113" i="1" l="1"/>
  <c r="G112" i="1"/>
  <c r="H112" i="1"/>
  <c r="I24" i="1"/>
  <c r="I12" i="2"/>
  <c r="K11" i="2"/>
  <c r="B14" i="2"/>
  <c r="G14" i="2" s="1"/>
  <c r="L101" i="1"/>
  <c r="K102" i="1"/>
  <c r="B22" i="1"/>
  <c r="J24" i="1"/>
  <c r="K25" i="1" s="1"/>
  <c r="L26" i="1" s="1"/>
  <c r="CF97" i="1"/>
  <c r="E39" i="1"/>
  <c r="G23" i="1"/>
  <c r="H24" i="1" s="1"/>
  <c r="I25" i="1" s="1"/>
  <c r="F23" i="1"/>
  <c r="W31" i="1"/>
  <c r="F114" i="1" l="1"/>
  <c r="G113" i="1"/>
  <c r="H113" i="1"/>
  <c r="I13" i="2"/>
  <c r="K12" i="2"/>
  <c r="B15" i="2"/>
  <c r="G15" i="2" s="1"/>
  <c r="M101" i="1"/>
  <c r="L102" i="1"/>
  <c r="J25" i="1"/>
  <c r="K26" i="1" s="1"/>
  <c r="L27" i="1" s="1"/>
  <c r="B23" i="1"/>
  <c r="E40" i="1"/>
  <c r="G24" i="1"/>
  <c r="H25" i="1" s="1"/>
  <c r="I26" i="1" s="1"/>
  <c r="M27" i="1"/>
  <c r="F24" i="1"/>
  <c r="X32" i="1"/>
  <c r="F115" i="1" l="1"/>
  <c r="H114" i="1"/>
  <c r="G114" i="1"/>
  <c r="I14" i="2"/>
  <c r="K13" i="2"/>
  <c r="B16" i="2"/>
  <c r="G16" i="2" s="1"/>
  <c r="B24" i="1"/>
  <c r="J26" i="1"/>
  <c r="K27" i="1" s="1"/>
  <c r="N101" i="1"/>
  <c r="M102" i="1"/>
  <c r="G25" i="1"/>
  <c r="H26" i="1" s="1"/>
  <c r="I27" i="1" s="1"/>
  <c r="E41" i="1"/>
  <c r="M28" i="1"/>
  <c r="N28" i="1"/>
  <c r="O29" i="1" s="1"/>
  <c r="F25" i="1"/>
  <c r="Y33" i="1"/>
  <c r="F116" i="1" l="1"/>
  <c r="H115" i="1"/>
  <c r="G115" i="1"/>
  <c r="J27" i="1"/>
  <c r="K28" i="1" s="1"/>
  <c r="I15" i="2"/>
  <c r="K14" i="2"/>
  <c r="B17" i="2"/>
  <c r="G17" i="2" s="1"/>
  <c r="B25" i="1"/>
  <c r="O101" i="1"/>
  <c r="N102" i="1"/>
  <c r="G26" i="1"/>
  <c r="H27" i="1" s="1"/>
  <c r="I28" i="1" s="1"/>
  <c r="E42" i="1"/>
  <c r="L28" i="1"/>
  <c r="P30" i="1"/>
  <c r="N29" i="1"/>
  <c r="F26" i="1"/>
  <c r="Z34" i="1"/>
  <c r="J28" i="1" l="1"/>
  <c r="J29" i="1" s="1"/>
  <c r="F117" i="1"/>
  <c r="H116" i="1"/>
  <c r="G116" i="1"/>
  <c r="L29" i="1"/>
  <c r="I16" i="2"/>
  <c r="K15" i="2"/>
  <c r="B18" i="2"/>
  <c r="G18" i="2" s="1"/>
  <c r="P101" i="1"/>
  <c r="O102" i="1"/>
  <c r="B26" i="1"/>
  <c r="G27" i="1"/>
  <c r="H28" i="1" s="1"/>
  <c r="I29" i="1" s="1"/>
  <c r="E43" i="1"/>
  <c r="M29" i="1"/>
  <c r="Q31" i="1"/>
  <c r="O30" i="1"/>
  <c r="F27" i="1"/>
  <c r="AA35" i="1"/>
  <c r="K29" i="1" l="1"/>
  <c r="K30" i="1" s="1"/>
  <c r="F118" i="1"/>
  <c r="H117" i="1"/>
  <c r="G117" i="1"/>
  <c r="M30" i="1"/>
  <c r="I17" i="2"/>
  <c r="K16" i="2"/>
  <c r="B19" i="2"/>
  <c r="G19" i="2" s="1"/>
  <c r="Q101" i="1"/>
  <c r="P102" i="1"/>
  <c r="B27" i="1"/>
  <c r="G28" i="1"/>
  <c r="H29" i="1" s="1"/>
  <c r="I30" i="1" s="1"/>
  <c r="E44" i="1"/>
  <c r="N30" i="1"/>
  <c r="R32" i="1"/>
  <c r="P31" i="1"/>
  <c r="J30" i="1"/>
  <c r="F28" i="1"/>
  <c r="AB36" i="1"/>
  <c r="N31" i="1" l="1"/>
  <c r="L30" i="1"/>
  <c r="M31" i="1" s="1"/>
  <c r="N32" i="1" s="1"/>
  <c r="B28" i="1"/>
  <c r="F119" i="1"/>
  <c r="H118" i="1"/>
  <c r="G118" i="1"/>
  <c r="I18" i="2"/>
  <c r="K17" i="2"/>
  <c r="B20" i="2"/>
  <c r="G20" i="2" s="1"/>
  <c r="R101" i="1"/>
  <c r="Q102" i="1"/>
  <c r="E45" i="1"/>
  <c r="G29" i="1"/>
  <c r="H30" i="1" s="1"/>
  <c r="I31" i="1" s="1"/>
  <c r="O31" i="1"/>
  <c r="O32" i="1" s="1"/>
  <c r="S33" i="1"/>
  <c r="J31" i="1"/>
  <c r="Q32" i="1"/>
  <c r="K31" i="1"/>
  <c r="F29" i="1"/>
  <c r="B29" i="1" l="1"/>
  <c r="L31" i="1"/>
  <c r="M32" i="1" s="1"/>
  <c r="N33" i="1" s="1"/>
  <c r="F120" i="1"/>
  <c r="G119" i="1"/>
  <c r="H119" i="1"/>
  <c r="I19" i="2"/>
  <c r="K18" i="2"/>
  <c r="B21" i="2"/>
  <c r="G21" i="2" s="1"/>
  <c r="S101" i="1"/>
  <c r="R102" i="1"/>
  <c r="G30" i="1"/>
  <c r="H31" i="1" s="1"/>
  <c r="I32" i="1" s="1"/>
  <c r="E46" i="1"/>
  <c r="P32" i="1"/>
  <c r="P33" i="1" s="1"/>
  <c r="J32" i="1"/>
  <c r="K32" i="1"/>
  <c r="T34" i="1"/>
  <c r="R33" i="1"/>
  <c r="O33" i="1"/>
  <c r="F30" i="1"/>
  <c r="L32" i="1" l="1"/>
  <c r="M33" i="1" s="1"/>
  <c r="F121" i="1"/>
  <c r="G120" i="1"/>
  <c r="H120" i="1"/>
  <c r="B30" i="1"/>
  <c r="I20" i="2"/>
  <c r="K19" i="2"/>
  <c r="B22" i="2"/>
  <c r="G22" i="2" s="1"/>
  <c r="T101" i="1"/>
  <c r="S102" i="1"/>
  <c r="K33" i="1"/>
  <c r="G31" i="1"/>
  <c r="H32" i="1" s="1"/>
  <c r="I33" i="1" s="1"/>
  <c r="E47" i="1"/>
  <c r="P34" i="1"/>
  <c r="Q33" i="1"/>
  <c r="Q34" i="1" s="1"/>
  <c r="S34" i="1"/>
  <c r="T35" i="1" s="1"/>
  <c r="J33" i="1"/>
  <c r="L33" i="1"/>
  <c r="M34" i="1" s="1"/>
  <c r="O34" i="1"/>
  <c r="N34" i="1"/>
  <c r="U35" i="1"/>
  <c r="F31" i="1"/>
  <c r="F122" i="1" l="1"/>
  <c r="G121" i="1"/>
  <c r="H121" i="1"/>
  <c r="I21" i="2"/>
  <c r="K20" i="2"/>
  <c r="B23" i="2"/>
  <c r="G23" i="2" s="1"/>
  <c r="K34" i="1"/>
  <c r="U101" i="1"/>
  <c r="T102" i="1"/>
  <c r="B31" i="1"/>
  <c r="Q35" i="1"/>
  <c r="E48" i="1"/>
  <c r="P35" i="1"/>
  <c r="G32" i="1"/>
  <c r="H33" i="1" s="1"/>
  <c r="I34" i="1" s="1"/>
  <c r="R34" i="1"/>
  <c r="S35" i="1" s="1"/>
  <c r="T36" i="1" s="1"/>
  <c r="N35" i="1"/>
  <c r="J34" i="1"/>
  <c r="L34" i="1"/>
  <c r="M35" i="1" s="1"/>
  <c r="U36" i="1"/>
  <c r="V36" i="1"/>
  <c r="O35" i="1"/>
  <c r="F32" i="1"/>
  <c r="K35" i="1" l="1"/>
  <c r="F123" i="1"/>
  <c r="H122" i="1"/>
  <c r="G122" i="1"/>
  <c r="B32" i="1"/>
  <c r="I22" i="2"/>
  <c r="K21" i="2"/>
  <c r="B24" i="2"/>
  <c r="G24" i="2" s="1"/>
  <c r="V101" i="1"/>
  <c r="U102" i="1"/>
  <c r="Q36" i="1"/>
  <c r="J35" i="1"/>
  <c r="N36" i="1"/>
  <c r="L35" i="1"/>
  <c r="M36" i="1" s="1"/>
  <c r="E49" i="1"/>
  <c r="G33" i="1"/>
  <c r="H34" i="1" s="1"/>
  <c r="I35" i="1" s="1"/>
  <c r="R35" i="1"/>
  <c r="V37" i="1"/>
  <c r="W37" i="1"/>
  <c r="O36" i="1"/>
  <c r="P36" i="1"/>
  <c r="U37" i="1"/>
  <c r="F33" i="1"/>
  <c r="K36" i="1" l="1"/>
  <c r="F124" i="1"/>
  <c r="G123" i="1"/>
  <c r="H123" i="1"/>
  <c r="B33" i="1"/>
  <c r="L36" i="1"/>
  <c r="I23" i="2"/>
  <c r="K22" i="2"/>
  <c r="B25" i="2"/>
  <c r="G25" i="2" s="1"/>
  <c r="W101" i="1"/>
  <c r="V102" i="1"/>
  <c r="Q37" i="1"/>
  <c r="J36" i="1"/>
  <c r="N37" i="1"/>
  <c r="S36" i="1"/>
  <c r="T37" i="1" s="1"/>
  <c r="U38" i="1" s="1"/>
  <c r="R36" i="1"/>
  <c r="G34" i="1"/>
  <c r="H35" i="1" s="1"/>
  <c r="I36" i="1" s="1"/>
  <c r="E50" i="1"/>
  <c r="O37" i="1"/>
  <c r="P37" i="1"/>
  <c r="Q38" i="1" s="1"/>
  <c r="W38" i="1"/>
  <c r="X38" i="1"/>
  <c r="V38" i="1"/>
  <c r="F34" i="1"/>
  <c r="L37" i="1" l="1"/>
  <c r="K37" i="1"/>
  <c r="M37" i="1"/>
  <c r="F125" i="1"/>
  <c r="H124" i="1"/>
  <c r="G124" i="1"/>
  <c r="I24" i="2"/>
  <c r="K23" i="2"/>
  <c r="B26" i="2"/>
  <c r="G26" i="2" s="1"/>
  <c r="X101" i="1"/>
  <c r="W102" i="1"/>
  <c r="N38" i="1"/>
  <c r="B34" i="1"/>
  <c r="J37" i="1"/>
  <c r="K38" i="1" s="1"/>
  <c r="E51" i="1"/>
  <c r="S37" i="1"/>
  <c r="T38" i="1" s="1"/>
  <c r="U39" i="1" s="1"/>
  <c r="R37" i="1"/>
  <c r="V39" i="1"/>
  <c r="W39" i="1"/>
  <c r="G35" i="1"/>
  <c r="H36" i="1" s="1"/>
  <c r="I37" i="1" s="1"/>
  <c r="F35" i="1"/>
  <c r="X39" i="1"/>
  <c r="Y39" i="1"/>
  <c r="O38" i="1"/>
  <c r="P38" i="1"/>
  <c r="Q39" i="1" s="1"/>
  <c r="L38" i="1" l="1"/>
  <c r="M38" i="1"/>
  <c r="F126" i="1"/>
  <c r="H125" i="1"/>
  <c r="G125" i="1"/>
  <c r="B35" i="1"/>
  <c r="I25" i="2"/>
  <c r="K24" i="2"/>
  <c r="B27" i="2"/>
  <c r="G27" i="2" s="1"/>
  <c r="L39" i="1"/>
  <c r="Y101" i="1"/>
  <c r="X102" i="1"/>
  <c r="N39" i="1"/>
  <c r="J38" i="1"/>
  <c r="K39" i="1" s="1"/>
  <c r="E52" i="1"/>
  <c r="V40" i="1"/>
  <c r="S38" i="1"/>
  <c r="T39" i="1" s="1"/>
  <c r="U40" i="1" s="1"/>
  <c r="R38" i="1"/>
  <c r="M39" i="1"/>
  <c r="W40" i="1"/>
  <c r="F36" i="1"/>
  <c r="G36" i="1"/>
  <c r="H37" i="1" s="1"/>
  <c r="O39" i="1"/>
  <c r="P39" i="1"/>
  <c r="Q40" i="1" s="1"/>
  <c r="Y40" i="1"/>
  <c r="Z40" i="1"/>
  <c r="X40" i="1"/>
  <c r="F127" i="1" l="1"/>
  <c r="G126" i="1"/>
  <c r="H126" i="1"/>
  <c r="I26" i="2"/>
  <c r="K25" i="2"/>
  <c r="L40" i="1"/>
  <c r="B28" i="2"/>
  <c r="G28" i="2" s="1"/>
  <c r="X41" i="1"/>
  <c r="Z101" i="1"/>
  <c r="Y102" i="1"/>
  <c r="N40" i="1"/>
  <c r="B36" i="1"/>
  <c r="S39" i="1"/>
  <c r="T40" i="1" s="1"/>
  <c r="U41" i="1" s="1"/>
  <c r="R39" i="1"/>
  <c r="V41" i="1"/>
  <c r="E53" i="1"/>
  <c r="M40" i="1"/>
  <c r="W41" i="1"/>
  <c r="I38" i="1"/>
  <c r="Z41" i="1"/>
  <c r="AA41" i="1"/>
  <c r="Y41" i="1"/>
  <c r="F37" i="1"/>
  <c r="G37" i="1"/>
  <c r="O40" i="1"/>
  <c r="P40" i="1"/>
  <c r="Q41" i="1" s="1"/>
  <c r="F128" i="1" l="1"/>
  <c r="G127" i="1"/>
  <c r="H127" i="1"/>
  <c r="Y42" i="1"/>
  <c r="I27" i="2"/>
  <c r="K26" i="2"/>
  <c r="B29" i="2"/>
  <c r="G29" i="2" s="1"/>
  <c r="N41" i="1"/>
  <c r="AA101" i="1"/>
  <c r="Z102" i="1"/>
  <c r="B37" i="1"/>
  <c r="J39" i="1"/>
  <c r="K40" i="1" s="1"/>
  <c r="L41" i="1" s="1"/>
  <c r="E54" i="1"/>
  <c r="W42" i="1"/>
  <c r="S40" i="1"/>
  <c r="T41" i="1" s="1"/>
  <c r="U42" i="1" s="1"/>
  <c r="R40" i="1"/>
  <c r="V42" i="1"/>
  <c r="F38" i="1"/>
  <c r="X42" i="1"/>
  <c r="M41" i="1"/>
  <c r="G38" i="1"/>
  <c r="O41" i="1"/>
  <c r="P41" i="1"/>
  <c r="Q42" i="1" s="1"/>
  <c r="H38" i="1"/>
  <c r="I39" i="1" s="1"/>
  <c r="AA42" i="1"/>
  <c r="AB42" i="1"/>
  <c r="AC43" i="1" s="1"/>
  <c r="AD44" i="1" s="1"/>
  <c r="Z42" i="1"/>
  <c r="F129" i="1" l="1"/>
  <c r="G128" i="1"/>
  <c r="H128" i="1"/>
  <c r="N42" i="1"/>
  <c r="Z43" i="1"/>
  <c r="I28" i="2"/>
  <c r="K27" i="2"/>
  <c r="B30" i="2"/>
  <c r="G30" i="2" s="1"/>
  <c r="AB101" i="1"/>
  <c r="AA102" i="1"/>
  <c r="B38" i="1"/>
  <c r="G39" i="1"/>
  <c r="J40" i="1"/>
  <c r="K41" i="1" s="1"/>
  <c r="L42" i="1" s="1"/>
  <c r="M42" i="1"/>
  <c r="X43" i="1"/>
  <c r="F39" i="1"/>
  <c r="Y43" i="1"/>
  <c r="V43" i="1"/>
  <c r="S41" i="1"/>
  <c r="T42" i="1" s="1"/>
  <c r="U43" i="1" s="1"/>
  <c r="R41" i="1"/>
  <c r="AE45" i="1"/>
  <c r="W43" i="1"/>
  <c r="E55" i="1"/>
  <c r="H39" i="1"/>
  <c r="I40" i="1" s="1"/>
  <c r="AA43" i="1"/>
  <c r="AB43" i="1"/>
  <c r="O42" i="1"/>
  <c r="P42" i="1"/>
  <c r="Q43" i="1" s="1"/>
  <c r="F130" i="1" l="1"/>
  <c r="G129" i="1"/>
  <c r="H129" i="1"/>
  <c r="AA44" i="1"/>
  <c r="N43" i="1"/>
  <c r="I29" i="2"/>
  <c r="K28" i="2"/>
  <c r="AB44" i="1"/>
  <c r="G40" i="1"/>
  <c r="B31" i="2"/>
  <c r="G31" i="2" s="1"/>
  <c r="Y44" i="1"/>
  <c r="AC101" i="1"/>
  <c r="AB102" i="1"/>
  <c r="B39" i="1"/>
  <c r="F40" i="1"/>
  <c r="V44" i="1"/>
  <c r="J41" i="1"/>
  <c r="K42" i="1" s="1"/>
  <c r="L43" i="1" s="1"/>
  <c r="X44" i="1"/>
  <c r="M43" i="1"/>
  <c r="Z44" i="1"/>
  <c r="E56" i="1"/>
  <c r="S42" i="1"/>
  <c r="T43" i="1" s="1"/>
  <c r="U44" i="1" s="1"/>
  <c r="R42" i="1"/>
  <c r="AF46" i="1"/>
  <c r="W44" i="1"/>
  <c r="AC44" i="1"/>
  <c r="O43" i="1"/>
  <c r="P43" i="1"/>
  <c r="Q44" i="1" s="1"/>
  <c r="H40" i="1"/>
  <c r="I41" i="1" s="1"/>
  <c r="N44" i="1" l="1"/>
  <c r="AB45" i="1"/>
  <c r="F131" i="1"/>
  <c r="H130" i="1"/>
  <c r="G130" i="1"/>
  <c r="G41" i="1"/>
  <c r="I30" i="2"/>
  <c r="K29" i="2"/>
  <c r="Y45" i="1"/>
  <c r="Z45" i="1"/>
  <c r="AD101" i="1"/>
  <c r="AC102" i="1"/>
  <c r="V45" i="1"/>
  <c r="M44" i="1"/>
  <c r="N45" i="1" s="1"/>
  <c r="F41" i="1"/>
  <c r="F42" i="1" s="1"/>
  <c r="B40" i="1"/>
  <c r="J42" i="1"/>
  <c r="K43" i="1" s="1"/>
  <c r="L44" i="1" s="1"/>
  <c r="AA45" i="1"/>
  <c r="S43" i="1"/>
  <c r="T44" i="1" s="1"/>
  <c r="U45" i="1" s="1"/>
  <c r="R43" i="1"/>
  <c r="X45" i="1"/>
  <c r="W45" i="1"/>
  <c r="E57" i="1"/>
  <c r="AC45" i="1"/>
  <c r="AD45" i="1"/>
  <c r="AE46" i="1" s="1"/>
  <c r="AF47" i="1" s="1"/>
  <c r="AG47" i="1"/>
  <c r="H41" i="1"/>
  <c r="I42" i="1" s="1"/>
  <c r="O44" i="1"/>
  <c r="P44" i="1"/>
  <c r="Q45" i="1" s="1"/>
  <c r="F132" i="1" l="1"/>
  <c r="H131" i="1"/>
  <c r="G131" i="1"/>
  <c r="AA46" i="1"/>
  <c r="I31" i="2"/>
  <c r="K30" i="2"/>
  <c r="Z46" i="1"/>
  <c r="Y46" i="1"/>
  <c r="V46" i="1"/>
  <c r="M45" i="1"/>
  <c r="N46" i="1" s="1"/>
  <c r="AE101" i="1"/>
  <c r="AD102" i="1"/>
  <c r="AB46" i="1"/>
  <c r="AB47" i="1" s="1"/>
  <c r="G42" i="1"/>
  <c r="G43" i="1" s="1"/>
  <c r="H42" i="1"/>
  <c r="I43" i="1" s="1"/>
  <c r="B41" i="1"/>
  <c r="J43" i="1"/>
  <c r="K44" i="1" s="1"/>
  <c r="L45" i="1" s="1"/>
  <c r="X46" i="1"/>
  <c r="AG48" i="1"/>
  <c r="AH48" i="1"/>
  <c r="S44" i="1"/>
  <c r="T45" i="1" s="1"/>
  <c r="U46" i="1" s="1"/>
  <c r="R44" i="1"/>
  <c r="AC46" i="1"/>
  <c r="AD46" i="1"/>
  <c r="AE47" i="1" s="1"/>
  <c r="E58" i="1"/>
  <c r="W46" i="1"/>
  <c r="O45" i="1"/>
  <c r="P45" i="1"/>
  <c r="Q46" i="1" s="1"/>
  <c r="F43" i="1"/>
  <c r="M46" i="1" l="1"/>
  <c r="N47" i="1" s="1"/>
  <c r="F133" i="1"/>
  <c r="G132" i="1"/>
  <c r="H132" i="1"/>
  <c r="Y47" i="1"/>
  <c r="Z47" i="1"/>
  <c r="Z48" i="1" s="1"/>
  <c r="AA47" i="1"/>
  <c r="AB48" i="1" s="1"/>
  <c r="I32" i="2"/>
  <c r="K31" i="2"/>
  <c r="V47" i="1"/>
  <c r="B42" i="1"/>
  <c r="AF101" i="1"/>
  <c r="AE102" i="1"/>
  <c r="H43" i="1"/>
  <c r="I44" i="1" s="1"/>
  <c r="J44" i="1"/>
  <c r="K45" i="1" s="1"/>
  <c r="L46" i="1" s="1"/>
  <c r="M47" i="1" s="1"/>
  <c r="N48" i="1" s="1"/>
  <c r="AF48" i="1"/>
  <c r="AG49" i="1" s="1"/>
  <c r="W47" i="1"/>
  <c r="X47" i="1"/>
  <c r="AH49" i="1"/>
  <c r="AI49" i="1"/>
  <c r="AJ50" i="1" s="1"/>
  <c r="AC47" i="1"/>
  <c r="AD47" i="1"/>
  <c r="AE48" i="1" s="1"/>
  <c r="S45" i="1"/>
  <c r="T46" i="1" s="1"/>
  <c r="U47" i="1" s="1"/>
  <c r="R45" i="1"/>
  <c r="E59" i="1"/>
  <c r="O46" i="1"/>
  <c r="P46" i="1"/>
  <c r="Q47" i="1" s="1"/>
  <c r="F44" i="1"/>
  <c r="G44" i="1"/>
  <c r="B43" i="1" l="1"/>
  <c r="F134" i="1"/>
  <c r="G133" i="1"/>
  <c r="H133" i="1"/>
  <c r="V48" i="1"/>
  <c r="AA48" i="1"/>
  <c r="AA49" i="1" s="1"/>
  <c r="W48" i="1"/>
  <c r="I33" i="2"/>
  <c r="K32" i="2"/>
  <c r="AG101" i="1"/>
  <c r="AF102" i="1"/>
  <c r="H44" i="1"/>
  <c r="I45" i="1" s="1"/>
  <c r="J45" i="1"/>
  <c r="K46" i="1" s="1"/>
  <c r="L47" i="1" s="1"/>
  <c r="M48" i="1" s="1"/>
  <c r="N49" i="1" s="1"/>
  <c r="AF49" i="1"/>
  <c r="AG50" i="1" s="1"/>
  <c r="AC48" i="1"/>
  <c r="AD48" i="1"/>
  <c r="AE49" i="1" s="1"/>
  <c r="AK51" i="1"/>
  <c r="AL52" i="1" s="1"/>
  <c r="AM53" i="1" s="1"/>
  <c r="AN54" i="1" s="1"/>
  <c r="AO55" i="1" s="1"/>
  <c r="AP56" i="1" s="1"/>
  <c r="AQ57" i="1" s="1"/>
  <c r="AR58" i="1" s="1"/>
  <c r="AS59" i="1" s="1"/>
  <c r="AT60" i="1" s="1"/>
  <c r="AU61" i="1" s="1"/>
  <c r="AV62" i="1" s="1"/>
  <c r="AW63" i="1" s="1"/>
  <c r="AX64" i="1" s="1"/>
  <c r="AY65" i="1" s="1"/>
  <c r="AZ66" i="1" s="1"/>
  <c r="BA67" i="1" s="1"/>
  <c r="BB68" i="1" s="1"/>
  <c r="BC69" i="1" s="1"/>
  <c r="BD70" i="1" s="1"/>
  <c r="BE71" i="1" s="1"/>
  <c r="BF72" i="1" s="1"/>
  <c r="BG73" i="1" s="1"/>
  <c r="BH74" i="1" s="1"/>
  <c r="BI75" i="1" s="1"/>
  <c r="BJ76" i="1" s="1"/>
  <c r="BK77" i="1" s="1"/>
  <c r="BL78" i="1" s="1"/>
  <c r="BM79" i="1" s="1"/>
  <c r="BN80" i="1" s="1"/>
  <c r="BO81" i="1" s="1"/>
  <c r="BP82" i="1" s="1"/>
  <c r="BQ83" i="1" s="1"/>
  <c r="BR84" i="1" s="1"/>
  <c r="BS85" i="1" s="1"/>
  <c r="BT86" i="1" s="1"/>
  <c r="BU87" i="1" s="1"/>
  <c r="BV88" i="1" s="1"/>
  <c r="BW89" i="1" s="1"/>
  <c r="BX90" i="1" s="1"/>
  <c r="BY91" i="1" s="1"/>
  <c r="BZ92" i="1" s="1"/>
  <c r="CA93" i="1" s="1"/>
  <c r="CB94" i="1" s="1"/>
  <c r="CC95" i="1" s="1"/>
  <c r="CD96" i="1" s="1"/>
  <c r="CE97" i="1" s="1"/>
  <c r="X48" i="1"/>
  <c r="Y48" i="1"/>
  <c r="E60" i="1"/>
  <c r="AH50" i="1"/>
  <c r="AI50" i="1"/>
  <c r="S46" i="1"/>
  <c r="T47" i="1" s="1"/>
  <c r="R46" i="1"/>
  <c r="F45" i="1"/>
  <c r="G45" i="1"/>
  <c r="O47" i="1"/>
  <c r="P47" i="1"/>
  <c r="Q48" i="1" s="1"/>
  <c r="X49" i="1" l="1"/>
  <c r="W49" i="1"/>
  <c r="F135" i="1"/>
  <c r="H134" i="1"/>
  <c r="G134" i="1"/>
  <c r="AB49" i="1"/>
  <c r="AB50" i="1" s="1"/>
  <c r="B44" i="1"/>
  <c r="I34" i="2"/>
  <c r="K33" i="2"/>
  <c r="H45" i="1"/>
  <c r="I46" i="1" s="1"/>
  <c r="AI51" i="1"/>
  <c r="AH101" i="1"/>
  <c r="AG102" i="1"/>
  <c r="J46" i="1"/>
  <c r="K47" i="1" s="1"/>
  <c r="L48" i="1" s="1"/>
  <c r="M49" i="1" s="1"/>
  <c r="N50" i="1" s="1"/>
  <c r="AF50" i="1"/>
  <c r="AG51" i="1" s="1"/>
  <c r="U48" i="1"/>
  <c r="AJ51" i="1"/>
  <c r="AK52" i="1" s="1"/>
  <c r="AL53" i="1" s="1"/>
  <c r="AM54" i="1" s="1"/>
  <c r="AN55" i="1" s="1"/>
  <c r="AO56" i="1" s="1"/>
  <c r="AP57" i="1" s="1"/>
  <c r="AQ58" i="1" s="1"/>
  <c r="AR59" i="1" s="1"/>
  <c r="AS60" i="1" s="1"/>
  <c r="AT61" i="1" s="1"/>
  <c r="AU62" i="1" s="1"/>
  <c r="AV63" i="1" s="1"/>
  <c r="AW64" i="1" s="1"/>
  <c r="AX65" i="1" s="1"/>
  <c r="AY66" i="1" s="1"/>
  <c r="AZ67" i="1" s="1"/>
  <c r="BA68" i="1" s="1"/>
  <c r="BB69" i="1" s="1"/>
  <c r="BC70" i="1" s="1"/>
  <c r="BD71" i="1" s="1"/>
  <c r="BE72" i="1" s="1"/>
  <c r="BF73" i="1" s="1"/>
  <c r="BG74" i="1" s="1"/>
  <c r="BH75" i="1" s="1"/>
  <c r="BI76" i="1" s="1"/>
  <c r="BJ77" i="1" s="1"/>
  <c r="BK78" i="1" s="1"/>
  <c r="BL79" i="1" s="1"/>
  <c r="BM80" i="1" s="1"/>
  <c r="BN81" i="1" s="1"/>
  <c r="BO82" i="1" s="1"/>
  <c r="BP83" i="1" s="1"/>
  <c r="BQ84" i="1" s="1"/>
  <c r="BR85" i="1" s="1"/>
  <c r="BS86" i="1" s="1"/>
  <c r="BT87" i="1" s="1"/>
  <c r="BU88" i="1" s="1"/>
  <c r="BV89" i="1" s="1"/>
  <c r="BW90" i="1" s="1"/>
  <c r="BX91" i="1" s="1"/>
  <c r="BY92" i="1" s="1"/>
  <c r="BZ93" i="1" s="1"/>
  <c r="CA94" i="1" s="1"/>
  <c r="CB95" i="1" s="1"/>
  <c r="CC96" i="1" s="1"/>
  <c r="CD97" i="1" s="1"/>
  <c r="E61" i="1"/>
  <c r="AH51" i="1"/>
  <c r="AC49" i="1"/>
  <c r="AD49" i="1"/>
  <c r="AE50" i="1" s="1"/>
  <c r="S47" i="1"/>
  <c r="T48" i="1" s="1"/>
  <c r="R47" i="1"/>
  <c r="Y49" i="1"/>
  <c r="Z49" i="1"/>
  <c r="O48" i="1"/>
  <c r="P48" i="1"/>
  <c r="Q49" i="1" s="1"/>
  <c r="F46" i="1"/>
  <c r="G46" i="1"/>
  <c r="X50" i="1" l="1"/>
  <c r="Y50" i="1"/>
  <c r="J47" i="1"/>
  <c r="K48" i="1" s="1"/>
  <c r="L49" i="1" s="1"/>
  <c r="M50" i="1" s="1"/>
  <c r="N51" i="1" s="1"/>
  <c r="F136" i="1"/>
  <c r="G135" i="1"/>
  <c r="H135" i="1"/>
  <c r="AI52" i="1"/>
  <c r="I35" i="2"/>
  <c r="K34" i="2"/>
  <c r="H46" i="1"/>
  <c r="I47" i="1" s="1"/>
  <c r="B45" i="1"/>
  <c r="AI101" i="1"/>
  <c r="AH102" i="1"/>
  <c r="AF51" i="1"/>
  <c r="AG52" i="1" s="1"/>
  <c r="E62" i="1"/>
  <c r="AJ52" i="1"/>
  <c r="Z50" i="1"/>
  <c r="AA50" i="1"/>
  <c r="AD50" i="1"/>
  <c r="AE51" i="1" s="1"/>
  <c r="AC50" i="1"/>
  <c r="S48" i="1"/>
  <c r="T49" i="1" s="1"/>
  <c r="R48" i="1"/>
  <c r="AH52" i="1"/>
  <c r="U49" i="1"/>
  <c r="V49" i="1"/>
  <c r="F47" i="1"/>
  <c r="G47" i="1"/>
  <c r="O49" i="1"/>
  <c r="P49" i="1"/>
  <c r="Q50" i="1" s="1"/>
  <c r="J48" i="1" l="1"/>
  <c r="K49" i="1" s="1"/>
  <c r="L50" i="1" s="1"/>
  <c r="M51" i="1" s="1"/>
  <c r="N52" i="1" s="1"/>
  <c r="Z51" i="1"/>
  <c r="Y51" i="1"/>
  <c r="F137" i="1"/>
  <c r="G136" i="1"/>
  <c r="H136" i="1"/>
  <c r="Z52" i="1"/>
  <c r="AJ53" i="1"/>
  <c r="B46" i="1"/>
  <c r="H47" i="1"/>
  <c r="I48" i="1" s="1"/>
  <c r="I36" i="2"/>
  <c r="K35" i="2"/>
  <c r="AJ101" i="1"/>
  <c r="AI102" i="1"/>
  <c r="AK53" i="1"/>
  <c r="AL54" i="1" s="1"/>
  <c r="AM55" i="1" s="1"/>
  <c r="AN56" i="1" s="1"/>
  <c r="AO57" i="1" s="1"/>
  <c r="AP58" i="1" s="1"/>
  <c r="AQ59" i="1" s="1"/>
  <c r="AR60" i="1" s="1"/>
  <c r="AS61" i="1" s="1"/>
  <c r="AT62" i="1" s="1"/>
  <c r="AU63" i="1" s="1"/>
  <c r="AV64" i="1" s="1"/>
  <c r="U50" i="1"/>
  <c r="AH53" i="1"/>
  <c r="AA51" i="1"/>
  <c r="AA52" i="1" s="1"/>
  <c r="AB51" i="1"/>
  <c r="S49" i="1"/>
  <c r="T50" i="1" s="1"/>
  <c r="R49" i="1"/>
  <c r="V50" i="1"/>
  <c r="W50" i="1"/>
  <c r="AI53" i="1"/>
  <c r="AF52" i="1"/>
  <c r="AG53" i="1" s="1"/>
  <c r="AH54" i="1" s="1"/>
  <c r="E63" i="1"/>
  <c r="AC51" i="1"/>
  <c r="AD51" i="1"/>
  <c r="AE52" i="1" s="1"/>
  <c r="O50" i="1"/>
  <c r="P50" i="1"/>
  <c r="Q51" i="1" s="1"/>
  <c r="F48" i="1"/>
  <c r="G48" i="1"/>
  <c r="J49" i="1" l="1"/>
  <c r="K50" i="1"/>
  <c r="L51" i="1" s="1"/>
  <c r="M52" i="1" s="1"/>
  <c r="N53" i="1" s="1"/>
  <c r="AA53" i="1"/>
  <c r="B47" i="1"/>
  <c r="H137" i="1"/>
  <c r="G137" i="1"/>
  <c r="H48" i="1"/>
  <c r="I49" i="1" s="1"/>
  <c r="J50" i="1" s="1"/>
  <c r="K51" i="1" s="1"/>
  <c r="L52" i="1" s="1"/>
  <c r="M53" i="1" s="1"/>
  <c r="N54" i="1" s="1"/>
  <c r="I37" i="2"/>
  <c r="K36" i="2"/>
  <c r="AI54" i="1"/>
  <c r="AI55" i="1" s="1"/>
  <c r="V51" i="1"/>
  <c r="AK101" i="1"/>
  <c r="AJ102" i="1"/>
  <c r="AK54" i="1"/>
  <c r="AL55" i="1" s="1"/>
  <c r="AM56" i="1" s="1"/>
  <c r="AN57" i="1" s="1"/>
  <c r="AO58" i="1" s="1"/>
  <c r="AP59" i="1" s="1"/>
  <c r="AQ60" i="1" s="1"/>
  <c r="AR61" i="1" s="1"/>
  <c r="AS62" i="1" s="1"/>
  <c r="AT63" i="1" s="1"/>
  <c r="AU64" i="1" s="1"/>
  <c r="AV65" i="1" s="1"/>
  <c r="U51" i="1"/>
  <c r="AW65" i="1"/>
  <c r="AX66" i="1" s="1"/>
  <c r="AY67" i="1" s="1"/>
  <c r="AZ68" i="1" s="1"/>
  <c r="BA69" i="1" s="1"/>
  <c r="BB70" i="1" s="1"/>
  <c r="BC71" i="1" s="1"/>
  <c r="BD72" i="1" s="1"/>
  <c r="BE73" i="1" s="1"/>
  <c r="BF74" i="1" s="1"/>
  <c r="BG75" i="1" s="1"/>
  <c r="BH76" i="1" s="1"/>
  <c r="BI77" i="1" s="1"/>
  <c r="BJ78" i="1" s="1"/>
  <c r="BK79" i="1" s="1"/>
  <c r="BL80" i="1" s="1"/>
  <c r="BM81" i="1" s="1"/>
  <c r="BN82" i="1" s="1"/>
  <c r="BO83" i="1" s="1"/>
  <c r="BP84" i="1" s="1"/>
  <c r="BQ85" i="1" s="1"/>
  <c r="BR86" i="1" s="1"/>
  <c r="BS87" i="1" s="1"/>
  <c r="BT88" i="1" s="1"/>
  <c r="BU89" i="1" s="1"/>
  <c r="BV90" i="1" s="1"/>
  <c r="BW91" i="1" s="1"/>
  <c r="BX92" i="1" s="1"/>
  <c r="BY93" i="1" s="1"/>
  <c r="BZ94" i="1" s="1"/>
  <c r="CA95" i="1" s="1"/>
  <c r="CB96" i="1" s="1"/>
  <c r="CC97" i="1" s="1"/>
  <c r="AF53" i="1"/>
  <c r="AG54" i="1" s="1"/>
  <c r="AH55" i="1" s="1"/>
  <c r="AB52" i="1"/>
  <c r="AB53" i="1" s="1"/>
  <c r="AC52" i="1"/>
  <c r="AD52" i="1"/>
  <c r="AE53" i="1" s="1"/>
  <c r="W51" i="1"/>
  <c r="X51" i="1"/>
  <c r="AJ54" i="1"/>
  <c r="E64" i="1"/>
  <c r="S50" i="1"/>
  <c r="T51" i="1" s="1"/>
  <c r="R50" i="1"/>
  <c r="O51" i="1"/>
  <c r="P51" i="1"/>
  <c r="Q52" i="1" s="1"/>
  <c r="F49" i="1"/>
  <c r="G49" i="1"/>
  <c r="AB54" i="1" l="1"/>
  <c r="B48" i="1"/>
  <c r="AJ55" i="1"/>
  <c r="AJ56" i="1" s="1"/>
  <c r="V52" i="1"/>
  <c r="W52" i="1"/>
  <c r="H49" i="1"/>
  <c r="I50" i="1" s="1"/>
  <c r="J51" i="1" s="1"/>
  <c r="K52" i="1" s="1"/>
  <c r="L53" i="1" s="1"/>
  <c r="M54" i="1" s="1"/>
  <c r="N55" i="1" s="1"/>
  <c r="I38" i="2"/>
  <c r="K37" i="2"/>
  <c r="AL101" i="1"/>
  <c r="AK102" i="1"/>
  <c r="U52" i="1"/>
  <c r="AI56" i="1"/>
  <c r="AW66" i="1"/>
  <c r="AX67" i="1" s="1"/>
  <c r="AY68" i="1" s="1"/>
  <c r="AZ69" i="1" s="1"/>
  <c r="BA70" i="1" s="1"/>
  <c r="BB71" i="1" s="1"/>
  <c r="BC72" i="1" s="1"/>
  <c r="BD73" i="1" s="1"/>
  <c r="BE74" i="1" s="1"/>
  <c r="BF75" i="1" s="1"/>
  <c r="BG76" i="1" s="1"/>
  <c r="BH77" i="1" s="1"/>
  <c r="BI78" i="1" s="1"/>
  <c r="BJ79" i="1" s="1"/>
  <c r="BK80" i="1" s="1"/>
  <c r="BL81" i="1" s="1"/>
  <c r="BM82" i="1" s="1"/>
  <c r="AF54" i="1"/>
  <c r="AG55" i="1" s="1"/>
  <c r="AH56" i="1" s="1"/>
  <c r="AC53" i="1"/>
  <c r="AD53" i="1"/>
  <c r="AE54" i="1" s="1"/>
  <c r="S51" i="1"/>
  <c r="T52" i="1" s="1"/>
  <c r="R51" i="1"/>
  <c r="E65" i="1"/>
  <c r="X52" i="1"/>
  <c r="Y52" i="1"/>
  <c r="AK55" i="1"/>
  <c r="F50" i="1"/>
  <c r="G50" i="1"/>
  <c r="O52" i="1"/>
  <c r="P52" i="1"/>
  <c r="Q53" i="1" s="1"/>
  <c r="V53" i="1" l="1"/>
  <c r="W53" i="1"/>
  <c r="B49" i="1"/>
  <c r="X53" i="1"/>
  <c r="H50" i="1"/>
  <c r="I51" i="1" s="1"/>
  <c r="J52" i="1" s="1"/>
  <c r="K53" i="1" s="1"/>
  <c r="L54" i="1" s="1"/>
  <c r="M55" i="1" s="1"/>
  <c r="N56" i="1" s="1"/>
  <c r="I39" i="2"/>
  <c r="K38" i="2"/>
  <c r="U53" i="1"/>
  <c r="V54" i="1" s="1"/>
  <c r="AJ57" i="1"/>
  <c r="AM101" i="1"/>
  <c r="AL102" i="1"/>
  <c r="AI57" i="1"/>
  <c r="BN83" i="1"/>
  <c r="BO84" i="1" s="1"/>
  <c r="BP85" i="1" s="1"/>
  <c r="BQ86" i="1" s="1"/>
  <c r="BR87" i="1" s="1"/>
  <c r="BS88" i="1" s="1"/>
  <c r="BT89" i="1" s="1"/>
  <c r="BU90" i="1" s="1"/>
  <c r="BV91" i="1" s="1"/>
  <c r="BW92" i="1" s="1"/>
  <c r="BX93" i="1" s="1"/>
  <c r="BY94" i="1" s="1"/>
  <c r="BZ95" i="1" s="1"/>
  <c r="CA96" i="1" s="1"/>
  <c r="CB97" i="1" s="1"/>
  <c r="AF55" i="1"/>
  <c r="AG56" i="1" s="1"/>
  <c r="AH57" i="1" s="1"/>
  <c r="AC54" i="1"/>
  <c r="AD54" i="1"/>
  <c r="AE55" i="1" s="1"/>
  <c r="Y53" i="1"/>
  <c r="Z53" i="1"/>
  <c r="E66" i="1"/>
  <c r="AK56" i="1"/>
  <c r="AL56" i="1"/>
  <c r="AM57" i="1" s="1"/>
  <c r="S52" i="1"/>
  <c r="T53" i="1" s="1"/>
  <c r="R52" i="1"/>
  <c r="O53" i="1"/>
  <c r="P53" i="1"/>
  <c r="Q54" i="1" s="1"/>
  <c r="F51" i="1"/>
  <c r="G51" i="1"/>
  <c r="X54" i="1" l="1"/>
  <c r="Y54" i="1"/>
  <c r="W54" i="1"/>
  <c r="W55" i="1" s="1"/>
  <c r="B50" i="1"/>
  <c r="AJ58" i="1"/>
  <c r="H51" i="1"/>
  <c r="I52" i="1" s="1"/>
  <c r="J53" i="1" s="1"/>
  <c r="K54" i="1" s="1"/>
  <c r="L55" i="1" s="1"/>
  <c r="M56" i="1" s="1"/>
  <c r="N57" i="1" s="1"/>
  <c r="I40" i="2"/>
  <c r="K39" i="2"/>
  <c r="AN101" i="1"/>
  <c r="AM102" i="1"/>
  <c r="AI58" i="1"/>
  <c r="AN58" i="1"/>
  <c r="AO59" i="1" s="1"/>
  <c r="AP60" i="1" s="1"/>
  <c r="AQ61" i="1" s="1"/>
  <c r="AR62" i="1" s="1"/>
  <c r="AS63" i="1" s="1"/>
  <c r="AT64" i="1" s="1"/>
  <c r="AU65" i="1" s="1"/>
  <c r="AV66" i="1" s="1"/>
  <c r="AW67" i="1" s="1"/>
  <c r="AX68" i="1" s="1"/>
  <c r="AY69" i="1" s="1"/>
  <c r="AZ70" i="1" s="1"/>
  <c r="BA71" i="1" s="1"/>
  <c r="BB72" i="1" s="1"/>
  <c r="BC73" i="1" s="1"/>
  <c r="BD74" i="1" s="1"/>
  <c r="BE75" i="1" s="1"/>
  <c r="BF76" i="1" s="1"/>
  <c r="BG77" i="1" s="1"/>
  <c r="BH78" i="1" s="1"/>
  <c r="BI79" i="1" s="1"/>
  <c r="BJ80" i="1" s="1"/>
  <c r="BK81" i="1" s="1"/>
  <c r="BL82" i="1" s="1"/>
  <c r="BM83" i="1" s="1"/>
  <c r="AF56" i="1"/>
  <c r="AG57" i="1" s="1"/>
  <c r="AH58" i="1" s="1"/>
  <c r="AK57" i="1"/>
  <c r="AL57" i="1"/>
  <c r="AM58" i="1" s="1"/>
  <c r="AD55" i="1"/>
  <c r="AE56" i="1" s="1"/>
  <c r="AC55" i="1"/>
  <c r="Z54" i="1"/>
  <c r="Z55" i="1" s="1"/>
  <c r="AA54" i="1"/>
  <c r="Y55" i="1"/>
  <c r="S53" i="1"/>
  <c r="T54" i="1" s="1"/>
  <c r="R53" i="1"/>
  <c r="E67" i="1"/>
  <c r="U54" i="1"/>
  <c r="O54" i="1"/>
  <c r="P54" i="1"/>
  <c r="Q55" i="1" s="1"/>
  <c r="F52" i="1"/>
  <c r="G52" i="1"/>
  <c r="X55" i="1" l="1"/>
  <c r="Y56" i="1"/>
  <c r="X56" i="1"/>
  <c r="B51" i="1"/>
  <c r="H52" i="1"/>
  <c r="I53" i="1" s="1"/>
  <c r="J54" i="1" s="1"/>
  <c r="K55" i="1" s="1"/>
  <c r="L56" i="1" s="1"/>
  <c r="M57" i="1" s="1"/>
  <c r="N58" i="1" s="1"/>
  <c r="AJ59" i="1"/>
  <c r="I41" i="2"/>
  <c r="K40" i="2"/>
  <c r="AI59" i="1"/>
  <c r="AO101" i="1"/>
  <c r="AN102" i="1"/>
  <c r="AN59" i="1"/>
  <c r="AO60" i="1" s="1"/>
  <c r="AP61" i="1" s="1"/>
  <c r="AQ62" i="1" s="1"/>
  <c r="AR63" i="1" s="1"/>
  <c r="AS64" i="1" s="1"/>
  <c r="AT65" i="1" s="1"/>
  <c r="AU66" i="1" s="1"/>
  <c r="AV67" i="1" s="1"/>
  <c r="AW68" i="1" s="1"/>
  <c r="AX69" i="1" s="1"/>
  <c r="AY70" i="1" s="1"/>
  <c r="AZ71" i="1" s="1"/>
  <c r="BA72" i="1" s="1"/>
  <c r="BB73" i="1" s="1"/>
  <c r="BC74" i="1" s="1"/>
  <c r="BD75" i="1" s="1"/>
  <c r="BE76" i="1" s="1"/>
  <c r="BF77" i="1" s="1"/>
  <c r="BG78" i="1" s="1"/>
  <c r="BH79" i="1" s="1"/>
  <c r="BI80" i="1" s="1"/>
  <c r="BJ81" i="1" s="1"/>
  <c r="BK82" i="1" s="1"/>
  <c r="BL83" i="1" s="1"/>
  <c r="BM84" i="1" s="1"/>
  <c r="BN84" i="1"/>
  <c r="BO85" i="1" s="1"/>
  <c r="BP86" i="1" s="1"/>
  <c r="BQ87" i="1" s="1"/>
  <c r="BR88" i="1" s="1"/>
  <c r="BS89" i="1" s="1"/>
  <c r="BT90" i="1" s="1"/>
  <c r="BU91" i="1" s="1"/>
  <c r="BV92" i="1" s="1"/>
  <c r="BW93" i="1" s="1"/>
  <c r="BX94" i="1" s="1"/>
  <c r="BY95" i="1" s="1"/>
  <c r="BZ96" i="1" s="1"/>
  <c r="CA97" i="1" s="1"/>
  <c r="AF57" i="1"/>
  <c r="AG58" i="1" s="1"/>
  <c r="AH59" i="1" s="1"/>
  <c r="AD56" i="1"/>
  <c r="AE57" i="1" s="1"/>
  <c r="U55" i="1"/>
  <c r="V55" i="1"/>
  <c r="AK58" i="1"/>
  <c r="AL58" i="1"/>
  <c r="AM59" i="1" s="1"/>
  <c r="Z56" i="1"/>
  <c r="Z57" i="1" s="1"/>
  <c r="E68" i="1"/>
  <c r="AA55" i="1"/>
  <c r="AA56" i="1" s="1"/>
  <c r="AB55" i="1"/>
  <c r="S54" i="1"/>
  <c r="T55" i="1" s="1"/>
  <c r="R54" i="1"/>
  <c r="F53" i="1"/>
  <c r="G53" i="1"/>
  <c r="Y57" i="1"/>
  <c r="O55" i="1"/>
  <c r="P55" i="1"/>
  <c r="Q56" i="1" s="1"/>
  <c r="AN60" i="1" l="1"/>
  <c r="AO61" i="1" s="1"/>
  <c r="AP62" i="1" s="1"/>
  <c r="AQ63" i="1"/>
  <c r="AR64" i="1" s="1"/>
  <c r="AS65" i="1" s="1"/>
  <c r="AT66" i="1" s="1"/>
  <c r="AU67" i="1" s="1"/>
  <c r="AV68" i="1" s="1"/>
  <c r="AW69" i="1" s="1"/>
  <c r="AX70" i="1" s="1"/>
  <c r="AY71" i="1" s="1"/>
  <c r="AZ72" i="1" s="1"/>
  <c r="BA73" i="1" s="1"/>
  <c r="BB74" i="1" s="1"/>
  <c r="BC75" i="1" s="1"/>
  <c r="BD76" i="1" s="1"/>
  <c r="BE77" i="1" s="1"/>
  <c r="BF78" i="1" s="1"/>
  <c r="BG79" i="1" s="1"/>
  <c r="BH80" i="1" s="1"/>
  <c r="BI81" i="1" s="1"/>
  <c r="BJ82" i="1" s="1"/>
  <c r="BK83" i="1" s="1"/>
  <c r="BL84" i="1" s="1"/>
  <c r="BM85" i="1" s="1"/>
  <c r="AJ60" i="1"/>
  <c r="B52" i="1"/>
  <c r="AI60" i="1"/>
  <c r="H53" i="1"/>
  <c r="I54" i="1" s="1"/>
  <c r="J55" i="1" s="1"/>
  <c r="K56" i="1" s="1"/>
  <c r="L57" i="1" s="1"/>
  <c r="M58" i="1" s="1"/>
  <c r="N59" i="1" s="1"/>
  <c r="I42" i="2"/>
  <c r="K41" i="2"/>
  <c r="AB56" i="1"/>
  <c r="AB57" i="1" s="1"/>
  <c r="AP101" i="1"/>
  <c r="AO102" i="1"/>
  <c r="BN85" i="1"/>
  <c r="BO86" i="1" s="1"/>
  <c r="BP87" i="1" s="1"/>
  <c r="BQ88" i="1" s="1"/>
  <c r="BR89" i="1" s="1"/>
  <c r="BS90" i="1" s="1"/>
  <c r="BT91" i="1" s="1"/>
  <c r="BU92" i="1" s="1"/>
  <c r="BV93" i="1" s="1"/>
  <c r="BW94" i="1" s="1"/>
  <c r="BX95" i="1" s="1"/>
  <c r="BY96" i="1" s="1"/>
  <c r="BZ97" i="1" s="1"/>
  <c r="AC56" i="1"/>
  <c r="AF58" i="1"/>
  <c r="AG59" i="1" s="1"/>
  <c r="AH60" i="1" s="1"/>
  <c r="E69" i="1"/>
  <c r="AK59" i="1"/>
  <c r="AL59" i="1"/>
  <c r="AM60" i="1" s="1"/>
  <c r="AN61" i="1" s="1"/>
  <c r="AO62" i="1" s="1"/>
  <c r="AP63" i="1" s="1"/>
  <c r="AQ64" i="1" s="1"/>
  <c r="AR65" i="1" s="1"/>
  <c r="AS66" i="1" s="1"/>
  <c r="AT67" i="1" s="1"/>
  <c r="AU68" i="1" s="1"/>
  <c r="U56" i="1"/>
  <c r="V56" i="1"/>
  <c r="W56" i="1"/>
  <c r="S55" i="1"/>
  <c r="T56" i="1" s="1"/>
  <c r="R55" i="1"/>
  <c r="AA57" i="1"/>
  <c r="AA58" i="1" s="1"/>
  <c r="Z58" i="1"/>
  <c r="O56" i="1"/>
  <c r="P56" i="1"/>
  <c r="Q57" i="1" s="1"/>
  <c r="F54" i="1"/>
  <c r="G54" i="1"/>
  <c r="AJ61" i="1" l="1"/>
  <c r="AV69" i="1"/>
  <c r="AW70" i="1" s="1"/>
  <c r="AX71" i="1" s="1"/>
  <c r="AY72" i="1" s="1"/>
  <c r="AZ73" i="1" s="1"/>
  <c r="BA74" i="1" s="1"/>
  <c r="BB75" i="1" s="1"/>
  <c r="BC76" i="1" s="1"/>
  <c r="BD77" i="1" s="1"/>
  <c r="BE78" i="1" s="1"/>
  <c r="BF79" i="1" s="1"/>
  <c r="BG80" i="1" s="1"/>
  <c r="BH81" i="1" s="1"/>
  <c r="BI82" i="1" s="1"/>
  <c r="BJ83" i="1" s="1"/>
  <c r="BK84" i="1" s="1"/>
  <c r="BL85" i="1" s="1"/>
  <c r="BM86" i="1" s="1"/>
  <c r="AI61" i="1"/>
  <c r="H54" i="1"/>
  <c r="I55" i="1" s="1"/>
  <c r="J56" i="1" s="1"/>
  <c r="K57" i="1" s="1"/>
  <c r="L58" i="1" s="1"/>
  <c r="M59" i="1" s="1"/>
  <c r="N60" i="1" s="1"/>
  <c r="B53" i="1"/>
  <c r="AC57" i="1"/>
  <c r="AC58" i="1" s="1"/>
  <c r="I43" i="2"/>
  <c r="K42" i="2"/>
  <c r="AQ101" i="1"/>
  <c r="AP102" i="1"/>
  <c r="AD57" i="1"/>
  <c r="AE58" i="1" s="1"/>
  <c r="AF59" i="1" s="1"/>
  <c r="AG60" i="1" s="1"/>
  <c r="AH61" i="1" s="1"/>
  <c r="AI62" i="1" s="1"/>
  <c r="BN86" i="1"/>
  <c r="BO87" i="1" s="1"/>
  <c r="BP88" i="1" s="1"/>
  <c r="BQ89" i="1" s="1"/>
  <c r="BR90" i="1" s="1"/>
  <c r="BS91" i="1" s="1"/>
  <c r="BT92" i="1" s="1"/>
  <c r="BU93" i="1" s="1"/>
  <c r="BV94" i="1" s="1"/>
  <c r="BW95" i="1" s="1"/>
  <c r="BX96" i="1" s="1"/>
  <c r="BY97" i="1" s="1"/>
  <c r="U57" i="1"/>
  <c r="S56" i="1"/>
  <c r="T57" i="1" s="1"/>
  <c r="R56" i="1"/>
  <c r="W57" i="1"/>
  <c r="X57" i="1"/>
  <c r="E70" i="1"/>
  <c r="AK60" i="1"/>
  <c r="AL60" i="1"/>
  <c r="AM61" i="1" s="1"/>
  <c r="AN62" i="1" s="1"/>
  <c r="AO63" i="1" s="1"/>
  <c r="AP64" i="1" s="1"/>
  <c r="AQ65" i="1" s="1"/>
  <c r="AR66" i="1" s="1"/>
  <c r="AS67" i="1" s="1"/>
  <c r="AT68" i="1" s="1"/>
  <c r="AU69" i="1" s="1"/>
  <c r="AV70" i="1" s="1"/>
  <c r="AW71" i="1" s="1"/>
  <c r="AX72" i="1" s="1"/>
  <c r="AY73" i="1" s="1"/>
  <c r="AZ74" i="1" s="1"/>
  <c r="BA75" i="1" s="1"/>
  <c r="BB76" i="1" s="1"/>
  <c r="AJ62" i="1"/>
  <c r="AB58" i="1"/>
  <c r="AB59" i="1" s="1"/>
  <c r="V57" i="1"/>
  <c r="AA59" i="1"/>
  <c r="O57" i="1"/>
  <c r="P57" i="1"/>
  <c r="Q58" i="1" s="1"/>
  <c r="F55" i="1"/>
  <c r="G55" i="1"/>
  <c r="BC77" i="1" l="1"/>
  <c r="BD78" i="1" s="1"/>
  <c r="BE79" i="1" s="1"/>
  <c r="BF80" i="1" s="1"/>
  <c r="BG81" i="1" s="1"/>
  <c r="BH82" i="1" s="1"/>
  <c r="BI83" i="1" s="1"/>
  <c r="BJ84" i="1" s="1"/>
  <c r="BK85" i="1" s="1"/>
  <c r="BL86" i="1" s="1"/>
  <c r="BM87" i="1" s="1"/>
  <c r="B54" i="1"/>
  <c r="H55" i="1"/>
  <c r="I56" i="1" s="1"/>
  <c r="J57" i="1" s="1"/>
  <c r="K58" i="1" s="1"/>
  <c r="L59" i="1" s="1"/>
  <c r="M60" i="1" s="1"/>
  <c r="N61" i="1" s="1"/>
  <c r="I44" i="2"/>
  <c r="K43" i="2"/>
  <c r="AD58" i="1"/>
  <c r="AE59" i="1" s="1"/>
  <c r="AF60" i="1" s="1"/>
  <c r="AG61" i="1" s="1"/>
  <c r="AH62" i="1" s="1"/>
  <c r="AI63" i="1" s="1"/>
  <c r="AR101" i="1"/>
  <c r="AQ102" i="1"/>
  <c r="W58" i="1"/>
  <c r="BN87" i="1"/>
  <c r="BO88" i="1" s="1"/>
  <c r="BP89" i="1" s="1"/>
  <c r="BQ90" i="1" s="1"/>
  <c r="BR91" i="1" s="1"/>
  <c r="BS92" i="1" s="1"/>
  <c r="BT93" i="1" s="1"/>
  <c r="BU94" i="1" s="1"/>
  <c r="BV95" i="1" s="1"/>
  <c r="BW96" i="1" s="1"/>
  <c r="BX97" i="1" s="1"/>
  <c r="AJ63" i="1"/>
  <c r="S57" i="1"/>
  <c r="T58" i="1" s="1"/>
  <c r="R57" i="1"/>
  <c r="AK61" i="1"/>
  <c r="AL61" i="1"/>
  <c r="AM62" i="1" s="1"/>
  <c r="AN63" i="1" s="1"/>
  <c r="AO64" i="1" s="1"/>
  <c r="AP65" i="1" s="1"/>
  <c r="AQ66" i="1" s="1"/>
  <c r="AR67" i="1" s="1"/>
  <c r="AS68" i="1" s="1"/>
  <c r="AT69" i="1" s="1"/>
  <c r="AU70" i="1" s="1"/>
  <c r="AV71" i="1" s="1"/>
  <c r="AW72" i="1" s="1"/>
  <c r="AX73" i="1" s="1"/>
  <c r="AY74" i="1" s="1"/>
  <c r="AZ75" i="1" s="1"/>
  <c r="BA76" i="1" s="1"/>
  <c r="BB77" i="1" s="1"/>
  <c r="BC78" i="1" s="1"/>
  <c r="BD79" i="1" s="1"/>
  <c r="BE80" i="1" s="1"/>
  <c r="BF81" i="1" s="1"/>
  <c r="BG82" i="1" s="1"/>
  <c r="BH83" i="1" s="1"/>
  <c r="BI84" i="1" s="1"/>
  <c r="BJ85" i="1" s="1"/>
  <c r="BK86" i="1" s="1"/>
  <c r="BL87" i="1" s="1"/>
  <c r="U58" i="1"/>
  <c r="E71" i="1"/>
  <c r="X58" i="1"/>
  <c r="Y58" i="1"/>
  <c r="AC59" i="1"/>
  <c r="AC60" i="1" s="1"/>
  <c r="V58" i="1"/>
  <c r="AB60" i="1"/>
  <c r="O58" i="1"/>
  <c r="P58" i="1"/>
  <c r="Q59" i="1" s="1"/>
  <c r="F56" i="1"/>
  <c r="G56" i="1"/>
  <c r="B55" i="1" l="1"/>
  <c r="W59" i="1"/>
  <c r="AD59" i="1"/>
  <c r="AE60" i="1" s="1"/>
  <c r="AF61" i="1" s="1"/>
  <c r="AG62" i="1" s="1"/>
  <c r="AH63" i="1" s="1"/>
  <c r="AI64" i="1" s="1"/>
  <c r="H56" i="1"/>
  <c r="I57" i="1" s="1"/>
  <c r="J58" i="1" s="1"/>
  <c r="K59" i="1" s="1"/>
  <c r="L60" i="1" s="1"/>
  <c r="M61" i="1" s="1"/>
  <c r="N62" i="1" s="1"/>
  <c r="I45" i="2"/>
  <c r="K44" i="2"/>
  <c r="X59" i="1"/>
  <c r="X60" i="1" s="1"/>
  <c r="AS101" i="1"/>
  <c r="AR102" i="1"/>
  <c r="BM88" i="1"/>
  <c r="BN88" i="1"/>
  <c r="BO89" i="1" s="1"/>
  <c r="BP90" i="1" s="1"/>
  <c r="BQ91" i="1" s="1"/>
  <c r="BR92" i="1" s="1"/>
  <c r="BS93" i="1" s="1"/>
  <c r="BT94" i="1" s="1"/>
  <c r="BU95" i="1" s="1"/>
  <c r="BV96" i="1" s="1"/>
  <c r="BW97" i="1" s="1"/>
  <c r="S58" i="1"/>
  <c r="T59" i="1" s="1"/>
  <c r="R58" i="1"/>
  <c r="E72" i="1"/>
  <c r="AK62" i="1"/>
  <c r="AL62" i="1"/>
  <c r="AM63" i="1" s="1"/>
  <c r="AN64" i="1" s="1"/>
  <c r="AO65" i="1" s="1"/>
  <c r="AP66" i="1" s="1"/>
  <c r="AQ67" i="1" s="1"/>
  <c r="AR68" i="1" s="1"/>
  <c r="AJ64" i="1"/>
  <c r="U59" i="1"/>
  <c r="V59" i="1"/>
  <c r="AC61" i="1"/>
  <c r="Y59" i="1"/>
  <c r="Z59" i="1"/>
  <c r="O59" i="1"/>
  <c r="P59" i="1"/>
  <c r="Q60" i="1" s="1"/>
  <c r="F57" i="1"/>
  <c r="G57" i="1"/>
  <c r="Y60" i="1" l="1"/>
  <c r="B56" i="1"/>
  <c r="AD60" i="1"/>
  <c r="AE61" i="1" s="1"/>
  <c r="U60" i="1"/>
  <c r="H57" i="1"/>
  <c r="I58" i="1" s="1"/>
  <c r="J59" i="1" s="1"/>
  <c r="K60" i="1" s="1"/>
  <c r="L61" i="1" s="1"/>
  <c r="M62" i="1" s="1"/>
  <c r="N63" i="1" s="1"/>
  <c r="I46" i="2"/>
  <c r="K45" i="2"/>
  <c r="AT101" i="1"/>
  <c r="AS102" i="1"/>
  <c r="Y61" i="1"/>
  <c r="AS69" i="1"/>
  <c r="BN89" i="1"/>
  <c r="BO90" i="1" s="1"/>
  <c r="BP91" i="1" s="1"/>
  <c r="BQ92" i="1" s="1"/>
  <c r="BR93" i="1" s="1"/>
  <c r="BS94" i="1" s="1"/>
  <c r="BT95" i="1" s="1"/>
  <c r="BU96" i="1" s="1"/>
  <c r="BV97" i="1" s="1"/>
  <c r="V60" i="1"/>
  <c r="W60" i="1"/>
  <c r="S59" i="1"/>
  <c r="T60" i="1" s="1"/>
  <c r="R59" i="1"/>
  <c r="AJ65" i="1"/>
  <c r="AL63" i="1"/>
  <c r="AM64" i="1" s="1"/>
  <c r="AN65" i="1" s="1"/>
  <c r="AO66" i="1" s="1"/>
  <c r="AP67" i="1" s="1"/>
  <c r="AQ68" i="1" s="1"/>
  <c r="AR69" i="1" s="1"/>
  <c r="AK63" i="1"/>
  <c r="E73" i="1"/>
  <c r="Z60" i="1"/>
  <c r="AA60" i="1"/>
  <c r="AB61" i="1" s="1"/>
  <c r="AC62" i="1" s="1"/>
  <c r="AF62" i="1"/>
  <c r="AG63" i="1" s="1"/>
  <c r="AH64" i="1" s="1"/>
  <c r="AI65" i="1" s="1"/>
  <c r="O60" i="1"/>
  <c r="P60" i="1"/>
  <c r="Q61" i="1" s="1"/>
  <c r="F58" i="1"/>
  <c r="G58" i="1"/>
  <c r="AD61" i="1" l="1"/>
  <c r="AE62" i="1" s="1"/>
  <c r="U61" i="1"/>
  <c r="B57" i="1"/>
  <c r="V61" i="1"/>
  <c r="H58" i="1"/>
  <c r="I59" i="1" s="1"/>
  <c r="J60" i="1" s="1"/>
  <c r="K61" i="1" s="1"/>
  <c r="L62" i="1" s="1"/>
  <c r="M63" i="1" s="1"/>
  <c r="N64" i="1" s="1"/>
  <c r="I47" i="2"/>
  <c r="K46" i="2"/>
  <c r="AU101" i="1"/>
  <c r="AT102" i="1"/>
  <c r="AD62" i="1"/>
  <c r="AE63" i="1" s="1"/>
  <c r="AS70" i="1"/>
  <c r="AT70" i="1"/>
  <c r="AU71" i="1" s="1"/>
  <c r="AV72" i="1" s="1"/>
  <c r="AW73" i="1" s="1"/>
  <c r="AX74" i="1" s="1"/>
  <c r="AY75" i="1" s="1"/>
  <c r="AZ76" i="1" s="1"/>
  <c r="BA77" i="1" s="1"/>
  <c r="BB78" i="1" s="1"/>
  <c r="BC79" i="1" s="1"/>
  <c r="BD80" i="1" s="1"/>
  <c r="BE81" i="1" s="1"/>
  <c r="BF82" i="1" s="1"/>
  <c r="BG83" i="1" s="1"/>
  <c r="BH84" i="1" s="1"/>
  <c r="BI85" i="1" s="1"/>
  <c r="BJ86" i="1" s="1"/>
  <c r="BK87" i="1" s="1"/>
  <c r="BL88" i="1" s="1"/>
  <c r="BM89" i="1" s="1"/>
  <c r="Z61" i="1"/>
  <c r="Z62" i="1" s="1"/>
  <c r="AA61" i="1"/>
  <c r="AL64" i="1"/>
  <c r="AM65" i="1" s="1"/>
  <c r="AN66" i="1" s="1"/>
  <c r="AO67" i="1" s="1"/>
  <c r="AP68" i="1" s="1"/>
  <c r="AQ69" i="1" s="1"/>
  <c r="AR70" i="1" s="1"/>
  <c r="AK64" i="1"/>
  <c r="S60" i="1"/>
  <c r="T61" i="1" s="1"/>
  <c r="R60" i="1"/>
  <c r="W61" i="1"/>
  <c r="X61" i="1"/>
  <c r="E74" i="1"/>
  <c r="AF63" i="1"/>
  <c r="AG64" i="1" s="1"/>
  <c r="AH65" i="1" s="1"/>
  <c r="AI66" i="1" s="1"/>
  <c r="AJ66" i="1"/>
  <c r="F59" i="1"/>
  <c r="G59" i="1"/>
  <c r="O61" i="1"/>
  <c r="P61" i="1"/>
  <c r="Q62" i="1" s="1"/>
  <c r="U62" i="1" l="1"/>
  <c r="V62" i="1"/>
  <c r="B58" i="1"/>
  <c r="W62" i="1"/>
  <c r="H59" i="1"/>
  <c r="I60" i="1" s="1"/>
  <c r="J61" i="1" s="1"/>
  <c r="K62" i="1" s="1"/>
  <c r="L63" i="1" s="1"/>
  <c r="M64" i="1" s="1"/>
  <c r="N65" i="1" s="1"/>
  <c r="I48" i="2"/>
  <c r="K47" i="2"/>
  <c r="AD63" i="1"/>
  <c r="AE64" i="1" s="1"/>
  <c r="AV101" i="1"/>
  <c r="AU102" i="1"/>
  <c r="AS71" i="1"/>
  <c r="BN90" i="1"/>
  <c r="BO91" i="1" s="1"/>
  <c r="BP92" i="1" s="1"/>
  <c r="BQ93" i="1" s="1"/>
  <c r="BR94" i="1" s="1"/>
  <c r="BS95" i="1" s="1"/>
  <c r="BT96" i="1" s="1"/>
  <c r="BU97" i="1" s="1"/>
  <c r="AT71" i="1"/>
  <c r="AU72" i="1" s="1"/>
  <c r="AV73" i="1" s="1"/>
  <c r="AW74" i="1" s="1"/>
  <c r="AX75" i="1" s="1"/>
  <c r="AY76" i="1" s="1"/>
  <c r="AZ77" i="1" s="1"/>
  <c r="BA78" i="1" s="1"/>
  <c r="BB79" i="1" s="1"/>
  <c r="BC80" i="1" s="1"/>
  <c r="BD81" i="1" s="1"/>
  <c r="BE82" i="1" s="1"/>
  <c r="BF83" i="1" s="1"/>
  <c r="BG84" i="1" s="1"/>
  <c r="BH85" i="1" s="1"/>
  <c r="BI86" i="1" s="1"/>
  <c r="BJ87" i="1" s="1"/>
  <c r="BK88" i="1" s="1"/>
  <c r="BL89" i="1" s="1"/>
  <c r="BM90" i="1" s="1"/>
  <c r="E75" i="1"/>
  <c r="X62" i="1"/>
  <c r="Y62" i="1"/>
  <c r="AA62" i="1"/>
  <c r="AA63" i="1" s="1"/>
  <c r="AB62" i="1"/>
  <c r="AL65" i="1"/>
  <c r="AM66" i="1" s="1"/>
  <c r="AN67" i="1" s="1"/>
  <c r="AO68" i="1" s="1"/>
  <c r="AP69" i="1" s="1"/>
  <c r="AQ70" i="1" s="1"/>
  <c r="AR71" i="1" s="1"/>
  <c r="AK65" i="1"/>
  <c r="AJ67" i="1"/>
  <c r="S61" i="1"/>
  <c r="T62" i="1" s="1"/>
  <c r="U63" i="1" s="1"/>
  <c r="R61" i="1"/>
  <c r="AF64" i="1"/>
  <c r="AG65" i="1" s="1"/>
  <c r="AH66" i="1" s="1"/>
  <c r="AI67" i="1" s="1"/>
  <c r="F60" i="1"/>
  <c r="G60" i="1"/>
  <c r="O62" i="1"/>
  <c r="P62" i="1"/>
  <c r="Q63" i="1" s="1"/>
  <c r="V63" i="1" l="1"/>
  <c r="W63" i="1"/>
  <c r="W64" i="1" s="1"/>
  <c r="B59" i="1"/>
  <c r="X63" i="1"/>
  <c r="V64" i="1"/>
  <c r="H60" i="1"/>
  <c r="I61" i="1" s="1"/>
  <c r="J62" i="1" s="1"/>
  <c r="K63" i="1" s="1"/>
  <c r="L64" i="1" s="1"/>
  <c r="M65" i="1" s="1"/>
  <c r="N66" i="1" s="1"/>
  <c r="AS72" i="1"/>
  <c r="I49" i="2"/>
  <c r="K48" i="2"/>
  <c r="AW101" i="1"/>
  <c r="AV102" i="1"/>
  <c r="BN91" i="1"/>
  <c r="BO92" i="1" s="1"/>
  <c r="BP93" i="1" s="1"/>
  <c r="BQ94" i="1" s="1"/>
  <c r="BR95" i="1" s="1"/>
  <c r="AT72" i="1"/>
  <c r="AU73" i="1" s="1"/>
  <c r="AV74" i="1" s="1"/>
  <c r="AW75" i="1" s="1"/>
  <c r="AX76" i="1" s="1"/>
  <c r="AY77" i="1" s="1"/>
  <c r="AZ78" i="1" s="1"/>
  <c r="BA79" i="1" s="1"/>
  <c r="BB80" i="1" s="1"/>
  <c r="BC81" i="1" s="1"/>
  <c r="BD82" i="1" s="1"/>
  <c r="BE83" i="1" s="1"/>
  <c r="BF84" i="1" s="1"/>
  <c r="BG85" i="1" s="1"/>
  <c r="BH86" i="1" s="1"/>
  <c r="BI87" i="1" s="1"/>
  <c r="BJ88" i="1" s="1"/>
  <c r="BK89" i="1" s="1"/>
  <c r="BL90" i="1" s="1"/>
  <c r="BM91" i="1" s="1"/>
  <c r="Y63" i="1"/>
  <c r="Y64" i="1" s="1"/>
  <c r="Z63" i="1"/>
  <c r="AJ68" i="1"/>
  <c r="E76" i="1"/>
  <c r="AL66" i="1"/>
  <c r="AM67" i="1" s="1"/>
  <c r="AN68" i="1" s="1"/>
  <c r="AO69" i="1" s="1"/>
  <c r="AP70" i="1" s="1"/>
  <c r="AQ71" i="1" s="1"/>
  <c r="AR72" i="1" s="1"/>
  <c r="AK66" i="1"/>
  <c r="S62" i="1"/>
  <c r="T63" i="1" s="1"/>
  <c r="U64" i="1" s="1"/>
  <c r="R62" i="1"/>
  <c r="AF65" i="1"/>
  <c r="AG66" i="1" s="1"/>
  <c r="AH67" i="1" s="1"/>
  <c r="AI68" i="1" s="1"/>
  <c r="AB63" i="1"/>
  <c r="AB64" i="1" s="1"/>
  <c r="AC63" i="1"/>
  <c r="O63" i="1"/>
  <c r="P63" i="1"/>
  <c r="Q64" i="1" s="1"/>
  <c r="F61" i="1"/>
  <c r="G61" i="1"/>
  <c r="X64" i="1" l="1"/>
  <c r="B60" i="1"/>
  <c r="V65" i="1"/>
  <c r="W65" i="1"/>
  <c r="AS73" i="1"/>
  <c r="H61" i="1"/>
  <c r="I62" i="1" s="1"/>
  <c r="J63" i="1" s="1"/>
  <c r="K64" i="1" s="1"/>
  <c r="L65" i="1" s="1"/>
  <c r="M66" i="1" s="1"/>
  <c r="N67" i="1" s="1"/>
  <c r="I50" i="2"/>
  <c r="K49" i="2"/>
  <c r="AX101" i="1"/>
  <c r="AW102" i="1"/>
  <c r="BN92" i="1"/>
  <c r="BO93" i="1" s="1"/>
  <c r="BP94" i="1" s="1"/>
  <c r="BQ95" i="1" s="1"/>
  <c r="BR96" i="1" s="1"/>
  <c r="AT73" i="1"/>
  <c r="AU74" i="1" s="1"/>
  <c r="AV75" i="1" s="1"/>
  <c r="AW76" i="1" s="1"/>
  <c r="AX77" i="1" s="1"/>
  <c r="AY78" i="1" s="1"/>
  <c r="AZ79" i="1" s="1"/>
  <c r="BA80" i="1" s="1"/>
  <c r="BB81" i="1" s="1"/>
  <c r="BC82" i="1" s="1"/>
  <c r="BD83" i="1" s="1"/>
  <c r="BE84" i="1" s="1"/>
  <c r="BF85" i="1" s="1"/>
  <c r="BG86" i="1" s="1"/>
  <c r="BH87" i="1" s="1"/>
  <c r="BI88" i="1" s="1"/>
  <c r="BJ89" i="1" s="1"/>
  <c r="BK90" i="1" s="1"/>
  <c r="BL91" i="1" s="1"/>
  <c r="BM92" i="1" s="1"/>
  <c r="BS96" i="1"/>
  <c r="BT97" i="1" s="1"/>
  <c r="W66" i="1"/>
  <c r="S63" i="1"/>
  <c r="T64" i="1" s="1"/>
  <c r="R63" i="1"/>
  <c r="Z64" i="1"/>
  <c r="Z65" i="1" s="1"/>
  <c r="AA64" i="1"/>
  <c r="E77" i="1"/>
  <c r="X65" i="1"/>
  <c r="X66" i="1" s="1"/>
  <c r="Y65" i="1"/>
  <c r="AJ69" i="1"/>
  <c r="AC64" i="1"/>
  <c r="AD64" i="1"/>
  <c r="AE65" i="1" s="1"/>
  <c r="AL67" i="1"/>
  <c r="AM68" i="1" s="1"/>
  <c r="AN69" i="1" s="1"/>
  <c r="AO70" i="1" s="1"/>
  <c r="AP71" i="1" s="1"/>
  <c r="AQ72" i="1" s="1"/>
  <c r="AR73" i="1" s="1"/>
  <c r="AK67" i="1"/>
  <c r="O64" i="1"/>
  <c r="P64" i="1"/>
  <c r="Q65" i="1" s="1"/>
  <c r="F62" i="1"/>
  <c r="G62" i="1"/>
  <c r="AS74" i="1" l="1"/>
  <c r="B61" i="1"/>
  <c r="H62" i="1"/>
  <c r="I63" i="1" s="1"/>
  <c r="J64" i="1" s="1"/>
  <c r="K65" i="1" s="1"/>
  <c r="L66" i="1" s="1"/>
  <c r="M67" i="1" s="1"/>
  <c r="N68" i="1" s="1"/>
  <c r="I51" i="2"/>
  <c r="K50" i="2"/>
  <c r="AT74" i="1"/>
  <c r="AU75" i="1" s="1"/>
  <c r="AV76" i="1" s="1"/>
  <c r="AW77" i="1" s="1"/>
  <c r="AX78" i="1" s="1"/>
  <c r="AY79" i="1" s="1"/>
  <c r="AZ80" i="1" s="1"/>
  <c r="BA81" i="1" s="1"/>
  <c r="BB82" i="1" s="1"/>
  <c r="BC83" i="1" s="1"/>
  <c r="BD84" i="1" s="1"/>
  <c r="BE85" i="1" s="1"/>
  <c r="BF86" i="1" s="1"/>
  <c r="BG87" i="1" s="1"/>
  <c r="BH88" i="1" s="1"/>
  <c r="BI89" i="1" s="1"/>
  <c r="BJ90" i="1" s="1"/>
  <c r="BK91" i="1" s="1"/>
  <c r="BL92" i="1" s="1"/>
  <c r="BM93" i="1" s="1"/>
  <c r="AY101" i="1"/>
  <c r="AX102" i="1"/>
  <c r="X67" i="1"/>
  <c r="BS97" i="1"/>
  <c r="BN93" i="1"/>
  <c r="BO94" i="1" s="1"/>
  <c r="BP95" i="1" s="1"/>
  <c r="BQ96" i="1" s="1"/>
  <c r="BR97" i="1" s="1"/>
  <c r="AD65" i="1"/>
  <c r="AE66" i="1" s="1"/>
  <c r="AA65" i="1"/>
  <c r="AA66" i="1" s="1"/>
  <c r="AB65" i="1"/>
  <c r="U65" i="1"/>
  <c r="S64" i="1"/>
  <c r="T65" i="1" s="1"/>
  <c r="R64" i="1"/>
  <c r="Y66" i="1"/>
  <c r="Y67" i="1" s="1"/>
  <c r="Z66" i="1"/>
  <c r="AL68" i="1"/>
  <c r="AM69" i="1" s="1"/>
  <c r="AN70" i="1" s="1"/>
  <c r="AO71" i="1" s="1"/>
  <c r="AP72" i="1" s="1"/>
  <c r="AQ73" i="1" s="1"/>
  <c r="AR74" i="1" s="1"/>
  <c r="AK68" i="1"/>
  <c r="AF66" i="1"/>
  <c r="AG67" i="1" s="1"/>
  <c r="AH68" i="1" s="1"/>
  <c r="AI69" i="1" s="1"/>
  <c r="AJ70" i="1" s="1"/>
  <c r="E78" i="1"/>
  <c r="AC65" i="1"/>
  <c r="F63" i="1"/>
  <c r="G63" i="1"/>
  <c r="O65" i="1"/>
  <c r="P65" i="1"/>
  <c r="Q66" i="1" s="1"/>
  <c r="B62" i="1" l="1"/>
  <c r="AS75" i="1"/>
  <c r="H63" i="1"/>
  <c r="I64" i="1" s="1"/>
  <c r="J65" i="1" s="1"/>
  <c r="K66" i="1" s="1"/>
  <c r="L67" i="1" s="1"/>
  <c r="M68" i="1" s="1"/>
  <c r="N69" i="1" s="1"/>
  <c r="AT75" i="1"/>
  <c r="AU76" i="1" s="1"/>
  <c r="AV77" i="1" s="1"/>
  <c r="AW78" i="1" s="1"/>
  <c r="AX79" i="1" s="1"/>
  <c r="AY80" i="1" s="1"/>
  <c r="AZ81" i="1" s="1"/>
  <c r="BA82" i="1" s="1"/>
  <c r="BB83" i="1" s="1"/>
  <c r="BC84" i="1" s="1"/>
  <c r="BD85" i="1" s="1"/>
  <c r="BE86" i="1" s="1"/>
  <c r="BF87" i="1" s="1"/>
  <c r="BG88" i="1" s="1"/>
  <c r="BH89" i="1" s="1"/>
  <c r="BI90" i="1" s="1"/>
  <c r="BJ91" i="1" s="1"/>
  <c r="BK92" i="1" s="1"/>
  <c r="BL93" i="1" s="1"/>
  <c r="BM94" i="1" s="1"/>
  <c r="I52" i="2"/>
  <c r="K51" i="2"/>
  <c r="Y68" i="1"/>
  <c r="AZ101" i="1"/>
  <c r="AY102" i="1"/>
  <c r="AD66" i="1"/>
  <c r="AE67" i="1" s="1"/>
  <c r="BN94" i="1"/>
  <c r="BO95" i="1" s="1"/>
  <c r="BP96" i="1" s="1"/>
  <c r="BQ97" i="1" s="1"/>
  <c r="AF67" i="1"/>
  <c r="AG68" i="1" s="1"/>
  <c r="AH69" i="1" s="1"/>
  <c r="AI70" i="1" s="1"/>
  <c r="AL69" i="1"/>
  <c r="AM70" i="1" s="1"/>
  <c r="AN71" i="1" s="1"/>
  <c r="AO72" i="1" s="1"/>
  <c r="AP73" i="1" s="1"/>
  <c r="AQ74" i="1" s="1"/>
  <c r="AR75" i="1" s="1"/>
  <c r="AK69" i="1"/>
  <c r="AB66" i="1"/>
  <c r="AB67" i="1" s="1"/>
  <c r="AC66" i="1"/>
  <c r="U66" i="1"/>
  <c r="V66" i="1"/>
  <c r="Z67" i="1"/>
  <c r="AA67" i="1"/>
  <c r="S65" i="1"/>
  <c r="T66" i="1" s="1"/>
  <c r="R65" i="1"/>
  <c r="E79" i="1"/>
  <c r="O66" i="1"/>
  <c r="P66" i="1"/>
  <c r="Q67" i="1" s="1"/>
  <c r="F64" i="1"/>
  <c r="G64" i="1"/>
  <c r="B63" i="1" l="1"/>
  <c r="AS76" i="1"/>
  <c r="AT76" i="1"/>
  <c r="AU77" i="1" s="1"/>
  <c r="AV78" i="1" s="1"/>
  <c r="AW79" i="1" s="1"/>
  <c r="AX80" i="1" s="1"/>
  <c r="AY81" i="1" s="1"/>
  <c r="AZ82" i="1" s="1"/>
  <c r="BA83" i="1" s="1"/>
  <c r="BB84" i="1" s="1"/>
  <c r="BC85" i="1" s="1"/>
  <c r="BD86" i="1" s="1"/>
  <c r="BE87" i="1" s="1"/>
  <c r="BF88" i="1" s="1"/>
  <c r="BG89" i="1" s="1"/>
  <c r="BH90" i="1" s="1"/>
  <c r="BI91" i="1" s="1"/>
  <c r="BJ92" i="1" s="1"/>
  <c r="BK93" i="1" s="1"/>
  <c r="BL94" i="1" s="1"/>
  <c r="BM95" i="1" s="1"/>
  <c r="H64" i="1"/>
  <c r="I65" i="1" s="1"/>
  <c r="J66" i="1" s="1"/>
  <c r="K67" i="1" s="1"/>
  <c r="L68" i="1" s="1"/>
  <c r="M69" i="1" s="1"/>
  <c r="N70" i="1" s="1"/>
  <c r="I53" i="2"/>
  <c r="K52" i="2"/>
  <c r="BA101" i="1"/>
  <c r="AZ102" i="1"/>
  <c r="BN95" i="1"/>
  <c r="BO96" i="1" s="1"/>
  <c r="BP97" i="1" s="1"/>
  <c r="U67" i="1"/>
  <c r="AL70" i="1"/>
  <c r="AM71" i="1" s="1"/>
  <c r="AN72" i="1" s="1"/>
  <c r="AO73" i="1" s="1"/>
  <c r="AP74" i="1" s="1"/>
  <c r="AQ75" i="1" s="1"/>
  <c r="AR76" i="1" s="1"/>
  <c r="AS77" i="1" s="1"/>
  <c r="AK70" i="1"/>
  <c r="V67" i="1"/>
  <c r="W67" i="1"/>
  <c r="AF68" i="1"/>
  <c r="AG69" i="1" s="1"/>
  <c r="AH70" i="1" s="1"/>
  <c r="AI71" i="1" s="1"/>
  <c r="AB68" i="1"/>
  <c r="Z68" i="1"/>
  <c r="Z69" i="1" s="1"/>
  <c r="AA68" i="1"/>
  <c r="E80" i="1"/>
  <c r="AC67" i="1"/>
  <c r="AD67" i="1"/>
  <c r="AE68" i="1" s="1"/>
  <c r="S66" i="1"/>
  <c r="T67" i="1" s="1"/>
  <c r="R66" i="1"/>
  <c r="AJ71" i="1"/>
  <c r="F65" i="1"/>
  <c r="G65" i="1"/>
  <c r="O67" i="1"/>
  <c r="P67" i="1"/>
  <c r="Q68" i="1" s="1"/>
  <c r="B64" i="1" l="1"/>
  <c r="AT77" i="1"/>
  <c r="AU78" i="1" s="1"/>
  <c r="AV79" i="1" s="1"/>
  <c r="AW80" i="1" s="1"/>
  <c r="AX81" i="1" s="1"/>
  <c r="AY82" i="1" s="1"/>
  <c r="AZ83" i="1" s="1"/>
  <c r="BA84" i="1" s="1"/>
  <c r="BB85" i="1" s="1"/>
  <c r="BC86" i="1" s="1"/>
  <c r="BD87" i="1" s="1"/>
  <c r="BE88" i="1" s="1"/>
  <c r="BF89" i="1" s="1"/>
  <c r="BG90" i="1" s="1"/>
  <c r="BH91" i="1" s="1"/>
  <c r="BI92" i="1" s="1"/>
  <c r="BJ93" i="1" s="1"/>
  <c r="BK94" i="1" s="1"/>
  <c r="BL95" i="1" s="1"/>
  <c r="BM96" i="1" s="1"/>
  <c r="AA69" i="1"/>
  <c r="AA70" i="1" s="1"/>
  <c r="H65" i="1"/>
  <c r="I66" i="1" s="1"/>
  <c r="J67" i="1" s="1"/>
  <c r="K68" i="1" s="1"/>
  <c r="L69" i="1" s="1"/>
  <c r="M70" i="1" s="1"/>
  <c r="N71" i="1" s="1"/>
  <c r="I54" i="2"/>
  <c r="K53" i="2"/>
  <c r="BB101" i="1"/>
  <c r="BA102" i="1"/>
  <c r="V68" i="1"/>
  <c r="U68" i="1"/>
  <c r="BN96" i="1"/>
  <c r="BO97" i="1" s="1"/>
  <c r="AF69" i="1"/>
  <c r="AG70" i="1" s="1"/>
  <c r="AH71" i="1" s="1"/>
  <c r="AI72" i="1" s="1"/>
  <c r="AJ72" i="1"/>
  <c r="S67" i="1"/>
  <c r="T68" i="1" s="1"/>
  <c r="R67" i="1"/>
  <c r="AL71" i="1"/>
  <c r="AM72" i="1" s="1"/>
  <c r="AN73" i="1" s="1"/>
  <c r="AO74" i="1" s="1"/>
  <c r="AP75" i="1" s="1"/>
  <c r="AQ76" i="1" s="1"/>
  <c r="AR77" i="1" s="1"/>
  <c r="AS78" i="1" s="1"/>
  <c r="AK71" i="1"/>
  <c r="AK72" i="1" s="1"/>
  <c r="AC68" i="1"/>
  <c r="AC69" i="1" s="1"/>
  <c r="AD68" i="1"/>
  <c r="AE69" i="1" s="1"/>
  <c r="W68" i="1"/>
  <c r="X68" i="1"/>
  <c r="E81" i="1"/>
  <c r="AB69" i="1"/>
  <c r="F66" i="1"/>
  <c r="G66" i="1"/>
  <c r="O68" i="1"/>
  <c r="P68" i="1"/>
  <c r="Q69" i="1" s="1"/>
  <c r="B65" i="1" l="1"/>
  <c r="AB70" i="1"/>
  <c r="BN97" i="1"/>
  <c r="AT78" i="1"/>
  <c r="AU79" i="1" s="1"/>
  <c r="AV80" i="1" s="1"/>
  <c r="AW81" i="1" s="1"/>
  <c r="AX82" i="1" s="1"/>
  <c r="AY83" i="1" s="1"/>
  <c r="AZ84" i="1" s="1"/>
  <c r="BA85" i="1" s="1"/>
  <c r="BB86" i="1" s="1"/>
  <c r="BC87" i="1" s="1"/>
  <c r="BD88" i="1" s="1"/>
  <c r="BE89" i="1" s="1"/>
  <c r="BF90" i="1" s="1"/>
  <c r="BG91" i="1" s="1"/>
  <c r="BH92" i="1" s="1"/>
  <c r="BI93" i="1" s="1"/>
  <c r="BJ94" i="1" s="1"/>
  <c r="BK95" i="1" s="1"/>
  <c r="BL96" i="1" s="1"/>
  <c r="BM97" i="1" s="1"/>
  <c r="H66" i="1"/>
  <c r="I67" i="1" s="1"/>
  <c r="J68" i="1" s="1"/>
  <c r="K69" i="1" s="1"/>
  <c r="L70" i="1" s="1"/>
  <c r="M71" i="1" s="1"/>
  <c r="N72" i="1" s="1"/>
  <c r="V69" i="1"/>
  <c r="I55" i="2"/>
  <c r="K54" i="2"/>
  <c r="W69" i="1"/>
  <c r="BC101" i="1"/>
  <c r="BB102" i="1"/>
  <c r="U69" i="1"/>
  <c r="AL72" i="1"/>
  <c r="AF70" i="1"/>
  <c r="AG71" i="1" s="1"/>
  <c r="AH72" i="1" s="1"/>
  <c r="AI73" i="1" s="1"/>
  <c r="AJ73" i="1"/>
  <c r="AK73" i="1"/>
  <c r="AD69" i="1"/>
  <c r="AE70" i="1" s="1"/>
  <c r="X69" i="1"/>
  <c r="Y69" i="1"/>
  <c r="AC70" i="1"/>
  <c r="AB71" i="1"/>
  <c r="E82" i="1"/>
  <c r="S68" i="1"/>
  <c r="T69" i="1" s="1"/>
  <c r="R68" i="1"/>
  <c r="O69" i="1"/>
  <c r="P69" i="1"/>
  <c r="Q70" i="1" s="1"/>
  <c r="F67" i="1"/>
  <c r="G67" i="1"/>
  <c r="V70" i="1" l="1"/>
  <c r="W70" i="1"/>
  <c r="AT79" i="1"/>
  <c r="AU80" i="1" s="1"/>
  <c r="AV81" i="1" s="1"/>
  <c r="AW82" i="1" s="1"/>
  <c r="AX83" i="1" s="1"/>
  <c r="AY84" i="1" s="1"/>
  <c r="AZ85" i="1" s="1"/>
  <c r="BA86" i="1" s="1"/>
  <c r="BB87" i="1" s="1"/>
  <c r="BC88" i="1" s="1"/>
  <c r="BD89" i="1" s="1"/>
  <c r="BE90" i="1" s="1"/>
  <c r="BF91" i="1" s="1"/>
  <c r="BG92" i="1" s="1"/>
  <c r="BH93" i="1" s="1"/>
  <c r="BI94" i="1" s="1"/>
  <c r="BJ95" i="1" s="1"/>
  <c r="BK96" i="1" s="1"/>
  <c r="BL97" i="1" s="1"/>
  <c r="B66" i="1"/>
  <c r="H67" i="1"/>
  <c r="I68" i="1" s="1"/>
  <c r="J69" i="1" s="1"/>
  <c r="K70" i="1" s="1"/>
  <c r="L71" i="1" s="1"/>
  <c r="M72" i="1" s="1"/>
  <c r="N73" i="1" s="1"/>
  <c r="X70" i="1"/>
  <c r="I56" i="2"/>
  <c r="K55" i="2"/>
  <c r="BD101" i="1"/>
  <c r="BC102" i="1"/>
  <c r="AL73" i="1"/>
  <c r="AL74" i="1" s="1"/>
  <c r="AM73" i="1"/>
  <c r="AN74" i="1" s="1"/>
  <c r="AO75" i="1" s="1"/>
  <c r="AP76" i="1" s="1"/>
  <c r="AQ77" i="1" s="1"/>
  <c r="AR78" i="1" s="1"/>
  <c r="AS79" i="1" s="1"/>
  <c r="AF71" i="1"/>
  <c r="AG72" i="1" s="1"/>
  <c r="AH73" i="1" s="1"/>
  <c r="AI74" i="1" s="1"/>
  <c r="U70" i="1"/>
  <c r="E83" i="1"/>
  <c r="AJ74" i="1"/>
  <c r="AK74" i="1"/>
  <c r="AD70" i="1"/>
  <c r="AE71" i="1" s="1"/>
  <c r="AC71" i="1"/>
  <c r="AC72" i="1" s="1"/>
  <c r="S69" i="1"/>
  <c r="T70" i="1" s="1"/>
  <c r="R69" i="1"/>
  <c r="Y70" i="1"/>
  <c r="Z70" i="1"/>
  <c r="O70" i="1"/>
  <c r="P70" i="1"/>
  <c r="Q71" i="1" s="1"/>
  <c r="F68" i="1"/>
  <c r="G68" i="1"/>
  <c r="W71" i="1" l="1"/>
  <c r="X71" i="1"/>
  <c r="AT80" i="1"/>
  <c r="AU81" i="1" s="1"/>
  <c r="AV82" i="1" s="1"/>
  <c r="AW83" i="1" s="1"/>
  <c r="AX84" i="1" s="1"/>
  <c r="AY85" i="1" s="1"/>
  <c r="AZ86" i="1" s="1"/>
  <c r="BA87" i="1" s="1"/>
  <c r="BB88" i="1" s="1"/>
  <c r="BC89" i="1" s="1"/>
  <c r="BD90" i="1" s="1"/>
  <c r="BE91" i="1" s="1"/>
  <c r="BF92" i="1" s="1"/>
  <c r="BG93" i="1" s="1"/>
  <c r="BH94" i="1" s="1"/>
  <c r="BI95" i="1" s="1"/>
  <c r="BJ96" i="1" s="1"/>
  <c r="BK97" i="1" s="1"/>
  <c r="B67" i="1"/>
  <c r="Y71" i="1"/>
  <c r="Y72" i="1" s="1"/>
  <c r="H68" i="1"/>
  <c r="I69" i="1" s="1"/>
  <c r="J70" i="1" s="1"/>
  <c r="K71" i="1" s="1"/>
  <c r="L72" i="1" s="1"/>
  <c r="M73" i="1" s="1"/>
  <c r="N74" i="1" s="1"/>
  <c r="I57" i="2"/>
  <c r="K56" i="2"/>
  <c r="AD71" i="1"/>
  <c r="AE72" i="1" s="1"/>
  <c r="BE101" i="1"/>
  <c r="BD102" i="1"/>
  <c r="X72" i="1"/>
  <c r="AM74" i="1"/>
  <c r="AN75" i="1" s="1"/>
  <c r="AO76" i="1" s="1"/>
  <c r="AP77" i="1" s="1"/>
  <c r="AQ78" i="1" s="1"/>
  <c r="AR79" i="1" s="1"/>
  <c r="AS80" i="1" s="1"/>
  <c r="AL75" i="1"/>
  <c r="AF72" i="1"/>
  <c r="AG73" i="1" s="1"/>
  <c r="AH74" i="1" s="1"/>
  <c r="AI75" i="1" s="1"/>
  <c r="E84" i="1"/>
  <c r="U71" i="1"/>
  <c r="V71" i="1"/>
  <c r="Z71" i="1"/>
  <c r="AA71" i="1"/>
  <c r="S70" i="1"/>
  <c r="T71" i="1" s="1"/>
  <c r="R70" i="1"/>
  <c r="AJ75" i="1"/>
  <c r="AK75" i="1"/>
  <c r="O71" i="1"/>
  <c r="P71" i="1"/>
  <c r="Q72" i="1" s="1"/>
  <c r="F69" i="1"/>
  <c r="G69" i="1"/>
  <c r="AT81" i="1" l="1"/>
  <c r="AU82" i="1" s="1"/>
  <c r="AV83" i="1" s="1"/>
  <c r="AW84" i="1" s="1"/>
  <c r="AX85" i="1" s="1"/>
  <c r="AY86" i="1" s="1"/>
  <c r="AZ87" i="1" s="1"/>
  <c r="BA88" i="1" s="1"/>
  <c r="BB89" i="1" s="1"/>
  <c r="BC90" i="1" s="1"/>
  <c r="BD91" i="1" s="1"/>
  <c r="BE92" i="1" s="1"/>
  <c r="BF93" i="1" s="1"/>
  <c r="BG94" i="1" s="1"/>
  <c r="BH95" i="1" s="1"/>
  <c r="BI96" i="1" s="1"/>
  <c r="BJ97" i="1" s="1"/>
  <c r="B68" i="1"/>
  <c r="Z72" i="1"/>
  <c r="Z73" i="1" s="1"/>
  <c r="AD72" i="1"/>
  <c r="AD73" i="1" s="1"/>
  <c r="H69" i="1"/>
  <c r="I70" i="1" s="1"/>
  <c r="J71" i="1" s="1"/>
  <c r="K72" i="1" s="1"/>
  <c r="L73" i="1" s="1"/>
  <c r="M74" i="1" s="1"/>
  <c r="N75" i="1" s="1"/>
  <c r="I58" i="2"/>
  <c r="K57" i="2"/>
  <c r="BF101" i="1"/>
  <c r="BE102" i="1"/>
  <c r="U72" i="1"/>
  <c r="Y73" i="1"/>
  <c r="AM75" i="1"/>
  <c r="AN76" i="1" s="1"/>
  <c r="AO77" i="1" s="1"/>
  <c r="AP78" i="1" s="1"/>
  <c r="AQ79" i="1" s="1"/>
  <c r="AR80" i="1" s="1"/>
  <c r="AS81" i="1" s="1"/>
  <c r="AL76" i="1"/>
  <c r="E85" i="1"/>
  <c r="S71" i="1"/>
  <c r="T72" i="1" s="1"/>
  <c r="R71" i="1"/>
  <c r="AA72" i="1"/>
  <c r="AB72" i="1"/>
  <c r="V72" i="1"/>
  <c r="W72" i="1"/>
  <c r="AJ76" i="1"/>
  <c r="AK76" i="1"/>
  <c r="AF73" i="1"/>
  <c r="AG74" i="1" s="1"/>
  <c r="AH75" i="1" s="1"/>
  <c r="AI76" i="1" s="1"/>
  <c r="F70" i="1"/>
  <c r="G70" i="1"/>
  <c r="O72" i="1"/>
  <c r="P72" i="1"/>
  <c r="Q73" i="1" s="1"/>
  <c r="AT82" i="1" l="1"/>
  <c r="AU83" i="1" s="1"/>
  <c r="AV84" i="1" s="1"/>
  <c r="AW85" i="1" s="1"/>
  <c r="AX86" i="1" s="1"/>
  <c r="AY87" i="1" s="1"/>
  <c r="AZ88" i="1" s="1"/>
  <c r="BA89" i="1" s="1"/>
  <c r="BB90" i="1" s="1"/>
  <c r="BC91" i="1" s="1"/>
  <c r="BD92" i="1" s="1"/>
  <c r="BE93" i="1" s="1"/>
  <c r="BF94" i="1" s="1"/>
  <c r="BG95" i="1" s="1"/>
  <c r="BH96" i="1" s="1"/>
  <c r="BI97" i="1" s="1"/>
  <c r="AE73" i="1"/>
  <c r="AA73" i="1"/>
  <c r="AA74" i="1" s="1"/>
  <c r="B69" i="1"/>
  <c r="H70" i="1"/>
  <c r="I71" i="1" s="1"/>
  <c r="J72" i="1" s="1"/>
  <c r="K73" i="1" s="1"/>
  <c r="L74" i="1" s="1"/>
  <c r="M75" i="1" s="1"/>
  <c r="N76" i="1" s="1"/>
  <c r="V73" i="1"/>
  <c r="I59" i="2"/>
  <c r="K58" i="2"/>
  <c r="BG101" i="1"/>
  <c r="BF102" i="1"/>
  <c r="U73" i="1"/>
  <c r="AL77" i="1"/>
  <c r="Z74" i="1"/>
  <c r="AM76" i="1"/>
  <c r="AN77" i="1" s="1"/>
  <c r="AO78" i="1" s="1"/>
  <c r="AP79" i="1" s="1"/>
  <c r="AQ80" i="1" s="1"/>
  <c r="AR81" i="1" s="1"/>
  <c r="AS82" i="1" s="1"/>
  <c r="AT83" i="1" s="1"/>
  <c r="AU84" i="1" s="1"/>
  <c r="AV85" i="1" s="1"/>
  <c r="AW86" i="1" s="1"/>
  <c r="AX87" i="1" s="1"/>
  <c r="AY88" i="1" s="1"/>
  <c r="AZ89" i="1" s="1"/>
  <c r="AJ77" i="1"/>
  <c r="W73" i="1"/>
  <c r="X73" i="1"/>
  <c r="S72" i="1"/>
  <c r="T73" i="1" s="1"/>
  <c r="R72" i="1"/>
  <c r="AK77" i="1"/>
  <c r="AE74" i="1"/>
  <c r="AF74" i="1"/>
  <c r="AG75" i="1" s="1"/>
  <c r="AH76" i="1" s="1"/>
  <c r="AB73" i="1"/>
  <c r="AC73" i="1"/>
  <c r="E86" i="1"/>
  <c r="O73" i="1"/>
  <c r="P73" i="1"/>
  <c r="Q74" i="1" s="1"/>
  <c r="F71" i="1"/>
  <c r="G71" i="1"/>
  <c r="BA90" i="1" l="1"/>
  <c r="BB91" i="1" s="1"/>
  <c r="BC92" i="1" s="1"/>
  <c r="BD93" i="1" s="1"/>
  <c r="BE94" i="1" s="1"/>
  <c r="BF95" i="1" s="1"/>
  <c r="BG96" i="1" s="1"/>
  <c r="BH97" i="1" s="1"/>
  <c r="AL78" i="1"/>
  <c r="AB74" i="1"/>
  <c r="B70" i="1"/>
  <c r="V74" i="1"/>
  <c r="W74" i="1"/>
  <c r="H71" i="1"/>
  <c r="I72" i="1" s="1"/>
  <c r="J73" i="1" s="1"/>
  <c r="K74" i="1" s="1"/>
  <c r="L75" i="1" s="1"/>
  <c r="M76" i="1" s="1"/>
  <c r="N77" i="1" s="1"/>
  <c r="U74" i="1"/>
  <c r="V75" i="1" s="1"/>
  <c r="I60" i="2"/>
  <c r="K59" i="2"/>
  <c r="AA75" i="1"/>
  <c r="AB75" i="1"/>
  <c r="BH101" i="1"/>
  <c r="BG102" i="1"/>
  <c r="AM77" i="1"/>
  <c r="E87" i="1"/>
  <c r="AC74" i="1"/>
  <c r="AD74" i="1"/>
  <c r="AE75" i="1" s="1"/>
  <c r="S73" i="1"/>
  <c r="T74" i="1" s="1"/>
  <c r="R73" i="1"/>
  <c r="X74" i="1"/>
  <c r="Y74" i="1"/>
  <c r="AK78" i="1"/>
  <c r="AL79" i="1" s="1"/>
  <c r="AF75" i="1"/>
  <c r="AG76" i="1" s="1"/>
  <c r="AH77" i="1" s="1"/>
  <c r="AI77" i="1"/>
  <c r="O74" i="1"/>
  <c r="P74" i="1"/>
  <c r="Q75" i="1" s="1"/>
  <c r="F72" i="1"/>
  <c r="G72" i="1"/>
  <c r="X75" i="1" l="1"/>
  <c r="B71" i="1"/>
  <c r="W75" i="1"/>
  <c r="U75" i="1"/>
  <c r="H72" i="1"/>
  <c r="I73" i="1" s="1"/>
  <c r="J74" i="1" s="1"/>
  <c r="K75" i="1" s="1"/>
  <c r="L76" i="1" s="1"/>
  <c r="M77" i="1" s="1"/>
  <c r="N78" i="1" s="1"/>
  <c r="AB76" i="1"/>
  <c r="I61" i="2"/>
  <c r="K60" i="2"/>
  <c r="BI101" i="1"/>
  <c r="BH102" i="1"/>
  <c r="X76" i="1"/>
  <c r="AI78" i="1"/>
  <c r="W76" i="1"/>
  <c r="AN78" i="1"/>
  <c r="AO79" i="1" s="1"/>
  <c r="AP80" i="1" s="1"/>
  <c r="AQ81" i="1" s="1"/>
  <c r="AR82" i="1" s="1"/>
  <c r="AS83" i="1" s="1"/>
  <c r="AT84" i="1" s="1"/>
  <c r="AU85" i="1" s="1"/>
  <c r="AV86" i="1" s="1"/>
  <c r="AW87" i="1" s="1"/>
  <c r="AX88" i="1" s="1"/>
  <c r="AY89" i="1" s="1"/>
  <c r="AZ90" i="1" s="1"/>
  <c r="BA91" i="1" s="1"/>
  <c r="BB92" i="1" s="1"/>
  <c r="BC93" i="1" s="1"/>
  <c r="BD94" i="1" s="1"/>
  <c r="BE95" i="1" s="1"/>
  <c r="BF96" i="1" s="1"/>
  <c r="BG97" i="1" s="1"/>
  <c r="AM78" i="1"/>
  <c r="V76" i="1"/>
  <c r="S74" i="1"/>
  <c r="T75" i="1" s="1"/>
  <c r="R74" i="1"/>
  <c r="AF76" i="1"/>
  <c r="AG77" i="1" s="1"/>
  <c r="AH78" i="1" s="1"/>
  <c r="AC75" i="1"/>
  <c r="AD75" i="1"/>
  <c r="AE76" i="1" s="1"/>
  <c r="AJ78" i="1"/>
  <c r="AK79" i="1" s="1"/>
  <c r="AL80" i="1" s="1"/>
  <c r="Y75" i="1"/>
  <c r="Y76" i="1" s="1"/>
  <c r="Z75" i="1"/>
  <c r="E88" i="1"/>
  <c r="O75" i="1"/>
  <c r="P75" i="1"/>
  <c r="Q76" i="1" s="1"/>
  <c r="F73" i="1"/>
  <c r="G73" i="1"/>
  <c r="U76" i="1" l="1"/>
  <c r="B72" i="1"/>
  <c r="H73" i="1"/>
  <c r="I74" i="1" s="1"/>
  <c r="J75" i="1" s="1"/>
  <c r="K76" i="1" s="1"/>
  <c r="L77" i="1" s="1"/>
  <c r="M78" i="1" s="1"/>
  <c r="N79" i="1" s="1"/>
  <c r="X77" i="1"/>
  <c r="I62" i="2"/>
  <c r="K61" i="2"/>
  <c r="Y77" i="1"/>
  <c r="Y78" i="1" s="1"/>
  <c r="BJ101" i="1"/>
  <c r="BI102" i="1"/>
  <c r="W77" i="1"/>
  <c r="AN79" i="1"/>
  <c r="AO80" i="1" s="1"/>
  <c r="AP81" i="1" s="1"/>
  <c r="AQ82" i="1" s="1"/>
  <c r="AR83" i="1" s="1"/>
  <c r="AS84" i="1" s="1"/>
  <c r="AT85" i="1" s="1"/>
  <c r="AU86" i="1" s="1"/>
  <c r="AV87" i="1" s="1"/>
  <c r="AW88" i="1" s="1"/>
  <c r="AX89" i="1" s="1"/>
  <c r="AY90" i="1" s="1"/>
  <c r="AZ91" i="1" s="1"/>
  <c r="BA92" i="1" s="1"/>
  <c r="BB93" i="1" s="1"/>
  <c r="BC94" i="1" s="1"/>
  <c r="BD95" i="1" s="1"/>
  <c r="BE96" i="1" s="1"/>
  <c r="BF97" i="1" s="1"/>
  <c r="AM79" i="1"/>
  <c r="AJ79" i="1"/>
  <c r="AK80" i="1" s="1"/>
  <c r="AL81" i="1" s="1"/>
  <c r="V77" i="1"/>
  <c r="AF77" i="1"/>
  <c r="AG78" i="1" s="1"/>
  <c r="AH79" i="1" s="1"/>
  <c r="AC76" i="1"/>
  <c r="AD76" i="1"/>
  <c r="AE77" i="1" s="1"/>
  <c r="E89" i="1"/>
  <c r="Z76" i="1"/>
  <c r="Z77" i="1" s="1"/>
  <c r="AA76" i="1"/>
  <c r="S75" i="1"/>
  <c r="T76" i="1" s="1"/>
  <c r="U77" i="1" s="1"/>
  <c r="R75" i="1"/>
  <c r="AI79" i="1"/>
  <c r="F74" i="1"/>
  <c r="G74" i="1"/>
  <c r="O76" i="1"/>
  <c r="P76" i="1"/>
  <c r="Q77" i="1" s="1"/>
  <c r="B73" i="1" l="1"/>
  <c r="H74" i="1"/>
  <c r="I75" i="1" s="1"/>
  <c r="J76" i="1" s="1"/>
  <c r="K77" i="1" s="1"/>
  <c r="L78" i="1" s="1"/>
  <c r="M79" i="1" s="1"/>
  <c r="N80" i="1" s="1"/>
  <c r="Z78" i="1"/>
  <c r="Z79" i="1" s="1"/>
  <c r="X78" i="1"/>
  <c r="Y79" i="1" s="1"/>
  <c r="I63" i="2"/>
  <c r="K62" i="2"/>
  <c r="V78" i="1"/>
  <c r="BK101" i="1"/>
  <c r="BJ102" i="1"/>
  <c r="W78" i="1"/>
  <c r="AN80" i="1"/>
  <c r="AO81" i="1" s="1"/>
  <c r="AP82" i="1" s="1"/>
  <c r="AQ83" i="1" s="1"/>
  <c r="AR84" i="1" s="1"/>
  <c r="AS85" i="1" s="1"/>
  <c r="AT86" i="1" s="1"/>
  <c r="AU87" i="1" s="1"/>
  <c r="AV88" i="1" s="1"/>
  <c r="AW89" i="1" s="1"/>
  <c r="AX90" i="1" s="1"/>
  <c r="AY91" i="1" s="1"/>
  <c r="AZ92" i="1" s="1"/>
  <c r="BA93" i="1" s="1"/>
  <c r="BB94" i="1" s="1"/>
  <c r="BC95" i="1" s="1"/>
  <c r="BD96" i="1" s="1"/>
  <c r="BE97" i="1" s="1"/>
  <c r="AM80" i="1"/>
  <c r="AI80" i="1"/>
  <c r="AJ80" i="1"/>
  <c r="AK81" i="1" s="1"/>
  <c r="AL82" i="1" s="1"/>
  <c r="AF78" i="1"/>
  <c r="AG79" i="1" s="1"/>
  <c r="AH80" i="1" s="1"/>
  <c r="E90" i="1"/>
  <c r="S76" i="1"/>
  <c r="T77" i="1" s="1"/>
  <c r="U78" i="1" s="1"/>
  <c r="R76" i="1"/>
  <c r="AD77" i="1"/>
  <c r="AE78" i="1" s="1"/>
  <c r="AC77" i="1"/>
  <c r="AA77" i="1"/>
  <c r="AA78" i="1" s="1"/>
  <c r="AB77" i="1"/>
  <c r="O77" i="1"/>
  <c r="P77" i="1"/>
  <c r="Q78" i="1" s="1"/>
  <c r="F75" i="1"/>
  <c r="G75" i="1"/>
  <c r="X79" i="1" l="1"/>
  <c r="Y80" i="1" s="1"/>
  <c r="B74" i="1"/>
  <c r="AA79" i="1"/>
  <c r="AA80" i="1" s="1"/>
  <c r="H75" i="1"/>
  <c r="I76" i="1" s="1"/>
  <c r="J77" i="1" s="1"/>
  <c r="K78" i="1" s="1"/>
  <c r="L79" i="1" s="1"/>
  <c r="M80" i="1" s="1"/>
  <c r="N81" i="1" s="1"/>
  <c r="Z80" i="1"/>
  <c r="I64" i="2"/>
  <c r="K63" i="2"/>
  <c r="V79" i="1"/>
  <c r="W79" i="1"/>
  <c r="BL101" i="1"/>
  <c r="BK102" i="1"/>
  <c r="AI81" i="1"/>
  <c r="AN81" i="1"/>
  <c r="AO82" i="1" s="1"/>
  <c r="AP83" i="1" s="1"/>
  <c r="AQ84" i="1" s="1"/>
  <c r="AR85" i="1" s="1"/>
  <c r="AS86" i="1" s="1"/>
  <c r="AT87" i="1" s="1"/>
  <c r="AU88" i="1" s="1"/>
  <c r="AV89" i="1" s="1"/>
  <c r="AW90" i="1" s="1"/>
  <c r="AX91" i="1" s="1"/>
  <c r="AY92" i="1" s="1"/>
  <c r="AZ93" i="1" s="1"/>
  <c r="BA94" i="1" s="1"/>
  <c r="BB95" i="1" s="1"/>
  <c r="BC96" i="1" s="1"/>
  <c r="BD97" i="1" s="1"/>
  <c r="AM81" i="1"/>
  <c r="AJ81" i="1"/>
  <c r="AK82" i="1" s="1"/>
  <c r="AL83" i="1" s="1"/>
  <c r="AD78" i="1"/>
  <c r="AE79" i="1" s="1"/>
  <c r="AF79" i="1"/>
  <c r="AG80" i="1" s="1"/>
  <c r="AH81" i="1" s="1"/>
  <c r="E91" i="1"/>
  <c r="AB78" i="1"/>
  <c r="AB79" i="1" s="1"/>
  <c r="AB80" i="1" s="1"/>
  <c r="AC78" i="1"/>
  <c r="S77" i="1"/>
  <c r="T78" i="1" s="1"/>
  <c r="R77" i="1"/>
  <c r="F76" i="1"/>
  <c r="G76" i="1"/>
  <c r="O78" i="1"/>
  <c r="P78" i="1"/>
  <c r="Q79" i="1" s="1"/>
  <c r="X80" i="1" l="1"/>
  <c r="B75" i="1"/>
  <c r="Z81" i="1"/>
  <c r="AA81" i="1"/>
  <c r="W80" i="1"/>
  <c r="X81" i="1" s="1"/>
  <c r="H76" i="1"/>
  <c r="I77" i="1" s="1"/>
  <c r="J78" i="1" s="1"/>
  <c r="K79" i="1" s="1"/>
  <c r="L80" i="1" s="1"/>
  <c r="M81" i="1" s="1"/>
  <c r="N82" i="1" s="1"/>
  <c r="AB81" i="1"/>
  <c r="I65" i="2"/>
  <c r="K64" i="2"/>
  <c r="BM101" i="1"/>
  <c r="BL102" i="1"/>
  <c r="AI82" i="1"/>
  <c r="AN82" i="1"/>
  <c r="AO83" i="1" s="1"/>
  <c r="AP84" i="1" s="1"/>
  <c r="AQ85" i="1" s="1"/>
  <c r="AR86" i="1" s="1"/>
  <c r="AS87" i="1" s="1"/>
  <c r="AT88" i="1" s="1"/>
  <c r="AU89" i="1" s="1"/>
  <c r="AV90" i="1" s="1"/>
  <c r="AW91" i="1" s="1"/>
  <c r="AX92" i="1" s="1"/>
  <c r="AY93" i="1" s="1"/>
  <c r="AZ94" i="1" s="1"/>
  <c r="BA95" i="1" s="1"/>
  <c r="BB96" i="1" s="1"/>
  <c r="BC97" i="1" s="1"/>
  <c r="AM82" i="1"/>
  <c r="AJ82" i="1"/>
  <c r="AK83" i="1" s="1"/>
  <c r="AL84" i="1" s="1"/>
  <c r="E92" i="1"/>
  <c r="S78" i="1"/>
  <c r="T79" i="1" s="1"/>
  <c r="R78" i="1"/>
  <c r="U79" i="1"/>
  <c r="AF80" i="1"/>
  <c r="AG81" i="1" s="1"/>
  <c r="AH82" i="1" s="1"/>
  <c r="AI83" i="1" s="1"/>
  <c r="AC79" i="1"/>
  <c r="AD79" i="1"/>
  <c r="AE80" i="1" s="1"/>
  <c r="Y81" i="1"/>
  <c r="O79" i="1"/>
  <c r="P79" i="1"/>
  <c r="Q80" i="1" s="1"/>
  <c r="F77" i="1"/>
  <c r="G77" i="1"/>
  <c r="AA82" i="1" l="1"/>
  <c r="B76" i="1"/>
  <c r="AB82" i="1"/>
  <c r="H77" i="1"/>
  <c r="I78" i="1" s="1"/>
  <c r="J79" i="1" s="1"/>
  <c r="K80" i="1" s="1"/>
  <c r="L81" i="1" s="1"/>
  <c r="M82" i="1" s="1"/>
  <c r="N83" i="1" s="1"/>
  <c r="I66" i="2"/>
  <c r="K65" i="2"/>
  <c r="AJ83" i="1"/>
  <c r="AK84" i="1" s="1"/>
  <c r="AL85" i="1" s="1"/>
  <c r="AB83" i="1"/>
  <c r="BN101" i="1"/>
  <c r="BM102" i="1"/>
  <c r="AN83" i="1"/>
  <c r="AO84" i="1" s="1"/>
  <c r="AP85" i="1" s="1"/>
  <c r="AQ86" i="1" s="1"/>
  <c r="AR87" i="1" s="1"/>
  <c r="AS88" i="1" s="1"/>
  <c r="AT89" i="1" s="1"/>
  <c r="AU90" i="1" s="1"/>
  <c r="AV91" i="1" s="1"/>
  <c r="AW92" i="1" s="1"/>
  <c r="AX93" i="1" s="1"/>
  <c r="AY94" i="1" s="1"/>
  <c r="AZ95" i="1" s="1"/>
  <c r="BA96" i="1" s="1"/>
  <c r="BB97" i="1" s="1"/>
  <c r="AM83" i="1"/>
  <c r="AF81" i="1"/>
  <c r="AG82" i="1" s="1"/>
  <c r="AH83" i="1" s="1"/>
  <c r="AI84" i="1" s="1"/>
  <c r="U80" i="1"/>
  <c r="V80" i="1"/>
  <c r="E93" i="1"/>
  <c r="AC80" i="1"/>
  <c r="AD80" i="1"/>
  <c r="AE81" i="1" s="1"/>
  <c r="S79" i="1"/>
  <c r="T80" i="1" s="1"/>
  <c r="R79" i="1"/>
  <c r="Y82" i="1"/>
  <c r="Z82" i="1"/>
  <c r="O80" i="1"/>
  <c r="P80" i="1"/>
  <c r="Q81" i="1" s="1"/>
  <c r="F78" i="1"/>
  <c r="G78" i="1"/>
  <c r="B77" i="1" l="1"/>
  <c r="H78" i="1"/>
  <c r="I79" i="1" s="1"/>
  <c r="J80" i="1" s="1"/>
  <c r="K81" i="1" s="1"/>
  <c r="L82" i="1" s="1"/>
  <c r="M83" i="1" s="1"/>
  <c r="N84" i="1" s="1"/>
  <c r="AJ84" i="1"/>
  <c r="AK85" i="1" s="1"/>
  <c r="AL86" i="1" s="1"/>
  <c r="I67" i="2"/>
  <c r="K66" i="2"/>
  <c r="BO101" i="1"/>
  <c r="BN102" i="1"/>
  <c r="B78" i="1"/>
  <c r="U81" i="1"/>
  <c r="AN84" i="1"/>
  <c r="AO85" i="1" s="1"/>
  <c r="AP86" i="1" s="1"/>
  <c r="AQ87" i="1" s="1"/>
  <c r="AR88" i="1" s="1"/>
  <c r="AS89" i="1" s="1"/>
  <c r="AT90" i="1" s="1"/>
  <c r="AU91" i="1" s="1"/>
  <c r="AV92" i="1" s="1"/>
  <c r="AW93" i="1" s="1"/>
  <c r="AX94" i="1" s="1"/>
  <c r="AY95" i="1" s="1"/>
  <c r="AZ96" i="1" s="1"/>
  <c r="BA97" i="1" s="1"/>
  <c r="AM84" i="1"/>
  <c r="AF82" i="1"/>
  <c r="AG83" i="1" s="1"/>
  <c r="AH84" i="1" s="1"/>
  <c r="AI85" i="1" s="1"/>
  <c r="AC81" i="1"/>
  <c r="AD81" i="1"/>
  <c r="AE82" i="1" s="1"/>
  <c r="E94" i="1"/>
  <c r="S80" i="1"/>
  <c r="T81" i="1" s="1"/>
  <c r="R80" i="1"/>
  <c r="V81" i="1"/>
  <c r="W81" i="1"/>
  <c r="O81" i="1"/>
  <c r="P81" i="1"/>
  <c r="Q82" i="1" s="1"/>
  <c r="Z83" i="1"/>
  <c r="AA83" i="1"/>
  <c r="F79" i="1"/>
  <c r="G79" i="1"/>
  <c r="V82" i="1" l="1"/>
  <c r="AJ85" i="1"/>
  <c r="AK86" i="1" s="1"/>
  <c r="AL87" i="1" s="1"/>
  <c r="H79" i="1"/>
  <c r="I80" i="1" s="1"/>
  <c r="J81" i="1" s="1"/>
  <c r="K82" i="1" s="1"/>
  <c r="L83" i="1" s="1"/>
  <c r="M84" i="1" s="1"/>
  <c r="N85" i="1" s="1"/>
  <c r="I68" i="2"/>
  <c r="K67" i="2"/>
  <c r="BP101" i="1"/>
  <c r="BO102" i="1"/>
  <c r="U82" i="1"/>
  <c r="V83" i="1" s="1"/>
  <c r="AN85" i="1"/>
  <c r="AO86" i="1" s="1"/>
  <c r="AP87" i="1" s="1"/>
  <c r="AQ88" i="1" s="1"/>
  <c r="AR89" i="1" s="1"/>
  <c r="AS90" i="1" s="1"/>
  <c r="AT91" i="1" s="1"/>
  <c r="AU92" i="1" s="1"/>
  <c r="AV93" i="1" s="1"/>
  <c r="AW94" i="1" s="1"/>
  <c r="AX95" i="1" s="1"/>
  <c r="AY96" i="1" s="1"/>
  <c r="AZ97" i="1" s="1"/>
  <c r="AM85" i="1"/>
  <c r="AF83" i="1"/>
  <c r="AG84" i="1" s="1"/>
  <c r="AH85" i="1" s="1"/>
  <c r="AI86" i="1" s="1"/>
  <c r="W82" i="1"/>
  <c r="W83" i="1" s="1"/>
  <c r="X82" i="1"/>
  <c r="AD82" i="1"/>
  <c r="AE83" i="1" s="1"/>
  <c r="AC82" i="1"/>
  <c r="S81" i="1"/>
  <c r="T82" i="1" s="1"/>
  <c r="U83" i="1" s="1"/>
  <c r="R81" i="1"/>
  <c r="E95" i="1"/>
  <c r="F80" i="1"/>
  <c r="G80" i="1"/>
  <c r="AA84" i="1"/>
  <c r="AB84" i="1"/>
  <c r="O82" i="1"/>
  <c r="P82" i="1"/>
  <c r="Q83" i="1" s="1"/>
  <c r="B79" i="1" l="1"/>
  <c r="AJ86" i="1"/>
  <c r="AK87" i="1" s="1"/>
  <c r="AL88" i="1" s="1"/>
  <c r="AN86" i="1"/>
  <c r="AO87" i="1" s="1"/>
  <c r="AP88" i="1" s="1"/>
  <c r="AQ89" i="1" s="1"/>
  <c r="AR90" i="1" s="1"/>
  <c r="AS91" i="1" s="1"/>
  <c r="AT92" i="1" s="1"/>
  <c r="AU93" i="1" s="1"/>
  <c r="AV94" i="1" s="1"/>
  <c r="AW95" i="1" s="1"/>
  <c r="AX96" i="1" s="1"/>
  <c r="AY97" i="1" s="1"/>
  <c r="H80" i="1"/>
  <c r="I81" i="1" s="1"/>
  <c r="J82" i="1" s="1"/>
  <c r="K83" i="1" s="1"/>
  <c r="L84" i="1" s="1"/>
  <c r="M85" i="1" s="1"/>
  <c r="N86" i="1" s="1"/>
  <c r="I69" i="2"/>
  <c r="K68" i="2"/>
  <c r="BQ101" i="1"/>
  <c r="BP102" i="1"/>
  <c r="V84" i="1"/>
  <c r="AM86" i="1"/>
  <c r="AF84" i="1"/>
  <c r="AG85" i="1" s="1"/>
  <c r="AH86" i="1" s="1"/>
  <c r="AI87" i="1" s="1"/>
  <c r="W84" i="1"/>
  <c r="X83" i="1"/>
  <c r="X84" i="1" s="1"/>
  <c r="Y83" i="1"/>
  <c r="AD83" i="1"/>
  <c r="AE84" i="1" s="1"/>
  <c r="AC83" i="1"/>
  <c r="E96" i="1"/>
  <c r="S82" i="1"/>
  <c r="T83" i="1" s="1"/>
  <c r="R82" i="1"/>
  <c r="AB85" i="1"/>
  <c r="O83" i="1"/>
  <c r="P83" i="1"/>
  <c r="Q84" i="1" s="1"/>
  <c r="F81" i="1"/>
  <c r="G81" i="1"/>
  <c r="AJ87" i="1" l="1"/>
  <c r="AK88" i="1" s="1"/>
  <c r="AL89" i="1" s="1"/>
  <c r="B80" i="1"/>
  <c r="H81" i="1"/>
  <c r="I82" i="1" s="1"/>
  <c r="J83" i="1" s="1"/>
  <c r="K84" i="1" s="1"/>
  <c r="L85" i="1" s="1"/>
  <c r="M86" i="1" s="1"/>
  <c r="N87" i="1" s="1"/>
  <c r="I70" i="2"/>
  <c r="K69" i="2"/>
  <c r="W85" i="1"/>
  <c r="BR101" i="1"/>
  <c r="BQ102" i="1"/>
  <c r="AN87" i="1"/>
  <c r="AO88" i="1" s="1"/>
  <c r="AP89" i="1" s="1"/>
  <c r="AQ90" i="1" s="1"/>
  <c r="AR91" i="1" s="1"/>
  <c r="AS92" i="1" s="1"/>
  <c r="AT93" i="1" s="1"/>
  <c r="AU94" i="1" s="1"/>
  <c r="AV95" i="1" s="1"/>
  <c r="AW96" i="1" s="1"/>
  <c r="AX97" i="1" s="1"/>
  <c r="AM87" i="1"/>
  <c r="AF85" i="1"/>
  <c r="AG86" i="1" s="1"/>
  <c r="AH87" i="1" s="1"/>
  <c r="AI88" i="1" s="1"/>
  <c r="X85" i="1"/>
  <c r="U84" i="1"/>
  <c r="Y84" i="1"/>
  <c r="Y85" i="1" s="1"/>
  <c r="Z84" i="1"/>
  <c r="S83" i="1"/>
  <c r="T84" i="1" s="1"/>
  <c r="R83" i="1"/>
  <c r="E97" i="1"/>
  <c r="AC84" i="1"/>
  <c r="AD84" i="1"/>
  <c r="AE85" i="1" s="1"/>
  <c r="O84" i="1"/>
  <c r="P84" i="1"/>
  <c r="Q85" i="1" s="1"/>
  <c r="F82" i="1"/>
  <c r="G82" i="1"/>
  <c r="AJ88" i="1" l="1"/>
  <c r="AK89" i="1" s="1"/>
  <c r="AL90" i="1" s="1"/>
  <c r="B81" i="1"/>
  <c r="X86" i="1"/>
  <c r="H82" i="1"/>
  <c r="I83" i="1" s="1"/>
  <c r="J84" i="1" s="1"/>
  <c r="K85" i="1" s="1"/>
  <c r="L86" i="1" s="1"/>
  <c r="M87" i="1" s="1"/>
  <c r="N88" i="1" s="1"/>
  <c r="I71" i="2"/>
  <c r="K70" i="2"/>
  <c r="BS101" i="1"/>
  <c r="BR102" i="1"/>
  <c r="AN88" i="1"/>
  <c r="AO89" i="1" s="1"/>
  <c r="AP90" i="1" s="1"/>
  <c r="AQ91" i="1" s="1"/>
  <c r="AR92" i="1" s="1"/>
  <c r="AS93" i="1" s="1"/>
  <c r="AT94" i="1" s="1"/>
  <c r="AU95" i="1" s="1"/>
  <c r="AV96" i="1" s="1"/>
  <c r="AW97" i="1" s="1"/>
  <c r="AM88" i="1"/>
  <c r="Y86" i="1"/>
  <c r="AF86" i="1"/>
  <c r="AG87" i="1" s="1"/>
  <c r="AH88" i="1" s="1"/>
  <c r="AI89" i="1" s="1"/>
  <c r="AD85" i="1"/>
  <c r="AE86" i="1" s="1"/>
  <c r="AC85" i="1"/>
  <c r="U85" i="1"/>
  <c r="V85" i="1"/>
  <c r="S84" i="1"/>
  <c r="T85" i="1" s="1"/>
  <c r="R84" i="1"/>
  <c r="Z85" i="1"/>
  <c r="Z86" i="1" s="1"/>
  <c r="AA85" i="1"/>
  <c r="O85" i="1"/>
  <c r="P85" i="1"/>
  <c r="Q86" i="1" s="1"/>
  <c r="F83" i="1"/>
  <c r="G83" i="1"/>
  <c r="AJ89" i="1" l="1"/>
  <c r="AK90" i="1" s="1"/>
  <c r="AL91" i="1" s="1"/>
  <c r="Y87" i="1"/>
  <c r="B82" i="1"/>
  <c r="H83" i="1"/>
  <c r="I84" i="1" s="1"/>
  <c r="J85" i="1" s="1"/>
  <c r="K86" i="1" s="1"/>
  <c r="L87" i="1" s="1"/>
  <c r="M88" i="1" s="1"/>
  <c r="N89" i="1" s="1"/>
  <c r="Z87" i="1"/>
  <c r="I72" i="2"/>
  <c r="K71" i="2"/>
  <c r="BT101" i="1"/>
  <c r="BS102" i="1"/>
  <c r="AN89" i="1"/>
  <c r="AO90" i="1" s="1"/>
  <c r="AP91" i="1" s="1"/>
  <c r="AQ92" i="1" s="1"/>
  <c r="AR93" i="1" s="1"/>
  <c r="AS94" i="1" s="1"/>
  <c r="AT95" i="1" s="1"/>
  <c r="AU96" i="1" s="1"/>
  <c r="AV97" i="1" s="1"/>
  <c r="AM89" i="1"/>
  <c r="AF87" i="1"/>
  <c r="AG88" i="1" s="1"/>
  <c r="AH89" i="1" s="1"/>
  <c r="AI90" i="1" s="1"/>
  <c r="AC86" i="1"/>
  <c r="AD86" i="1"/>
  <c r="AE87" i="1" s="1"/>
  <c r="AA86" i="1"/>
  <c r="AA87" i="1" s="1"/>
  <c r="AB86" i="1"/>
  <c r="S85" i="1"/>
  <c r="T86" i="1" s="1"/>
  <c r="R85" i="1"/>
  <c r="U86" i="1"/>
  <c r="V86" i="1"/>
  <c r="W86" i="1"/>
  <c r="O86" i="1"/>
  <c r="P86" i="1"/>
  <c r="Q87" i="1" s="1"/>
  <c r="F84" i="1"/>
  <c r="G84" i="1"/>
  <c r="B83" i="1" l="1"/>
  <c r="Z88" i="1"/>
  <c r="AJ90" i="1"/>
  <c r="AK91" i="1" s="1"/>
  <c r="AL92" i="1" s="1"/>
  <c r="AA88" i="1"/>
  <c r="H84" i="1"/>
  <c r="I85" i="1" s="1"/>
  <c r="J86" i="1" s="1"/>
  <c r="K87" i="1" s="1"/>
  <c r="L88" i="1" s="1"/>
  <c r="M89" i="1" s="1"/>
  <c r="N90" i="1" s="1"/>
  <c r="I73" i="2"/>
  <c r="K72" i="2"/>
  <c r="BU101" i="1"/>
  <c r="BT102" i="1"/>
  <c r="U87" i="1"/>
  <c r="AB87" i="1"/>
  <c r="AB88" i="1" s="1"/>
  <c r="AN90" i="1"/>
  <c r="AO91" i="1" s="1"/>
  <c r="AP92" i="1" s="1"/>
  <c r="AQ93" i="1" s="1"/>
  <c r="AR94" i="1" s="1"/>
  <c r="AS95" i="1" s="1"/>
  <c r="AT96" i="1" s="1"/>
  <c r="AU97" i="1" s="1"/>
  <c r="AM90" i="1"/>
  <c r="AF88" i="1"/>
  <c r="AG89" i="1" s="1"/>
  <c r="AH90" i="1" s="1"/>
  <c r="AI91" i="1" s="1"/>
  <c r="AC87" i="1"/>
  <c r="AD87" i="1"/>
  <c r="AE88" i="1" s="1"/>
  <c r="W87" i="1"/>
  <c r="X87" i="1"/>
  <c r="V87" i="1"/>
  <c r="S86" i="1"/>
  <c r="T87" i="1" s="1"/>
  <c r="R86" i="1"/>
  <c r="F85" i="1"/>
  <c r="G85" i="1"/>
  <c r="O87" i="1"/>
  <c r="P87" i="1"/>
  <c r="Q88" i="1" s="1"/>
  <c r="AA89" i="1" l="1"/>
  <c r="AJ91" i="1"/>
  <c r="AK92" i="1" s="1"/>
  <c r="AL93" i="1" s="1"/>
  <c r="AB89" i="1"/>
  <c r="AB90" i="1" s="1"/>
  <c r="B84" i="1"/>
  <c r="H85" i="1"/>
  <c r="I86" i="1" s="1"/>
  <c r="J87" i="1" s="1"/>
  <c r="K88" i="1" s="1"/>
  <c r="L89" i="1" s="1"/>
  <c r="M90" i="1" s="1"/>
  <c r="N91" i="1" s="1"/>
  <c r="I74" i="2"/>
  <c r="K73" i="2"/>
  <c r="BV101" i="1"/>
  <c r="BU102" i="1"/>
  <c r="AN91" i="1"/>
  <c r="AO92" i="1" s="1"/>
  <c r="AP93" i="1" s="1"/>
  <c r="AQ94" i="1" s="1"/>
  <c r="AR95" i="1" s="1"/>
  <c r="AS96" i="1" s="1"/>
  <c r="AT97" i="1" s="1"/>
  <c r="AM91" i="1"/>
  <c r="AF89" i="1"/>
  <c r="AG90" i="1" s="1"/>
  <c r="AH91" i="1" s="1"/>
  <c r="AI92" i="1" s="1"/>
  <c r="U88" i="1"/>
  <c r="X88" i="1"/>
  <c r="Y88" i="1"/>
  <c r="S87" i="1"/>
  <c r="T88" i="1" s="1"/>
  <c r="R87" i="1"/>
  <c r="AC88" i="1"/>
  <c r="AD88" i="1"/>
  <c r="AE89" i="1" s="1"/>
  <c r="W88" i="1"/>
  <c r="V88" i="1"/>
  <c r="F86" i="1"/>
  <c r="G86" i="1"/>
  <c r="O88" i="1"/>
  <c r="P88" i="1"/>
  <c r="Q89" i="1" s="1"/>
  <c r="B85" i="1" l="1"/>
  <c r="AJ92" i="1"/>
  <c r="AK93" i="1" s="1"/>
  <c r="AL94" i="1" s="1"/>
  <c r="H86" i="1"/>
  <c r="I87" i="1" s="1"/>
  <c r="J88" i="1" s="1"/>
  <c r="K89" i="1" s="1"/>
  <c r="L90" i="1" s="1"/>
  <c r="M91" i="1" s="1"/>
  <c r="N92" i="1" s="1"/>
  <c r="I75" i="2"/>
  <c r="K74" i="2"/>
  <c r="BW101" i="1"/>
  <c r="BV102" i="1"/>
  <c r="AN92" i="1"/>
  <c r="AO93" i="1" s="1"/>
  <c r="AP94" i="1" s="1"/>
  <c r="AQ95" i="1" s="1"/>
  <c r="AR96" i="1" s="1"/>
  <c r="AS97" i="1" s="1"/>
  <c r="AM92" i="1"/>
  <c r="X89" i="1"/>
  <c r="U89" i="1"/>
  <c r="AF90" i="1"/>
  <c r="AG91" i="1" s="1"/>
  <c r="AH92" i="1" s="1"/>
  <c r="AI93" i="1" s="1"/>
  <c r="Y89" i="1"/>
  <c r="Z89" i="1"/>
  <c r="V89" i="1"/>
  <c r="W89" i="1"/>
  <c r="AC89" i="1"/>
  <c r="AD89" i="1"/>
  <c r="AE90" i="1" s="1"/>
  <c r="S88" i="1"/>
  <c r="T89" i="1" s="1"/>
  <c r="R88" i="1"/>
  <c r="O89" i="1"/>
  <c r="P89" i="1"/>
  <c r="Q90" i="1" s="1"/>
  <c r="F87" i="1"/>
  <c r="G87" i="1"/>
  <c r="AJ93" i="1" l="1"/>
  <c r="AK94" i="1" s="1"/>
  <c r="AL95" i="1" s="1"/>
  <c r="B86" i="1"/>
  <c r="U90" i="1"/>
  <c r="H87" i="1"/>
  <c r="I88" i="1" s="1"/>
  <c r="J89" i="1" s="1"/>
  <c r="K90" i="1" s="1"/>
  <c r="L91" i="1" s="1"/>
  <c r="M92" i="1" s="1"/>
  <c r="N93" i="1" s="1"/>
  <c r="I76" i="2"/>
  <c r="K75" i="2"/>
  <c r="Y90" i="1"/>
  <c r="BX101" i="1"/>
  <c r="BW102" i="1"/>
  <c r="V90" i="1"/>
  <c r="AN93" i="1"/>
  <c r="AO94" i="1" s="1"/>
  <c r="AP95" i="1" s="1"/>
  <c r="AQ96" i="1" s="1"/>
  <c r="AR97" i="1" s="1"/>
  <c r="AM93" i="1"/>
  <c r="AF91" i="1"/>
  <c r="AG92" i="1" s="1"/>
  <c r="AH93" i="1" s="1"/>
  <c r="AI94" i="1" s="1"/>
  <c r="Z90" i="1"/>
  <c r="AA90" i="1"/>
  <c r="S89" i="1"/>
  <c r="T90" i="1" s="1"/>
  <c r="R89" i="1"/>
  <c r="W90" i="1"/>
  <c r="X90" i="1"/>
  <c r="AC90" i="1"/>
  <c r="AD90" i="1"/>
  <c r="AE91" i="1" s="1"/>
  <c r="F88" i="1"/>
  <c r="G88" i="1"/>
  <c r="O90" i="1"/>
  <c r="P90" i="1"/>
  <c r="Q91" i="1" s="1"/>
  <c r="B87" i="1" l="1"/>
  <c r="AJ94" i="1"/>
  <c r="AK95" i="1" s="1"/>
  <c r="AL96" i="1" s="1"/>
  <c r="V91" i="1"/>
  <c r="H88" i="1"/>
  <c r="I89" i="1" s="1"/>
  <c r="J90" i="1" s="1"/>
  <c r="K91" i="1" s="1"/>
  <c r="L92" i="1" s="1"/>
  <c r="M93" i="1" s="1"/>
  <c r="N94" i="1" s="1"/>
  <c r="I77" i="2"/>
  <c r="K76" i="2"/>
  <c r="Z91" i="1"/>
  <c r="W91" i="1"/>
  <c r="BY101" i="1"/>
  <c r="BX102" i="1"/>
  <c r="AN94" i="1"/>
  <c r="AO95" i="1" s="1"/>
  <c r="AP96" i="1" s="1"/>
  <c r="AQ97" i="1" s="1"/>
  <c r="AM94" i="1"/>
  <c r="AF92" i="1"/>
  <c r="AG93" i="1" s="1"/>
  <c r="AH94" i="1" s="1"/>
  <c r="AI95" i="1" s="1"/>
  <c r="U91" i="1"/>
  <c r="AD91" i="1"/>
  <c r="AE92" i="1" s="1"/>
  <c r="AC91" i="1"/>
  <c r="S90" i="1"/>
  <c r="T91" i="1" s="1"/>
  <c r="R90" i="1"/>
  <c r="AA91" i="1"/>
  <c r="AB91" i="1"/>
  <c r="X91" i="1"/>
  <c r="Y91" i="1"/>
  <c r="O91" i="1"/>
  <c r="P91" i="1"/>
  <c r="Q92" i="1" s="1"/>
  <c r="F89" i="1"/>
  <c r="G89" i="1"/>
  <c r="W92" i="1" l="1"/>
  <c r="AJ95" i="1"/>
  <c r="AK96" i="1" s="1"/>
  <c r="AL97" i="1" s="1"/>
  <c r="B88" i="1"/>
  <c r="H89" i="1"/>
  <c r="I90" i="1" s="1"/>
  <c r="J91" i="1" s="1"/>
  <c r="K92" i="1" s="1"/>
  <c r="L93" i="1" s="1"/>
  <c r="M94" i="1" s="1"/>
  <c r="N95" i="1" s="1"/>
  <c r="X92" i="1"/>
  <c r="X93" i="1" s="1"/>
  <c r="AA92" i="1"/>
  <c r="I78" i="2"/>
  <c r="K77" i="2"/>
  <c r="BZ101" i="1"/>
  <c r="BY102" i="1"/>
  <c r="AN95" i="1"/>
  <c r="AO96" i="1" s="1"/>
  <c r="AP97" i="1" s="1"/>
  <c r="AM95" i="1"/>
  <c r="AB92" i="1"/>
  <c r="AF93" i="1"/>
  <c r="AG94" i="1" s="1"/>
  <c r="AH95" i="1" s="1"/>
  <c r="AI96" i="1" s="1"/>
  <c r="Y92" i="1"/>
  <c r="Z92" i="1"/>
  <c r="AC92" i="1"/>
  <c r="AD92" i="1"/>
  <c r="AE93" i="1" s="1"/>
  <c r="U92" i="1"/>
  <c r="V92" i="1"/>
  <c r="S91" i="1"/>
  <c r="T92" i="1" s="1"/>
  <c r="R91" i="1"/>
  <c r="O92" i="1"/>
  <c r="P92" i="1"/>
  <c r="Q93" i="1" s="1"/>
  <c r="F90" i="1"/>
  <c r="G90" i="1"/>
  <c r="AJ96" i="1" l="1"/>
  <c r="AK97" i="1" s="1"/>
  <c r="B89" i="1"/>
  <c r="AB93" i="1"/>
  <c r="Y93" i="1"/>
  <c r="Y94" i="1" s="1"/>
  <c r="H90" i="1"/>
  <c r="I91" i="1" s="1"/>
  <c r="J92" i="1" s="1"/>
  <c r="K93" i="1" s="1"/>
  <c r="L94" i="1" s="1"/>
  <c r="M95" i="1" s="1"/>
  <c r="N96" i="1" s="1"/>
  <c r="I79" i="2"/>
  <c r="K78" i="2"/>
  <c r="CA101" i="1"/>
  <c r="BZ102" i="1"/>
  <c r="AN96" i="1"/>
  <c r="AO97" i="1" s="1"/>
  <c r="AM96" i="1"/>
  <c r="AF94" i="1"/>
  <c r="AG95" i="1" s="1"/>
  <c r="AH96" i="1" s="1"/>
  <c r="AI97" i="1" s="1"/>
  <c r="AC93" i="1"/>
  <c r="AD93" i="1"/>
  <c r="AE94" i="1" s="1"/>
  <c r="U93" i="1"/>
  <c r="Z93" i="1"/>
  <c r="AA93" i="1"/>
  <c r="S92" i="1"/>
  <c r="T93" i="1" s="1"/>
  <c r="R92" i="1"/>
  <c r="V93" i="1"/>
  <c r="W93" i="1"/>
  <c r="F91" i="1"/>
  <c r="G91" i="1"/>
  <c r="O93" i="1"/>
  <c r="P93" i="1"/>
  <c r="Q94" i="1" s="1"/>
  <c r="AJ97" i="1" l="1"/>
  <c r="B90" i="1"/>
  <c r="Z94" i="1"/>
  <c r="Z95" i="1" s="1"/>
  <c r="H91" i="1"/>
  <c r="I92" i="1" s="1"/>
  <c r="J93" i="1" s="1"/>
  <c r="K94" i="1" s="1"/>
  <c r="L95" i="1" s="1"/>
  <c r="M96" i="1" s="1"/>
  <c r="N97" i="1" s="1"/>
  <c r="I80" i="2"/>
  <c r="K79" i="2"/>
  <c r="CB101" i="1"/>
  <c r="CA102" i="1"/>
  <c r="AN97" i="1"/>
  <c r="AM97" i="1"/>
  <c r="AF95" i="1"/>
  <c r="AG96" i="1" s="1"/>
  <c r="AH97" i="1" s="1"/>
  <c r="W94" i="1"/>
  <c r="X94" i="1"/>
  <c r="V94" i="1"/>
  <c r="S93" i="1"/>
  <c r="T94" i="1" s="1"/>
  <c r="R93" i="1"/>
  <c r="AD94" i="1"/>
  <c r="AE95" i="1" s="1"/>
  <c r="AC94" i="1"/>
  <c r="U94" i="1"/>
  <c r="AA94" i="1"/>
  <c r="AA95" i="1" s="1"/>
  <c r="AB94" i="1"/>
  <c r="O94" i="1"/>
  <c r="P94" i="1"/>
  <c r="Q95" i="1" s="1"/>
  <c r="F92" i="1"/>
  <c r="G92" i="1"/>
  <c r="AA96" i="1" l="1"/>
  <c r="B91" i="1"/>
  <c r="H92" i="1"/>
  <c r="I93" i="1" s="1"/>
  <c r="J94" i="1" s="1"/>
  <c r="K95" i="1" s="1"/>
  <c r="L96" i="1" s="1"/>
  <c r="M97" i="1" s="1"/>
  <c r="I81" i="2"/>
  <c r="K80" i="2"/>
  <c r="AB95" i="1"/>
  <c r="AB96" i="1" s="1"/>
  <c r="AB97" i="1" s="1"/>
  <c r="CC101" i="1"/>
  <c r="CB102" i="1"/>
  <c r="U95" i="1"/>
  <c r="AF96" i="1"/>
  <c r="AG97" i="1" s="1"/>
  <c r="W95" i="1"/>
  <c r="S94" i="1"/>
  <c r="T95" i="1" s="1"/>
  <c r="R94" i="1"/>
  <c r="X95" i="1"/>
  <c r="Y95" i="1"/>
  <c r="V95" i="1"/>
  <c r="AC95" i="1"/>
  <c r="AD95" i="1"/>
  <c r="AE96" i="1" s="1"/>
  <c r="F93" i="1"/>
  <c r="G93" i="1"/>
  <c r="O95" i="1"/>
  <c r="P95" i="1"/>
  <c r="Q96" i="1" s="1"/>
  <c r="B92" i="1" l="1"/>
  <c r="H93" i="1"/>
  <c r="I94" i="1" s="1"/>
  <c r="J95" i="1" s="1"/>
  <c r="K96" i="1" s="1"/>
  <c r="L97" i="1" s="1"/>
  <c r="I82" i="2"/>
  <c r="K81" i="2"/>
  <c r="X96" i="1"/>
  <c r="CD101" i="1"/>
  <c r="CC102" i="1"/>
  <c r="V96" i="1"/>
  <c r="U96" i="1"/>
  <c r="AF97" i="1"/>
  <c r="AC96" i="1"/>
  <c r="AD96" i="1"/>
  <c r="AE97" i="1" s="1"/>
  <c r="S95" i="1"/>
  <c r="T96" i="1" s="1"/>
  <c r="R95" i="1"/>
  <c r="W96" i="1"/>
  <c r="Y96" i="1"/>
  <c r="Z96" i="1"/>
  <c r="F94" i="1"/>
  <c r="G94" i="1"/>
  <c r="O96" i="1"/>
  <c r="P96" i="1"/>
  <c r="Q97" i="1" s="1"/>
  <c r="B93" i="1" l="1"/>
  <c r="H94" i="1"/>
  <c r="I95" i="1" s="1"/>
  <c r="J96" i="1" s="1"/>
  <c r="K97" i="1" s="1"/>
  <c r="V97" i="1"/>
  <c r="Y97" i="1"/>
  <c r="W97" i="1"/>
  <c r="I83" i="2"/>
  <c r="K82" i="2"/>
  <c r="CE101" i="1"/>
  <c r="CD102" i="1"/>
  <c r="U97" i="1"/>
  <c r="B94" i="1"/>
  <c r="X97" i="1"/>
  <c r="S96" i="1"/>
  <c r="T97" i="1" s="1"/>
  <c r="R96" i="1"/>
  <c r="AC97" i="1"/>
  <c r="AD97" i="1"/>
  <c r="Z97" i="1"/>
  <c r="AA97" i="1"/>
  <c r="O97" i="1"/>
  <c r="P97" i="1"/>
  <c r="F95" i="1"/>
  <c r="G95" i="1"/>
  <c r="H95" i="1" l="1"/>
  <c r="I96" i="1" s="1"/>
  <c r="J97" i="1" s="1"/>
  <c r="I84" i="2"/>
  <c r="K83" i="2"/>
  <c r="CF101" i="1"/>
  <c r="CE102" i="1"/>
  <c r="S97" i="1"/>
  <c r="R97" i="1"/>
  <c r="F96" i="1"/>
  <c r="G96" i="1"/>
  <c r="B95" i="1" l="1"/>
  <c r="H96" i="1"/>
  <c r="I97" i="1" s="1"/>
  <c r="I85" i="2"/>
  <c r="K84" i="2"/>
  <c r="CG101" i="1"/>
  <c r="CG102" i="1" s="1"/>
  <c r="CF102" i="1"/>
  <c r="F97" i="1"/>
  <c r="G97" i="1"/>
  <c r="B96" i="1" l="1"/>
  <c r="H97" i="1"/>
  <c r="B97" i="1" s="1"/>
  <c r="I86" i="2"/>
  <c r="K85" i="2"/>
  <c r="I87" i="2" l="1"/>
  <c r="K87" i="2" s="1"/>
  <c r="K86" i="2"/>
</calcChain>
</file>

<file path=xl/sharedStrings.xml><?xml version="1.0" encoding="utf-8"?>
<sst xmlns="http://schemas.openxmlformats.org/spreadsheetml/2006/main" count="132" uniqueCount="86">
  <si>
    <t xml:space="preserve">steps </t>
  </si>
  <si>
    <t>Time</t>
  </si>
  <si>
    <t>Random Walk 1-D</t>
  </si>
  <si>
    <t>Rules :</t>
  </si>
  <si>
    <t xml:space="preserve">Desired mean = 26 s , we can center at Zero it doesn't matter if we </t>
  </si>
  <si>
    <t xml:space="preserve">We have delta </t>
  </si>
  <si>
    <t>We will look at the problem as being off-center since that</t>
  </si>
  <si>
    <t>N</t>
  </si>
  <si>
    <t>P(n)</t>
  </si>
  <si>
    <t>The fomular checks out</t>
  </si>
  <si>
    <t>Total Probability</t>
  </si>
  <si>
    <t>Sterlings Formula</t>
  </si>
  <si>
    <t>Center Position</t>
  </si>
  <si>
    <t>P(0)</t>
  </si>
  <si>
    <t>Sterling Fomula</t>
  </si>
  <si>
    <t xml:space="preserve">Distance </t>
  </si>
  <si>
    <t xml:space="preserve">Blue </t>
  </si>
  <si>
    <t xml:space="preserve">normal </t>
  </si>
  <si>
    <t>Shift mean by</t>
  </si>
  <si>
    <t>Class Length</t>
  </si>
  <si>
    <t>Converting to netlogo</t>
  </si>
  <si>
    <t xml:space="preserve">Position 1 </t>
  </si>
  <si>
    <t>Position2</t>
  </si>
  <si>
    <t>Position 2</t>
  </si>
  <si>
    <t>random walk without/Before the shift</t>
  </si>
  <si>
    <t>After Shift</t>
  </si>
  <si>
    <t>RandomWalk1</t>
  </si>
  <si>
    <t xml:space="preserve"> Shift in center by 28</t>
  </si>
  <si>
    <t>center</t>
  </si>
  <si>
    <t>Data might overlap</t>
  </si>
  <si>
    <t>Time [s]</t>
  </si>
  <si>
    <t>Class Width</t>
  </si>
  <si>
    <t>Class half-width Factor</t>
  </si>
  <si>
    <t xml:space="preserve">Interval length for Chi-Square </t>
  </si>
  <si>
    <t>P(X1)</t>
  </si>
  <si>
    <t>P(X2)</t>
  </si>
  <si>
    <t xml:space="preserve"> step (Reg)</t>
  </si>
  <si>
    <t>Step</t>
  </si>
  <si>
    <t>Step + Shift</t>
  </si>
  <si>
    <t>Calculated In RandomWalk1</t>
  </si>
  <si>
    <t>Time Facto In Netlogo</t>
  </si>
  <si>
    <t xml:space="preserve">Calculated Shift </t>
  </si>
  <si>
    <t>pvalue &lt; 0.005</t>
  </si>
  <si>
    <t>»»»</t>
  </si>
  <si>
    <r>
      <t>X</t>
    </r>
    <r>
      <rPr>
        <vertAlign val="superscript"/>
        <sz val="11"/>
        <color theme="1"/>
        <rFont val="Calibri"/>
        <family val="2"/>
        <scheme val="minor"/>
      </rPr>
      <t>2</t>
    </r>
  </si>
  <si>
    <t>DF</t>
  </si>
  <si>
    <t>sum</t>
  </si>
  <si>
    <t>From Chart</t>
  </si>
  <si>
    <t xml:space="preserve">Summary of fit </t>
  </si>
  <si>
    <t>Center</t>
  </si>
  <si>
    <t>(Oi - Ei)2/Ei</t>
  </si>
  <si>
    <t>Ei</t>
  </si>
  <si>
    <t>Oi</t>
  </si>
  <si>
    <t>Frequency</t>
  </si>
  <si>
    <t xml:space="preserve">Chi-Squared test   </t>
  </si>
  <si>
    <t>(7.14,8.68]</t>
  </si>
  <si>
    <t>(8.68,10.2]</t>
  </si>
  <si>
    <t>(10.2,11.8]</t>
  </si>
  <si>
    <t>(11.8,13.3]</t>
  </si>
  <si>
    <t>(13.3,14.8]</t>
  </si>
  <si>
    <t>(14.8,16.4]</t>
  </si>
  <si>
    <t>(16.4,17.9]</t>
  </si>
  <si>
    <t>(17.9,19.5]</t>
  </si>
  <si>
    <t>(19.5,21]</t>
  </si>
  <si>
    <t>(21,22.5]</t>
  </si>
  <si>
    <t>(22.5,24.1]</t>
  </si>
  <si>
    <t>(24.1,25.6]</t>
  </si>
  <si>
    <t>(25.6,27.1]</t>
  </si>
  <si>
    <t>(27.1,28.7]</t>
  </si>
  <si>
    <t>(28.7,30.2]</t>
  </si>
  <si>
    <t>(30.2,31.8]</t>
  </si>
  <si>
    <t>(31.8,33.3]</t>
  </si>
  <si>
    <t>(33.3,34.8]</t>
  </si>
  <si>
    <t>(34.8,36.4]</t>
  </si>
  <si>
    <t>(36.4,37.9]</t>
  </si>
  <si>
    <t>(37.9,39.5]</t>
  </si>
  <si>
    <t>(39.5,41]</t>
  </si>
  <si>
    <t>(41,42.5]</t>
  </si>
  <si>
    <t>(42.5,44.1]</t>
  </si>
  <si>
    <t>(44.1,45.6]</t>
  </si>
  <si>
    <t>(45.6,47.1]</t>
  </si>
  <si>
    <t>(47.1,48.7]</t>
  </si>
  <si>
    <t>(48.7,50.2]</t>
  </si>
  <si>
    <t>(7.14,19.5]</t>
  </si>
  <si>
    <t>(31.8,50.2]</t>
  </si>
  <si>
    <t>Sum observation with P(x) &lt; 0.05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</si>
</sst>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0000000E+00"/>
  </numFmts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11"/>
      <color theme="1"/>
      <name val="Calibri"/>
      <family val="2"/>
    </font>
    <font>
      <vertAlign val="superscript"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9">
    <xf numFmtId="0" fontId="0" fillId="0" borderId="0" xfId="0"/>
    <xf numFmtId="0" fontId="1" fillId="2" borderId="0" xfId="0" applyFont="1" applyFill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11" fontId="0" fillId="0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11" fontId="0" fillId="4" borderId="0" xfId="0" applyNumberFormat="1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vertical="center"/>
    </xf>
    <xf numFmtId="0" fontId="0" fillId="0" borderId="0" xfId="0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applyAlignment="1"/>
    <xf numFmtId="0" fontId="2" fillId="0" borderId="0" xfId="0" applyFont="1" applyAlignment="1">
      <alignment vertical="center"/>
    </xf>
    <xf numFmtId="0" fontId="3" fillId="4" borderId="0" xfId="0" applyFont="1" applyFill="1" applyAlignment="1">
      <alignment horizontal="center" vertical="center"/>
    </xf>
    <xf numFmtId="0" fontId="0" fillId="4" borderId="0" xfId="0" applyFill="1" applyAlignment="1">
      <alignment vertical="center"/>
    </xf>
    <xf numFmtId="0" fontId="0" fillId="4" borderId="1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3" borderId="4" xfId="0" applyFill="1" applyBorder="1"/>
    <xf numFmtId="0" fontId="0" fillId="3" borderId="0" xfId="0" applyFill="1" applyBorder="1"/>
    <xf numFmtId="0" fontId="0" fillId="6" borderId="0" xfId="0" applyFont="1" applyFill="1" applyBorder="1"/>
    <xf numFmtId="0" fontId="0" fillId="3" borderId="5" xfId="0" applyFill="1" applyBorder="1"/>
    <xf numFmtId="0" fontId="0" fillId="4" borderId="0" xfId="0" applyFill="1" applyBorder="1" applyAlignment="1">
      <alignment horizontal="center" vertical="center"/>
    </xf>
    <xf numFmtId="0" fontId="0" fillId="6" borderId="0" xfId="0" applyFont="1" applyFill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0" fillId="0" borderId="2" xfId="0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5" xfId="0" applyBorder="1"/>
    <xf numFmtId="0" fontId="0" fillId="0" borderId="4" xfId="0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8" borderId="0" xfId="0" applyFill="1" applyBorder="1"/>
    <xf numFmtId="0" fontId="0" fillId="8" borderId="0" xfId="0" applyFill="1" applyBorder="1" applyAlignment="1">
      <alignment horizontal="center"/>
    </xf>
    <xf numFmtId="0" fontId="0" fillId="0" borderId="0" xfId="0" applyBorder="1"/>
    <xf numFmtId="0" fontId="0" fillId="3" borderId="4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4" borderId="5" xfId="0" applyFill="1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0" fillId="4" borderId="8" xfId="0" applyFill="1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0" borderId="8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2160497047900791E-2"/>
          <c:y val="7.989229940764675E-2"/>
          <c:w val="0.95235847031070575"/>
          <c:h val="0.82086508168708316"/>
        </c:manualLayout>
      </c:layout>
      <c:scatterChart>
        <c:scatterStyle val="lineMarker"/>
        <c:varyColors val="0"/>
        <c:ser>
          <c:idx val="0"/>
          <c:order val="0"/>
          <c:tx>
            <c:v>Regular Random Walk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RandomWalk2!$C$7:$C$31</c:f>
              <c:numCache>
                <c:formatCode>General</c:formatCode>
                <c:ptCount val="25"/>
                <c:pt idx="0">
                  <c:v>-24</c:v>
                </c:pt>
                <c:pt idx="1">
                  <c:v>-22</c:v>
                </c:pt>
                <c:pt idx="2">
                  <c:v>-20</c:v>
                </c:pt>
                <c:pt idx="3">
                  <c:v>-18</c:v>
                </c:pt>
                <c:pt idx="4">
                  <c:v>-16</c:v>
                </c:pt>
                <c:pt idx="5">
                  <c:v>-14</c:v>
                </c:pt>
                <c:pt idx="6">
                  <c:v>-12</c:v>
                </c:pt>
                <c:pt idx="7">
                  <c:v>-10</c:v>
                </c:pt>
                <c:pt idx="8">
                  <c:v>-8</c:v>
                </c:pt>
                <c:pt idx="9">
                  <c:v>-6</c:v>
                </c:pt>
                <c:pt idx="10">
                  <c:v>-4</c:v>
                </c:pt>
                <c:pt idx="11">
                  <c:v>-2</c:v>
                </c:pt>
                <c:pt idx="12">
                  <c:v>0</c:v>
                </c:pt>
                <c:pt idx="13">
                  <c:v>2</c:v>
                </c:pt>
                <c:pt idx="14">
                  <c:v>4</c:v>
                </c:pt>
                <c:pt idx="15">
                  <c:v>6</c:v>
                </c:pt>
                <c:pt idx="16">
                  <c:v>8</c:v>
                </c:pt>
                <c:pt idx="17">
                  <c:v>10</c:v>
                </c:pt>
                <c:pt idx="18">
                  <c:v>12</c:v>
                </c:pt>
                <c:pt idx="19">
                  <c:v>14</c:v>
                </c:pt>
                <c:pt idx="20">
                  <c:v>16</c:v>
                </c:pt>
                <c:pt idx="21">
                  <c:v>18</c:v>
                </c:pt>
                <c:pt idx="22">
                  <c:v>20</c:v>
                </c:pt>
                <c:pt idx="23">
                  <c:v>22</c:v>
                </c:pt>
                <c:pt idx="24">
                  <c:v>24</c:v>
                </c:pt>
              </c:numCache>
            </c:numRef>
          </c:xVal>
          <c:yVal>
            <c:numRef>
              <c:f>RandomWalk2!$D$7:$D$31</c:f>
              <c:numCache>
                <c:formatCode>General</c:formatCode>
                <c:ptCount val="25"/>
                <c:pt idx="0">
                  <c:v>5.9604644775390625E-8</c:v>
                </c:pt>
                <c:pt idx="1">
                  <c:v>1.4305114746093748E-6</c:v>
                </c:pt>
                <c:pt idx="2">
                  <c:v>1.6450881958007813E-5</c:v>
                </c:pt>
                <c:pt idx="3">
                  <c:v>1.2063980102539063E-4</c:v>
                </c:pt>
                <c:pt idx="4">
                  <c:v>6.3335895538330078E-4</c:v>
                </c:pt>
                <c:pt idx="5">
                  <c:v>2.5334358215332031E-3</c:v>
                </c:pt>
                <c:pt idx="6">
                  <c:v>8.0225467681884766E-3</c:v>
                </c:pt>
                <c:pt idx="7">
                  <c:v>2.0629405975341797E-2</c:v>
                </c:pt>
                <c:pt idx="8">
                  <c:v>4.3837487697601318E-2</c:v>
                </c:pt>
                <c:pt idx="9">
                  <c:v>7.7933311462402344E-2</c:v>
                </c:pt>
                <c:pt idx="10">
                  <c:v>0.11689996719360352</c:v>
                </c:pt>
                <c:pt idx="11">
                  <c:v>0.14878177642822266</c:v>
                </c:pt>
                <c:pt idx="12">
                  <c:v>0.16118025779724121</c:v>
                </c:pt>
                <c:pt idx="13">
                  <c:v>0.14878177642822266</c:v>
                </c:pt>
                <c:pt idx="14">
                  <c:v>0.11689996719360352</c:v>
                </c:pt>
                <c:pt idx="15">
                  <c:v>7.7933311462402344E-2</c:v>
                </c:pt>
                <c:pt idx="16">
                  <c:v>4.3837487697601318E-2</c:v>
                </c:pt>
                <c:pt idx="17">
                  <c:v>2.0629405975341797E-2</c:v>
                </c:pt>
                <c:pt idx="18">
                  <c:v>8.0225467681884766E-3</c:v>
                </c:pt>
                <c:pt idx="19">
                  <c:v>2.5334358215332031E-3</c:v>
                </c:pt>
                <c:pt idx="20">
                  <c:v>6.3335895538330078E-4</c:v>
                </c:pt>
                <c:pt idx="21">
                  <c:v>1.2063980102539063E-4</c:v>
                </c:pt>
                <c:pt idx="22">
                  <c:v>1.6450881958007813E-5</c:v>
                </c:pt>
                <c:pt idx="23">
                  <c:v>1.4305114746093748E-6</c:v>
                </c:pt>
                <c:pt idx="24">
                  <c:v>5.9604644775390625E-8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98-4107-8247-79D0553F6752}"/>
            </c:ext>
          </c:extLst>
        </c:ser>
        <c:ser>
          <c:idx val="1"/>
          <c:order val="1"/>
          <c:tx>
            <c:v>Our Random Walk Without/Before Shift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RandomWalk2!$E$7:$E$31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xVal>
          <c:yVal>
            <c:numRef>
              <c:f>RandomWalk2!$D$7:$D$31</c:f>
              <c:numCache>
                <c:formatCode>General</c:formatCode>
                <c:ptCount val="25"/>
                <c:pt idx="0">
                  <c:v>5.9604644775390625E-8</c:v>
                </c:pt>
                <c:pt idx="1">
                  <c:v>1.4305114746093748E-6</c:v>
                </c:pt>
                <c:pt idx="2">
                  <c:v>1.6450881958007813E-5</c:v>
                </c:pt>
                <c:pt idx="3">
                  <c:v>1.2063980102539063E-4</c:v>
                </c:pt>
                <c:pt idx="4">
                  <c:v>6.3335895538330078E-4</c:v>
                </c:pt>
                <c:pt idx="5">
                  <c:v>2.5334358215332031E-3</c:v>
                </c:pt>
                <c:pt idx="6">
                  <c:v>8.0225467681884766E-3</c:v>
                </c:pt>
                <c:pt idx="7">
                  <c:v>2.0629405975341797E-2</c:v>
                </c:pt>
                <c:pt idx="8">
                  <c:v>4.3837487697601318E-2</c:v>
                </c:pt>
                <c:pt idx="9">
                  <c:v>7.7933311462402344E-2</c:v>
                </c:pt>
                <c:pt idx="10">
                  <c:v>0.11689996719360352</c:v>
                </c:pt>
                <c:pt idx="11">
                  <c:v>0.14878177642822266</c:v>
                </c:pt>
                <c:pt idx="12">
                  <c:v>0.16118025779724121</c:v>
                </c:pt>
                <c:pt idx="13">
                  <c:v>0.14878177642822266</c:v>
                </c:pt>
                <c:pt idx="14">
                  <c:v>0.11689996719360352</c:v>
                </c:pt>
                <c:pt idx="15">
                  <c:v>7.7933311462402344E-2</c:v>
                </c:pt>
                <c:pt idx="16">
                  <c:v>4.3837487697601318E-2</c:v>
                </c:pt>
                <c:pt idx="17">
                  <c:v>2.0629405975341797E-2</c:v>
                </c:pt>
                <c:pt idx="18">
                  <c:v>8.0225467681884766E-3</c:v>
                </c:pt>
                <c:pt idx="19">
                  <c:v>2.5334358215332031E-3</c:v>
                </c:pt>
                <c:pt idx="20">
                  <c:v>6.3335895538330078E-4</c:v>
                </c:pt>
                <c:pt idx="21">
                  <c:v>1.2063980102539063E-4</c:v>
                </c:pt>
                <c:pt idx="22">
                  <c:v>1.6450881958007813E-5</c:v>
                </c:pt>
                <c:pt idx="23">
                  <c:v>1.4305114746093748E-6</c:v>
                </c:pt>
                <c:pt idx="24">
                  <c:v>5.9604644775390625E-8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B98-4107-8247-79D0553F6752}"/>
            </c:ext>
          </c:extLst>
        </c:ser>
        <c:ser>
          <c:idx val="2"/>
          <c:order val="2"/>
          <c:tx>
            <c:v>After Shift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RandomWalk2!$F$7:$F$31</c:f>
              <c:numCache>
                <c:formatCode>General</c:formatCode>
                <c:ptCount val="25"/>
                <c:pt idx="0">
                  <c:v>28</c:v>
                </c:pt>
                <c:pt idx="1">
                  <c:v>29</c:v>
                </c:pt>
                <c:pt idx="2">
                  <c:v>30</c:v>
                </c:pt>
                <c:pt idx="3">
                  <c:v>31</c:v>
                </c:pt>
                <c:pt idx="4">
                  <c:v>32</c:v>
                </c:pt>
                <c:pt idx="5">
                  <c:v>33</c:v>
                </c:pt>
                <c:pt idx="6">
                  <c:v>34</c:v>
                </c:pt>
                <c:pt idx="7">
                  <c:v>35</c:v>
                </c:pt>
                <c:pt idx="8">
                  <c:v>36</c:v>
                </c:pt>
                <c:pt idx="9">
                  <c:v>37</c:v>
                </c:pt>
                <c:pt idx="10">
                  <c:v>38</c:v>
                </c:pt>
                <c:pt idx="11">
                  <c:v>39</c:v>
                </c:pt>
                <c:pt idx="12">
                  <c:v>40</c:v>
                </c:pt>
                <c:pt idx="13">
                  <c:v>41</c:v>
                </c:pt>
                <c:pt idx="14">
                  <c:v>42</c:v>
                </c:pt>
                <c:pt idx="15">
                  <c:v>43</c:v>
                </c:pt>
                <c:pt idx="16">
                  <c:v>44</c:v>
                </c:pt>
                <c:pt idx="17">
                  <c:v>45</c:v>
                </c:pt>
                <c:pt idx="18">
                  <c:v>46</c:v>
                </c:pt>
                <c:pt idx="19">
                  <c:v>47</c:v>
                </c:pt>
                <c:pt idx="20">
                  <c:v>48</c:v>
                </c:pt>
                <c:pt idx="21">
                  <c:v>49</c:v>
                </c:pt>
                <c:pt idx="22">
                  <c:v>50</c:v>
                </c:pt>
                <c:pt idx="23">
                  <c:v>51</c:v>
                </c:pt>
                <c:pt idx="24">
                  <c:v>52</c:v>
                </c:pt>
              </c:numCache>
            </c:numRef>
          </c:xVal>
          <c:yVal>
            <c:numRef>
              <c:f>RandomWalk2!$G$7:$G$31</c:f>
              <c:numCache>
                <c:formatCode>General</c:formatCode>
                <c:ptCount val="25"/>
                <c:pt idx="0">
                  <c:v>5.9604644775390625E-8</c:v>
                </c:pt>
                <c:pt idx="1">
                  <c:v>1.4305114746093748E-6</c:v>
                </c:pt>
                <c:pt idx="2">
                  <c:v>1.6450881958007813E-5</c:v>
                </c:pt>
                <c:pt idx="3">
                  <c:v>1.2063980102539063E-4</c:v>
                </c:pt>
                <c:pt idx="4">
                  <c:v>6.3335895538330078E-4</c:v>
                </c:pt>
                <c:pt idx="5">
                  <c:v>2.5334358215332031E-3</c:v>
                </c:pt>
                <c:pt idx="6">
                  <c:v>8.0225467681884766E-3</c:v>
                </c:pt>
                <c:pt idx="7">
                  <c:v>2.0629405975341797E-2</c:v>
                </c:pt>
                <c:pt idx="8">
                  <c:v>4.3837487697601318E-2</c:v>
                </c:pt>
                <c:pt idx="9">
                  <c:v>7.7933311462402344E-2</c:v>
                </c:pt>
                <c:pt idx="10">
                  <c:v>0.11689996719360352</c:v>
                </c:pt>
                <c:pt idx="11">
                  <c:v>0.14878177642822266</c:v>
                </c:pt>
                <c:pt idx="12">
                  <c:v>0.16118025779724121</c:v>
                </c:pt>
                <c:pt idx="13">
                  <c:v>0.14878177642822266</c:v>
                </c:pt>
                <c:pt idx="14">
                  <c:v>0.11689996719360352</c:v>
                </c:pt>
                <c:pt idx="15">
                  <c:v>7.7933311462402344E-2</c:v>
                </c:pt>
                <c:pt idx="16">
                  <c:v>4.3837487697601318E-2</c:v>
                </c:pt>
                <c:pt idx="17">
                  <c:v>2.0629405975341797E-2</c:v>
                </c:pt>
                <c:pt idx="18">
                  <c:v>8.0225467681884766E-3</c:v>
                </c:pt>
                <c:pt idx="19">
                  <c:v>2.5334358215332031E-3</c:v>
                </c:pt>
                <c:pt idx="20">
                  <c:v>6.3335895538330078E-4</c:v>
                </c:pt>
                <c:pt idx="21">
                  <c:v>1.2063980102539063E-4</c:v>
                </c:pt>
                <c:pt idx="22">
                  <c:v>1.6450881958007813E-5</c:v>
                </c:pt>
                <c:pt idx="23">
                  <c:v>1.4305114746093748E-6</c:v>
                </c:pt>
                <c:pt idx="24">
                  <c:v>5.9604644775390625E-8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B98-4107-8247-79D0553F6752}"/>
            </c:ext>
          </c:extLst>
        </c:ser>
        <c:ser>
          <c:idx val="3"/>
          <c:order val="3"/>
          <c:tx>
            <c:v>Where We Want To Shift To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RandomWalk2!$J$7:$J$87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RandomWalk2!$K$7:$K$87</c:f>
              <c:numCache>
                <c:formatCode>General</c:formatCode>
                <c:ptCount val="81"/>
                <c:pt idx="0">
                  <c:v>8.2718061255302767E-25</c:v>
                </c:pt>
                <c:pt idx="1">
                  <c:v>6.6174449004242179E-23</c:v>
                </c:pt>
                <c:pt idx="2">
                  <c:v>2.6138907356675678E-21</c:v>
                </c:pt>
                <c:pt idx="3">
                  <c:v>6.7961159127356742E-20</c:v>
                </c:pt>
                <c:pt idx="4">
                  <c:v>1.3082523132016171E-18</c:v>
                </c:pt>
                <c:pt idx="5">
                  <c:v>1.988543516066458E-17</c:v>
                </c:pt>
                <c:pt idx="6">
                  <c:v>2.4856793950830728E-16</c:v>
                </c:pt>
                <c:pt idx="7">
                  <c:v>2.6277182176592481E-15</c:v>
                </c:pt>
                <c:pt idx="8">
                  <c:v>2.3977928736140633E-14</c:v>
                </c:pt>
                <c:pt idx="9">
                  <c:v>1.9182342988912514E-13</c:v>
                </c:pt>
                <c:pt idx="10">
                  <c:v>1.3619463522127887E-12</c:v>
                </c:pt>
                <c:pt idx="11">
                  <c:v>8.6669313322632024E-12</c:v>
                </c:pt>
                <c:pt idx="12">
                  <c:v>4.9834855160513411E-11</c:v>
                </c:pt>
                <c:pt idx="13">
                  <c:v>2.6067462699345452E-10</c:v>
                </c:pt>
                <c:pt idx="14">
                  <c:v>1.2475142863258187E-9</c:v>
                </c:pt>
                <c:pt idx="15">
                  <c:v>5.4890628598336031E-9</c:v>
                </c:pt>
                <c:pt idx="16">
                  <c:v>2.2299317868074018E-8</c:v>
                </c:pt>
                <c:pt idx="17">
                  <c:v>8.3950373150396309E-8</c:v>
                </c:pt>
                <c:pt idx="18">
                  <c:v>2.9382630602638701E-7</c:v>
                </c:pt>
                <c:pt idx="19">
                  <c:v>9.5880163019136848E-7</c:v>
                </c:pt>
                <c:pt idx="20">
                  <c:v>2.9243449720836726E-6</c:v>
                </c:pt>
                <c:pt idx="21">
                  <c:v>8.3552713488104954E-6</c:v>
                </c:pt>
                <c:pt idx="22">
                  <c:v>2.24073186172645E-5</c:v>
                </c:pt>
                <c:pt idx="23">
                  <c:v>5.6505412165275693E-5</c:v>
                </c:pt>
                <c:pt idx="24">
                  <c:v>1.3420035389252987E-4</c:v>
                </c:pt>
                <c:pt idx="25">
                  <c:v>3.0060879271926713E-4</c:v>
                </c:pt>
                <c:pt idx="26">
                  <c:v>6.359032153676798E-4</c:v>
                </c:pt>
                <c:pt idx="27">
                  <c:v>1.2718064307353598E-3</c:v>
                </c:pt>
                <c:pt idx="28">
                  <c:v>2.4073478867490733E-3</c:v>
                </c:pt>
                <c:pt idx="29">
                  <c:v>4.3166237969293753E-3</c:v>
                </c:pt>
                <c:pt idx="30">
                  <c:v>7.3382604547799334E-3</c:v>
                </c:pt>
                <c:pt idx="31">
                  <c:v>1.1835903959322465E-2</c:v>
                </c:pt>
                <c:pt idx="32">
                  <c:v>1.8123727937712542E-2</c:v>
                </c:pt>
                <c:pt idx="33">
                  <c:v>2.6361786091218215E-2</c:v>
                </c:pt>
                <c:pt idx="34">
                  <c:v>3.6441292537860506E-2</c:v>
                </c:pt>
                <c:pt idx="35">
                  <c:v>4.7894270192616661E-2</c:v>
                </c:pt>
                <c:pt idx="36">
                  <c:v>5.9867837740770792E-2</c:v>
                </c:pt>
                <c:pt idx="37">
                  <c:v>7.1194185421457196E-2</c:v>
                </c:pt>
                <c:pt idx="38">
                  <c:v>8.0561841397964726E-2</c:v>
                </c:pt>
                <c:pt idx="39">
                  <c:v>8.675890612088509E-2</c:v>
                </c:pt>
                <c:pt idx="40">
                  <c:v>8.8927878773907162E-2</c:v>
                </c:pt>
                <c:pt idx="41">
                  <c:v>8.675890612088509E-2</c:v>
                </c:pt>
                <c:pt idx="42">
                  <c:v>8.0561841397964726E-2</c:v>
                </c:pt>
                <c:pt idx="43">
                  <c:v>7.1194185421457196E-2</c:v>
                </c:pt>
                <c:pt idx="44">
                  <c:v>5.9867837740770792E-2</c:v>
                </c:pt>
                <c:pt idx="45">
                  <c:v>4.7894270192616661E-2</c:v>
                </c:pt>
                <c:pt idx="46">
                  <c:v>3.6441292537860506E-2</c:v>
                </c:pt>
                <c:pt idx="47">
                  <c:v>2.6361786091218215E-2</c:v>
                </c:pt>
                <c:pt idx="48">
                  <c:v>1.8123727937712542E-2</c:v>
                </c:pt>
                <c:pt idx="49">
                  <c:v>1.1835903959322465E-2</c:v>
                </c:pt>
                <c:pt idx="50">
                  <c:v>7.3382604547799334E-3</c:v>
                </c:pt>
                <c:pt idx="51">
                  <c:v>4.3166237969293753E-3</c:v>
                </c:pt>
                <c:pt idx="52">
                  <c:v>2.4073478867490733E-3</c:v>
                </c:pt>
                <c:pt idx="53">
                  <c:v>1.2718064307353598E-3</c:v>
                </c:pt>
                <c:pt idx="54">
                  <c:v>6.359032153676798E-4</c:v>
                </c:pt>
                <c:pt idx="55">
                  <c:v>3.0060879271926713E-4</c:v>
                </c:pt>
                <c:pt idx="56">
                  <c:v>1.3420035389252987E-4</c:v>
                </c:pt>
                <c:pt idx="57">
                  <c:v>5.6505412165275693E-5</c:v>
                </c:pt>
                <c:pt idx="58">
                  <c:v>2.24073186172645E-5</c:v>
                </c:pt>
                <c:pt idx="59">
                  <c:v>8.3552713488104954E-6</c:v>
                </c:pt>
                <c:pt idx="60">
                  <c:v>2.9243449720836726E-6</c:v>
                </c:pt>
                <c:pt idx="61">
                  <c:v>9.5880163019136848E-7</c:v>
                </c:pt>
                <c:pt idx="62">
                  <c:v>2.9382630602638701E-7</c:v>
                </c:pt>
                <c:pt idx="63">
                  <c:v>8.3950373150396309E-8</c:v>
                </c:pt>
                <c:pt idx="64">
                  <c:v>2.2299317868074018E-8</c:v>
                </c:pt>
                <c:pt idx="65">
                  <c:v>5.4890628598336031E-9</c:v>
                </c:pt>
                <c:pt idx="66">
                  <c:v>1.2475142863258187E-9</c:v>
                </c:pt>
                <c:pt idx="67">
                  <c:v>2.6067462699345452E-10</c:v>
                </c:pt>
                <c:pt idx="68">
                  <c:v>4.9834855160513411E-11</c:v>
                </c:pt>
                <c:pt idx="69">
                  <c:v>8.6669313322632024E-12</c:v>
                </c:pt>
                <c:pt idx="70">
                  <c:v>1.3619463522127887E-12</c:v>
                </c:pt>
                <c:pt idx="71">
                  <c:v>1.9182342988912514E-13</c:v>
                </c:pt>
                <c:pt idx="72">
                  <c:v>2.3977928736140633E-14</c:v>
                </c:pt>
                <c:pt idx="73">
                  <c:v>2.6277182176592481E-15</c:v>
                </c:pt>
                <c:pt idx="74">
                  <c:v>2.4856793950830728E-16</c:v>
                </c:pt>
                <c:pt idx="75">
                  <c:v>1.988543516066458E-17</c:v>
                </c:pt>
                <c:pt idx="76">
                  <c:v>1.3082523132016171E-18</c:v>
                </c:pt>
                <c:pt idx="77">
                  <c:v>6.7961159127356742E-20</c:v>
                </c:pt>
                <c:pt idx="78">
                  <c:v>2.6138907356675678E-21</c:v>
                </c:pt>
                <c:pt idx="79">
                  <c:v>6.6174449004242179E-23</c:v>
                </c:pt>
                <c:pt idx="80">
                  <c:v>8.2718061255302767E-25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B98-4107-8247-79D0553F67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5945920"/>
        <c:axId val="493778368"/>
      </c:scatterChart>
      <c:valAx>
        <c:axId val="835945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778368"/>
        <c:crosses val="autoZero"/>
        <c:crossBetween val="midCat"/>
      </c:valAx>
      <c:valAx>
        <c:axId val="49377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945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Simulated</a:t>
            </a:r>
            <a:r>
              <a:rPr lang="en-US" baseline="0"/>
              <a:t> Vs Calculated</a:t>
            </a:r>
            <a:endParaRPr lang="en-US"/>
          </a:p>
        </c:rich>
      </c:tx>
      <c:layout>
        <c:manualLayout>
          <c:xMode val="edge"/>
          <c:yMode val="edge"/>
          <c:x val="0.3227404821819953"/>
          <c:y val="6.60660660660660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971422908520855E-2"/>
          <c:y val="0.23161716171617161"/>
          <c:w val="0.85855336732793985"/>
          <c:h val="0.60205763883474961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'Simulation-And-Validation'!$H$18:$H$42</c:f>
              <c:numCache>
                <c:formatCode>General</c:formatCode>
                <c:ptCount val="25"/>
                <c:pt idx="0">
                  <c:v>7.4990943122811293</c:v>
                </c:pt>
                <c:pt idx="1">
                  <c:v>9.0719719840598998</c:v>
                </c:pt>
                <c:pt idx="2">
                  <c:v>10.644849655838669</c:v>
                </c:pt>
                <c:pt idx="3">
                  <c:v>12.217727327617439</c:v>
                </c:pt>
                <c:pt idx="4">
                  <c:v>13.790604999396209</c:v>
                </c:pt>
                <c:pt idx="5">
                  <c:v>15.363482671174978</c:v>
                </c:pt>
                <c:pt idx="6">
                  <c:v>16.936360342953748</c:v>
                </c:pt>
                <c:pt idx="7">
                  <c:v>18.509238014732517</c:v>
                </c:pt>
                <c:pt idx="8">
                  <c:v>20.082115686511287</c:v>
                </c:pt>
                <c:pt idx="9">
                  <c:v>21.654993358290056</c:v>
                </c:pt>
                <c:pt idx="10">
                  <c:v>23.227871030068826</c:v>
                </c:pt>
                <c:pt idx="11">
                  <c:v>24.800748701847596</c:v>
                </c:pt>
                <c:pt idx="12">
                  <c:v>26.373626373626365</c:v>
                </c:pt>
                <c:pt idx="13">
                  <c:v>27.946504045405135</c:v>
                </c:pt>
                <c:pt idx="14">
                  <c:v>29.519381717183904</c:v>
                </c:pt>
                <c:pt idx="15">
                  <c:v>31.092259388962674</c:v>
                </c:pt>
                <c:pt idx="16">
                  <c:v>32.665137060741444</c:v>
                </c:pt>
                <c:pt idx="17">
                  <c:v>34.238014732520213</c:v>
                </c:pt>
                <c:pt idx="18">
                  <c:v>35.810892404298983</c:v>
                </c:pt>
                <c:pt idx="19">
                  <c:v>37.383770076077752</c:v>
                </c:pt>
                <c:pt idx="20">
                  <c:v>38.956647747856522</c:v>
                </c:pt>
                <c:pt idx="21">
                  <c:v>40.529525419635291</c:v>
                </c:pt>
                <c:pt idx="22">
                  <c:v>42.102403091414061</c:v>
                </c:pt>
                <c:pt idx="23">
                  <c:v>43.675280763192831</c:v>
                </c:pt>
                <c:pt idx="24">
                  <c:v>45.2481584349716</c:v>
                </c:pt>
              </c:numCache>
            </c:numRef>
          </c:xVal>
          <c:yVal>
            <c:numRef>
              <c:f>'Simulation-And-Validation'!$F$18:$F$42</c:f>
              <c:numCache>
                <c:formatCode>General</c:formatCode>
                <c:ptCount val="25"/>
                <c:pt idx="0">
                  <c:v>5.9604644775390625E-8</c:v>
                </c:pt>
                <c:pt idx="1">
                  <c:v>1.430511474609375E-6</c:v>
                </c:pt>
                <c:pt idx="2">
                  <c:v>1.6450881958007813E-5</c:v>
                </c:pt>
                <c:pt idx="3">
                  <c:v>1.2063980102539063E-4</c:v>
                </c:pt>
                <c:pt idx="4">
                  <c:v>6.3335895538330078E-4</c:v>
                </c:pt>
                <c:pt idx="5">
                  <c:v>2.5334358215332031E-3</c:v>
                </c:pt>
                <c:pt idx="6">
                  <c:v>8.0225467681884766E-3</c:v>
                </c:pt>
                <c:pt idx="7">
                  <c:v>2.0629405975341797E-2</c:v>
                </c:pt>
                <c:pt idx="8">
                  <c:v>4.3837487697601318E-2</c:v>
                </c:pt>
                <c:pt idx="9">
                  <c:v>7.7933311462402344E-2</c:v>
                </c:pt>
                <c:pt idx="10">
                  <c:v>0.11689996719360352</c:v>
                </c:pt>
                <c:pt idx="11">
                  <c:v>0.14878177642822266</c:v>
                </c:pt>
                <c:pt idx="12">
                  <c:v>0.16118025779724121</c:v>
                </c:pt>
                <c:pt idx="13">
                  <c:v>0.14878177642822266</c:v>
                </c:pt>
                <c:pt idx="14">
                  <c:v>0.11689996719360352</c:v>
                </c:pt>
                <c:pt idx="15">
                  <c:v>7.7933311462402344E-2</c:v>
                </c:pt>
                <c:pt idx="16">
                  <c:v>4.3837487697601318E-2</c:v>
                </c:pt>
                <c:pt idx="17">
                  <c:v>2.0629405975341797E-2</c:v>
                </c:pt>
                <c:pt idx="18">
                  <c:v>8.0225467681884766E-3</c:v>
                </c:pt>
                <c:pt idx="19">
                  <c:v>2.5334358215332031E-3</c:v>
                </c:pt>
                <c:pt idx="20">
                  <c:v>6.3335895538330078E-4</c:v>
                </c:pt>
                <c:pt idx="21">
                  <c:v>1.2063980102539063E-4</c:v>
                </c:pt>
                <c:pt idx="22">
                  <c:v>1.6450881958007813E-5</c:v>
                </c:pt>
                <c:pt idx="23">
                  <c:v>1.430511474609375E-6</c:v>
                </c:pt>
                <c:pt idx="24">
                  <c:v>5.9604644775390625E-8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6A-4F8D-A008-54E84BA242A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'Simulation-And-Validation'!$H$18:$H$45</c:f>
              <c:numCache>
                <c:formatCode>General</c:formatCode>
                <c:ptCount val="28"/>
                <c:pt idx="0">
                  <c:v>7.4990943122811293</c:v>
                </c:pt>
                <c:pt idx="1">
                  <c:v>9.0719719840598998</c:v>
                </c:pt>
                <c:pt idx="2">
                  <c:v>10.644849655838669</c:v>
                </c:pt>
                <c:pt idx="3">
                  <c:v>12.217727327617439</c:v>
                </c:pt>
                <c:pt idx="4">
                  <c:v>13.790604999396209</c:v>
                </c:pt>
                <c:pt idx="5">
                  <c:v>15.363482671174978</c:v>
                </c:pt>
                <c:pt idx="6">
                  <c:v>16.936360342953748</c:v>
                </c:pt>
                <c:pt idx="7">
                  <c:v>18.509238014732517</c:v>
                </c:pt>
                <c:pt idx="8">
                  <c:v>20.082115686511287</c:v>
                </c:pt>
                <c:pt idx="9">
                  <c:v>21.654993358290056</c:v>
                </c:pt>
                <c:pt idx="10">
                  <c:v>23.227871030068826</c:v>
                </c:pt>
                <c:pt idx="11">
                  <c:v>24.800748701847596</c:v>
                </c:pt>
                <c:pt idx="12">
                  <c:v>26.373626373626365</c:v>
                </c:pt>
                <c:pt idx="13">
                  <c:v>27.946504045405135</c:v>
                </c:pt>
                <c:pt idx="14">
                  <c:v>29.519381717183904</c:v>
                </c:pt>
                <c:pt idx="15">
                  <c:v>31.092259388962674</c:v>
                </c:pt>
                <c:pt idx="16">
                  <c:v>32.665137060741444</c:v>
                </c:pt>
                <c:pt idx="17">
                  <c:v>34.238014732520213</c:v>
                </c:pt>
                <c:pt idx="18">
                  <c:v>35.810892404298983</c:v>
                </c:pt>
                <c:pt idx="19">
                  <c:v>37.383770076077752</c:v>
                </c:pt>
                <c:pt idx="20">
                  <c:v>38.956647747856522</c:v>
                </c:pt>
                <c:pt idx="21">
                  <c:v>40.529525419635291</c:v>
                </c:pt>
                <c:pt idx="22">
                  <c:v>42.102403091414061</c:v>
                </c:pt>
                <c:pt idx="23">
                  <c:v>43.675280763192831</c:v>
                </c:pt>
                <c:pt idx="24">
                  <c:v>45.2481584349716</c:v>
                </c:pt>
                <c:pt idx="25">
                  <c:v>46.82103610675037</c:v>
                </c:pt>
                <c:pt idx="26">
                  <c:v>48.393913778529139</c:v>
                </c:pt>
                <c:pt idx="27">
                  <c:v>49.966791450307909</c:v>
                </c:pt>
              </c:numCache>
            </c:numRef>
          </c:xVal>
          <c:yVal>
            <c:numRef>
              <c:f>'Simulation-And-Validation'!$E$18:$E$45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2.775002775002775E-5</c:v>
                </c:pt>
                <c:pt idx="3">
                  <c:v>1.9425019425019425E-4</c:v>
                </c:pt>
                <c:pt idx="4">
                  <c:v>8.1862581862581863E-4</c:v>
                </c:pt>
                <c:pt idx="5">
                  <c:v>4.995004995004995E-3</c:v>
                </c:pt>
                <c:pt idx="6">
                  <c:v>1.7149517149517148E-2</c:v>
                </c:pt>
                <c:pt idx="7">
                  <c:v>2.8749028749028748E-2</c:v>
                </c:pt>
                <c:pt idx="8">
                  <c:v>7.0623820623820624E-2</c:v>
                </c:pt>
                <c:pt idx="9">
                  <c:v>0.10760073260073261</c:v>
                </c:pt>
                <c:pt idx="10">
                  <c:v>0.10618548118548118</c:v>
                </c:pt>
                <c:pt idx="11">
                  <c:v>0.1462981462981463</c:v>
                </c:pt>
                <c:pt idx="12">
                  <c:v>0.14563214563214563</c:v>
                </c:pt>
                <c:pt idx="13">
                  <c:v>9.8998223998224E-2</c:v>
                </c:pt>
                <c:pt idx="14">
                  <c:v>9.9567099567099568E-2</c:v>
                </c:pt>
                <c:pt idx="15">
                  <c:v>6.9375069375069376E-2</c:v>
                </c:pt>
                <c:pt idx="16">
                  <c:v>3.855866355866356E-2</c:v>
                </c:pt>
                <c:pt idx="17">
                  <c:v>2.9456654456654456E-2</c:v>
                </c:pt>
                <c:pt idx="18">
                  <c:v>1.7912642912642912E-2</c:v>
                </c:pt>
                <c:pt idx="19">
                  <c:v>7.7283827283827281E-3</c:v>
                </c:pt>
                <c:pt idx="20">
                  <c:v>5.6193806193806191E-3</c:v>
                </c:pt>
                <c:pt idx="21">
                  <c:v>2.442002442002442E-3</c:v>
                </c:pt>
                <c:pt idx="22">
                  <c:v>9.7125097125097125E-4</c:v>
                </c:pt>
                <c:pt idx="23">
                  <c:v>6.2437562437562438E-4</c:v>
                </c:pt>
                <c:pt idx="24">
                  <c:v>2.4975024975024975E-4</c:v>
                </c:pt>
                <c:pt idx="25">
                  <c:v>1.11000111000111E-4</c:v>
                </c:pt>
                <c:pt idx="26">
                  <c:v>9.7125097125097125E-5</c:v>
                </c:pt>
                <c:pt idx="27">
                  <c:v>1.3875013875013875E-5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B6A-4F8D-A008-54E84BA242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6021359"/>
        <c:axId val="325523535"/>
      </c:scatterChart>
      <c:valAx>
        <c:axId val="1006021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523535"/>
        <c:crosses val="autoZero"/>
        <c:crossBetween val="midCat"/>
      </c:valAx>
      <c:valAx>
        <c:axId val="325523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60213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5</xdr:row>
      <xdr:rowOff>19050</xdr:rowOff>
    </xdr:from>
    <xdr:to>
      <xdr:col>4</xdr:col>
      <xdr:colOff>464058</xdr:colOff>
      <xdr:row>10</xdr:row>
      <xdr:rowOff>44958</xdr:rowOff>
    </xdr:to>
    <xdr:sp macro="" textlink="">
      <xdr:nvSpPr>
        <xdr:cNvPr id="34" name="Arrow: Circular 33">
          <a:extLst>
            <a:ext uri="{FF2B5EF4-FFF2-40B4-BE49-F238E27FC236}">
              <a16:creationId xmlns:a16="http://schemas.microsoft.com/office/drawing/2014/main" id="{C50F6D25-0266-44A1-8AFB-04AD1B43B213}"/>
            </a:ext>
          </a:extLst>
        </xdr:cNvPr>
        <xdr:cNvSpPr/>
      </xdr:nvSpPr>
      <xdr:spPr>
        <a:xfrm>
          <a:off x="704850" y="19050"/>
          <a:ext cx="978408" cy="978408"/>
        </a:xfrm>
        <a:prstGeom prst="circular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209550</xdr:colOff>
      <xdr:row>6</xdr:row>
      <xdr:rowOff>66674</xdr:rowOff>
    </xdr:from>
    <xdr:to>
      <xdr:col>5</xdr:col>
      <xdr:colOff>523875</xdr:colOff>
      <xdr:row>12</xdr:row>
      <xdr:rowOff>47624</xdr:rowOff>
    </xdr:to>
    <xdr:sp macro="" textlink="">
      <xdr:nvSpPr>
        <xdr:cNvPr id="37" name="Arrow: Circular 36">
          <a:extLst>
            <a:ext uri="{FF2B5EF4-FFF2-40B4-BE49-F238E27FC236}">
              <a16:creationId xmlns:a16="http://schemas.microsoft.com/office/drawing/2014/main" id="{A9B551B8-20F6-4AFF-A1FB-EC3AE38D2655}"/>
            </a:ext>
          </a:extLst>
        </xdr:cNvPr>
        <xdr:cNvSpPr/>
      </xdr:nvSpPr>
      <xdr:spPr>
        <a:xfrm rot="10800000" flipH="1">
          <a:off x="1428750" y="447674"/>
          <a:ext cx="923925" cy="1123950"/>
        </a:xfrm>
        <a:prstGeom prst="circular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6</xdr:col>
      <xdr:colOff>285750</xdr:colOff>
      <xdr:row>1</xdr:row>
      <xdr:rowOff>176893</xdr:rowOff>
    </xdr:from>
    <xdr:to>
      <xdr:col>8</xdr:col>
      <xdr:colOff>381001</xdr:colOff>
      <xdr:row>4</xdr:row>
      <xdr:rowOff>100631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DC7280A1-2123-4772-A9A2-71803E735C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91893" y="381000"/>
          <a:ext cx="1319894" cy="49523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347662</xdr:colOff>
      <xdr:row>4</xdr:row>
      <xdr:rowOff>57149</xdr:rowOff>
    </xdr:from>
    <xdr:to>
      <xdr:col>29</xdr:col>
      <xdr:colOff>76200</xdr:colOff>
      <xdr:row>38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635F8D1-5AFB-41FC-858A-A26C0A83FD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19050</xdr:colOff>
      <xdr:row>35</xdr:row>
      <xdr:rowOff>47625</xdr:rowOff>
    </xdr:from>
    <xdr:to>
      <xdr:col>6</xdr:col>
      <xdr:colOff>28188</xdr:colOff>
      <xdr:row>39</xdr:row>
      <xdr:rowOff>28482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E4E94738-A6A9-40C8-884D-95698CAED8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8650" y="5953125"/>
          <a:ext cx="3095238" cy="74285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114300</xdr:colOff>
      <xdr:row>0</xdr:row>
      <xdr:rowOff>19050</xdr:rowOff>
    </xdr:from>
    <xdr:ext cx="4733333" cy="2695238"/>
    <xdr:pic>
      <xdr:nvPicPr>
        <xdr:cNvPr id="2" name="Picture 1">
          <a:extLst>
            <a:ext uri="{FF2B5EF4-FFF2-40B4-BE49-F238E27FC236}">
              <a16:creationId xmlns:a16="http://schemas.microsoft.com/office/drawing/2014/main" id="{03585743-15B3-4E44-9D10-44536B2D15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300" y="19050"/>
          <a:ext cx="4733333" cy="2695238"/>
        </a:xfrm>
        <a:prstGeom prst="rect">
          <a:avLst/>
        </a:prstGeom>
      </xdr:spPr>
    </xdr:pic>
    <xdr:clientData/>
  </xdr:oneCellAnchor>
  <xdr:twoCellAnchor>
    <xdr:from>
      <xdr:col>14</xdr:col>
      <xdr:colOff>447675</xdr:colOff>
      <xdr:row>12</xdr:row>
      <xdr:rowOff>76200</xdr:rowOff>
    </xdr:from>
    <xdr:to>
      <xdr:col>20</xdr:col>
      <xdr:colOff>495300</xdr:colOff>
      <xdr:row>22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BC7C4D7-19A8-46A2-B833-7DA75969F9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EF9B8-DA1D-4C1F-95FB-2049389AA0BD}">
  <dimension ref="A1:CH179"/>
  <sheetViews>
    <sheetView zoomScale="70" zoomScaleNormal="70" workbookViewId="0">
      <selection activeCell="M124" sqref="M124"/>
    </sheetView>
  </sheetViews>
  <sheetFormatPr defaultRowHeight="15" x14ac:dyDescent="0.25"/>
  <cols>
    <col min="1" max="1" width="23.5703125" style="4" customWidth="1"/>
    <col min="2" max="2" width="18" style="2" customWidth="1"/>
    <col min="3" max="4" width="9.140625" style="4"/>
    <col min="5" max="5" width="14.85546875" style="4" bestFit="1" customWidth="1"/>
    <col min="6" max="8" width="9.140625" style="4"/>
    <col min="9" max="10" width="7.28515625" style="4" customWidth="1"/>
    <col min="11" max="18" width="9.140625" style="4"/>
    <col min="19" max="19" width="11.28515625" style="4" customWidth="1"/>
    <col min="20" max="27" width="9.140625" style="4"/>
    <col min="28" max="28" width="9.140625" style="5"/>
    <col min="29" max="30" width="9.140625" style="4"/>
    <col min="31" max="31" width="11.140625" style="4" customWidth="1"/>
    <col min="32" max="40" width="9.140625" style="4"/>
    <col min="41" max="42" width="9.140625" style="4" customWidth="1"/>
    <col min="43" max="57" width="9.140625" style="4"/>
    <col min="58" max="58" width="9.140625" style="6" customWidth="1"/>
    <col min="59" max="16384" width="9.140625" style="4"/>
  </cols>
  <sheetData>
    <row r="1" spans="1:86" ht="15.75" thickBot="1" x14ac:dyDescent="0.3"/>
    <row r="2" spans="1:86" x14ac:dyDescent="0.25">
      <c r="G2" s="7"/>
      <c r="H2" s="8" t="s">
        <v>11</v>
      </c>
      <c r="I2" s="8"/>
      <c r="J2" s="8"/>
      <c r="K2" s="8"/>
      <c r="L2" s="9"/>
    </row>
    <row r="3" spans="1:86" x14ac:dyDescent="0.25">
      <c r="G3" s="10"/>
      <c r="H3" s="11"/>
      <c r="I3" s="11"/>
      <c r="J3" s="11"/>
      <c r="K3" s="11"/>
      <c r="L3" s="12"/>
    </row>
    <row r="4" spans="1:86" x14ac:dyDescent="0.25">
      <c r="G4" s="10"/>
      <c r="H4" s="11"/>
      <c r="I4" s="11"/>
      <c r="J4" s="11"/>
      <c r="K4" s="11"/>
      <c r="L4" s="12"/>
    </row>
    <row r="5" spans="1:86" x14ac:dyDescent="0.25">
      <c r="D5" s="4" t="s">
        <v>2</v>
      </c>
      <c r="G5" s="10"/>
      <c r="H5" s="11"/>
      <c r="I5" s="11"/>
      <c r="J5" s="11"/>
      <c r="K5" s="11" t="s">
        <v>12</v>
      </c>
      <c r="L5" s="12"/>
    </row>
    <row r="6" spans="1:86" x14ac:dyDescent="0.25">
      <c r="E6" s="4">
        <v>0.5</v>
      </c>
      <c r="G6" s="10"/>
      <c r="H6" s="11" t="s">
        <v>7</v>
      </c>
      <c r="I6" s="11">
        <f>2</f>
        <v>2</v>
      </c>
      <c r="J6" s="11"/>
      <c r="K6" s="13">
        <f>(2/(SQRTPI(2*I6)))*EXP((-I7^2)/2*I6)</f>
        <v>0.56418958354775628</v>
      </c>
      <c r="L6" s="12"/>
      <c r="M6" s="4" t="s">
        <v>9</v>
      </c>
      <c r="AE6" s="4">
        <f>2^(-100*(FACT(5)))</f>
        <v>0</v>
      </c>
    </row>
    <row r="7" spans="1:86" ht="15.75" thickBot="1" x14ac:dyDescent="0.3">
      <c r="G7" s="14"/>
      <c r="H7" s="15" t="s">
        <v>8</v>
      </c>
      <c r="I7" s="15">
        <v>0</v>
      </c>
      <c r="J7" s="15"/>
      <c r="K7" s="15"/>
      <c r="L7" s="16"/>
    </row>
    <row r="9" spans="1:86" x14ac:dyDescent="0.25">
      <c r="D9" s="1">
        <v>0</v>
      </c>
      <c r="E9" s="1">
        <v>1</v>
      </c>
      <c r="F9" s="1">
        <v>2</v>
      </c>
      <c r="G9" s="1">
        <v>3</v>
      </c>
      <c r="H9" s="1">
        <v>4</v>
      </c>
      <c r="I9" s="1">
        <v>5</v>
      </c>
      <c r="J9" s="1">
        <v>6</v>
      </c>
      <c r="K9" s="1">
        <v>7</v>
      </c>
      <c r="L9" s="1">
        <v>8</v>
      </c>
      <c r="M9" s="1">
        <v>9</v>
      </c>
      <c r="N9" s="1">
        <v>10</v>
      </c>
      <c r="O9" s="1">
        <v>11</v>
      </c>
      <c r="P9" s="1">
        <v>12</v>
      </c>
      <c r="Q9" s="1">
        <v>13</v>
      </c>
      <c r="R9" s="1">
        <v>14</v>
      </c>
      <c r="S9" s="1">
        <v>15</v>
      </c>
      <c r="T9" s="1">
        <v>16</v>
      </c>
      <c r="U9" s="1">
        <v>17</v>
      </c>
      <c r="V9" s="1">
        <v>18</v>
      </c>
      <c r="W9" s="1">
        <v>19</v>
      </c>
      <c r="X9" s="1">
        <v>20</v>
      </c>
      <c r="Y9" s="1">
        <v>21</v>
      </c>
      <c r="Z9" s="1">
        <v>22</v>
      </c>
      <c r="AA9" s="1">
        <v>23</v>
      </c>
    </row>
    <row r="12" spans="1:86" x14ac:dyDescent="0.25">
      <c r="F12" s="4">
        <v>0.5</v>
      </c>
      <c r="I12" s="4" t="s">
        <v>6</v>
      </c>
    </row>
    <row r="13" spans="1:86" x14ac:dyDescent="0.25">
      <c r="AP13" s="36" t="s">
        <v>27</v>
      </c>
      <c r="AQ13" s="26"/>
    </row>
    <row r="14" spans="1:86" x14ac:dyDescent="0.25">
      <c r="E14" s="4" t="s">
        <v>3</v>
      </c>
      <c r="F14" s="17" t="s">
        <v>4</v>
      </c>
      <c r="G14" s="17"/>
      <c r="H14" s="17"/>
      <c r="I14" s="17"/>
      <c r="J14" s="17"/>
      <c r="K14" s="17"/>
      <c r="L14" s="17"/>
      <c r="N14" s="4" t="s">
        <v>5</v>
      </c>
      <c r="Q14" s="18" t="s">
        <v>21</v>
      </c>
      <c r="AS14" s="18" t="s">
        <v>22</v>
      </c>
    </row>
    <row r="15" spans="1:86" ht="18.75" x14ac:dyDescent="0.25">
      <c r="A15" s="4" t="s">
        <v>14</v>
      </c>
      <c r="E15" s="4" t="s">
        <v>15</v>
      </c>
      <c r="Q15" s="20"/>
      <c r="R15" s="4">
        <v>1</v>
      </c>
      <c r="S15" s="4">
        <v>2</v>
      </c>
      <c r="T15" s="4">
        <v>3</v>
      </c>
      <c r="U15" s="4">
        <v>4</v>
      </c>
      <c r="V15" s="4">
        <v>5</v>
      </c>
      <c r="W15" s="4">
        <v>6</v>
      </c>
      <c r="X15" s="4">
        <v>7</v>
      </c>
      <c r="Y15" s="4">
        <v>8</v>
      </c>
      <c r="Z15" s="4">
        <v>9</v>
      </c>
      <c r="AA15" s="4">
        <v>10</v>
      </c>
      <c r="AB15" s="4">
        <v>11</v>
      </c>
      <c r="AC15" s="4">
        <v>12</v>
      </c>
      <c r="AD15" s="4">
        <v>13</v>
      </c>
      <c r="AE15" s="4">
        <v>14</v>
      </c>
      <c r="AF15" s="4">
        <v>15</v>
      </c>
      <c r="AG15" s="4">
        <v>16</v>
      </c>
      <c r="AH15" s="4">
        <v>17</v>
      </c>
      <c r="AI15" s="4">
        <v>18</v>
      </c>
      <c r="AJ15" s="4">
        <v>19</v>
      </c>
      <c r="AK15" s="4">
        <v>20</v>
      </c>
      <c r="AL15" s="4">
        <v>21</v>
      </c>
      <c r="AM15" s="4">
        <v>22</v>
      </c>
      <c r="AN15" s="4">
        <v>23</v>
      </c>
      <c r="AO15" s="4">
        <v>24</v>
      </c>
      <c r="AP15" s="4">
        <v>25</v>
      </c>
      <c r="AQ15" s="4">
        <v>26</v>
      </c>
      <c r="AR15" s="4">
        <v>27</v>
      </c>
      <c r="AS15" s="37">
        <v>28</v>
      </c>
    </row>
    <row r="16" spans="1:86" x14ac:dyDescent="0.25">
      <c r="A16" s="4" t="s">
        <v>13</v>
      </c>
      <c r="B16" s="2" t="s">
        <v>10</v>
      </c>
      <c r="C16" s="4" t="s">
        <v>1</v>
      </c>
      <c r="D16" s="4" t="s">
        <v>0</v>
      </c>
      <c r="E16" s="1">
        <v>0</v>
      </c>
      <c r="F16" s="1">
        <v>1</v>
      </c>
      <c r="G16" s="1">
        <v>2</v>
      </c>
      <c r="H16" s="1">
        <v>3</v>
      </c>
      <c r="I16" s="1">
        <v>4</v>
      </c>
      <c r="J16" s="1">
        <v>5</v>
      </c>
      <c r="K16" s="1">
        <v>6</v>
      </c>
      <c r="L16" s="1">
        <v>7</v>
      </c>
      <c r="M16" s="1">
        <v>8</v>
      </c>
      <c r="N16" s="1">
        <v>9</v>
      </c>
      <c r="O16" s="1">
        <v>10</v>
      </c>
      <c r="P16" s="1">
        <v>11</v>
      </c>
      <c r="Q16" s="1">
        <v>12</v>
      </c>
      <c r="R16" s="1">
        <v>13</v>
      </c>
      <c r="S16" s="1">
        <v>14</v>
      </c>
      <c r="T16" s="1">
        <v>15</v>
      </c>
      <c r="U16" s="1">
        <v>16</v>
      </c>
      <c r="V16" s="1">
        <v>17</v>
      </c>
      <c r="W16" s="1">
        <v>18</v>
      </c>
      <c r="X16" s="1">
        <v>19</v>
      </c>
      <c r="Y16" s="1">
        <v>20</v>
      </c>
      <c r="Z16" s="1">
        <v>21</v>
      </c>
      <c r="AA16" s="1">
        <v>22</v>
      </c>
      <c r="AB16" s="1">
        <v>23</v>
      </c>
      <c r="AC16" s="4">
        <v>24</v>
      </c>
      <c r="AD16" s="4">
        <v>25</v>
      </c>
      <c r="AE16" s="4">
        <v>26</v>
      </c>
      <c r="AF16" s="4">
        <v>27</v>
      </c>
      <c r="AG16" s="4">
        <v>28</v>
      </c>
      <c r="AH16" s="4">
        <v>29</v>
      </c>
      <c r="AI16" s="4">
        <v>30</v>
      </c>
      <c r="AJ16" s="4">
        <v>31</v>
      </c>
      <c r="AK16" s="4">
        <v>32</v>
      </c>
      <c r="AL16" s="4">
        <v>33</v>
      </c>
      <c r="AM16" s="4">
        <v>34</v>
      </c>
      <c r="AN16" s="4">
        <v>35</v>
      </c>
      <c r="AO16" s="4">
        <v>36</v>
      </c>
      <c r="AP16" s="4">
        <v>37</v>
      </c>
      <c r="AQ16" s="4">
        <v>38</v>
      </c>
      <c r="AR16" s="4">
        <v>39</v>
      </c>
      <c r="AS16" s="20">
        <v>40</v>
      </c>
      <c r="AT16" s="4">
        <v>41</v>
      </c>
      <c r="AU16" s="4">
        <v>42</v>
      </c>
      <c r="AV16" s="4">
        <v>43</v>
      </c>
      <c r="AW16" s="4">
        <v>44</v>
      </c>
      <c r="AX16" s="4">
        <v>45</v>
      </c>
      <c r="AY16" s="4">
        <v>46</v>
      </c>
      <c r="AZ16" s="4">
        <v>47</v>
      </c>
      <c r="BA16" s="4">
        <v>48</v>
      </c>
      <c r="BB16" s="4">
        <v>49</v>
      </c>
      <c r="BC16" s="4">
        <v>50</v>
      </c>
      <c r="BD16" s="4">
        <v>51</v>
      </c>
      <c r="BE16" s="4">
        <v>52</v>
      </c>
      <c r="BF16" s="4">
        <v>53</v>
      </c>
      <c r="BG16" s="4">
        <v>54</v>
      </c>
      <c r="BH16" s="4">
        <v>55</v>
      </c>
      <c r="BI16" s="4">
        <v>56</v>
      </c>
      <c r="BJ16" s="4">
        <v>57</v>
      </c>
      <c r="BK16" s="4">
        <v>58</v>
      </c>
      <c r="BL16" s="4">
        <v>59</v>
      </c>
      <c r="BM16" s="4">
        <v>60</v>
      </c>
      <c r="BN16" s="4">
        <v>61</v>
      </c>
      <c r="BO16" s="4">
        <v>62</v>
      </c>
      <c r="BP16" s="4">
        <v>63</v>
      </c>
      <c r="BQ16" s="4">
        <v>64</v>
      </c>
      <c r="BR16" s="4">
        <v>65</v>
      </c>
      <c r="BS16" s="4">
        <v>66</v>
      </c>
      <c r="BT16" s="4">
        <v>67</v>
      </c>
      <c r="BU16" s="4">
        <v>68</v>
      </c>
      <c r="BV16" s="4">
        <v>69</v>
      </c>
      <c r="BW16" s="4">
        <v>70</v>
      </c>
      <c r="BX16" s="4">
        <v>71</v>
      </c>
      <c r="BY16" s="4">
        <v>72</v>
      </c>
      <c r="BZ16" s="4">
        <v>73</v>
      </c>
      <c r="CA16" s="4">
        <v>74</v>
      </c>
      <c r="CB16" s="4">
        <v>75</v>
      </c>
      <c r="CC16" s="4">
        <v>76</v>
      </c>
      <c r="CD16" s="4">
        <v>77</v>
      </c>
      <c r="CE16" s="4">
        <v>78</v>
      </c>
      <c r="CF16" s="4">
        <v>79</v>
      </c>
      <c r="CG16" s="4">
        <v>80</v>
      </c>
      <c r="CH16" s="4">
        <v>81</v>
      </c>
    </row>
    <row r="17" spans="1:86" x14ac:dyDescent="0.25">
      <c r="A17" s="13" t="e">
        <f t="shared" ref="A17:A80" si="0">(2/(SQRTPI(2*D17)))</f>
        <v>#DIV/0!</v>
      </c>
      <c r="B17" s="2">
        <f>SUM(E17:CH17)</f>
        <v>1</v>
      </c>
      <c r="C17" s="4">
        <f>3600/10920*D17</f>
        <v>0</v>
      </c>
      <c r="D17" s="4">
        <v>0</v>
      </c>
      <c r="E17" s="19">
        <v>1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  <c r="Z17" s="4">
        <v>0</v>
      </c>
      <c r="AA17" s="4">
        <v>0</v>
      </c>
      <c r="AB17" s="5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  <c r="AH17" s="4">
        <v>0</v>
      </c>
      <c r="AI17" s="4">
        <v>0</v>
      </c>
      <c r="AJ17" s="4">
        <v>0</v>
      </c>
      <c r="AK17" s="4">
        <v>0</v>
      </c>
      <c r="AL17" s="4">
        <v>0</v>
      </c>
      <c r="AM17" s="4">
        <v>0</v>
      </c>
      <c r="AN17" s="4">
        <v>0</v>
      </c>
      <c r="AO17" s="4">
        <v>0</v>
      </c>
      <c r="AP17" s="4">
        <v>0</v>
      </c>
      <c r="AQ17" s="4">
        <v>0</v>
      </c>
      <c r="AR17" s="4">
        <v>0</v>
      </c>
      <c r="AS17" s="20">
        <v>0</v>
      </c>
      <c r="AT17" s="4">
        <v>0</v>
      </c>
      <c r="AU17" s="4">
        <v>0</v>
      </c>
      <c r="AV17" s="4">
        <v>0</v>
      </c>
      <c r="AW17" s="4">
        <v>0</v>
      </c>
      <c r="AX17" s="4">
        <v>0</v>
      </c>
      <c r="AY17" s="4">
        <v>0</v>
      </c>
      <c r="AZ17" s="4">
        <v>0</v>
      </c>
      <c r="BA17" s="4">
        <v>0</v>
      </c>
      <c r="BB17" s="4">
        <v>0</v>
      </c>
      <c r="BC17" s="4">
        <v>0</v>
      </c>
      <c r="BD17" s="4">
        <v>0</v>
      </c>
      <c r="BE17" s="4">
        <v>0</v>
      </c>
      <c r="BF17" s="4">
        <v>0</v>
      </c>
      <c r="BG17" s="4">
        <v>0</v>
      </c>
      <c r="BH17" s="4">
        <v>0</v>
      </c>
      <c r="BI17" s="4">
        <v>0</v>
      </c>
      <c r="BJ17" s="4">
        <v>0</v>
      </c>
      <c r="BK17" s="4">
        <v>0</v>
      </c>
      <c r="BL17" s="4">
        <v>0</v>
      </c>
      <c r="BM17" s="4">
        <v>0</v>
      </c>
      <c r="BN17" s="4">
        <v>0</v>
      </c>
      <c r="BO17" s="4">
        <v>0</v>
      </c>
      <c r="BP17" s="4">
        <v>0</v>
      </c>
      <c r="BQ17" s="4">
        <v>0</v>
      </c>
      <c r="BR17" s="4">
        <v>0</v>
      </c>
      <c r="BS17" s="4">
        <v>0</v>
      </c>
      <c r="BT17" s="4">
        <v>0</v>
      </c>
      <c r="BU17" s="4">
        <v>0</v>
      </c>
      <c r="BV17" s="4">
        <v>0</v>
      </c>
      <c r="BW17" s="4">
        <v>0</v>
      </c>
      <c r="BX17" s="4">
        <v>0</v>
      </c>
      <c r="BY17" s="4">
        <v>0</v>
      </c>
      <c r="BZ17" s="4">
        <v>0</v>
      </c>
      <c r="CA17" s="4">
        <v>0</v>
      </c>
      <c r="CB17" s="4">
        <v>0</v>
      </c>
      <c r="CC17" s="4">
        <v>0</v>
      </c>
      <c r="CD17" s="4">
        <v>0</v>
      </c>
      <c r="CE17" s="4">
        <v>0</v>
      </c>
      <c r="CF17" s="4">
        <v>0</v>
      </c>
      <c r="CG17" s="4">
        <v>0</v>
      </c>
      <c r="CH17" s="4">
        <v>0</v>
      </c>
    </row>
    <row r="18" spans="1:86" x14ac:dyDescent="0.25">
      <c r="A18" s="13">
        <f t="shared" si="0"/>
        <v>0.79788456080286541</v>
      </c>
      <c r="B18" s="2">
        <f t="shared" ref="B18:B81" si="1">SUM(E18:CH18)</f>
        <v>1</v>
      </c>
      <c r="C18" s="4">
        <f>3600/10920*D18</f>
        <v>0.32967032967032966</v>
      </c>
      <c r="D18" s="4">
        <v>1</v>
      </c>
      <c r="E18" s="4">
        <f t="shared" ref="E18:E81" si="2">E17*$E$6</f>
        <v>0.5</v>
      </c>
      <c r="F18" s="4">
        <f>E17*$E$6</f>
        <v>0.5</v>
      </c>
      <c r="G18" s="4">
        <f t="shared" ref="G18:AB18" si="3">F17*$E$6</f>
        <v>0</v>
      </c>
      <c r="H18" s="4">
        <f t="shared" si="3"/>
        <v>0</v>
      </c>
      <c r="I18" s="4">
        <f t="shared" si="3"/>
        <v>0</v>
      </c>
      <c r="J18" s="4">
        <f t="shared" si="3"/>
        <v>0</v>
      </c>
      <c r="K18" s="4">
        <f t="shared" si="3"/>
        <v>0</v>
      </c>
      <c r="L18" s="4">
        <f t="shared" si="3"/>
        <v>0</v>
      </c>
      <c r="M18" s="4">
        <f t="shared" si="3"/>
        <v>0</v>
      </c>
      <c r="N18" s="4">
        <f t="shared" si="3"/>
        <v>0</v>
      </c>
      <c r="O18" s="4">
        <f t="shared" si="3"/>
        <v>0</v>
      </c>
      <c r="P18" s="4">
        <f t="shared" si="3"/>
        <v>0</v>
      </c>
      <c r="Q18" s="4">
        <f t="shared" si="3"/>
        <v>0</v>
      </c>
      <c r="R18" s="4">
        <f t="shared" si="3"/>
        <v>0</v>
      </c>
      <c r="S18" s="4">
        <f t="shared" si="3"/>
        <v>0</v>
      </c>
      <c r="T18" s="4">
        <f t="shared" si="3"/>
        <v>0</v>
      </c>
      <c r="U18" s="4">
        <f t="shared" si="3"/>
        <v>0</v>
      </c>
      <c r="V18" s="4">
        <f t="shared" si="3"/>
        <v>0</v>
      </c>
      <c r="W18" s="4">
        <f t="shared" si="3"/>
        <v>0</v>
      </c>
      <c r="X18" s="4">
        <f t="shared" si="3"/>
        <v>0</v>
      </c>
      <c r="Y18" s="4">
        <f t="shared" si="3"/>
        <v>0</v>
      </c>
      <c r="Z18" s="4">
        <f t="shared" si="3"/>
        <v>0</v>
      </c>
      <c r="AA18" s="4">
        <f t="shared" si="3"/>
        <v>0</v>
      </c>
      <c r="AB18" s="5">
        <f t="shared" si="3"/>
        <v>0</v>
      </c>
      <c r="AC18" s="4">
        <v>0</v>
      </c>
      <c r="AD18" s="4">
        <v>0</v>
      </c>
      <c r="AE18" s="4">
        <v>0</v>
      </c>
      <c r="AF18" s="4">
        <v>0</v>
      </c>
      <c r="AG18" s="4">
        <v>0</v>
      </c>
      <c r="AH18" s="4">
        <v>0</v>
      </c>
      <c r="AI18" s="4">
        <v>0</v>
      </c>
      <c r="AJ18" s="4">
        <v>0</v>
      </c>
      <c r="AK18" s="4">
        <v>0</v>
      </c>
      <c r="AL18" s="4">
        <v>0</v>
      </c>
      <c r="AM18" s="4">
        <v>0</v>
      </c>
      <c r="AN18" s="4">
        <v>0</v>
      </c>
      <c r="AO18" s="4">
        <v>0</v>
      </c>
      <c r="AP18" s="4">
        <v>0</v>
      </c>
      <c r="AQ18" s="4">
        <v>0</v>
      </c>
      <c r="AR18" s="4">
        <v>0</v>
      </c>
      <c r="AS18" s="20">
        <v>0</v>
      </c>
      <c r="AT18" s="4">
        <v>0</v>
      </c>
      <c r="AU18" s="4">
        <v>0</v>
      </c>
      <c r="AV18" s="4">
        <v>0</v>
      </c>
      <c r="AW18" s="4">
        <v>0</v>
      </c>
      <c r="AX18" s="4">
        <v>0</v>
      </c>
      <c r="AY18" s="4">
        <v>0</v>
      </c>
      <c r="AZ18" s="4">
        <v>0</v>
      </c>
      <c r="BA18" s="4">
        <v>0</v>
      </c>
      <c r="BB18" s="4">
        <v>0</v>
      </c>
      <c r="BC18" s="4">
        <v>0</v>
      </c>
      <c r="BD18" s="4">
        <v>0</v>
      </c>
      <c r="BE18" s="4">
        <v>0</v>
      </c>
      <c r="BF18" s="4">
        <v>0</v>
      </c>
      <c r="BG18" s="4">
        <v>0</v>
      </c>
      <c r="BH18" s="4">
        <v>0</v>
      </c>
      <c r="BI18" s="4">
        <v>0</v>
      </c>
      <c r="BJ18" s="4">
        <v>0</v>
      </c>
      <c r="BK18" s="4">
        <v>0</v>
      </c>
      <c r="BL18" s="4">
        <v>0</v>
      </c>
      <c r="BM18" s="4">
        <v>0</v>
      </c>
      <c r="BN18" s="4">
        <v>0</v>
      </c>
      <c r="BO18" s="4">
        <v>0</v>
      </c>
      <c r="BP18" s="4">
        <v>0</v>
      </c>
      <c r="BQ18" s="4">
        <v>0</v>
      </c>
      <c r="BR18" s="4">
        <v>0</v>
      </c>
      <c r="BS18" s="4">
        <v>0</v>
      </c>
      <c r="BT18" s="4">
        <v>0</v>
      </c>
      <c r="BU18" s="4">
        <v>0</v>
      </c>
      <c r="BV18" s="4">
        <v>0</v>
      </c>
      <c r="BW18" s="4">
        <v>0</v>
      </c>
      <c r="BX18" s="4">
        <v>0</v>
      </c>
      <c r="BY18" s="4">
        <v>0</v>
      </c>
      <c r="BZ18" s="4">
        <v>0</v>
      </c>
      <c r="CA18" s="4">
        <v>0</v>
      </c>
      <c r="CB18" s="4">
        <v>0</v>
      </c>
      <c r="CC18" s="4">
        <v>0</v>
      </c>
      <c r="CD18" s="4">
        <v>0</v>
      </c>
      <c r="CE18" s="4">
        <v>0</v>
      </c>
      <c r="CF18" s="4">
        <v>0</v>
      </c>
      <c r="CG18" s="4">
        <v>0</v>
      </c>
      <c r="CH18" s="4">
        <v>0</v>
      </c>
    </row>
    <row r="19" spans="1:86" x14ac:dyDescent="0.25">
      <c r="A19" s="13">
        <f t="shared" si="0"/>
        <v>0.56418958354775628</v>
      </c>
      <c r="B19" s="2">
        <f t="shared" si="1"/>
        <v>1</v>
      </c>
      <c r="C19" s="4">
        <f t="shared" ref="C19:C81" si="4">3600/10920*D19</f>
        <v>0.65934065934065933</v>
      </c>
      <c r="D19" s="4">
        <v>2</v>
      </c>
      <c r="E19" s="4">
        <f t="shared" si="2"/>
        <v>0.25</v>
      </c>
      <c r="F19" s="19">
        <f>E18*$E$6 +F18*$E$6</f>
        <v>0.5</v>
      </c>
      <c r="G19" s="4">
        <f t="shared" ref="G19:AB19" si="5">F18*$E$6</f>
        <v>0.25</v>
      </c>
      <c r="H19" s="4">
        <f t="shared" si="5"/>
        <v>0</v>
      </c>
      <c r="I19" s="4">
        <f t="shared" si="5"/>
        <v>0</v>
      </c>
      <c r="J19" s="4">
        <f t="shared" si="5"/>
        <v>0</v>
      </c>
      <c r="K19" s="4">
        <f t="shared" si="5"/>
        <v>0</v>
      </c>
      <c r="L19" s="4">
        <f t="shared" si="5"/>
        <v>0</v>
      </c>
      <c r="M19" s="4">
        <f t="shared" si="5"/>
        <v>0</v>
      </c>
      <c r="N19" s="4">
        <f t="shared" si="5"/>
        <v>0</v>
      </c>
      <c r="O19" s="4">
        <f t="shared" si="5"/>
        <v>0</v>
      </c>
      <c r="P19" s="4">
        <f t="shared" si="5"/>
        <v>0</v>
      </c>
      <c r="Q19" s="4">
        <f t="shared" si="5"/>
        <v>0</v>
      </c>
      <c r="R19" s="4">
        <f t="shared" si="5"/>
        <v>0</v>
      </c>
      <c r="S19" s="4">
        <f t="shared" si="5"/>
        <v>0</v>
      </c>
      <c r="T19" s="4">
        <f t="shared" si="5"/>
        <v>0</v>
      </c>
      <c r="U19" s="4">
        <f t="shared" si="5"/>
        <v>0</v>
      </c>
      <c r="V19" s="4">
        <f t="shared" si="5"/>
        <v>0</v>
      </c>
      <c r="W19" s="4">
        <f t="shared" si="5"/>
        <v>0</v>
      </c>
      <c r="X19" s="4">
        <f t="shared" si="5"/>
        <v>0</v>
      </c>
      <c r="Y19" s="4">
        <f t="shared" si="5"/>
        <v>0</v>
      </c>
      <c r="Z19" s="4">
        <f t="shared" si="5"/>
        <v>0</v>
      </c>
      <c r="AA19" s="4">
        <f t="shared" si="5"/>
        <v>0</v>
      </c>
      <c r="AB19" s="5">
        <f t="shared" si="5"/>
        <v>0</v>
      </c>
      <c r="AC19" s="4">
        <v>0</v>
      </c>
      <c r="AD19" s="4">
        <v>0</v>
      </c>
      <c r="AE19" s="4">
        <v>0</v>
      </c>
      <c r="AF19" s="4">
        <v>0</v>
      </c>
      <c r="AG19" s="4">
        <v>0</v>
      </c>
      <c r="AH19" s="4">
        <v>0</v>
      </c>
      <c r="AI19" s="4">
        <v>0</v>
      </c>
      <c r="AJ19" s="4">
        <v>0</v>
      </c>
      <c r="AK19" s="4">
        <v>0</v>
      </c>
      <c r="AL19" s="4">
        <v>0</v>
      </c>
      <c r="AM19" s="4">
        <v>0</v>
      </c>
      <c r="AN19" s="4">
        <v>0</v>
      </c>
      <c r="AO19" s="4">
        <v>0</v>
      </c>
      <c r="AP19" s="4">
        <v>0</v>
      </c>
      <c r="AQ19" s="4">
        <v>0</v>
      </c>
      <c r="AR19" s="4">
        <v>0</v>
      </c>
      <c r="AS19" s="20">
        <v>0</v>
      </c>
      <c r="AT19" s="4">
        <v>0</v>
      </c>
      <c r="AU19" s="4">
        <v>0</v>
      </c>
      <c r="AV19" s="4">
        <v>0</v>
      </c>
      <c r="AW19" s="4">
        <v>0</v>
      </c>
      <c r="AX19" s="4">
        <v>0</v>
      </c>
      <c r="AY19" s="4">
        <v>0</v>
      </c>
      <c r="AZ19" s="4">
        <v>0</v>
      </c>
      <c r="BA19" s="4">
        <v>0</v>
      </c>
      <c r="BB19" s="4">
        <v>0</v>
      </c>
      <c r="BC19" s="4">
        <v>0</v>
      </c>
      <c r="BD19" s="4">
        <v>0</v>
      </c>
      <c r="BE19" s="4">
        <v>0</v>
      </c>
      <c r="BF19" s="4">
        <v>0</v>
      </c>
      <c r="BG19" s="4">
        <v>0</v>
      </c>
      <c r="BH19" s="4">
        <v>0</v>
      </c>
      <c r="BI19" s="4">
        <v>0</v>
      </c>
      <c r="BJ19" s="4">
        <v>0</v>
      </c>
      <c r="BK19" s="4">
        <v>0</v>
      </c>
      <c r="BL19" s="4">
        <v>0</v>
      </c>
      <c r="BM19" s="4">
        <v>0</v>
      </c>
      <c r="BN19" s="4">
        <v>0</v>
      </c>
      <c r="BO19" s="4">
        <v>0</v>
      </c>
      <c r="BP19" s="4">
        <v>0</v>
      </c>
      <c r="BQ19" s="4">
        <v>0</v>
      </c>
      <c r="BR19" s="4">
        <v>0</v>
      </c>
      <c r="BS19" s="4">
        <v>0</v>
      </c>
      <c r="BT19" s="4">
        <v>0</v>
      </c>
      <c r="BU19" s="4">
        <v>0</v>
      </c>
      <c r="BV19" s="4">
        <v>0</v>
      </c>
      <c r="BW19" s="4">
        <v>0</v>
      </c>
      <c r="BX19" s="4">
        <v>0</v>
      </c>
      <c r="BY19" s="4">
        <v>0</v>
      </c>
      <c r="BZ19" s="4">
        <v>0</v>
      </c>
      <c r="CA19" s="4">
        <v>0</v>
      </c>
      <c r="CB19" s="4">
        <v>0</v>
      </c>
      <c r="CC19" s="4">
        <v>0</v>
      </c>
      <c r="CD19" s="4">
        <v>0</v>
      </c>
      <c r="CE19" s="4">
        <v>0</v>
      </c>
      <c r="CF19" s="4">
        <v>0</v>
      </c>
      <c r="CG19" s="4">
        <v>0</v>
      </c>
      <c r="CH19" s="4">
        <v>0</v>
      </c>
    </row>
    <row r="20" spans="1:86" x14ac:dyDescent="0.25">
      <c r="A20" s="13">
        <f t="shared" si="0"/>
        <v>0.46065886596178068</v>
      </c>
      <c r="B20" s="2">
        <f t="shared" si="1"/>
        <v>1</v>
      </c>
      <c r="C20" s="4">
        <f t="shared" si="4"/>
        <v>0.98901098901098905</v>
      </c>
      <c r="D20" s="4">
        <v>3</v>
      </c>
      <c r="E20" s="4">
        <f t="shared" si="2"/>
        <v>0.125</v>
      </c>
      <c r="F20" s="4">
        <f>E19*$E$6 +F19*$E$6</f>
        <v>0.375</v>
      </c>
      <c r="G20" s="4">
        <f>F19*$E$6 +G19*$E$6</f>
        <v>0.375</v>
      </c>
      <c r="H20" s="4">
        <f>G19*$E$6</f>
        <v>0.125</v>
      </c>
      <c r="I20" s="4">
        <f t="shared" ref="I20:V20" si="6">H19*$E$6</f>
        <v>0</v>
      </c>
      <c r="J20" s="4">
        <f t="shared" si="6"/>
        <v>0</v>
      </c>
      <c r="K20" s="4">
        <f t="shared" si="6"/>
        <v>0</v>
      </c>
      <c r="L20" s="4">
        <f t="shared" si="6"/>
        <v>0</v>
      </c>
      <c r="M20" s="4">
        <f t="shared" si="6"/>
        <v>0</v>
      </c>
      <c r="N20" s="4">
        <f t="shared" si="6"/>
        <v>0</v>
      </c>
      <c r="O20" s="4">
        <f t="shared" si="6"/>
        <v>0</v>
      </c>
      <c r="P20" s="4">
        <f t="shared" si="6"/>
        <v>0</v>
      </c>
      <c r="Q20" s="4">
        <f t="shared" si="6"/>
        <v>0</v>
      </c>
      <c r="R20" s="4">
        <f t="shared" si="6"/>
        <v>0</v>
      </c>
      <c r="S20" s="4">
        <f t="shared" si="6"/>
        <v>0</v>
      </c>
      <c r="T20" s="4">
        <f t="shared" si="6"/>
        <v>0</v>
      </c>
      <c r="U20" s="4">
        <f t="shared" si="6"/>
        <v>0</v>
      </c>
      <c r="V20" s="4">
        <f t="shared" si="6"/>
        <v>0</v>
      </c>
      <c r="W20" s="4">
        <f t="shared" ref="W20:AB30" si="7">V19*$E$6</f>
        <v>0</v>
      </c>
      <c r="X20" s="4">
        <f t="shared" si="7"/>
        <v>0</v>
      </c>
      <c r="Y20" s="4">
        <f t="shared" si="7"/>
        <v>0</v>
      </c>
      <c r="Z20" s="4">
        <f t="shared" si="7"/>
        <v>0</v>
      </c>
      <c r="AA20" s="4">
        <f t="shared" si="7"/>
        <v>0</v>
      </c>
      <c r="AB20" s="5">
        <f t="shared" si="7"/>
        <v>0</v>
      </c>
      <c r="AC20" s="4">
        <v>0</v>
      </c>
      <c r="AD20" s="4">
        <v>0</v>
      </c>
      <c r="AE20" s="4">
        <v>0</v>
      </c>
      <c r="AF20" s="4">
        <v>0</v>
      </c>
      <c r="AG20" s="4">
        <v>0</v>
      </c>
      <c r="AH20" s="4">
        <v>0</v>
      </c>
      <c r="AI20" s="4">
        <v>0</v>
      </c>
      <c r="AJ20" s="4">
        <v>0</v>
      </c>
      <c r="AK20" s="4">
        <v>0</v>
      </c>
      <c r="AL20" s="4">
        <v>0</v>
      </c>
      <c r="AM20" s="4">
        <v>0</v>
      </c>
      <c r="AN20" s="4">
        <v>0</v>
      </c>
      <c r="AO20" s="4">
        <v>0</v>
      </c>
      <c r="AP20" s="4">
        <v>0</v>
      </c>
      <c r="AQ20" s="4">
        <v>0</v>
      </c>
      <c r="AR20" s="4">
        <v>0</v>
      </c>
      <c r="AS20" s="20">
        <v>0</v>
      </c>
      <c r="AT20" s="4">
        <v>0</v>
      </c>
      <c r="AU20" s="4">
        <v>0</v>
      </c>
      <c r="AV20" s="4">
        <v>0</v>
      </c>
      <c r="AW20" s="4">
        <v>0</v>
      </c>
      <c r="AX20" s="4">
        <v>0</v>
      </c>
      <c r="AY20" s="4">
        <v>0</v>
      </c>
      <c r="AZ20" s="4">
        <v>0</v>
      </c>
      <c r="BA20" s="4">
        <v>0</v>
      </c>
      <c r="BB20" s="4">
        <v>0</v>
      </c>
      <c r="BC20" s="4">
        <v>0</v>
      </c>
      <c r="BD20" s="4">
        <v>0</v>
      </c>
      <c r="BE20" s="4">
        <v>0</v>
      </c>
      <c r="BF20" s="4">
        <v>0</v>
      </c>
      <c r="BG20" s="4">
        <v>0</v>
      </c>
      <c r="BH20" s="4">
        <v>0</v>
      </c>
      <c r="BI20" s="4">
        <v>0</v>
      </c>
      <c r="BJ20" s="4">
        <v>0</v>
      </c>
      <c r="BK20" s="4">
        <v>0</v>
      </c>
      <c r="BL20" s="4">
        <v>0</v>
      </c>
      <c r="BM20" s="4">
        <v>0</v>
      </c>
      <c r="BN20" s="4">
        <v>0</v>
      </c>
      <c r="BO20" s="4">
        <v>0</v>
      </c>
      <c r="BP20" s="4">
        <v>0</v>
      </c>
      <c r="BQ20" s="4">
        <v>0</v>
      </c>
      <c r="BR20" s="4">
        <v>0</v>
      </c>
      <c r="BS20" s="4">
        <v>0</v>
      </c>
      <c r="BT20" s="4">
        <v>0</v>
      </c>
      <c r="BU20" s="4">
        <v>0</v>
      </c>
      <c r="BV20" s="4">
        <v>0</v>
      </c>
      <c r="BW20" s="4">
        <v>0</v>
      </c>
      <c r="BX20" s="4">
        <v>0</v>
      </c>
      <c r="BY20" s="4">
        <v>0</v>
      </c>
      <c r="BZ20" s="4">
        <v>0</v>
      </c>
      <c r="CA20" s="4">
        <v>0</v>
      </c>
      <c r="CB20" s="4">
        <v>0</v>
      </c>
      <c r="CC20" s="4">
        <v>0</v>
      </c>
      <c r="CD20" s="4">
        <v>0</v>
      </c>
      <c r="CE20" s="4">
        <v>0</v>
      </c>
      <c r="CF20" s="4">
        <v>0</v>
      </c>
      <c r="CG20" s="4">
        <v>0</v>
      </c>
      <c r="CH20" s="4">
        <v>0</v>
      </c>
    </row>
    <row r="21" spans="1:86" x14ac:dyDescent="0.25">
      <c r="A21" s="13">
        <f t="shared" si="0"/>
        <v>0.3989422804014327</v>
      </c>
      <c r="B21" s="2">
        <f t="shared" si="1"/>
        <v>1</v>
      </c>
      <c r="C21" s="4">
        <f t="shared" si="4"/>
        <v>1.3186813186813187</v>
      </c>
      <c r="D21" s="4">
        <v>4</v>
      </c>
      <c r="E21" s="4">
        <f t="shared" si="2"/>
        <v>6.25E-2</v>
      </c>
      <c r="F21" s="4">
        <f>E20*$E$6 +F20*$E$6</f>
        <v>0.25</v>
      </c>
      <c r="G21" s="19">
        <f>F20*$E$6 +G20*$E$6</f>
        <v>0.375</v>
      </c>
      <c r="H21" s="4">
        <f>G20*$E$6 +H20*$E$6</f>
        <v>0.25</v>
      </c>
      <c r="I21" s="4">
        <f t="shared" ref="I21:V21" si="8">H20*$E$6</f>
        <v>6.25E-2</v>
      </c>
      <c r="J21" s="4">
        <f t="shared" si="8"/>
        <v>0</v>
      </c>
      <c r="K21" s="4">
        <f t="shared" si="8"/>
        <v>0</v>
      </c>
      <c r="L21" s="4">
        <f t="shared" si="8"/>
        <v>0</v>
      </c>
      <c r="M21" s="4">
        <f t="shared" si="8"/>
        <v>0</v>
      </c>
      <c r="N21" s="4">
        <f t="shared" si="8"/>
        <v>0</v>
      </c>
      <c r="O21" s="4">
        <f t="shared" si="8"/>
        <v>0</v>
      </c>
      <c r="P21" s="4">
        <f t="shared" si="8"/>
        <v>0</v>
      </c>
      <c r="Q21" s="4">
        <f t="shared" si="8"/>
        <v>0</v>
      </c>
      <c r="R21" s="4">
        <f t="shared" si="8"/>
        <v>0</v>
      </c>
      <c r="S21" s="4">
        <f t="shared" si="8"/>
        <v>0</v>
      </c>
      <c r="T21" s="4">
        <f t="shared" si="8"/>
        <v>0</v>
      </c>
      <c r="U21" s="4">
        <f t="shared" si="8"/>
        <v>0</v>
      </c>
      <c r="V21" s="4">
        <f t="shared" si="8"/>
        <v>0</v>
      </c>
      <c r="W21" s="4">
        <f t="shared" si="7"/>
        <v>0</v>
      </c>
      <c r="X21" s="4">
        <f t="shared" si="7"/>
        <v>0</v>
      </c>
      <c r="Y21" s="4">
        <f t="shared" si="7"/>
        <v>0</v>
      </c>
      <c r="Z21" s="4">
        <f t="shared" si="7"/>
        <v>0</v>
      </c>
      <c r="AA21" s="4">
        <f t="shared" si="7"/>
        <v>0</v>
      </c>
      <c r="AB21" s="5">
        <f t="shared" si="7"/>
        <v>0</v>
      </c>
      <c r="AC21" s="4">
        <v>0</v>
      </c>
      <c r="AD21" s="4">
        <v>0</v>
      </c>
      <c r="AE21" s="4">
        <v>0</v>
      </c>
      <c r="AF21" s="4">
        <v>0</v>
      </c>
      <c r="AG21" s="4">
        <v>0</v>
      </c>
      <c r="AH21" s="4">
        <v>0</v>
      </c>
      <c r="AI21" s="4">
        <v>0</v>
      </c>
      <c r="AJ21" s="4">
        <v>0</v>
      </c>
      <c r="AK21" s="4">
        <v>0</v>
      </c>
      <c r="AL21" s="4">
        <v>0</v>
      </c>
      <c r="AM21" s="4">
        <v>0</v>
      </c>
      <c r="AN21" s="4">
        <v>0</v>
      </c>
      <c r="AO21" s="4">
        <v>0</v>
      </c>
      <c r="AP21" s="4">
        <v>0</v>
      </c>
      <c r="AQ21" s="4">
        <v>0</v>
      </c>
      <c r="AR21" s="4">
        <v>0</v>
      </c>
      <c r="AS21" s="20">
        <v>0</v>
      </c>
      <c r="AT21" s="4">
        <v>0</v>
      </c>
      <c r="AU21" s="4">
        <v>0</v>
      </c>
      <c r="AV21" s="4">
        <v>0</v>
      </c>
      <c r="AW21" s="4">
        <v>0</v>
      </c>
      <c r="AX21" s="4">
        <v>0</v>
      </c>
      <c r="AY21" s="4">
        <v>0</v>
      </c>
      <c r="AZ21" s="4">
        <v>0</v>
      </c>
      <c r="BA21" s="4">
        <v>0</v>
      </c>
      <c r="BB21" s="4">
        <v>0</v>
      </c>
      <c r="BC21" s="4">
        <v>0</v>
      </c>
      <c r="BD21" s="4">
        <v>0</v>
      </c>
      <c r="BE21" s="4">
        <v>0</v>
      </c>
      <c r="BF21" s="4">
        <v>0</v>
      </c>
      <c r="BG21" s="4">
        <v>0</v>
      </c>
      <c r="BH21" s="4">
        <v>0</v>
      </c>
      <c r="BI21" s="4">
        <v>0</v>
      </c>
      <c r="BJ21" s="4">
        <v>0</v>
      </c>
      <c r="BK21" s="4">
        <v>0</v>
      </c>
      <c r="BL21" s="4">
        <v>0</v>
      </c>
      <c r="BM21" s="4">
        <v>0</v>
      </c>
      <c r="BN21" s="4">
        <v>0</v>
      </c>
      <c r="BO21" s="4">
        <v>0</v>
      </c>
      <c r="BP21" s="4">
        <v>0</v>
      </c>
      <c r="BQ21" s="4">
        <v>0</v>
      </c>
      <c r="BR21" s="4">
        <v>0</v>
      </c>
      <c r="BS21" s="4">
        <v>0</v>
      </c>
      <c r="BT21" s="4">
        <v>0</v>
      </c>
      <c r="BU21" s="4">
        <v>0</v>
      </c>
      <c r="BV21" s="4">
        <v>0</v>
      </c>
      <c r="BW21" s="4">
        <v>0</v>
      </c>
      <c r="BX21" s="4">
        <v>0</v>
      </c>
      <c r="BY21" s="4">
        <v>0</v>
      </c>
      <c r="BZ21" s="4">
        <v>0</v>
      </c>
      <c r="CA21" s="4">
        <v>0</v>
      </c>
      <c r="CB21" s="4">
        <v>0</v>
      </c>
      <c r="CC21" s="4">
        <v>0</v>
      </c>
      <c r="CD21" s="4">
        <v>0</v>
      </c>
      <c r="CE21" s="4">
        <v>0</v>
      </c>
      <c r="CF21" s="4">
        <v>0</v>
      </c>
      <c r="CG21" s="4">
        <v>0</v>
      </c>
      <c r="CH21" s="4">
        <v>0</v>
      </c>
    </row>
    <row r="22" spans="1:86" x14ac:dyDescent="0.25">
      <c r="A22" s="13">
        <f t="shared" si="0"/>
        <v>0.3568248232305542</v>
      </c>
      <c r="B22" s="2">
        <f t="shared" si="1"/>
        <v>1</v>
      </c>
      <c r="C22" s="4">
        <f t="shared" si="4"/>
        <v>1.6483516483516483</v>
      </c>
      <c r="D22" s="4">
        <v>5</v>
      </c>
      <c r="E22" s="4">
        <f t="shared" si="2"/>
        <v>3.125E-2</v>
      </c>
      <c r="F22" s="4">
        <f t="shared" ref="F22:F85" si="9">E21*$E$6 +F21*$E$6</f>
        <v>0.15625</v>
      </c>
      <c r="G22" s="4">
        <f t="shared" ref="G22:G85" si="10">F21*$E$6 +G21*$E$6</f>
        <v>0.3125</v>
      </c>
      <c r="H22" s="4">
        <f t="shared" ref="H22:T41" si="11">G21*$E$6 +H21*$E$6</f>
        <v>0.3125</v>
      </c>
      <c r="I22" s="4">
        <f t="shared" si="11"/>
        <v>0.15625</v>
      </c>
      <c r="J22" s="4">
        <f t="shared" ref="J22:V22" si="12">I21*$E$6</f>
        <v>3.125E-2</v>
      </c>
      <c r="K22" s="4">
        <f t="shared" si="12"/>
        <v>0</v>
      </c>
      <c r="L22" s="4">
        <f t="shared" si="12"/>
        <v>0</v>
      </c>
      <c r="M22" s="4">
        <f t="shared" si="12"/>
        <v>0</v>
      </c>
      <c r="N22" s="4">
        <f t="shared" si="12"/>
        <v>0</v>
      </c>
      <c r="O22" s="4">
        <f t="shared" si="12"/>
        <v>0</v>
      </c>
      <c r="P22" s="4">
        <f t="shared" si="12"/>
        <v>0</v>
      </c>
      <c r="Q22" s="4">
        <f t="shared" si="12"/>
        <v>0</v>
      </c>
      <c r="R22" s="4">
        <f t="shared" si="12"/>
        <v>0</v>
      </c>
      <c r="S22" s="4">
        <f t="shared" si="12"/>
        <v>0</v>
      </c>
      <c r="T22" s="4">
        <f t="shared" si="12"/>
        <v>0</v>
      </c>
      <c r="U22" s="4">
        <f t="shared" si="12"/>
        <v>0</v>
      </c>
      <c r="V22" s="4">
        <f t="shared" si="12"/>
        <v>0</v>
      </c>
      <c r="W22" s="4">
        <f t="shared" si="7"/>
        <v>0</v>
      </c>
      <c r="X22" s="4">
        <f t="shared" si="7"/>
        <v>0</v>
      </c>
      <c r="Y22" s="4">
        <f t="shared" si="7"/>
        <v>0</v>
      </c>
      <c r="Z22" s="4">
        <f t="shared" si="7"/>
        <v>0</v>
      </c>
      <c r="AA22" s="4">
        <f t="shared" si="7"/>
        <v>0</v>
      </c>
      <c r="AB22" s="5">
        <f t="shared" si="7"/>
        <v>0</v>
      </c>
      <c r="AC22" s="4">
        <v>0</v>
      </c>
      <c r="AD22" s="4">
        <v>0</v>
      </c>
      <c r="AE22" s="4">
        <v>0</v>
      </c>
      <c r="AF22" s="4">
        <v>0</v>
      </c>
      <c r="AG22" s="4">
        <v>0</v>
      </c>
      <c r="AH22" s="4">
        <v>0</v>
      </c>
      <c r="AI22" s="4">
        <v>0</v>
      </c>
      <c r="AJ22" s="4">
        <v>0</v>
      </c>
      <c r="AK22" s="4">
        <v>0</v>
      </c>
      <c r="AL22" s="4">
        <v>0</v>
      </c>
      <c r="AM22" s="4">
        <v>0</v>
      </c>
      <c r="AN22" s="4">
        <v>0</v>
      </c>
      <c r="AO22" s="4">
        <v>0</v>
      </c>
      <c r="AP22" s="4">
        <v>0</v>
      </c>
      <c r="AQ22" s="4">
        <v>0</v>
      </c>
      <c r="AR22" s="4">
        <v>0</v>
      </c>
      <c r="AS22" s="20">
        <v>0</v>
      </c>
      <c r="AT22" s="4">
        <v>0</v>
      </c>
      <c r="AU22" s="4">
        <v>0</v>
      </c>
      <c r="AV22" s="4">
        <v>0</v>
      </c>
      <c r="AW22" s="4">
        <v>0</v>
      </c>
      <c r="AX22" s="4">
        <v>0</v>
      </c>
      <c r="AY22" s="4">
        <v>0</v>
      </c>
      <c r="AZ22" s="4">
        <v>0</v>
      </c>
      <c r="BA22" s="4">
        <v>0</v>
      </c>
      <c r="BB22" s="4">
        <v>0</v>
      </c>
      <c r="BC22" s="4">
        <v>0</v>
      </c>
      <c r="BD22" s="4">
        <v>0</v>
      </c>
      <c r="BE22" s="4">
        <v>0</v>
      </c>
      <c r="BF22" s="4">
        <v>0</v>
      </c>
      <c r="BG22" s="4">
        <v>0</v>
      </c>
      <c r="BH22" s="4">
        <v>0</v>
      </c>
      <c r="BI22" s="4">
        <v>0</v>
      </c>
      <c r="BJ22" s="4">
        <v>0</v>
      </c>
      <c r="BK22" s="4">
        <v>0</v>
      </c>
      <c r="BL22" s="4">
        <v>0</v>
      </c>
      <c r="BM22" s="4">
        <v>0</v>
      </c>
      <c r="BN22" s="4">
        <v>0</v>
      </c>
      <c r="BO22" s="4">
        <v>0</v>
      </c>
      <c r="BP22" s="4">
        <v>0</v>
      </c>
      <c r="BQ22" s="4">
        <v>0</v>
      </c>
      <c r="BR22" s="4">
        <v>0</v>
      </c>
      <c r="BS22" s="4">
        <v>0</v>
      </c>
      <c r="BT22" s="4">
        <v>0</v>
      </c>
      <c r="BU22" s="4">
        <v>0</v>
      </c>
      <c r="BV22" s="4">
        <v>0</v>
      </c>
      <c r="BW22" s="4">
        <v>0</v>
      </c>
      <c r="BX22" s="4">
        <v>0</v>
      </c>
      <c r="BY22" s="4">
        <v>0</v>
      </c>
      <c r="BZ22" s="4">
        <v>0</v>
      </c>
      <c r="CA22" s="4">
        <v>0</v>
      </c>
      <c r="CB22" s="4">
        <v>0</v>
      </c>
      <c r="CC22" s="4">
        <v>0</v>
      </c>
      <c r="CD22" s="4">
        <v>0</v>
      </c>
      <c r="CE22" s="4">
        <v>0</v>
      </c>
      <c r="CF22" s="4">
        <v>0</v>
      </c>
      <c r="CG22" s="4">
        <v>0</v>
      </c>
      <c r="CH22" s="4">
        <v>0</v>
      </c>
    </row>
    <row r="23" spans="1:86" x14ac:dyDescent="0.25">
      <c r="A23" s="13">
        <f t="shared" si="0"/>
        <v>0.32573500793527993</v>
      </c>
      <c r="B23" s="2">
        <f t="shared" si="1"/>
        <v>1</v>
      </c>
      <c r="C23" s="4">
        <f t="shared" si="4"/>
        <v>1.9780219780219781</v>
      </c>
      <c r="D23" s="4">
        <v>6</v>
      </c>
      <c r="E23" s="4">
        <f t="shared" si="2"/>
        <v>1.5625E-2</v>
      </c>
      <c r="F23" s="4">
        <f t="shared" si="9"/>
        <v>9.375E-2</v>
      </c>
      <c r="G23" s="4">
        <f t="shared" si="10"/>
        <v>0.234375</v>
      </c>
      <c r="H23" s="19">
        <f t="shared" si="11"/>
        <v>0.3125</v>
      </c>
      <c r="I23" s="4">
        <f t="shared" si="11"/>
        <v>0.234375</v>
      </c>
      <c r="J23" s="4">
        <f t="shared" si="11"/>
        <v>9.375E-2</v>
      </c>
      <c r="K23" s="4">
        <f t="shared" ref="K23:V23" si="13">J22*$E$6</f>
        <v>1.5625E-2</v>
      </c>
      <c r="L23" s="4">
        <f t="shared" si="13"/>
        <v>0</v>
      </c>
      <c r="M23" s="4">
        <f t="shared" si="13"/>
        <v>0</v>
      </c>
      <c r="N23" s="4">
        <f t="shared" si="13"/>
        <v>0</v>
      </c>
      <c r="O23" s="4">
        <f t="shared" si="13"/>
        <v>0</v>
      </c>
      <c r="P23" s="4">
        <f t="shared" si="13"/>
        <v>0</v>
      </c>
      <c r="Q23" s="4">
        <f t="shared" si="13"/>
        <v>0</v>
      </c>
      <c r="R23" s="4">
        <f t="shared" si="13"/>
        <v>0</v>
      </c>
      <c r="S23" s="4">
        <f t="shared" si="13"/>
        <v>0</v>
      </c>
      <c r="T23" s="4">
        <f t="shared" si="13"/>
        <v>0</v>
      </c>
      <c r="U23" s="4">
        <f t="shared" si="13"/>
        <v>0</v>
      </c>
      <c r="V23" s="4">
        <f t="shared" si="13"/>
        <v>0</v>
      </c>
      <c r="W23" s="4">
        <f t="shared" si="7"/>
        <v>0</v>
      </c>
      <c r="X23" s="4">
        <f t="shared" si="7"/>
        <v>0</v>
      </c>
      <c r="Y23" s="4">
        <f t="shared" si="7"/>
        <v>0</v>
      </c>
      <c r="Z23" s="4">
        <f t="shared" si="7"/>
        <v>0</v>
      </c>
      <c r="AA23" s="4">
        <f t="shared" si="7"/>
        <v>0</v>
      </c>
      <c r="AB23" s="5">
        <f t="shared" si="7"/>
        <v>0</v>
      </c>
      <c r="AC23" s="4">
        <v>0</v>
      </c>
      <c r="AD23" s="4">
        <v>0</v>
      </c>
      <c r="AE23" s="4">
        <v>0</v>
      </c>
      <c r="AF23" s="4">
        <v>0</v>
      </c>
      <c r="AG23" s="4">
        <v>0</v>
      </c>
      <c r="AH23" s="4">
        <v>0</v>
      </c>
      <c r="AI23" s="4">
        <v>0</v>
      </c>
      <c r="AJ23" s="4">
        <v>0</v>
      </c>
      <c r="AK23" s="4">
        <v>0</v>
      </c>
      <c r="AL23" s="4">
        <v>0</v>
      </c>
      <c r="AM23" s="4">
        <v>0</v>
      </c>
      <c r="AN23" s="4">
        <v>0</v>
      </c>
      <c r="AO23" s="4">
        <v>0</v>
      </c>
      <c r="AP23" s="4">
        <v>0</v>
      </c>
      <c r="AQ23" s="4">
        <v>0</v>
      </c>
      <c r="AR23" s="4">
        <v>0</v>
      </c>
      <c r="AS23" s="20">
        <v>0</v>
      </c>
      <c r="AT23" s="4">
        <v>0</v>
      </c>
      <c r="AU23" s="4">
        <v>0</v>
      </c>
      <c r="AV23" s="4">
        <v>0</v>
      </c>
      <c r="AW23" s="4">
        <v>0</v>
      </c>
      <c r="AX23" s="4">
        <v>0</v>
      </c>
      <c r="AY23" s="4">
        <v>0</v>
      </c>
      <c r="AZ23" s="4">
        <v>0</v>
      </c>
      <c r="BA23" s="4">
        <v>0</v>
      </c>
      <c r="BB23" s="4">
        <v>0</v>
      </c>
      <c r="BC23" s="4">
        <v>0</v>
      </c>
      <c r="BD23" s="4">
        <v>0</v>
      </c>
      <c r="BE23" s="4">
        <v>0</v>
      </c>
      <c r="BF23" s="4">
        <v>0</v>
      </c>
      <c r="BG23" s="4">
        <v>0</v>
      </c>
      <c r="BH23" s="4">
        <v>0</v>
      </c>
      <c r="BI23" s="4">
        <v>0</v>
      </c>
      <c r="BJ23" s="4">
        <v>0</v>
      </c>
      <c r="BK23" s="4">
        <v>0</v>
      </c>
      <c r="BL23" s="4">
        <v>0</v>
      </c>
      <c r="BM23" s="4">
        <v>0</v>
      </c>
      <c r="BN23" s="4">
        <v>0</v>
      </c>
      <c r="BO23" s="4">
        <v>0</v>
      </c>
      <c r="BP23" s="4">
        <v>0</v>
      </c>
      <c r="BQ23" s="4">
        <v>0</v>
      </c>
      <c r="BR23" s="4">
        <v>0</v>
      </c>
      <c r="BS23" s="4">
        <v>0</v>
      </c>
      <c r="BT23" s="4">
        <v>0</v>
      </c>
      <c r="BU23" s="4">
        <v>0</v>
      </c>
      <c r="BV23" s="4">
        <v>0</v>
      </c>
      <c r="BW23" s="4">
        <v>0</v>
      </c>
      <c r="BX23" s="4">
        <v>0</v>
      </c>
      <c r="BY23" s="4">
        <v>0</v>
      </c>
      <c r="BZ23" s="4">
        <v>0</v>
      </c>
      <c r="CA23" s="4">
        <v>0</v>
      </c>
      <c r="CB23" s="4">
        <v>0</v>
      </c>
      <c r="CC23" s="4">
        <v>0</v>
      </c>
      <c r="CD23" s="4">
        <v>0</v>
      </c>
      <c r="CE23" s="4">
        <v>0</v>
      </c>
      <c r="CF23" s="4">
        <v>0</v>
      </c>
      <c r="CG23" s="4">
        <v>0</v>
      </c>
      <c r="CH23" s="4">
        <v>0</v>
      </c>
    </row>
    <row r="24" spans="1:86" x14ac:dyDescent="0.25">
      <c r="A24" s="13">
        <f t="shared" si="0"/>
        <v>0.30157201754605373</v>
      </c>
      <c r="B24" s="2">
        <f t="shared" si="1"/>
        <v>1</v>
      </c>
      <c r="C24" s="4">
        <f t="shared" si="4"/>
        <v>2.3076923076923075</v>
      </c>
      <c r="D24" s="4">
        <v>7</v>
      </c>
      <c r="E24" s="4">
        <f t="shared" si="2"/>
        <v>7.8125E-3</v>
      </c>
      <c r="F24" s="4">
        <f t="shared" si="9"/>
        <v>5.46875E-2</v>
      </c>
      <c r="G24" s="4">
        <f t="shared" si="10"/>
        <v>0.1640625</v>
      </c>
      <c r="H24" s="4">
        <f t="shared" si="11"/>
        <v>0.2734375</v>
      </c>
      <c r="I24" s="4">
        <f t="shared" si="11"/>
        <v>0.2734375</v>
      </c>
      <c r="J24" s="4">
        <f t="shared" si="11"/>
        <v>0.1640625</v>
      </c>
      <c r="K24" s="4">
        <f t="shared" si="11"/>
        <v>5.46875E-2</v>
      </c>
      <c r="L24" s="4">
        <f t="shared" ref="L24:V24" si="14">K23*$E$6</f>
        <v>7.8125E-3</v>
      </c>
      <c r="M24" s="4">
        <f t="shared" si="14"/>
        <v>0</v>
      </c>
      <c r="N24" s="4">
        <f t="shared" si="14"/>
        <v>0</v>
      </c>
      <c r="O24" s="4">
        <f t="shared" si="14"/>
        <v>0</v>
      </c>
      <c r="P24" s="4">
        <f t="shared" si="14"/>
        <v>0</v>
      </c>
      <c r="Q24" s="4">
        <f t="shared" si="14"/>
        <v>0</v>
      </c>
      <c r="R24" s="4">
        <f t="shared" si="14"/>
        <v>0</v>
      </c>
      <c r="S24" s="4">
        <f t="shared" si="14"/>
        <v>0</v>
      </c>
      <c r="T24" s="4">
        <f t="shared" si="14"/>
        <v>0</v>
      </c>
      <c r="U24" s="4">
        <f t="shared" si="14"/>
        <v>0</v>
      </c>
      <c r="V24" s="4">
        <f t="shared" si="14"/>
        <v>0</v>
      </c>
      <c r="W24" s="4">
        <f t="shared" si="7"/>
        <v>0</v>
      </c>
      <c r="X24" s="4">
        <f t="shared" si="7"/>
        <v>0</v>
      </c>
      <c r="Y24" s="4">
        <f t="shared" si="7"/>
        <v>0</v>
      </c>
      <c r="Z24" s="4">
        <f t="shared" si="7"/>
        <v>0</v>
      </c>
      <c r="AA24" s="4">
        <f t="shared" si="7"/>
        <v>0</v>
      </c>
      <c r="AB24" s="5">
        <f t="shared" si="7"/>
        <v>0</v>
      </c>
      <c r="AC24" s="4">
        <v>0</v>
      </c>
      <c r="AD24" s="4">
        <v>0</v>
      </c>
      <c r="AE24" s="4">
        <v>0</v>
      </c>
      <c r="AF24" s="4">
        <v>0</v>
      </c>
      <c r="AG24" s="4">
        <v>0</v>
      </c>
      <c r="AH24" s="4">
        <v>0</v>
      </c>
      <c r="AI24" s="4">
        <v>0</v>
      </c>
      <c r="AJ24" s="4">
        <v>0</v>
      </c>
      <c r="AK24" s="4">
        <v>0</v>
      </c>
      <c r="AL24" s="4">
        <v>0</v>
      </c>
      <c r="AM24" s="4">
        <v>0</v>
      </c>
      <c r="AN24" s="4">
        <v>0</v>
      </c>
      <c r="AO24" s="4">
        <v>0</v>
      </c>
      <c r="AP24" s="4">
        <v>0</v>
      </c>
      <c r="AQ24" s="4">
        <v>0</v>
      </c>
      <c r="AR24" s="4">
        <v>0</v>
      </c>
      <c r="AS24" s="20">
        <v>0</v>
      </c>
      <c r="AT24" s="4">
        <v>0</v>
      </c>
      <c r="AU24" s="4">
        <v>0</v>
      </c>
      <c r="AV24" s="4">
        <v>0</v>
      </c>
      <c r="AW24" s="4">
        <v>0</v>
      </c>
      <c r="AX24" s="4">
        <v>0</v>
      </c>
      <c r="AY24" s="4">
        <v>0</v>
      </c>
      <c r="AZ24" s="4">
        <v>0</v>
      </c>
      <c r="BA24" s="4">
        <v>0</v>
      </c>
      <c r="BB24" s="4">
        <v>0</v>
      </c>
      <c r="BC24" s="4">
        <v>0</v>
      </c>
      <c r="BD24" s="4">
        <v>0</v>
      </c>
      <c r="BE24" s="4">
        <v>0</v>
      </c>
      <c r="BF24" s="4">
        <v>0</v>
      </c>
      <c r="BG24" s="4">
        <v>0</v>
      </c>
      <c r="BH24" s="4">
        <v>0</v>
      </c>
      <c r="BI24" s="4">
        <v>0</v>
      </c>
      <c r="BJ24" s="4">
        <v>0</v>
      </c>
      <c r="BK24" s="4">
        <v>0</v>
      </c>
      <c r="BL24" s="4">
        <v>0</v>
      </c>
      <c r="BM24" s="4">
        <v>0</v>
      </c>
      <c r="BN24" s="4">
        <v>0</v>
      </c>
      <c r="BO24" s="4">
        <v>0</v>
      </c>
      <c r="BP24" s="4">
        <v>0</v>
      </c>
      <c r="BQ24" s="4">
        <v>0</v>
      </c>
      <c r="BR24" s="4">
        <v>0</v>
      </c>
      <c r="BS24" s="4">
        <v>0</v>
      </c>
      <c r="BT24" s="4">
        <v>0</v>
      </c>
      <c r="BU24" s="4">
        <v>0</v>
      </c>
      <c r="BV24" s="4">
        <v>0</v>
      </c>
      <c r="BW24" s="4">
        <v>0</v>
      </c>
      <c r="BX24" s="4">
        <v>0</v>
      </c>
      <c r="BY24" s="4">
        <v>0</v>
      </c>
      <c r="BZ24" s="4">
        <v>0</v>
      </c>
      <c r="CA24" s="4">
        <v>0</v>
      </c>
      <c r="CB24" s="4">
        <v>0</v>
      </c>
      <c r="CC24" s="4">
        <v>0</v>
      </c>
      <c r="CD24" s="4">
        <v>0</v>
      </c>
      <c r="CE24" s="4">
        <v>0</v>
      </c>
      <c r="CF24" s="4">
        <v>0</v>
      </c>
      <c r="CG24" s="4">
        <v>0</v>
      </c>
      <c r="CH24" s="4">
        <v>0</v>
      </c>
    </row>
    <row r="25" spans="1:86" x14ac:dyDescent="0.25">
      <c r="A25" s="13">
        <f t="shared" si="0"/>
        <v>0.28209479177387814</v>
      </c>
      <c r="B25" s="2">
        <f t="shared" si="1"/>
        <v>1</v>
      </c>
      <c r="C25" s="4">
        <f t="shared" si="4"/>
        <v>2.6373626373626373</v>
      </c>
      <c r="D25" s="4">
        <v>8</v>
      </c>
      <c r="E25" s="4">
        <f t="shared" si="2"/>
        <v>3.90625E-3</v>
      </c>
      <c r="F25" s="4">
        <f t="shared" si="9"/>
        <v>3.125E-2</v>
      </c>
      <c r="G25" s="4">
        <f t="shared" si="10"/>
        <v>0.109375</v>
      </c>
      <c r="H25" s="4">
        <f t="shared" si="11"/>
        <v>0.21875</v>
      </c>
      <c r="I25" s="19">
        <f t="shared" si="11"/>
        <v>0.2734375</v>
      </c>
      <c r="J25" s="4">
        <f t="shared" si="11"/>
        <v>0.21875</v>
      </c>
      <c r="K25" s="4">
        <f t="shared" si="11"/>
        <v>0.109375</v>
      </c>
      <c r="L25" s="4">
        <f t="shared" si="11"/>
        <v>3.125E-2</v>
      </c>
      <c r="M25" s="4">
        <f t="shared" ref="M25:V25" si="15">L24*$E$6</f>
        <v>3.90625E-3</v>
      </c>
      <c r="N25" s="4">
        <f t="shared" si="15"/>
        <v>0</v>
      </c>
      <c r="O25" s="4">
        <f t="shared" si="15"/>
        <v>0</v>
      </c>
      <c r="P25" s="4">
        <f t="shared" si="15"/>
        <v>0</v>
      </c>
      <c r="Q25" s="4">
        <f t="shared" si="15"/>
        <v>0</v>
      </c>
      <c r="R25" s="4">
        <f t="shared" si="15"/>
        <v>0</v>
      </c>
      <c r="S25" s="4">
        <f t="shared" si="15"/>
        <v>0</v>
      </c>
      <c r="T25" s="4">
        <f t="shared" si="15"/>
        <v>0</v>
      </c>
      <c r="U25" s="4">
        <f t="shared" si="15"/>
        <v>0</v>
      </c>
      <c r="V25" s="4">
        <f t="shared" si="15"/>
        <v>0</v>
      </c>
      <c r="W25" s="4">
        <f t="shared" si="7"/>
        <v>0</v>
      </c>
      <c r="X25" s="4">
        <f t="shared" si="7"/>
        <v>0</v>
      </c>
      <c r="Y25" s="4">
        <f t="shared" si="7"/>
        <v>0</v>
      </c>
      <c r="Z25" s="4">
        <f t="shared" si="7"/>
        <v>0</v>
      </c>
      <c r="AA25" s="4">
        <f t="shared" si="7"/>
        <v>0</v>
      </c>
      <c r="AB25" s="5">
        <f t="shared" si="7"/>
        <v>0</v>
      </c>
      <c r="AC25" s="4">
        <v>0</v>
      </c>
      <c r="AD25" s="4">
        <v>0</v>
      </c>
      <c r="AE25" s="4">
        <v>0</v>
      </c>
      <c r="AF25" s="4">
        <v>0</v>
      </c>
      <c r="AG25" s="4">
        <v>0</v>
      </c>
      <c r="AH25" s="4">
        <v>0</v>
      </c>
      <c r="AI25" s="4">
        <v>0</v>
      </c>
      <c r="AJ25" s="4">
        <v>0</v>
      </c>
      <c r="AK25" s="4">
        <v>0</v>
      </c>
      <c r="AL25" s="4">
        <v>0</v>
      </c>
      <c r="AM25" s="4">
        <v>0</v>
      </c>
      <c r="AN25" s="4">
        <v>0</v>
      </c>
      <c r="AO25" s="4">
        <v>0</v>
      </c>
      <c r="AP25" s="4">
        <v>0</v>
      </c>
      <c r="AQ25" s="4">
        <v>0</v>
      </c>
      <c r="AR25" s="4">
        <v>0</v>
      </c>
      <c r="AS25" s="20">
        <v>0</v>
      </c>
      <c r="AT25" s="4">
        <v>0</v>
      </c>
      <c r="AU25" s="4">
        <v>0</v>
      </c>
      <c r="AV25" s="4">
        <v>0</v>
      </c>
      <c r="AW25" s="4">
        <v>0</v>
      </c>
      <c r="AX25" s="4">
        <v>0</v>
      </c>
      <c r="AY25" s="4">
        <v>0</v>
      </c>
      <c r="AZ25" s="4">
        <v>0</v>
      </c>
      <c r="BA25" s="4">
        <v>0</v>
      </c>
      <c r="BB25" s="4">
        <v>0</v>
      </c>
      <c r="BC25" s="4">
        <v>0</v>
      </c>
      <c r="BD25" s="4">
        <v>0</v>
      </c>
      <c r="BE25" s="4">
        <v>0</v>
      </c>
      <c r="BF25" s="4">
        <v>0</v>
      </c>
      <c r="BG25" s="4">
        <v>0</v>
      </c>
      <c r="BH25" s="4">
        <v>0</v>
      </c>
      <c r="BI25" s="4">
        <v>0</v>
      </c>
      <c r="BJ25" s="4">
        <v>0</v>
      </c>
      <c r="BK25" s="4">
        <v>0</v>
      </c>
      <c r="BL25" s="4">
        <v>0</v>
      </c>
      <c r="BM25" s="4">
        <v>0</v>
      </c>
      <c r="BN25" s="4">
        <v>0</v>
      </c>
      <c r="BO25" s="4">
        <v>0</v>
      </c>
      <c r="BP25" s="4">
        <v>0</v>
      </c>
      <c r="BQ25" s="4">
        <v>0</v>
      </c>
      <c r="BR25" s="4">
        <v>0</v>
      </c>
      <c r="BS25" s="4">
        <v>0</v>
      </c>
      <c r="BT25" s="4">
        <v>0</v>
      </c>
      <c r="BU25" s="4">
        <v>0</v>
      </c>
      <c r="BV25" s="4">
        <v>0</v>
      </c>
      <c r="BW25" s="4">
        <v>0</v>
      </c>
      <c r="BX25" s="4">
        <v>0</v>
      </c>
      <c r="BY25" s="4">
        <v>0</v>
      </c>
      <c r="BZ25" s="4">
        <v>0</v>
      </c>
      <c r="CA25" s="4">
        <v>0</v>
      </c>
      <c r="CB25" s="4">
        <v>0</v>
      </c>
      <c r="CC25" s="4">
        <v>0</v>
      </c>
      <c r="CD25" s="4">
        <v>0</v>
      </c>
      <c r="CE25" s="4">
        <v>0</v>
      </c>
      <c r="CF25" s="4">
        <v>0</v>
      </c>
      <c r="CG25" s="4">
        <v>0</v>
      </c>
      <c r="CH25" s="4">
        <v>0</v>
      </c>
    </row>
    <row r="26" spans="1:86" x14ac:dyDescent="0.25">
      <c r="A26" s="13">
        <f t="shared" si="0"/>
        <v>0.26596152026762182</v>
      </c>
      <c r="B26" s="2">
        <f t="shared" si="1"/>
        <v>1</v>
      </c>
      <c r="C26" s="4">
        <f t="shared" si="4"/>
        <v>2.9670329670329672</v>
      </c>
      <c r="D26" s="4">
        <v>9</v>
      </c>
      <c r="E26" s="4">
        <f t="shared" si="2"/>
        <v>1.953125E-3</v>
      </c>
      <c r="F26" s="4">
        <f t="shared" si="9"/>
        <v>1.7578125E-2</v>
      </c>
      <c r="G26" s="4">
        <f t="shared" si="10"/>
        <v>7.03125E-2</v>
      </c>
      <c r="H26" s="4">
        <f t="shared" si="11"/>
        <v>0.1640625</v>
      </c>
      <c r="I26" s="4">
        <f t="shared" si="11"/>
        <v>0.24609375</v>
      </c>
      <c r="J26" s="4">
        <f t="shared" si="11"/>
        <v>0.24609375</v>
      </c>
      <c r="K26" s="4">
        <f t="shared" si="11"/>
        <v>0.1640625</v>
      </c>
      <c r="L26" s="4">
        <f t="shared" si="11"/>
        <v>7.03125E-2</v>
      </c>
      <c r="M26" s="4">
        <f t="shared" si="11"/>
        <v>1.7578125E-2</v>
      </c>
      <c r="N26" s="4">
        <f t="shared" ref="N26:V26" si="16">M25*$E$6</f>
        <v>1.953125E-3</v>
      </c>
      <c r="O26" s="4">
        <f t="shared" si="16"/>
        <v>0</v>
      </c>
      <c r="P26" s="4">
        <f t="shared" si="16"/>
        <v>0</v>
      </c>
      <c r="Q26" s="4">
        <f t="shared" si="16"/>
        <v>0</v>
      </c>
      <c r="R26" s="4">
        <f t="shared" si="16"/>
        <v>0</v>
      </c>
      <c r="S26" s="4">
        <f t="shared" si="16"/>
        <v>0</v>
      </c>
      <c r="T26" s="4">
        <f t="shared" si="16"/>
        <v>0</v>
      </c>
      <c r="U26" s="4">
        <f t="shared" si="16"/>
        <v>0</v>
      </c>
      <c r="V26" s="4">
        <f t="shared" si="16"/>
        <v>0</v>
      </c>
      <c r="W26" s="4">
        <f t="shared" si="7"/>
        <v>0</v>
      </c>
      <c r="X26" s="4">
        <f t="shared" si="7"/>
        <v>0</v>
      </c>
      <c r="Y26" s="4">
        <f t="shared" si="7"/>
        <v>0</v>
      </c>
      <c r="Z26" s="4">
        <f t="shared" si="7"/>
        <v>0</v>
      </c>
      <c r="AA26" s="4">
        <f t="shared" si="7"/>
        <v>0</v>
      </c>
      <c r="AB26" s="5">
        <f t="shared" si="7"/>
        <v>0</v>
      </c>
      <c r="AC26" s="4">
        <v>0</v>
      </c>
      <c r="AD26" s="4">
        <v>0</v>
      </c>
      <c r="AE26" s="4">
        <v>0</v>
      </c>
      <c r="AF26" s="4">
        <v>0</v>
      </c>
      <c r="AG26" s="4">
        <v>0</v>
      </c>
      <c r="AH26" s="4">
        <v>0</v>
      </c>
      <c r="AI26" s="4">
        <v>0</v>
      </c>
      <c r="AJ26" s="4">
        <v>0</v>
      </c>
      <c r="AK26" s="4">
        <v>0</v>
      </c>
      <c r="AL26" s="4">
        <v>0</v>
      </c>
      <c r="AM26" s="4">
        <v>0</v>
      </c>
      <c r="AN26" s="4">
        <v>0</v>
      </c>
      <c r="AO26" s="4">
        <v>0</v>
      </c>
      <c r="AP26" s="4">
        <v>0</v>
      </c>
      <c r="AQ26" s="4">
        <v>0</v>
      </c>
      <c r="AR26" s="4">
        <v>0</v>
      </c>
      <c r="AS26" s="20">
        <v>0</v>
      </c>
      <c r="AT26" s="4">
        <v>0</v>
      </c>
      <c r="AU26" s="4">
        <v>0</v>
      </c>
      <c r="AV26" s="4">
        <v>0</v>
      </c>
      <c r="AW26" s="4">
        <v>0</v>
      </c>
      <c r="AX26" s="4">
        <v>0</v>
      </c>
      <c r="AY26" s="4">
        <v>0</v>
      </c>
      <c r="AZ26" s="4">
        <v>0</v>
      </c>
      <c r="BA26" s="4">
        <v>0</v>
      </c>
      <c r="BB26" s="4">
        <v>0</v>
      </c>
      <c r="BC26" s="4">
        <v>0</v>
      </c>
      <c r="BD26" s="4">
        <v>0</v>
      </c>
      <c r="BE26" s="4">
        <v>0</v>
      </c>
      <c r="BF26" s="4">
        <v>0</v>
      </c>
      <c r="BG26" s="4">
        <v>0</v>
      </c>
      <c r="BH26" s="4">
        <v>0</v>
      </c>
      <c r="BI26" s="4">
        <v>0</v>
      </c>
      <c r="BJ26" s="4">
        <v>0</v>
      </c>
      <c r="BK26" s="4">
        <v>0</v>
      </c>
      <c r="BL26" s="4">
        <v>0</v>
      </c>
      <c r="BM26" s="4">
        <v>0</v>
      </c>
      <c r="BN26" s="4">
        <v>0</v>
      </c>
      <c r="BO26" s="4">
        <v>0</v>
      </c>
      <c r="BP26" s="4">
        <v>0</v>
      </c>
      <c r="BQ26" s="4">
        <v>0</v>
      </c>
      <c r="BR26" s="4">
        <v>0</v>
      </c>
      <c r="BS26" s="4">
        <v>0</v>
      </c>
      <c r="BT26" s="4">
        <v>0</v>
      </c>
      <c r="BU26" s="4">
        <v>0</v>
      </c>
      <c r="BV26" s="4">
        <v>0</v>
      </c>
      <c r="BW26" s="4">
        <v>0</v>
      </c>
      <c r="BX26" s="4">
        <v>0</v>
      </c>
      <c r="BY26" s="4">
        <v>0</v>
      </c>
      <c r="BZ26" s="4">
        <v>0</v>
      </c>
      <c r="CA26" s="4">
        <v>0</v>
      </c>
      <c r="CB26" s="4">
        <v>0</v>
      </c>
      <c r="CC26" s="4">
        <v>0</v>
      </c>
      <c r="CD26" s="4">
        <v>0</v>
      </c>
      <c r="CE26" s="4">
        <v>0</v>
      </c>
      <c r="CF26" s="4">
        <v>0</v>
      </c>
      <c r="CG26" s="4">
        <v>0</v>
      </c>
      <c r="CH26" s="4">
        <v>0</v>
      </c>
    </row>
    <row r="27" spans="1:86" x14ac:dyDescent="0.25">
      <c r="A27" s="13">
        <f t="shared" si="0"/>
        <v>0.252313252202016</v>
      </c>
      <c r="B27" s="2">
        <f t="shared" si="1"/>
        <v>1</v>
      </c>
      <c r="C27" s="4">
        <f t="shared" si="4"/>
        <v>3.2967032967032965</v>
      </c>
      <c r="D27" s="4">
        <v>10</v>
      </c>
      <c r="E27" s="4">
        <f t="shared" si="2"/>
        <v>9.765625E-4</v>
      </c>
      <c r="F27" s="4">
        <f t="shared" si="9"/>
        <v>9.765625E-3</v>
      </c>
      <c r="G27" s="4">
        <f t="shared" si="10"/>
        <v>4.39453125E-2</v>
      </c>
      <c r="H27" s="4">
        <f t="shared" si="11"/>
        <v>0.1171875</v>
      </c>
      <c r="I27" s="4">
        <f t="shared" si="11"/>
        <v>0.205078125</v>
      </c>
      <c r="J27" s="19">
        <f t="shared" si="11"/>
        <v>0.24609375</v>
      </c>
      <c r="K27" s="4">
        <f t="shared" si="11"/>
        <v>0.205078125</v>
      </c>
      <c r="L27" s="4">
        <f t="shared" si="11"/>
        <v>0.1171875</v>
      </c>
      <c r="M27" s="4">
        <f t="shared" si="11"/>
        <v>4.39453125E-2</v>
      </c>
      <c r="N27" s="4">
        <f t="shared" si="11"/>
        <v>9.765625E-3</v>
      </c>
      <c r="O27" s="4">
        <f t="shared" ref="O27:V27" si="17">N26*$E$6</f>
        <v>9.765625E-4</v>
      </c>
      <c r="P27" s="4">
        <f t="shared" si="17"/>
        <v>0</v>
      </c>
      <c r="Q27" s="4">
        <f t="shared" si="17"/>
        <v>0</v>
      </c>
      <c r="R27" s="4">
        <f t="shared" si="17"/>
        <v>0</v>
      </c>
      <c r="S27" s="4">
        <f t="shared" si="17"/>
        <v>0</v>
      </c>
      <c r="T27" s="4">
        <f t="shared" si="17"/>
        <v>0</v>
      </c>
      <c r="U27" s="4">
        <f t="shared" si="17"/>
        <v>0</v>
      </c>
      <c r="V27" s="4">
        <f t="shared" si="17"/>
        <v>0</v>
      </c>
      <c r="W27" s="4">
        <f t="shared" si="7"/>
        <v>0</v>
      </c>
      <c r="X27" s="4">
        <f t="shared" si="7"/>
        <v>0</v>
      </c>
      <c r="Y27" s="4">
        <f t="shared" si="7"/>
        <v>0</v>
      </c>
      <c r="Z27" s="4">
        <f t="shared" si="7"/>
        <v>0</v>
      </c>
      <c r="AA27" s="4">
        <f t="shared" si="7"/>
        <v>0</v>
      </c>
      <c r="AB27" s="5">
        <f t="shared" si="7"/>
        <v>0</v>
      </c>
      <c r="AC27" s="4">
        <v>0</v>
      </c>
      <c r="AD27" s="4">
        <v>0</v>
      </c>
      <c r="AE27" s="4">
        <v>0</v>
      </c>
      <c r="AF27" s="4">
        <v>0</v>
      </c>
      <c r="AG27" s="4">
        <v>0</v>
      </c>
      <c r="AH27" s="4">
        <v>0</v>
      </c>
      <c r="AI27" s="4">
        <v>0</v>
      </c>
      <c r="AJ27" s="4">
        <v>0</v>
      </c>
      <c r="AK27" s="4">
        <v>0</v>
      </c>
      <c r="AL27" s="4">
        <v>0</v>
      </c>
      <c r="AM27" s="4">
        <v>0</v>
      </c>
      <c r="AN27" s="4">
        <v>0</v>
      </c>
      <c r="AO27" s="4">
        <v>0</v>
      </c>
      <c r="AP27" s="4">
        <v>0</v>
      </c>
      <c r="AQ27" s="4">
        <v>0</v>
      </c>
      <c r="AR27" s="4">
        <v>0</v>
      </c>
      <c r="AS27" s="20">
        <v>0</v>
      </c>
      <c r="AT27" s="4">
        <v>0</v>
      </c>
      <c r="AU27" s="4">
        <v>0</v>
      </c>
      <c r="AV27" s="4">
        <v>0</v>
      </c>
      <c r="AW27" s="4">
        <v>0</v>
      </c>
      <c r="AX27" s="4">
        <v>0</v>
      </c>
      <c r="AY27" s="4">
        <v>0</v>
      </c>
      <c r="AZ27" s="4">
        <v>0</v>
      </c>
      <c r="BA27" s="4">
        <v>0</v>
      </c>
      <c r="BB27" s="4">
        <v>0</v>
      </c>
      <c r="BC27" s="4">
        <v>0</v>
      </c>
      <c r="BD27" s="4">
        <v>0</v>
      </c>
      <c r="BE27" s="4">
        <v>0</v>
      </c>
      <c r="BF27" s="4">
        <v>0</v>
      </c>
      <c r="BG27" s="4">
        <v>0</v>
      </c>
      <c r="BH27" s="4">
        <v>0</v>
      </c>
      <c r="BI27" s="4">
        <v>0</v>
      </c>
      <c r="BJ27" s="4">
        <v>0</v>
      </c>
      <c r="BK27" s="4">
        <v>0</v>
      </c>
      <c r="BL27" s="4">
        <v>0</v>
      </c>
      <c r="BM27" s="4">
        <v>0</v>
      </c>
      <c r="BN27" s="4">
        <v>0</v>
      </c>
      <c r="BO27" s="4">
        <v>0</v>
      </c>
      <c r="BP27" s="4">
        <v>0</v>
      </c>
      <c r="BQ27" s="4">
        <v>0</v>
      </c>
      <c r="BR27" s="4">
        <v>0</v>
      </c>
      <c r="BS27" s="4">
        <v>0</v>
      </c>
      <c r="BT27" s="4">
        <v>0</v>
      </c>
      <c r="BU27" s="4">
        <v>0</v>
      </c>
      <c r="BV27" s="4">
        <v>0</v>
      </c>
      <c r="BW27" s="4">
        <v>0</v>
      </c>
      <c r="BX27" s="4">
        <v>0</v>
      </c>
      <c r="BY27" s="4">
        <v>0</v>
      </c>
      <c r="BZ27" s="4">
        <v>0</v>
      </c>
      <c r="CA27" s="4">
        <v>0</v>
      </c>
      <c r="CB27" s="4">
        <v>0</v>
      </c>
      <c r="CC27" s="4">
        <v>0</v>
      </c>
      <c r="CD27" s="4">
        <v>0</v>
      </c>
      <c r="CE27" s="4">
        <v>0</v>
      </c>
      <c r="CF27" s="4">
        <v>0</v>
      </c>
      <c r="CG27" s="4">
        <v>0</v>
      </c>
      <c r="CH27" s="4">
        <v>0</v>
      </c>
    </row>
    <row r="28" spans="1:86" x14ac:dyDescent="0.25">
      <c r="A28" s="13">
        <f t="shared" si="0"/>
        <v>0.24057124674551034</v>
      </c>
      <c r="B28" s="2">
        <f t="shared" si="1"/>
        <v>1</v>
      </c>
      <c r="C28" s="4">
        <f t="shared" si="4"/>
        <v>3.6263736263736264</v>
      </c>
      <c r="D28" s="4">
        <v>11</v>
      </c>
      <c r="E28" s="4">
        <f t="shared" si="2"/>
        <v>4.8828125E-4</v>
      </c>
      <c r="F28" s="4">
        <f t="shared" si="9"/>
        <v>5.37109375E-3</v>
      </c>
      <c r="G28" s="4">
        <f t="shared" si="10"/>
        <v>2.685546875E-2</v>
      </c>
      <c r="H28" s="4">
        <f t="shared" si="11"/>
        <v>8.056640625E-2</v>
      </c>
      <c r="I28" s="4">
        <f t="shared" si="11"/>
        <v>0.1611328125</v>
      </c>
      <c r="J28" s="4">
        <f t="shared" si="11"/>
        <v>0.2255859375</v>
      </c>
      <c r="K28" s="4">
        <f t="shared" si="11"/>
        <v>0.2255859375</v>
      </c>
      <c r="L28" s="4">
        <f t="shared" si="11"/>
        <v>0.1611328125</v>
      </c>
      <c r="M28" s="4">
        <f t="shared" si="11"/>
        <v>8.056640625E-2</v>
      </c>
      <c r="N28" s="4">
        <f t="shared" si="11"/>
        <v>2.685546875E-2</v>
      </c>
      <c r="O28" s="4">
        <f t="shared" si="11"/>
        <v>5.37109375E-3</v>
      </c>
      <c r="P28" s="4">
        <f t="shared" ref="P28:V28" si="18">O27*$E$6</f>
        <v>4.8828125E-4</v>
      </c>
      <c r="Q28" s="4">
        <f t="shared" si="18"/>
        <v>0</v>
      </c>
      <c r="R28" s="4">
        <f t="shared" si="18"/>
        <v>0</v>
      </c>
      <c r="S28" s="4">
        <f t="shared" si="18"/>
        <v>0</v>
      </c>
      <c r="T28" s="4">
        <f t="shared" si="18"/>
        <v>0</v>
      </c>
      <c r="U28" s="4">
        <f t="shared" si="18"/>
        <v>0</v>
      </c>
      <c r="V28" s="4">
        <f t="shared" si="18"/>
        <v>0</v>
      </c>
      <c r="W28" s="4">
        <f t="shared" si="7"/>
        <v>0</v>
      </c>
      <c r="X28" s="4">
        <f t="shared" si="7"/>
        <v>0</v>
      </c>
      <c r="Y28" s="4">
        <f t="shared" si="7"/>
        <v>0</v>
      </c>
      <c r="Z28" s="4">
        <f t="shared" si="7"/>
        <v>0</v>
      </c>
      <c r="AA28" s="4">
        <f t="shared" si="7"/>
        <v>0</v>
      </c>
      <c r="AB28" s="5">
        <f t="shared" si="7"/>
        <v>0</v>
      </c>
      <c r="AC28" s="4">
        <v>0</v>
      </c>
      <c r="AD28" s="4">
        <v>0</v>
      </c>
      <c r="AE28" s="4">
        <v>0</v>
      </c>
      <c r="AF28" s="4">
        <v>0</v>
      </c>
      <c r="AG28" s="4">
        <v>0</v>
      </c>
      <c r="AH28" s="4">
        <v>0</v>
      </c>
      <c r="AI28" s="4">
        <v>0</v>
      </c>
      <c r="AJ28" s="4">
        <v>0</v>
      </c>
      <c r="AK28" s="4">
        <v>0</v>
      </c>
      <c r="AL28" s="4">
        <v>0</v>
      </c>
      <c r="AM28" s="4">
        <v>0</v>
      </c>
      <c r="AN28" s="4">
        <v>0</v>
      </c>
      <c r="AO28" s="4">
        <v>0</v>
      </c>
      <c r="AP28" s="4">
        <v>0</v>
      </c>
      <c r="AQ28" s="4">
        <v>0</v>
      </c>
      <c r="AR28" s="4">
        <v>0</v>
      </c>
      <c r="AS28" s="20">
        <v>0</v>
      </c>
      <c r="AT28" s="4">
        <v>0</v>
      </c>
      <c r="AU28" s="4">
        <v>0</v>
      </c>
      <c r="AV28" s="4">
        <v>0</v>
      </c>
      <c r="AW28" s="4">
        <v>0</v>
      </c>
      <c r="AX28" s="4">
        <v>0</v>
      </c>
      <c r="AY28" s="4">
        <v>0</v>
      </c>
      <c r="AZ28" s="4">
        <v>0</v>
      </c>
      <c r="BA28" s="4">
        <v>0</v>
      </c>
      <c r="BB28" s="4">
        <v>0</v>
      </c>
      <c r="BC28" s="4">
        <v>0</v>
      </c>
      <c r="BD28" s="4">
        <v>0</v>
      </c>
      <c r="BE28" s="4">
        <v>0</v>
      </c>
      <c r="BF28" s="4">
        <v>0</v>
      </c>
      <c r="BG28" s="4">
        <v>0</v>
      </c>
      <c r="BH28" s="4">
        <v>0</v>
      </c>
      <c r="BI28" s="4">
        <v>0</v>
      </c>
      <c r="BJ28" s="4">
        <v>0</v>
      </c>
      <c r="BK28" s="4">
        <v>0</v>
      </c>
      <c r="BL28" s="4">
        <v>0</v>
      </c>
      <c r="BM28" s="4">
        <v>0</v>
      </c>
      <c r="BN28" s="4">
        <v>0</v>
      </c>
      <c r="BO28" s="4">
        <v>0</v>
      </c>
      <c r="BP28" s="4">
        <v>0</v>
      </c>
      <c r="BQ28" s="4">
        <v>0</v>
      </c>
      <c r="BR28" s="4">
        <v>0</v>
      </c>
      <c r="BS28" s="4">
        <v>0</v>
      </c>
      <c r="BT28" s="4">
        <v>0</v>
      </c>
      <c r="BU28" s="4">
        <v>0</v>
      </c>
      <c r="BV28" s="4">
        <v>0</v>
      </c>
      <c r="BW28" s="4">
        <v>0</v>
      </c>
      <c r="BX28" s="4">
        <v>0</v>
      </c>
      <c r="BY28" s="4">
        <v>0</v>
      </c>
      <c r="BZ28" s="4">
        <v>0</v>
      </c>
      <c r="CA28" s="4">
        <v>0</v>
      </c>
      <c r="CB28" s="4">
        <v>0</v>
      </c>
      <c r="CC28" s="4">
        <v>0</v>
      </c>
      <c r="CD28" s="4">
        <v>0</v>
      </c>
      <c r="CE28" s="4">
        <v>0</v>
      </c>
      <c r="CF28" s="4">
        <v>0</v>
      </c>
      <c r="CG28" s="4">
        <v>0</v>
      </c>
      <c r="CH28" s="4">
        <v>0</v>
      </c>
    </row>
    <row r="29" spans="1:86" x14ac:dyDescent="0.25">
      <c r="A29" s="13">
        <f t="shared" si="0"/>
        <v>0.23032943298089034</v>
      </c>
      <c r="B29" s="2">
        <f t="shared" si="1"/>
        <v>1</v>
      </c>
      <c r="C29" s="4">
        <f t="shared" si="4"/>
        <v>3.9560439560439562</v>
      </c>
      <c r="D29" s="4">
        <v>12</v>
      </c>
      <c r="E29" s="4">
        <f t="shared" si="2"/>
        <v>2.44140625E-4</v>
      </c>
      <c r="F29" s="4">
        <f t="shared" si="9"/>
        <v>2.9296875E-3</v>
      </c>
      <c r="G29" s="4">
        <f t="shared" si="10"/>
        <v>1.611328125E-2</v>
      </c>
      <c r="H29" s="4">
        <f t="shared" si="11"/>
        <v>5.37109375E-2</v>
      </c>
      <c r="I29" s="4">
        <f t="shared" si="11"/>
        <v>0.120849609375</v>
      </c>
      <c r="J29" s="4">
        <f t="shared" si="11"/>
        <v>0.193359375</v>
      </c>
      <c r="K29" s="19">
        <f t="shared" si="11"/>
        <v>0.2255859375</v>
      </c>
      <c r="L29" s="4">
        <f t="shared" si="11"/>
        <v>0.193359375</v>
      </c>
      <c r="M29" s="4">
        <f t="shared" si="11"/>
        <v>0.120849609375</v>
      </c>
      <c r="N29" s="4">
        <f t="shared" si="11"/>
        <v>5.37109375E-2</v>
      </c>
      <c r="O29" s="4">
        <f t="shared" si="11"/>
        <v>1.611328125E-2</v>
      </c>
      <c r="P29" s="4">
        <f t="shared" si="11"/>
        <v>2.9296875E-3</v>
      </c>
      <c r="Q29" s="4">
        <f t="shared" ref="Q29:V29" si="19">P28*$E$6</f>
        <v>2.44140625E-4</v>
      </c>
      <c r="R29" s="4">
        <f t="shared" si="19"/>
        <v>0</v>
      </c>
      <c r="S29" s="4">
        <f t="shared" si="19"/>
        <v>0</v>
      </c>
      <c r="T29" s="4">
        <f t="shared" si="19"/>
        <v>0</v>
      </c>
      <c r="U29" s="4">
        <f t="shared" si="19"/>
        <v>0</v>
      </c>
      <c r="V29" s="4">
        <f t="shared" si="19"/>
        <v>0</v>
      </c>
      <c r="W29" s="4">
        <f t="shared" si="7"/>
        <v>0</v>
      </c>
      <c r="X29" s="4">
        <f t="shared" si="7"/>
        <v>0</v>
      </c>
      <c r="Y29" s="4">
        <f t="shared" si="7"/>
        <v>0</v>
      </c>
      <c r="Z29" s="4">
        <f t="shared" si="7"/>
        <v>0</v>
      </c>
      <c r="AA29" s="4">
        <f t="shared" si="7"/>
        <v>0</v>
      </c>
      <c r="AB29" s="5">
        <f t="shared" si="7"/>
        <v>0</v>
      </c>
      <c r="AC29" s="4">
        <v>0</v>
      </c>
      <c r="AD29" s="4">
        <v>0</v>
      </c>
      <c r="AE29" s="4">
        <v>0</v>
      </c>
      <c r="AF29" s="4">
        <v>0</v>
      </c>
      <c r="AG29" s="4">
        <v>0</v>
      </c>
      <c r="AH29" s="4">
        <v>0</v>
      </c>
      <c r="AI29" s="4">
        <v>0</v>
      </c>
      <c r="AJ29" s="4">
        <v>0</v>
      </c>
      <c r="AK29" s="4">
        <v>0</v>
      </c>
      <c r="AL29" s="4">
        <v>0</v>
      </c>
      <c r="AM29" s="4">
        <v>0</v>
      </c>
      <c r="AN29" s="4">
        <v>0</v>
      </c>
      <c r="AO29" s="4">
        <v>0</v>
      </c>
      <c r="AP29" s="4">
        <v>0</v>
      </c>
      <c r="AQ29" s="4">
        <v>0</v>
      </c>
      <c r="AR29" s="4">
        <v>0</v>
      </c>
      <c r="AS29" s="20">
        <v>0</v>
      </c>
      <c r="AT29" s="4">
        <v>0</v>
      </c>
      <c r="AU29" s="4">
        <v>0</v>
      </c>
      <c r="AV29" s="4">
        <v>0</v>
      </c>
      <c r="AW29" s="4">
        <v>0</v>
      </c>
      <c r="AX29" s="4">
        <v>0</v>
      </c>
      <c r="AY29" s="4">
        <v>0</v>
      </c>
      <c r="AZ29" s="4">
        <v>0</v>
      </c>
      <c r="BA29" s="4">
        <v>0</v>
      </c>
      <c r="BB29" s="4">
        <v>0</v>
      </c>
      <c r="BC29" s="4">
        <v>0</v>
      </c>
      <c r="BD29" s="4">
        <v>0</v>
      </c>
      <c r="BE29" s="4">
        <v>0</v>
      </c>
      <c r="BF29" s="4">
        <v>0</v>
      </c>
      <c r="BG29" s="4">
        <v>0</v>
      </c>
      <c r="BH29" s="4">
        <v>0</v>
      </c>
      <c r="BI29" s="4">
        <v>0</v>
      </c>
      <c r="BJ29" s="4">
        <v>0</v>
      </c>
      <c r="BK29" s="4">
        <v>0</v>
      </c>
      <c r="BL29" s="4">
        <v>0</v>
      </c>
      <c r="BM29" s="4">
        <v>0</v>
      </c>
      <c r="BN29" s="4">
        <v>0</v>
      </c>
      <c r="BO29" s="4">
        <v>0</v>
      </c>
      <c r="BP29" s="4">
        <v>0</v>
      </c>
      <c r="BQ29" s="4">
        <v>0</v>
      </c>
      <c r="BR29" s="4">
        <v>0</v>
      </c>
      <c r="BS29" s="4">
        <v>0</v>
      </c>
      <c r="BT29" s="4">
        <v>0</v>
      </c>
      <c r="BU29" s="4">
        <v>0</v>
      </c>
      <c r="BV29" s="4">
        <v>0</v>
      </c>
      <c r="BW29" s="4">
        <v>0</v>
      </c>
      <c r="BX29" s="4">
        <v>0</v>
      </c>
      <c r="BY29" s="4">
        <v>0</v>
      </c>
      <c r="BZ29" s="4">
        <v>0</v>
      </c>
      <c r="CA29" s="4">
        <v>0</v>
      </c>
      <c r="CB29" s="4">
        <v>0</v>
      </c>
      <c r="CC29" s="4">
        <v>0</v>
      </c>
      <c r="CD29" s="4">
        <v>0</v>
      </c>
      <c r="CE29" s="4">
        <v>0</v>
      </c>
      <c r="CF29" s="4">
        <v>0</v>
      </c>
      <c r="CG29" s="4">
        <v>0</v>
      </c>
      <c r="CH29" s="4">
        <v>0</v>
      </c>
    </row>
    <row r="30" spans="1:86" x14ac:dyDescent="0.25">
      <c r="A30" s="13">
        <f t="shared" si="0"/>
        <v>0.2212933612212151</v>
      </c>
      <c r="B30" s="2">
        <f t="shared" si="1"/>
        <v>1</v>
      </c>
      <c r="C30" s="4">
        <f t="shared" si="4"/>
        <v>4.2857142857142856</v>
      </c>
      <c r="D30" s="4">
        <v>13</v>
      </c>
      <c r="E30" s="4">
        <f t="shared" si="2"/>
        <v>1.220703125E-4</v>
      </c>
      <c r="F30" s="4">
        <f t="shared" si="9"/>
        <v>1.5869140625E-3</v>
      </c>
      <c r="G30" s="4">
        <f t="shared" si="10"/>
        <v>9.521484375E-3</v>
      </c>
      <c r="H30" s="4">
        <f t="shared" si="11"/>
        <v>3.4912109375E-2</v>
      </c>
      <c r="I30" s="4">
        <f t="shared" si="11"/>
        <v>8.72802734375E-2</v>
      </c>
      <c r="J30" s="4">
        <f t="shared" si="11"/>
        <v>0.1571044921875</v>
      </c>
      <c r="K30" s="4">
        <f t="shared" si="11"/>
        <v>0.20947265625</v>
      </c>
      <c r="L30" s="4">
        <f t="shared" si="11"/>
        <v>0.20947265625</v>
      </c>
      <c r="M30" s="4">
        <f t="shared" si="11"/>
        <v>0.1571044921875</v>
      </c>
      <c r="N30" s="4">
        <f t="shared" si="11"/>
        <v>8.72802734375E-2</v>
      </c>
      <c r="O30" s="4">
        <f t="shared" si="11"/>
        <v>3.4912109375E-2</v>
      </c>
      <c r="P30" s="4">
        <f t="shared" si="11"/>
        <v>9.521484375E-3</v>
      </c>
      <c r="Q30" s="4">
        <f t="shared" si="11"/>
        <v>1.5869140625E-3</v>
      </c>
      <c r="R30" s="4">
        <f>Q29*$E$6</f>
        <v>1.220703125E-4</v>
      </c>
      <c r="S30" s="4">
        <f>R29*$E$6</f>
        <v>0</v>
      </c>
      <c r="T30" s="4">
        <f>S29*$E$6</f>
        <v>0</v>
      </c>
      <c r="U30" s="4">
        <f>T29*$E$6</f>
        <v>0</v>
      </c>
      <c r="V30" s="4">
        <f>U29*$E$6</f>
        <v>0</v>
      </c>
      <c r="W30" s="4">
        <f t="shared" si="7"/>
        <v>0</v>
      </c>
      <c r="X30" s="4">
        <f t="shared" si="7"/>
        <v>0</v>
      </c>
      <c r="Y30" s="4">
        <f t="shared" si="7"/>
        <v>0</v>
      </c>
      <c r="Z30" s="4">
        <f t="shared" si="7"/>
        <v>0</v>
      </c>
      <c r="AA30" s="4">
        <f t="shared" si="7"/>
        <v>0</v>
      </c>
      <c r="AB30" s="5">
        <f t="shared" si="7"/>
        <v>0</v>
      </c>
      <c r="AC30" s="4">
        <v>0</v>
      </c>
      <c r="AD30" s="4">
        <v>0</v>
      </c>
      <c r="AE30" s="4">
        <v>0</v>
      </c>
      <c r="AF30" s="4">
        <v>0</v>
      </c>
      <c r="AG30" s="4">
        <v>0</v>
      </c>
      <c r="AH30" s="4">
        <v>0</v>
      </c>
      <c r="AI30" s="4">
        <v>0</v>
      </c>
      <c r="AJ30" s="4">
        <v>0</v>
      </c>
      <c r="AK30" s="4">
        <v>0</v>
      </c>
      <c r="AL30" s="4">
        <v>0</v>
      </c>
      <c r="AM30" s="4">
        <v>0</v>
      </c>
      <c r="AN30" s="4">
        <v>0</v>
      </c>
      <c r="AO30" s="4">
        <v>0</v>
      </c>
      <c r="AP30" s="4">
        <v>0</v>
      </c>
      <c r="AQ30" s="4">
        <v>0</v>
      </c>
      <c r="AR30" s="4">
        <v>0</v>
      </c>
      <c r="AS30" s="20">
        <v>0</v>
      </c>
      <c r="AT30" s="4">
        <v>0</v>
      </c>
      <c r="AU30" s="4">
        <v>0</v>
      </c>
      <c r="AV30" s="4">
        <v>0</v>
      </c>
      <c r="AW30" s="4">
        <v>0</v>
      </c>
      <c r="AX30" s="4">
        <v>0</v>
      </c>
      <c r="AY30" s="4">
        <v>0</v>
      </c>
      <c r="AZ30" s="4">
        <v>0</v>
      </c>
      <c r="BA30" s="4">
        <v>0</v>
      </c>
      <c r="BB30" s="4">
        <v>0</v>
      </c>
      <c r="BC30" s="4">
        <v>0</v>
      </c>
      <c r="BD30" s="4">
        <v>0</v>
      </c>
      <c r="BE30" s="4">
        <v>0</v>
      </c>
      <c r="BF30" s="4">
        <v>0</v>
      </c>
      <c r="BG30" s="4">
        <v>0</v>
      </c>
      <c r="BH30" s="4">
        <v>0</v>
      </c>
      <c r="BI30" s="4">
        <v>0</v>
      </c>
      <c r="BJ30" s="4">
        <v>0</v>
      </c>
      <c r="BK30" s="4">
        <v>0</v>
      </c>
      <c r="BL30" s="4">
        <v>0</v>
      </c>
      <c r="BM30" s="4">
        <v>0</v>
      </c>
      <c r="BN30" s="4">
        <v>0</v>
      </c>
      <c r="BO30" s="4">
        <v>0</v>
      </c>
      <c r="BP30" s="4">
        <v>0</v>
      </c>
      <c r="BQ30" s="4">
        <v>0</v>
      </c>
      <c r="BR30" s="4">
        <v>0</v>
      </c>
      <c r="BS30" s="4">
        <v>0</v>
      </c>
      <c r="BT30" s="4">
        <v>0</v>
      </c>
      <c r="BU30" s="4">
        <v>0</v>
      </c>
      <c r="BV30" s="4">
        <v>0</v>
      </c>
      <c r="BW30" s="4">
        <v>0</v>
      </c>
      <c r="BX30" s="4">
        <v>0</v>
      </c>
      <c r="BY30" s="4">
        <v>0</v>
      </c>
      <c r="BZ30" s="4">
        <v>0</v>
      </c>
      <c r="CA30" s="4">
        <v>0</v>
      </c>
      <c r="CB30" s="4">
        <v>0</v>
      </c>
      <c r="CC30" s="4">
        <v>0</v>
      </c>
      <c r="CD30" s="4">
        <v>0</v>
      </c>
      <c r="CE30" s="4">
        <v>0</v>
      </c>
      <c r="CF30" s="4">
        <v>0</v>
      </c>
      <c r="CG30" s="4">
        <v>0</v>
      </c>
      <c r="CH30" s="4">
        <v>0</v>
      </c>
    </row>
    <row r="31" spans="1:86" x14ac:dyDescent="0.25">
      <c r="A31" s="13">
        <f t="shared" si="0"/>
        <v>0.21324361862292307</v>
      </c>
      <c r="B31" s="2">
        <f t="shared" si="1"/>
        <v>1</v>
      </c>
      <c r="C31" s="4">
        <f t="shared" si="4"/>
        <v>4.615384615384615</v>
      </c>
      <c r="D31" s="4">
        <v>14</v>
      </c>
      <c r="E31" s="4">
        <f t="shared" si="2"/>
        <v>6.103515625E-5</v>
      </c>
      <c r="F31" s="4">
        <f t="shared" si="9"/>
        <v>8.544921875E-4</v>
      </c>
      <c r="G31" s="4">
        <f t="shared" si="10"/>
        <v>5.55419921875E-3</v>
      </c>
      <c r="H31" s="4">
        <f t="shared" si="11"/>
        <v>2.2216796875E-2</v>
      </c>
      <c r="I31" s="4">
        <f t="shared" si="11"/>
        <v>6.109619140625E-2</v>
      </c>
      <c r="J31" s="4">
        <f t="shared" si="11"/>
        <v>0.1221923828125</v>
      </c>
      <c r="K31" s="4">
        <f t="shared" si="11"/>
        <v>0.18328857421875</v>
      </c>
      <c r="L31" s="19">
        <f t="shared" si="11"/>
        <v>0.20947265625</v>
      </c>
      <c r="M31" s="4">
        <f t="shared" si="11"/>
        <v>0.18328857421875</v>
      </c>
      <c r="N31" s="4">
        <f t="shared" si="11"/>
        <v>0.1221923828125</v>
      </c>
      <c r="O31" s="4">
        <f t="shared" si="11"/>
        <v>6.109619140625E-2</v>
      </c>
      <c r="P31" s="4">
        <f t="shared" si="11"/>
        <v>2.2216796875E-2</v>
      </c>
      <c r="Q31" s="4">
        <f t="shared" si="11"/>
        <v>5.55419921875E-3</v>
      </c>
      <c r="R31" s="4">
        <f t="shared" si="11"/>
        <v>8.544921875E-4</v>
      </c>
      <c r="S31" s="4">
        <f t="shared" ref="S31:Y31" si="20">R30*$E$6</f>
        <v>6.103515625E-5</v>
      </c>
      <c r="T31" s="4">
        <f t="shared" si="20"/>
        <v>0</v>
      </c>
      <c r="U31" s="4">
        <f t="shared" si="20"/>
        <v>0</v>
      </c>
      <c r="V31" s="4">
        <f t="shared" si="20"/>
        <v>0</v>
      </c>
      <c r="W31" s="4">
        <f t="shared" si="20"/>
        <v>0</v>
      </c>
      <c r="X31" s="4">
        <f t="shared" si="20"/>
        <v>0</v>
      </c>
      <c r="Y31" s="4">
        <f t="shared" si="20"/>
        <v>0</v>
      </c>
      <c r="Z31" s="4">
        <f t="shared" ref="T31:AI46" si="21">Y30*$E$6</f>
        <v>0</v>
      </c>
      <c r="AA31" s="4">
        <f t="shared" si="21"/>
        <v>0</v>
      </c>
      <c r="AB31" s="5">
        <f t="shared" si="21"/>
        <v>0</v>
      </c>
      <c r="AC31" s="4">
        <v>0</v>
      </c>
      <c r="AD31" s="4">
        <v>0</v>
      </c>
      <c r="AE31" s="4">
        <v>0</v>
      </c>
      <c r="AF31" s="4">
        <v>0</v>
      </c>
      <c r="AG31" s="4">
        <v>0</v>
      </c>
      <c r="AH31" s="4">
        <v>0</v>
      </c>
      <c r="AI31" s="4">
        <v>0</v>
      </c>
      <c r="AJ31" s="4">
        <v>0</v>
      </c>
      <c r="AK31" s="4">
        <v>0</v>
      </c>
      <c r="AL31" s="4">
        <v>0</v>
      </c>
      <c r="AM31" s="4">
        <v>0</v>
      </c>
      <c r="AN31" s="4">
        <v>0</v>
      </c>
      <c r="AO31" s="4">
        <v>0</v>
      </c>
      <c r="AP31" s="4">
        <v>0</v>
      </c>
      <c r="AQ31" s="4">
        <v>0</v>
      </c>
      <c r="AR31" s="4">
        <v>0</v>
      </c>
      <c r="AS31" s="20">
        <v>0</v>
      </c>
      <c r="AT31" s="4">
        <v>0</v>
      </c>
      <c r="AU31" s="4">
        <v>0</v>
      </c>
      <c r="AV31" s="4">
        <v>0</v>
      </c>
      <c r="AW31" s="4">
        <v>0</v>
      </c>
      <c r="AX31" s="4">
        <v>0</v>
      </c>
      <c r="AY31" s="4">
        <v>0</v>
      </c>
      <c r="AZ31" s="4">
        <v>0</v>
      </c>
      <c r="BA31" s="4">
        <v>0</v>
      </c>
      <c r="BB31" s="4">
        <v>0</v>
      </c>
      <c r="BC31" s="4">
        <v>0</v>
      </c>
      <c r="BD31" s="4">
        <v>0</v>
      </c>
      <c r="BE31" s="4">
        <v>0</v>
      </c>
      <c r="BF31" s="4">
        <v>0</v>
      </c>
      <c r="BG31" s="4">
        <v>0</v>
      </c>
      <c r="BH31" s="4">
        <v>0</v>
      </c>
      <c r="BI31" s="4">
        <v>0</v>
      </c>
      <c r="BJ31" s="4">
        <v>0</v>
      </c>
      <c r="BK31" s="4">
        <v>0</v>
      </c>
      <c r="BL31" s="4">
        <v>0</v>
      </c>
      <c r="BM31" s="4">
        <v>0</v>
      </c>
      <c r="BN31" s="4">
        <v>0</v>
      </c>
      <c r="BO31" s="4">
        <v>0</v>
      </c>
      <c r="BP31" s="4">
        <v>0</v>
      </c>
      <c r="BQ31" s="4">
        <v>0</v>
      </c>
      <c r="BR31" s="4">
        <v>0</v>
      </c>
      <c r="BS31" s="4">
        <v>0</v>
      </c>
      <c r="BT31" s="4">
        <v>0</v>
      </c>
      <c r="BU31" s="4">
        <v>0</v>
      </c>
      <c r="BV31" s="4">
        <v>0</v>
      </c>
      <c r="BW31" s="4">
        <v>0</v>
      </c>
      <c r="BX31" s="4">
        <v>0</v>
      </c>
      <c r="BY31" s="4">
        <v>0</v>
      </c>
      <c r="BZ31" s="4">
        <v>0</v>
      </c>
      <c r="CA31" s="4">
        <v>0</v>
      </c>
      <c r="CB31" s="4">
        <v>0</v>
      </c>
      <c r="CC31" s="4">
        <v>0</v>
      </c>
      <c r="CD31" s="4">
        <v>0</v>
      </c>
      <c r="CE31" s="4">
        <v>0</v>
      </c>
      <c r="CF31" s="4">
        <v>0</v>
      </c>
      <c r="CG31" s="4">
        <v>0</v>
      </c>
      <c r="CH31" s="4">
        <v>0</v>
      </c>
    </row>
    <row r="32" spans="1:86" x14ac:dyDescent="0.25">
      <c r="A32" s="13">
        <f t="shared" si="0"/>
        <v>0.20601290774570113</v>
      </c>
      <c r="B32" s="2">
        <f t="shared" si="1"/>
        <v>1</v>
      </c>
      <c r="C32" s="4">
        <f t="shared" si="4"/>
        <v>4.9450549450549453</v>
      </c>
      <c r="D32" s="4">
        <v>15</v>
      </c>
      <c r="E32" s="4">
        <f t="shared" si="2"/>
        <v>3.0517578125E-5</v>
      </c>
      <c r="F32" s="4">
        <f t="shared" si="9"/>
        <v>4.57763671875E-4</v>
      </c>
      <c r="G32" s="4">
        <f t="shared" si="10"/>
        <v>3.204345703125E-3</v>
      </c>
      <c r="H32" s="4">
        <f t="shared" si="11"/>
        <v>1.3885498046875E-2</v>
      </c>
      <c r="I32" s="4">
        <f t="shared" si="11"/>
        <v>4.1656494140625E-2</v>
      </c>
      <c r="J32" s="4">
        <f t="shared" si="11"/>
        <v>9.1644287109375E-2</v>
      </c>
      <c r="K32" s="4">
        <f t="shared" si="11"/>
        <v>0.152740478515625</v>
      </c>
      <c r="L32" s="4">
        <f t="shared" si="11"/>
        <v>0.196380615234375</v>
      </c>
      <c r="M32" s="4">
        <f t="shared" si="11"/>
        <v>0.196380615234375</v>
      </c>
      <c r="N32" s="4">
        <f t="shared" si="11"/>
        <v>0.152740478515625</v>
      </c>
      <c r="O32" s="4">
        <f t="shared" si="11"/>
        <v>9.1644287109375E-2</v>
      </c>
      <c r="P32" s="4">
        <f t="shared" si="11"/>
        <v>4.1656494140625E-2</v>
      </c>
      <c r="Q32" s="4">
        <f t="shared" si="11"/>
        <v>1.3885498046875E-2</v>
      </c>
      <c r="R32" s="4">
        <f t="shared" si="11"/>
        <v>3.204345703125E-3</v>
      </c>
      <c r="S32" s="4">
        <f t="shared" si="11"/>
        <v>4.57763671875E-4</v>
      </c>
      <c r="T32" s="4">
        <f t="shared" si="21"/>
        <v>3.0517578125E-5</v>
      </c>
      <c r="U32" s="4">
        <f t="shared" si="21"/>
        <v>0</v>
      </c>
      <c r="V32" s="4">
        <f t="shared" si="21"/>
        <v>0</v>
      </c>
      <c r="W32" s="4">
        <f t="shared" si="21"/>
        <v>0</v>
      </c>
      <c r="X32" s="4">
        <f t="shared" si="21"/>
        <v>0</v>
      </c>
      <c r="Y32" s="4">
        <f t="shared" si="21"/>
        <v>0</v>
      </c>
      <c r="Z32" s="4">
        <f t="shared" si="21"/>
        <v>0</v>
      </c>
      <c r="AA32" s="4">
        <f t="shared" si="21"/>
        <v>0</v>
      </c>
      <c r="AB32" s="5">
        <f t="shared" si="21"/>
        <v>0</v>
      </c>
      <c r="AC32" s="4">
        <v>0</v>
      </c>
      <c r="AD32" s="4">
        <v>0</v>
      </c>
      <c r="AE32" s="4">
        <v>0</v>
      </c>
      <c r="AF32" s="4">
        <v>0</v>
      </c>
      <c r="AG32" s="4">
        <v>0</v>
      </c>
      <c r="AH32" s="4">
        <v>0</v>
      </c>
      <c r="AI32" s="4">
        <v>0</v>
      </c>
      <c r="AJ32" s="4">
        <v>0</v>
      </c>
      <c r="AK32" s="4">
        <v>0</v>
      </c>
      <c r="AL32" s="4">
        <v>0</v>
      </c>
      <c r="AM32" s="4">
        <v>0</v>
      </c>
      <c r="AN32" s="4">
        <v>0</v>
      </c>
      <c r="AO32" s="4">
        <v>0</v>
      </c>
      <c r="AP32" s="4">
        <v>0</v>
      </c>
      <c r="AQ32" s="4">
        <v>0</v>
      </c>
      <c r="AR32" s="4">
        <v>0</v>
      </c>
      <c r="AS32" s="20">
        <v>0</v>
      </c>
      <c r="AT32" s="4">
        <v>0</v>
      </c>
      <c r="AU32" s="4">
        <v>0</v>
      </c>
      <c r="AV32" s="4">
        <v>0</v>
      </c>
      <c r="AW32" s="4">
        <v>0</v>
      </c>
      <c r="AX32" s="4">
        <v>0</v>
      </c>
      <c r="AY32" s="4">
        <v>0</v>
      </c>
      <c r="AZ32" s="4">
        <v>0</v>
      </c>
      <c r="BA32" s="4">
        <v>0</v>
      </c>
      <c r="BB32" s="4">
        <v>0</v>
      </c>
      <c r="BC32" s="4">
        <v>0</v>
      </c>
      <c r="BD32" s="4">
        <v>0</v>
      </c>
      <c r="BE32" s="4">
        <v>0</v>
      </c>
      <c r="BF32" s="4">
        <v>0</v>
      </c>
      <c r="BG32" s="4">
        <v>0</v>
      </c>
      <c r="BH32" s="4">
        <v>0</v>
      </c>
      <c r="BI32" s="4">
        <v>0</v>
      </c>
      <c r="BJ32" s="4">
        <v>0</v>
      </c>
      <c r="BK32" s="4">
        <v>0</v>
      </c>
      <c r="BL32" s="4">
        <v>0</v>
      </c>
      <c r="BM32" s="4">
        <v>0</v>
      </c>
      <c r="BN32" s="4">
        <v>0</v>
      </c>
      <c r="BO32" s="4">
        <v>0</v>
      </c>
      <c r="BP32" s="4">
        <v>0</v>
      </c>
      <c r="BQ32" s="4">
        <v>0</v>
      </c>
      <c r="BR32" s="4">
        <v>0</v>
      </c>
      <c r="BS32" s="4">
        <v>0</v>
      </c>
      <c r="BT32" s="4">
        <v>0</v>
      </c>
      <c r="BU32" s="4">
        <v>0</v>
      </c>
      <c r="BV32" s="4">
        <v>0</v>
      </c>
      <c r="BW32" s="4">
        <v>0</v>
      </c>
      <c r="BX32" s="4">
        <v>0</v>
      </c>
      <c r="BY32" s="4">
        <v>0</v>
      </c>
      <c r="BZ32" s="4">
        <v>0</v>
      </c>
      <c r="CA32" s="4">
        <v>0</v>
      </c>
      <c r="CB32" s="4">
        <v>0</v>
      </c>
      <c r="CC32" s="4">
        <v>0</v>
      </c>
      <c r="CD32" s="4">
        <v>0</v>
      </c>
      <c r="CE32" s="4">
        <v>0</v>
      </c>
      <c r="CF32" s="4">
        <v>0</v>
      </c>
      <c r="CG32" s="4">
        <v>0</v>
      </c>
      <c r="CH32" s="4">
        <v>0</v>
      </c>
    </row>
    <row r="33" spans="1:86" x14ac:dyDescent="0.25">
      <c r="A33" s="13">
        <f t="shared" si="0"/>
        <v>0.19947114020071635</v>
      </c>
      <c r="B33" s="2">
        <f t="shared" si="1"/>
        <v>1</v>
      </c>
      <c r="C33" s="4">
        <f t="shared" si="4"/>
        <v>5.2747252747252746</v>
      </c>
      <c r="D33" s="4">
        <v>16</v>
      </c>
      <c r="E33" s="4">
        <f t="shared" si="2"/>
        <v>1.52587890625E-5</v>
      </c>
      <c r="F33" s="4">
        <f t="shared" si="9"/>
        <v>2.44140625E-4</v>
      </c>
      <c r="G33" s="4">
        <f t="shared" si="10"/>
        <v>1.8310546875E-3</v>
      </c>
      <c r="H33" s="4">
        <f t="shared" si="11"/>
        <v>8.544921875E-3</v>
      </c>
      <c r="I33" s="4">
        <f t="shared" si="11"/>
        <v>2.777099609375E-2</v>
      </c>
      <c r="J33" s="4">
        <f t="shared" si="11"/>
        <v>6.6650390625E-2</v>
      </c>
      <c r="K33" s="4">
        <f t="shared" si="11"/>
        <v>0.1221923828125</v>
      </c>
      <c r="L33" s="4">
        <f t="shared" si="11"/>
        <v>0.174560546875</v>
      </c>
      <c r="M33" s="19">
        <f t="shared" si="11"/>
        <v>0.196380615234375</v>
      </c>
      <c r="N33" s="4">
        <f t="shared" si="11"/>
        <v>0.174560546875</v>
      </c>
      <c r="O33" s="4">
        <f t="shared" si="11"/>
        <v>0.1221923828125</v>
      </c>
      <c r="P33" s="4">
        <f t="shared" si="11"/>
        <v>6.6650390625E-2</v>
      </c>
      <c r="Q33" s="4">
        <f t="shared" si="11"/>
        <v>2.777099609375E-2</v>
      </c>
      <c r="R33" s="4">
        <f t="shared" si="11"/>
        <v>8.544921875E-3</v>
      </c>
      <c r="S33" s="4">
        <f t="shared" si="11"/>
        <v>1.8310546875E-3</v>
      </c>
      <c r="T33" s="4">
        <f t="shared" si="11"/>
        <v>2.44140625E-4</v>
      </c>
      <c r="U33" s="4">
        <f t="shared" si="21"/>
        <v>1.52587890625E-5</v>
      </c>
      <c r="V33" s="4">
        <f t="shared" si="21"/>
        <v>0</v>
      </c>
      <c r="W33" s="4">
        <f t="shared" si="21"/>
        <v>0</v>
      </c>
      <c r="X33" s="4">
        <f t="shared" si="21"/>
        <v>0</v>
      </c>
      <c r="Y33" s="4">
        <f t="shared" si="21"/>
        <v>0</v>
      </c>
      <c r="Z33" s="4">
        <f t="shared" si="21"/>
        <v>0</v>
      </c>
      <c r="AA33" s="4">
        <f t="shared" si="21"/>
        <v>0</v>
      </c>
      <c r="AB33" s="5">
        <f t="shared" si="21"/>
        <v>0</v>
      </c>
      <c r="AC33" s="4">
        <v>0</v>
      </c>
      <c r="AD33" s="4">
        <v>0</v>
      </c>
      <c r="AE33" s="4">
        <v>0</v>
      </c>
      <c r="AF33" s="4">
        <v>0</v>
      </c>
      <c r="AG33" s="4">
        <v>0</v>
      </c>
      <c r="AH33" s="4">
        <v>0</v>
      </c>
      <c r="AI33" s="4">
        <v>0</v>
      </c>
      <c r="AJ33" s="4">
        <v>0</v>
      </c>
      <c r="AK33" s="4">
        <v>0</v>
      </c>
      <c r="AL33" s="4">
        <v>0</v>
      </c>
      <c r="AM33" s="4">
        <v>0</v>
      </c>
      <c r="AN33" s="4">
        <v>0</v>
      </c>
      <c r="AO33" s="4">
        <v>0</v>
      </c>
      <c r="AP33" s="4">
        <v>0</v>
      </c>
      <c r="AQ33" s="4">
        <v>0</v>
      </c>
      <c r="AR33" s="4">
        <v>0</v>
      </c>
      <c r="AS33" s="20">
        <v>0</v>
      </c>
      <c r="AT33" s="4">
        <v>0</v>
      </c>
      <c r="AU33" s="4">
        <v>0</v>
      </c>
      <c r="AV33" s="4">
        <v>0</v>
      </c>
      <c r="AW33" s="4">
        <v>0</v>
      </c>
      <c r="AX33" s="4">
        <v>0</v>
      </c>
      <c r="AY33" s="4">
        <v>0</v>
      </c>
      <c r="AZ33" s="4">
        <v>0</v>
      </c>
      <c r="BA33" s="4">
        <v>0</v>
      </c>
      <c r="BB33" s="4">
        <v>0</v>
      </c>
      <c r="BC33" s="4">
        <v>0</v>
      </c>
      <c r="BD33" s="4">
        <v>0</v>
      </c>
      <c r="BE33" s="4">
        <v>0</v>
      </c>
      <c r="BF33" s="4">
        <v>0</v>
      </c>
      <c r="BG33" s="4">
        <v>0</v>
      </c>
      <c r="BH33" s="4">
        <v>0</v>
      </c>
      <c r="BI33" s="4">
        <v>0</v>
      </c>
      <c r="BJ33" s="4">
        <v>0</v>
      </c>
      <c r="BK33" s="4">
        <v>0</v>
      </c>
      <c r="BL33" s="4">
        <v>0</v>
      </c>
      <c r="BM33" s="4">
        <v>0</v>
      </c>
      <c r="BN33" s="4">
        <v>0</v>
      </c>
      <c r="BO33" s="4">
        <v>0</v>
      </c>
      <c r="BP33" s="4">
        <v>0</v>
      </c>
      <c r="BQ33" s="4">
        <v>0</v>
      </c>
      <c r="BR33" s="4">
        <v>0</v>
      </c>
      <c r="BS33" s="4">
        <v>0</v>
      </c>
      <c r="BT33" s="4">
        <v>0</v>
      </c>
      <c r="BU33" s="4">
        <v>0</v>
      </c>
      <c r="BV33" s="4">
        <v>0</v>
      </c>
      <c r="BW33" s="4">
        <v>0</v>
      </c>
      <c r="BX33" s="4">
        <v>0</v>
      </c>
      <c r="BY33" s="4">
        <v>0</v>
      </c>
      <c r="BZ33" s="4">
        <v>0</v>
      </c>
      <c r="CA33" s="4">
        <v>0</v>
      </c>
      <c r="CB33" s="4">
        <v>0</v>
      </c>
      <c r="CC33" s="4">
        <v>0</v>
      </c>
      <c r="CD33" s="4">
        <v>0</v>
      </c>
      <c r="CE33" s="4">
        <v>0</v>
      </c>
      <c r="CF33" s="4">
        <v>0</v>
      </c>
      <c r="CG33" s="4">
        <v>0</v>
      </c>
      <c r="CH33" s="4">
        <v>0</v>
      </c>
    </row>
    <row r="34" spans="1:86" x14ac:dyDescent="0.25">
      <c r="A34" s="13">
        <f t="shared" si="0"/>
        <v>0.19351543066116297</v>
      </c>
      <c r="B34" s="2">
        <f t="shared" si="1"/>
        <v>1</v>
      </c>
      <c r="C34" s="4">
        <f t="shared" si="4"/>
        <v>5.604395604395604</v>
      </c>
      <c r="D34" s="4">
        <v>17</v>
      </c>
      <c r="E34" s="4">
        <f t="shared" si="2"/>
        <v>7.62939453125E-6</v>
      </c>
      <c r="F34" s="4">
        <f t="shared" si="9"/>
        <v>1.2969970703125E-4</v>
      </c>
      <c r="G34" s="4">
        <f t="shared" si="10"/>
        <v>1.03759765625E-3</v>
      </c>
      <c r="H34" s="4">
        <f t="shared" ref="H34:H97" si="22">G33*$E$6 +H33*$E$6</f>
        <v>5.18798828125E-3</v>
      </c>
      <c r="I34" s="4">
        <f t="shared" ref="I34:I97" si="23">H33*$E$6 +I33*$E$6</f>
        <v>1.8157958984375E-2</v>
      </c>
      <c r="J34" s="4">
        <f t="shared" ref="J34:J97" si="24">I33*$E$6 +J33*$E$6</f>
        <v>4.7210693359375E-2</v>
      </c>
      <c r="K34" s="4">
        <f t="shared" ref="K34:K97" si="25">J33*$E$6 +K33*$E$6</f>
        <v>9.442138671875E-2</v>
      </c>
      <c r="L34" s="4">
        <f t="shared" ref="L34:L97" si="26">K33*$E$6 +L33*$E$6</f>
        <v>0.14837646484375</v>
      </c>
      <c r="M34" s="4">
        <f t="shared" ref="M34:M97" si="27">L33*$E$6 +M33*$E$6</f>
        <v>0.1854705810546875</v>
      </c>
      <c r="N34" s="4">
        <f t="shared" ref="N34:O97" si="28">M33*$E$6 +N33*$E$6</f>
        <v>0.1854705810546875</v>
      </c>
      <c r="O34" s="4">
        <f t="shared" si="28"/>
        <v>0.14837646484375</v>
      </c>
      <c r="P34" s="4">
        <f t="shared" ref="P34:P97" si="29">O33*$E$6 +P33*$E$6</f>
        <v>9.442138671875E-2</v>
      </c>
      <c r="Q34" s="4">
        <f t="shared" ref="Q34:S97" si="30">P33*$E$6 +Q33*$E$6</f>
        <v>4.7210693359375E-2</v>
      </c>
      <c r="R34" s="4">
        <f t="shared" si="30"/>
        <v>1.8157958984375E-2</v>
      </c>
      <c r="S34" s="4">
        <f t="shared" si="11"/>
        <v>5.18798828125E-3</v>
      </c>
      <c r="T34" s="4">
        <f t="shared" si="11"/>
        <v>1.03759765625E-3</v>
      </c>
      <c r="U34" s="4">
        <f t="shared" ref="U34:AI50" si="31">T33*$E$6 +U33*$E$6</f>
        <v>1.2969970703125E-4</v>
      </c>
      <c r="V34" s="4">
        <f t="shared" si="21"/>
        <v>7.62939453125E-6</v>
      </c>
      <c r="W34" s="4">
        <f t="shared" si="21"/>
        <v>0</v>
      </c>
      <c r="X34" s="4">
        <f t="shared" si="21"/>
        <v>0</v>
      </c>
      <c r="Y34" s="4">
        <f t="shared" si="21"/>
        <v>0</v>
      </c>
      <c r="Z34" s="4">
        <f t="shared" si="21"/>
        <v>0</v>
      </c>
      <c r="AA34" s="4">
        <f t="shared" si="21"/>
        <v>0</v>
      </c>
      <c r="AB34" s="5">
        <f t="shared" si="21"/>
        <v>0</v>
      </c>
      <c r="AC34" s="4">
        <v>0</v>
      </c>
      <c r="AD34" s="4">
        <v>0</v>
      </c>
      <c r="AE34" s="4">
        <v>0</v>
      </c>
      <c r="AF34" s="4">
        <v>0</v>
      </c>
      <c r="AG34" s="4">
        <v>0</v>
      </c>
      <c r="AH34" s="4">
        <v>0</v>
      </c>
      <c r="AI34" s="4">
        <v>0</v>
      </c>
      <c r="AJ34" s="4">
        <v>0</v>
      </c>
      <c r="AK34" s="4">
        <v>0</v>
      </c>
      <c r="AL34" s="4">
        <v>0</v>
      </c>
      <c r="AM34" s="4">
        <v>0</v>
      </c>
      <c r="AN34" s="4">
        <v>0</v>
      </c>
      <c r="AO34" s="4">
        <v>0</v>
      </c>
      <c r="AP34" s="4">
        <v>0</v>
      </c>
      <c r="AQ34" s="4">
        <v>0</v>
      </c>
      <c r="AR34" s="4">
        <v>0</v>
      </c>
      <c r="AS34" s="20">
        <v>0</v>
      </c>
      <c r="AT34" s="4">
        <v>0</v>
      </c>
      <c r="AU34" s="4">
        <v>0</v>
      </c>
      <c r="AV34" s="4">
        <v>0</v>
      </c>
      <c r="AW34" s="4">
        <v>0</v>
      </c>
      <c r="AX34" s="4">
        <v>0</v>
      </c>
      <c r="AY34" s="4">
        <v>0</v>
      </c>
      <c r="AZ34" s="4">
        <v>0</v>
      </c>
      <c r="BA34" s="4">
        <v>0</v>
      </c>
      <c r="BB34" s="4">
        <v>0</v>
      </c>
      <c r="BC34" s="4">
        <v>0</v>
      </c>
      <c r="BD34" s="4">
        <v>0</v>
      </c>
      <c r="BE34" s="4">
        <v>0</v>
      </c>
      <c r="BF34" s="4">
        <v>0</v>
      </c>
      <c r="BG34" s="4">
        <v>0</v>
      </c>
      <c r="BH34" s="4">
        <v>0</v>
      </c>
      <c r="BI34" s="4">
        <v>0</v>
      </c>
      <c r="BJ34" s="4">
        <v>0</v>
      </c>
      <c r="BK34" s="4">
        <v>0</v>
      </c>
      <c r="BL34" s="4">
        <v>0</v>
      </c>
      <c r="BM34" s="4">
        <v>0</v>
      </c>
      <c r="BN34" s="4">
        <v>0</v>
      </c>
      <c r="BO34" s="4">
        <v>0</v>
      </c>
      <c r="BP34" s="4">
        <v>0</v>
      </c>
      <c r="BQ34" s="4">
        <v>0</v>
      </c>
      <c r="BR34" s="4">
        <v>0</v>
      </c>
      <c r="BS34" s="4">
        <v>0</v>
      </c>
      <c r="BT34" s="4">
        <v>0</v>
      </c>
      <c r="BU34" s="4">
        <v>0</v>
      </c>
      <c r="BV34" s="4">
        <v>0</v>
      </c>
      <c r="BW34" s="4">
        <v>0</v>
      </c>
      <c r="BX34" s="4">
        <v>0</v>
      </c>
      <c r="BY34" s="4">
        <v>0</v>
      </c>
      <c r="BZ34" s="4">
        <v>0</v>
      </c>
      <c r="CA34" s="4">
        <v>0</v>
      </c>
      <c r="CB34" s="4">
        <v>0</v>
      </c>
      <c r="CC34" s="4">
        <v>0</v>
      </c>
      <c r="CD34" s="4">
        <v>0</v>
      </c>
      <c r="CE34" s="4">
        <v>0</v>
      </c>
      <c r="CF34" s="4">
        <v>0</v>
      </c>
      <c r="CG34" s="4">
        <v>0</v>
      </c>
      <c r="CH34" s="4">
        <v>0</v>
      </c>
    </row>
    <row r="35" spans="1:86" x14ac:dyDescent="0.25">
      <c r="A35" s="13">
        <f t="shared" si="0"/>
        <v>0.18806319451591877</v>
      </c>
      <c r="B35" s="2">
        <f t="shared" si="1"/>
        <v>1</v>
      </c>
      <c r="C35" s="4">
        <f t="shared" si="4"/>
        <v>5.9340659340659343</v>
      </c>
      <c r="D35" s="4">
        <v>18</v>
      </c>
      <c r="E35" s="4">
        <f t="shared" si="2"/>
        <v>3.814697265625E-6</v>
      </c>
      <c r="F35" s="4">
        <f t="shared" si="9"/>
        <v>6.866455078125E-5</v>
      </c>
      <c r="G35" s="4">
        <f t="shared" si="10"/>
        <v>5.83648681640625E-4</v>
      </c>
      <c r="H35" s="4">
        <f t="shared" si="22"/>
        <v>3.11279296875E-3</v>
      </c>
      <c r="I35" s="4">
        <f t="shared" si="23"/>
        <v>1.16729736328125E-2</v>
      </c>
      <c r="J35" s="4">
        <f t="shared" si="24"/>
        <v>3.2684326171875E-2</v>
      </c>
      <c r="K35" s="4">
        <f t="shared" si="25"/>
        <v>7.08160400390625E-2</v>
      </c>
      <c r="L35" s="4">
        <f t="shared" si="26"/>
        <v>0.12139892578125</v>
      </c>
      <c r="M35" s="4">
        <f t="shared" si="27"/>
        <v>0.16692352294921875</v>
      </c>
      <c r="N35" s="19">
        <f t="shared" si="28"/>
        <v>0.1854705810546875</v>
      </c>
      <c r="O35" s="4">
        <f t="shared" si="28"/>
        <v>0.16692352294921875</v>
      </c>
      <c r="P35" s="4">
        <f t="shared" si="29"/>
        <v>0.12139892578125</v>
      </c>
      <c r="Q35" s="4">
        <f t="shared" si="30"/>
        <v>7.08160400390625E-2</v>
      </c>
      <c r="R35" s="4">
        <f t="shared" si="30"/>
        <v>3.2684326171875E-2</v>
      </c>
      <c r="S35" s="4">
        <f t="shared" si="11"/>
        <v>1.16729736328125E-2</v>
      </c>
      <c r="T35" s="4">
        <f t="shared" si="11"/>
        <v>3.11279296875E-3</v>
      </c>
      <c r="U35" s="4">
        <f t="shared" si="31"/>
        <v>5.83648681640625E-4</v>
      </c>
      <c r="V35" s="4">
        <f t="shared" si="31"/>
        <v>6.866455078125E-5</v>
      </c>
      <c r="W35" s="4">
        <f t="shared" si="21"/>
        <v>3.814697265625E-6</v>
      </c>
      <c r="X35" s="4">
        <f t="shared" si="21"/>
        <v>0</v>
      </c>
      <c r="Y35" s="4">
        <f t="shared" si="21"/>
        <v>0</v>
      </c>
      <c r="Z35" s="4">
        <f t="shared" si="21"/>
        <v>0</v>
      </c>
      <c r="AA35" s="4">
        <f t="shared" si="21"/>
        <v>0</v>
      </c>
      <c r="AB35" s="5">
        <f t="shared" si="21"/>
        <v>0</v>
      </c>
      <c r="AC35" s="4">
        <v>0</v>
      </c>
      <c r="AD35" s="4">
        <v>0</v>
      </c>
      <c r="AE35" s="4">
        <v>0</v>
      </c>
      <c r="AF35" s="4">
        <v>0</v>
      </c>
      <c r="AG35" s="4">
        <v>0</v>
      </c>
      <c r="AH35" s="4">
        <v>0</v>
      </c>
      <c r="AI35" s="4">
        <v>0</v>
      </c>
      <c r="AJ35" s="4">
        <v>0</v>
      </c>
      <c r="AK35" s="4">
        <v>0</v>
      </c>
      <c r="AL35" s="4">
        <v>0</v>
      </c>
      <c r="AM35" s="4">
        <v>0</v>
      </c>
      <c r="AN35" s="4">
        <v>0</v>
      </c>
      <c r="AO35" s="4">
        <v>0</v>
      </c>
      <c r="AP35" s="4">
        <v>0</v>
      </c>
      <c r="AQ35" s="4">
        <v>0</v>
      </c>
      <c r="AR35" s="4">
        <v>0</v>
      </c>
      <c r="AS35" s="20">
        <v>0</v>
      </c>
      <c r="AT35" s="4">
        <v>0</v>
      </c>
      <c r="AU35" s="4">
        <v>0</v>
      </c>
      <c r="AV35" s="4">
        <v>0</v>
      </c>
      <c r="AW35" s="4">
        <v>0</v>
      </c>
      <c r="AX35" s="4">
        <v>0</v>
      </c>
      <c r="AY35" s="4">
        <v>0</v>
      </c>
      <c r="AZ35" s="4">
        <v>0</v>
      </c>
      <c r="BA35" s="4">
        <v>0</v>
      </c>
      <c r="BB35" s="4">
        <v>0</v>
      </c>
      <c r="BC35" s="4">
        <v>0</v>
      </c>
      <c r="BD35" s="4">
        <v>0</v>
      </c>
      <c r="BE35" s="4">
        <v>0</v>
      </c>
      <c r="BF35" s="4">
        <v>0</v>
      </c>
      <c r="BG35" s="4">
        <v>0</v>
      </c>
      <c r="BH35" s="4">
        <v>0</v>
      </c>
      <c r="BI35" s="4">
        <v>0</v>
      </c>
      <c r="BJ35" s="4">
        <v>0</v>
      </c>
      <c r="BK35" s="4">
        <v>0</v>
      </c>
      <c r="BL35" s="4">
        <v>0</v>
      </c>
      <c r="BM35" s="4">
        <v>0</v>
      </c>
      <c r="BN35" s="4">
        <v>0</v>
      </c>
      <c r="BO35" s="4">
        <v>0</v>
      </c>
      <c r="BP35" s="4">
        <v>0</v>
      </c>
      <c r="BQ35" s="4">
        <v>0</v>
      </c>
      <c r="BR35" s="4">
        <v>0</v>
      </c>
      <c r="BS35" s="4">
        <v>0</v>
      </c>
      <c r="BT35" s="4">
        <v>0</v>
      </c>
      <c r="BU35" s="4">
        <v>0</v>
      </c>
      <c r="BV35" s="4">
        <v>0</v>
      </c>
      <c r="BW35" s="4">
        <v>0</v>
      </c>
      <c r="BX35" s="4">
        <v>0</v>
      </c>
      <c r="BY35" s="4">
        <v>0</v>
      </c>
      <c r="BZ35" s="4">
        <v>0</v>
      </c>
      <c r="CA35" s="4">
        <v>0</v>
      </c>
      <c r="CB35" s="4">
        <v>0</v>
      </c>
      <c r="CC35" s="4">
        <v>0</v>
      </c>
      <c r="CD35" s="4">
        <v>0</v>
      </c>
      <c r="CE35" s="4">
        <v>0</v>
      </c>
      <c r="CF35" s="4">
        <v>0</v>
      </c>
      <c r="CG35" s="4">
        <v>0</v>
      </c>
      <c r="CH35" s="4">
        <v>0</v>
      </c>
    </row>
    <row r="36" spans="1:86" x14ac:dyDescent="0.25">
      <c r="A36" s="13">
        <f t="shared" si="0"/>
        <v>0.18304727206058022</v>
      </c>
      <c r="B36" s="2">
        <f t="shared" si="1"/>
        <v>1</v>
      </c>
      <c r="C36" s="4">
        <f t="shared" si="4"/>
        <v>6.2637362637362637</v>
      </c>
      <c r="D36" s="4">
        <v>19</v>
      </c>
      <c r="E36" s="4">
        <f t="shared" si="2"/>
        <v>1.9073486328125E-6</v>
      </c>
      <c r="F36" s="4">
        <f t="shared" si="9"/>
        <v>3.62396240234375E-5</v>
      </c>
      <c r="G36" s="4">
        <f t="shared" si="10"/>
        <v>3.261566162109375E-4</v>
      </c>
      <c r="H36" s="4">
        <f t="shared" si="22"/>
        <v>1.8482208251953125E-3</v>
      </c>
      <c r="I36" s="4">
        <f t="shared" si="23"/>
        <v>7.39288330078125E-3</v>
      </c>
      <c r="J36" s="4">
        <f t="shared" si="24"/>
        <v>2.217864990234375E-2</v>
      </c>
      <c r="K36" s="4">
        <f t="shared" si="25"/>
        <v>5.175018310546875E-2</v>
      </c>
      <c r="L36" s="4">
        <f t="shared" si="26"/>
        <v>9.610748291015625E-2</v>
      </c>
      <c r="M36" s="4">
        <f t="shared" si="27"/>
        <v>0.14416122436523438</v>
      </c>
      <c r="N36" s="4">
        <f t="shared" si="28"/>
        <v>0.17619705200195313</v>
      </c>
      <c r="O36" s="4">
        <f t="shared" si="28"/>
        <v>0.17619705200195313</v>
      </c>
      <c r="P36" s="4">
        <f t="shared" si="29"/>
        <v>0.14416122436523438</v>
      </c>
      <c r="Q36" s="4">
        <f t="shared" si="30"/>
        <v>9.610748291015625E-2</v>
      </c>
      <c r="R36" s="4">
        <f t="shared" si="30"/>
        <v>5.175018310546875E-2</v>
      </c>
      <c r="S36" s="4">
        <f t="shared" si="11"/>
        <v>2.217864990234375E-2</v>
      </c>
      <c r="T36" s="4">
        <f t="shared" si="11"/>
        <v>7.39288330078125E-3</v>
      </c>
      <c r="U36" s="4">
        <f t="shared" si="31"/>
        <v>1.8482208251953125E-3</v>
      </c>
      <c r="V36" s="4">
        <f t="shared" si="31"/>
        <v>3.261566162109375E-4</v>
      </c>
      <c r="W36" s="4">
        <f t="shared" si="31"/>
        <v>3.62396240234375E-5</v>
      </c>
      <c r="X36" s="4">
        <f t="shared" si="21"/>
        <v>1.9073486328125E-6</v>
      </c>
      <c r="Y36" s="4">
        <f t="shared" si="21"/>
        <v>0</v>
      </c>
      <c r="Z36" s="4">
        <f t="shared" si="21"/>
        <v>0</v>
      </c>
      <c r="AA36" s="4">
        <f t="shared" si="21"/>
        <v>0</v>
      </c>
      <c r="AB36" s="5">
        <f t="shared" si="21"/>
        <v>0</v>
      </c>
      <c r="AC36" s="4">
        <v>0</v>
      </c>
      <c r="AD36" s="4">
        <v>0</v>
      </c>
      <c r="AE36" s="4">
        <v>0</v>
      </c>
      <c r="AF36" s="4">
        <v>0</v>
      </c>
      <c r="AG36" s="4">
        <v>0</v>
      </c>
      <c r="AH36" s="4">
        <v>0</v>
      </c>
      <c r="AI36" s="4">
        <v>0</v>
      </c>
      <c r="AJ36" s="4">
        <v>0</v>
      </c>
      <c r="AK36" s="4">
        <v>0</v>
      </c>
      <c r="AL36" s="4">
        <v>0</v>
      </c>
      <c r="AM36" s="4">
        <v>0</v>
      </c>
      <c r="AN36" s="4">
        <v>0</v>
      </c>
      <c r="AO36" s="4">
        <v>0</v>
      </c>
      <c r="AP36" s="4">
        <v>0</v>
      </c>
      <c r="AQ36" s="4">
        <v>0</v>
      </c>
      <c r="AR36" s="4">
        <v>0</v>
      </c>
      <c r="AS36" s="20">
        <v>0</v>
      </c>
      <c r="AT36" s="4">
        <v>0</v>
      </c>
      <c r="AU36" s="4">
        <v>0</v>
      </c>
      <c r="AV36" s="4">
        <v>0</v>
      </c>
      <c r="AW36" s="4">
        <v>0</v>
      </c>
      <c r="AX36" s="4">
        <v>0</v>
      </c>
      <c r="AY36" s="4">
        <v>0</v>
      </c>
      <c r="AZ36" s="4">
        <v>0</v>
      </c>
      <c r="BA36" s="4">
        <v>0</v>
      </c>
      <c r="BB36" s="4">
        <v>0</v>
      </c>
      <c r="BC36" s="4">
        <v>0</v>
      </c>
      <c r="BD36" s="4">
        <v>0</v>
      </c>
      <c r="BE36" s="4">
        <v>0</v>
      </c>
      <c r="BF36" s="4">
        <v>0</v>
      </c>
      <c r="BG36" s="4">
        <v>0</v>
      </c>
      <c r="BH36" s="4">
        <v>0</v>
      </c>
      <c r="BI36" s="4">
        <v>0</v>
      </c>
      <c r="BJ36" s="4">
        <v>0</v>
      </c>
      <c r="BK36" s="4">
        <v>0</v>
      </c>
      <c r="BL36" s="4">
        <v>0</v>
      </c>
      <c r="BM36" s="4">
        <v>0</v>
      </c>
      <c r="BN36" s="4">
        <v>0</v>
      </c>
      <c r="BO36" s="4">
        <v>0</v>
      </c>
      <c r="BP36" s="4">
        <v>0</v>
      </c>
      <c r="BQ36" s="4">
        <v>0</v>
      </c>
      <c r="BR36" s="4">
        <v>0</v>
      </c>
      <c r="BS36" s="4">
        <v>0</v>
      </c>
      <c r="BT36" s="4">
        <v>0</v>
      </c>
      <c r="BU36" s="4">
        <v>0</v>
      </c>
      <c r="BV36" s="4">
        <v>0</v>
      </c>
      <c r="BW36" s="4">
        <v>0</v>
      </c>
      <c r="BX36" s="4">
        <v>0</v>
      </c>
      <c r="BY36" s="4">
        <v>0</v>
      </c>
      <c r="BZ36" s="4">
        <v>0</v>
      </c>
      <c r="CA36" s="4">
        <v>0</v>
      </c>
      <c r="CB36" s="4">
        <v>0</v>
      </c>
      <c r="CC36" s="4">
        <v>0</v>
      </c>
      <c r="CD36" s="4">
        <v>0</v>
      </c>
      <c r="CE36" s="4">
        <v>0</v>
      </c>
      <c r="CF36" s="4">
        <v>0</v>
      </c>
      <c r="CG36" s="4">
        <v>0</v>
      </c>
      <c r="CH36" s="4">
        <v>0</v>
      </c>
    </row>
    <row r="37" spans="1:86" x14ac:dyDescent="0.25">
      <c r="A37" s="13">
        <f t="shared" si="0"/>
        <v>0.1784124116152771</v>
      </c>
      <c r="B37" s="2">
        <f t="shared" si="1"/>
        <v>1</v>
      </c>
      <c r="C37" s="4">
        <f t="shared" si="4"/>
        <v>6.5934065934065931</v>
      </c>
      <c r="D37" s="4">
        <v>20</v>
      </c>
      <c r="E37" s="4">
        <f t="shared" si="2"/>
        <v>9.5367431640625E-7</v>
      </c>
      <c r="F37" s="4">
        <f t="shared" si="9"/>
        <v>1.9073486328125E-5</v>
      </c>
      <c r="G37" s="4">
        <f t="shared" si="10"/>
        <v>1.811981201171875E-4</v>
      </c>
      <c r="H37" s="4">
        <f t="shared" si="22"/>
        <v>1.087188720703125E-3</v>
      </c>
      <c r="I37" s="4">
        <f t="shared" si="23"/>
        <v>4.6205520629882813E-3</v>
      </c>
      <c r="J37" s="4">
        <f t="shared" si="24"/>
        <v>1.47857666015625E-2</v>
      </c>
      <c r="K37" s="4">
        <f t="shared" si="25"/>
        <v>3.696441650390625E-2</v>
      </c>
      <c r="L37" s="4">
        <f t="shared" si="26"/>
        <v>7.39288330078125E-2</v>
      </c>
      <c r="M37" s="4">
        <f t="shared" si="27"/>
        <v>0.12013435363769531</v>
      </c>
      <c r="N37" s="4">
        <f t="shared" si="28"/>
        <v>0.16017913818359375</v>
      </c>
      <c r="O37" s="19">
        <f t="shared" si="28"/>
        <v>0.17619705200195313</v>
      </c>
      <c r="P37" s="4">
        <f t="shared" si="29"/>
        <v>0.16017913818359375</v>
      </c>
      <c r="Q37" s="4">
        <f t="shared" si="30"/>
        <v>0.12013435363769531</v>
      </c>
      <c r="R37" s="4">
        <f t="shared" si="30"/>
        <v>7.39288330078125E-2</v>
      </c>
      <c r="S37" s="4">
        <f t="shared" si="11"/>
        <v>3.696441650390625E-2</v>
      </c>
      <c r="T37" s="4">
        <f t="shared" si="11"/>
        <v>1.47857666015625E-2</v>
      </c>
      <c r="U37" s="4">
        <f t="shared" si="31"/>
        <v>4.6205520629882813E-3</v>
      </c>
      <c r="V37" s="4">
        <f t="shared" si="31"/>
        <v>1.087188720703125E-3</v>
      </c>
      <c r="W37" s="4">
        <f t="shared" si="31"/>
        <v>1.811981201171875E-4</v>
      </c>
      <c r="X37" s="4">
        <f t="shared" si="31"/>
        <v>1.9073486328125E-5</v>
      </c>
      <c r="Y37" s="4">
        <f t="shared" si="21"/>
        <v>9.5367431640625E-7</v>
      </c>
      <c r="Z37" s="4">
        <f t="shared" si="21"/>
        <v>0</v>
      </c>
      <c r="AA37" s="4">
        <f t="shared" si="21"/>
        <v>0</v>
      </c>
      <c r="AB37" s="5">
        <f t="shared" si="21"/>
        <v>0</v>
      </c>
      <c r="AC37" s="4">
        <v>0</v>
      </c>
      <c r="AD37" s="4">
        <v>0</v>
      </c>
      <c r="AE37" s="4">
        <v>0</v>
      </c>
      <c r="AF37" s="4">
        <v>0</v>
      </c>
      <c r="AG37" s="4">
        <v>0</v>
      </c>
      <c r="AH37" s="4">
        <v>0</v>
      </c>
      <c r="AI37" s="4">
        <v>0</v>
      </c>
      <c r="AJ37" s="4">
        <v>0</v>
      </c>
      <c r="AK37" s="4">
        <v>0</v>
      </c>
      <c r="AL37" s="4">
        <v>0</v>
      </c>
      <c r="AM37" s="4">
        <v>0</v>
      </c>
      <c r="AN37" s="4">
        <v>0</v>
      </c>
      <c r="AO37" s="4">
        <v>0</v>
      </c>
      <c r="AP37" s="4">
        <v>0</v>
      </c>
      <c r="AQ37" s="4">
        <v>0</v>
      </c>
      <c r="AR37" s="4">
        <v>0</v>
      </c>
      <c r="AS37" s="20">
        <v>0</v>
      </c>
      <c r="AT37" s="4">
        <v>0</v>
      </c>
      <c r="AU37" s="4">
        <v>0</v>
      </c>
      <c r="AV37" s="4">
        <v>0</v>
      </c>
      <c r="AW37" s="4">
        <v>0</v>
      </c>
      <c r="AX37" s="4">
        <v>0</v>
      </c>
      <c r="AY37" s="4">
        <v>0</v>
      </c>
      <c r="AZ37" s="4">
        <v>0</v>
      </c>
      <c r="BA37" s="4">
        <v>0</v>
      </c>
      <c r="BB37" s="4">
        <v>0</v>
      </c>
      <c r="BC37" s="4">
        <v>0</v>
      </c>
      <c r="BD37" s="4">
        <v>0</v>
      </c>
      <c r="BE37" s="4">
        <v>0</v>
      </c>
      <c r="BF37" s="4">
        <v>0</v>
      </c>
      <c r="BG37" s="4">
        <v>0</v>
      </c>
      <c r="BH37" s="4">
        <v>0</v>
      </c>
      <c r="BI37" s="4">
        <v>0</v>
      </c>
      <c r="BJ37" s="4">
        <v>0</v>
      </c>
      <c r="BK37" s="4">
        <v>0</v>
      </c>
      <c r="BL37" s="4">
        <v>0</v>
      </c>
      <c r="BM37" s="4">
        <v>0</v>
      </c>
      <c r="BN37" s="4">
        <v>0</v>
      </c>
      <c r="BO37" s="4">
        <v>0</v>
      </c>
      <c r="BP37" s="4">
        <v>0</v>
      </c>
      <c r="BQ37" s="4">
        <v>0</v>
      </c>
      <c r="BR37" s="4">
        <v>0</v>
      </c>
      <c r="BS37" s="4">
        <v>0</v>
      </c>
      <c r="BT37" s="4">
        <v>0</v>
      </c>
      <c r="BU37" s="4">
        <v>0</v>
      </c>
      <c r="BV37" s="4">
        <v>0</v>
      </c>
      <c r="BW37" s="4">
        <v>0</v>
      </c>
      <c r="BX37" s="4">
        <v>0</v>
      </c>
      <c r="BY37" s="4">
        <v>0</v>
      </c>
      <c r="BZ37" s="4">
        <v>0</v>
      </c>
      <c r="CA37" s="4">
        <v>0</v>
      </c>
      <c r="CB37" s="4">
        <v>0</v>
      </c>
      <c r="CC37" s="4">
        <v>0</v>
      </c>
      <c r="CD37" s="4">
        <v>0</v>
      </c>
      <c r="CE37" s="4">
        <v>0</v>
      </c>
      <c r="CF37" s="4">
        <v>0</v>
      </c>
      <c r="CG37" s="4">
        <v>0</v>
      </c>
      <c r="CH37" s="4">
        <v>0</v>
      </c>
    </row>
    <row r="38" spans="1:86" x14ac:dyDescent="0.25">
      <c r="A38" s="13">
        <f t="shared" si="0"/>
        <v>0.17411268551027265</v>
      </c>
      <c r="B38" s="2">
        <f t="shared" si="1"/>
        <v>1</v>
      </c>
      <c r="C38" s="4">
        <f t="shared" si="4"/>
        <v>6.9230769230769234</v>
      </c>
      <c r="D38" s="4">
        <v>21</v>
      </c>
      <c r="E38" s="4">
        <f t="shared" si="2"/>
        <v>4.76837158203125E-7</v>
      </c>
      <c r="F38" s="4">
        <f t="shared" si="9"/>
        <v>1.0013580322265625E-5</v>
      </c>
      <c r="G38" s="4">
        <f t="shared" si="10"/>
        <v>1.0013580322265625E-4</v>
      </c>
      <c r="H38" s="4">
        <f t="shared" si="22"/>
        <v>6.3419342041015625E-4</v>
      </c>
      <c r="I38" s="4">
        <f t="shared" si="23"/>
        <v>2.8538703918457031E-3</v>
      </c>
      <c r="J38" s="4">
        <f t="shared" si="24"/>
        <v>9.7031593322753906E-3</v>
      </c>
      <c r="K38" s="4">
        <f t="shared" si="25"/>
        <v>2.5875091552734375E-2</v>
      </c>
      <c r="L38" s="4">
        <f t="shared" si="26"/>
        <v>5.5446624755859375E-2</v>
      </c>
      <c r="M38" s="4">
        <f t="shared" si="27"/>
        <v>9.7031593322753906E-2</v>
      </c>
      <c r="N38" s="4">
        <f t="shared" si="28"/>
        <v>0.14015674591064453</v>
      </c>
      <c r="O38" s="4">
        <f t="shared" si="28"/>
        <v>0.16818809509277344</v>
      </c>
      <c r="P38" s="4">
        <f t="shared" si="29"/>
        <v>0.16818809509277344</v>
      </c>
      <c r="Q38" s="4">
        <f t="shared" si="30"/>
        <v>0.14015674591064453</v>
      </c>
      <c r="R38" s="4">
        <f t="shared" si="30"/>
        <v>9.7031593322753906E-2</v>
      </c>
      <c r="S38" s="4">
        <f t="shared" si="11"/>
        <v>5.5446624755859375E-2</v>
      </c>
      <c r="T38" s="4">
        <f t="shared" si="11"/>
        <v>2.5875091552734375E-2</v>
      </c>
      <c r="U38" s="4">
        <f t="shared" si="31"/>
        <v>9.7031593322753906E-3</v>
      </c>
      <c r="V38" s="4">
        <f t="shared" si="31"/>
        <v>2.8538703918457031E-3</v>
      </c>
      <c r="W38" s="4">
        <f t="shared" si="31"/>
        <v>6.3419342041015625E-4</v>
      </c>
      <c r="X38" s="4">
        <f t="shared" si="31"/>
        <v>1.0013580322265625E-4</v>
      </c>
      <c r="Y38" s="4">
        <f t="shared" si="31"/>
        <v>1.0013580322265625E-5</v>
      </c>
      <c r="Z38" s="4">
        <f t="shared" si="21"/>
        <v>4.76837158203125E-7</v>
      </c>
      <c r="AA38" s="4">
        <f t="shared" si="21"/>
        <v>0</v>
      </c>
      <c r="AB38" s="5">
        <f t="shared" si="21"/>
        <v>0</v>
      </c>
      <c r="AC38" s="4">
        <v>0</v>
      </c>
      <c r="AD38" s="4">
        <v>0</v>
      </c>
      <c r="AE38" s="4">
        <v>0</v>
      </c>
      <c r="AF38" s="4">
        <v>0</v>
      </c>
      <c r="AG38" s="4">
        <v>0</v>
      </c>
      <c r="AH38" s="4">
        <v>0</v>
      </c>
      <c r="AI38" s="4">
        <v>0</v>
      </c>
      <c r="AJ38" s="4">
        <v>0</v>
      </c>
      <c r="AK38" s="4">
        <v>0</v>
      </c>
      <c r="AL38" s="4">
        <v>0</v>
      </c>
      <c r="AM38" s="4">
        <v>0</v>
      </c>
      <c r="AN38" s="4">
        <v>0</v>
      </c>
      <c r="AO38" s="4">
        <v>0</v>
      </c>
      <c r="AP38" s="4">
        <v>0</v>
      </c>
      <c r="AQ38" s="4">
        <v>0</v>
      </c>
      <c r="AR38" s="4">
        <v>0</v>
      </c>
      <c r="AS38" s="20">
        <v>0</v>
      </c>
      <c r="AT38" s="4">
        <v>0</v>
      </c>
      <c r="AU38" s="4">
        <v>0</v>
      </c>
      <c r="AV38" s="4">
        <v>0</v>
      </c>
      <c r="AW38" s="4">
        <v>0</v>
      </c>
      <c r="AX38" s="4">
        <v>0</v>
      </c>
      <c r="AY38" s="4">
        <v>0</v>
      </c>
      <c r="AZ38" s="4">
        <v>0</v>
      </c>
      <c r="BA38" s="4">
        <v>0</v>
      </c>
      <c r="BB38" s="4">
        <v>0</v>
      </c>
      <c r="BC38" s="4">
        <v>0</v>
      </c>
      <c r="BD38" s="4">
        <v>0</v>
      </c>
      <c r="BE38" s="4">
        <v>0</v>
      </c>
      <c r="BF38" s="4">
        <v>0</v>
      </c>
      <c r="BG38" s="4">
        <v>0</v>
      </c>
      <c r="BH38" s="4">
        <v>0</v>
      </c>
      <c r="BI38" s="4">
        <v>0</v>
      </c>
      <c r="BJ38" s="4">
        <v>0</v>
      </c>
      <c r="BK38" s="4">
        <v>0</v>
      </c>
      <c r="BL38" s="4">
        <v>0</v>
      </c>
      <c r="BM38" s="4">
        <v>0</v>
      </c>
      <c r="BN38" s="4">
        <v>0</v>
      </c>
      <c r="BO38" s="4">
        <v>0</v>
      </c>
      <c r="BP38" s="4">
        <v>0</v>
      </c>
      <c r="BQ38" s="4">
        <v>0</v>
      </c>
      <c r="BR38" s="4">
        <v>0</v>
      </c>
      <c r="BS38" s="4">
        <v>0</v>
      </c>
      <c r="BT38" s="4">
        <v>0</v>
      </c>
      <c r="BU38" s="4">
        <v>0</v>
      </c>
      <c r="BV38" s="4">
        <v>0</v>
      </c>
      <c r="BW38" s="4">
        <v>0</v>
      </c>
      <c r="BX38" s="4">
        <v>0</v>
      </c>
      <c r="BY38" s="4">
        <v>0</v>
      </c>
      <c r="BZ38" s="4">
        <v>0</v>
      </c>
      <c r="CA38" s="4">
        <v>0</v>
      </c>
      <c r="CB38" s="4">
        <v>0</v>
      </c>
      <c r="CC38" s="4">
        <v>0</v>
      </c>
      <c r="CD38" s="4">
        <v>0</v>
      </c>
      <c r="CE38" s="4">
        <v>0</v>
      </c>
      <c r="CF38" s="4">
        <v>0</v>
      </c>
      <c r="CG38" s="4">
        <v>0</v>
      </c>
      <c r="CH38" s="4">
        <v>0</v>
      </c>
    </row>
    <row r="39" spans="1:86" x14ac:dyDescent="0.25">
      <c r="A39" s="13">
        <f t="shared" si="0"/>
        <v>0.17010955993225252</v>
      </c>
      <c r="B39" s="2">
        <f t="shared" si="1"/>
        <v>1</v>
      </c>
      <c r="C39" s="4">
        <f t="shared" si="4"/>
        <v>7.2527472527472527</v>
      </c>
      <c r="D39" s="4">
        <v>22</v>
      </c>
      <c r="E39" s="4">
        <f t="shared" si="2"/>
        <v>2.384185791015625E-7</v>
      </c>
      <c r="F39" s="4">
        <f t="shared" si="9"/>
        <v>5.245208740234375E-6</v>
      </c>
      <c r="G39" s="4">
        <f t="shared" si="10"/>
        <v>5.5074691772460938E-5</v>
      </c>
      <c r="H39" s="4">
        <f t="shared" si="22"/>
        <v>3.6716461181640625E-4</v>
      </c>
      <c r="I39" s="4">
        <f t="shared" si="23"/>
        <v>1.7440319061279297E-3</v>
      </c>
      <c r="J39" s="4">
        <f t="shared" si="24"/>
        <v>6.2785148620605469E-3</v>
      </c>
      <c r="K39" s="4">
        <f t="shared" si="25"/>
        <v>1.7789125442504883E-2</v>
      </c>
      <c r="L39" s="4">
        <f t="shared" si="26"/>
        <v>4.0660858154296875E-2</v>
      </c>
      <c r="M39" s="4">
        <f t="shared" si="27"/>
        <v>7.6239109039306641E-2</v>
      </c>
      <c r="N39" s="4">
        <f t="shared" si="28"/>
        <v>0.11859416961669922</v>
      </c>
      <c r="O39" s="4">
        <f t="shared" si="28"/>
        <v>0.15417242050170898</v>
      </c>
      <c r="P39" s="19">
        <f t="shared" si="29"/>
        <v>0.16818809509277344</v>
      </c>
      <c r="Q39" s="4">
        <f t="shared" si="30"/>
        <v>0.15417242050170898</v>
      </c>
      <c r="R39" s="4">
        <f t="shared" si="30"/>
        <v>0.11859416961669922</v>
      </c>
      <c r="S39" s="4">
        <f t="shared" si="11"/>
        <v>7.6239109039306641E-2</v>
      </c>
      <c r="T39" s="4">
        <f t="shared" si="11"/>
        <v>4.0660858154296875E-2</v>
      </c>
      <c r="U39" s="4">
        <f t="shared" si="31"/>
        <v>1.7789125442504883E-2</v>
      </c>
      <c r="V39" s="4">
        <f t="shared" si="31"/>
        <v>6.2785148620605469E-3</v>
      </c>
      <c r="W39" s="4">
        <f t="shared" si="31"/>
        <v>1.7440319061279297E-3</v>
      </c>
      <c r="X39" s="4">
        <f t="shared" si="31"/>
        <v>3.6716461181640625E-4</v>
      </c>
      <c r="Y39" s="4">
        <f t="shared" si="31"/>
        <v>5.5074691772460938E-5</v>
      </c>
      <c r="Z39" s="4">
        <f t="shared" si="31"/>
        <v>5.245208740234375E-6</v>
      </c>
      <c r="AA39" s="4">
        <f t="shared" si="21"/>
        <v>2.384185791015625E-7</v>
      </c>
      <c r="AB39" s="5">
        <f t="shared" si="21"/>
        <v>0</v>
      </c>
      <c r="AC39" s="4">
        <v>0</v>
      </c>
      <c r="AD39" s="4">
        <v>0</v>
      </c>
      <c r="AE39" s="4">
        <v>0</v>
      </c>
      <c r="AF39" s="4">
        <v>0</v>
      </c>
      <c r="AG39" s="4">
        <v>0</v>
      </c>
      <c r="AH39" s="4">
        <v>0</v>
      </c>
      <c r="AI39" s="4">
        <v>0</v>
      </c>
      <c r="AJ39" s="4">
        <v>0</v>
      </c>
      <c r="AK39" s="4">
        <v>0</v>
      </c>
      <c r="AL39" s="4">
        <v>0</v>
      </c>
      <c r="AM39" s="4">
        <v>0</v>
      </c>
      <c r="AN39" s="4">
        <v>0</v>
      </c>
      <c r="AO39" s="4">
        <v>0</v>
      </c>
      <c r="AP39" s="4">
        <v>0</v>
      </c>
      <c r="AQ39" s="4">
        <v>0</v>
      </c>
      <c r="AR39" s="4">
        <v>0</v>
      </c>
      <c r="AS39" s="20">
        <v>0</v>
      </c>
      <c r="AT39" s="4">
        <v>0</v>
      </c>
      <c r="AU39" s="4">
        <v>0</v>
      </c>
      <c r="AV39" s="4">
        <v>0</v>
      </c>
      <c r="AW39" s="4">
        <v>0</v>
      </c>
      <c r="AX39" s="4">
        <v>0</v>
      </c>
      <c r="AY39" s="4">
        <v>0</v>
      </c>
      <c r="AZ39" s="4">
        <v>0</v>
      </c>
      <c r="BA39" s="4">
        <v>0</v>
      </c>
      <c r="BB39" s="4">
        <v>0</v>
      </c>
      <c r="BC39" s="4">
        <v>0</v>
      </c>
      <c r="BD39" s="4">
        <v>0</v>
      </c>
      <c r="BE39" s="4">
        <v>0</v>
      </c>
      <c r="BF39" s="4">
        <v>0</v>
      </c>
      <c r="BG39" s="4">
        <v>0</v>
      </c>
      <c r="BH39" s="4">
        <v>0</v>
      </c>
      <c r="BI39" s="4">
        <v>0</v>
      </c>
      <c r="BJ39" s="4">
        <v>0</v>
      </c>
      <c r="BK39" s="4">
        <v>0</v>
      </c>
      <c r="BL39" s="4">
        <v>0</v>
      </c>
      <c r="BM39" s="4">
        <v>0</v>
      </c>
      <c r="BN39" s="4">
        <v>0</v>
      </c>
      <c r="BO39" s="4">
        <v>0</v>
      </c>
      <c r="BP39" s="4">
        <v>0</v>
      </c>
      <c r="BQ39" s="4">
        <v>0</v>
      </c>
      <c r="BR39" s="4">
        <v>0</v>
      </c>
      <c r="BS39" s="4">
        <v>0</v>
      </c>
      <c r="BT39" s="4">
        <v>0</v>
      </c>
      <c r="BU39" s="4">
        <v>0</v>
      </c>
      <c r="BV39" s="4">
        <v>0</v>
      </c>
      <c r="BW39" s="4">
        <v>0</v>
      </c>
      <c r="BX39" s="4">
        <v>0</v>
      </c>
      <c r="BY39" s="4">
        <v>0</v>
      </c>
      <c r="BZ39" s="4">
        <v>0</v>
      </c>
      <c r="CA39" s="4">
        <v>0</v>
      </c>
      <c r="CB39" s="4">
        <v>0</v>
      </c>
      <c r="CC39" s="4">
        <v>0</v>
      </c>
      <c r="CD39" s="4">
        <v>0</v>
      </c>
      <c r="CE39" s="4">
        <v>0</v>
      </c>
      <c r="CF39" s="4">
        <v>0</v>
      </c>
      <c r="CG39" s="4">
        <v>0</v>
      </c>
      <c r="CH39" s="4">
        <v>0</v>
      </c>
    </row>
    <row r="40" spans="1:86" x14ac:dyDescent="0.25">
      <c r="A40" s="13">
        <f t="shared" si="0"/>
        <v>0.16637043168099591</v>
      </c>
      <c r="B40" s="2">
        <f t="shared" si="1"/>
        <v>1</v>
      </c>
      <c r="C40" s="4">
        <f t="shared" si="4"/>
        <v>7.5824175824175821</v>
      </c>
      <c r="D40" s="18">
        <v>23</v>
      </c>
      <c r="E40" s="4">
        <f t="shared" si="2"/>
        <v>1.1920928955078125E-7</v>
      </c>
      <c r="F40" s="4">
        <f t="shared" si="9"/>
        <v>2.7418136596679688E-6</v>
      </c>
      <c r="G40" s="4">
        <f t="shared" si="10"/>
        <v>3.0159950256347656E-5</v>
      </c>
      <c r="H40" s="4">
        <f t="shared" si="22"/>
        <v>2.1111965179443359E-4</v>
      </c>
      <c r="I40" s="4">
        <f t="shared" si="23"/>
        <v>1.055598258972168E-3</v>
      </c>
      <c r="J40" s="4">
        <f t="shared" si="24"/>
        <v>4.0112733840942383E-3</v>
      </c>
      <c r="K40" s="4">
        <f t="shared" si="25"/>
        <v>1.2033820152282715E-2</v>
      </c>
      <c r="L40" s="4">
        <f t="shared" si="26"/>
        <v>2.9224991798400879E-2</v>
      </c>
      <c r="M40" s="4">
        <f t="shared" si="27"/>
        <v>5.8449983596801758E-2</v>
      </c>
      <c r="N40" s="4">
        <f t="shared" si="28"/>
        <v>9.741663932800293E-2</v>
      </c>
      <c r="O40" s="4">
        <f t="shared" si="28"/>
        <v>0.1363832950592041</v>
      </c>
      <c r="P40" s="4">
        <f t="shared" si="29"/>
        <v>0.16118025779724121</v>
      </c>
      <c r="Q40" s="4">
        <f t="shared" si="30"/>
        <v>0.16118025779724121</v>
      </c>
      <c r="R40" s="4">
        <f t="shared" si="30"/>
        <v>0.1363832950592041</v>
      </c>
      <c r="S40" s="4">
        <f t="shared" si="11"/>
        <v>9.741663932800293E-2</v>
      </c>
      <c r="T40" s="4">
        <f t="shared" si="11"/>
        <v>5.8449983596801758E-2</v>
      </c>
      <c r="U40" s="4">
        <f t="shared" si="31"/>
        <v>2.9224991798400879E-2</v>
      </c>
      <c r="V40" s="4">
        <f t="shared" si="31"/>
        <v>1.2033820152282715E-2</v>
      </c>
      <c r="W40" s="4">
        <f t="shared" si="31"/>
        <v>4.0112733840942383E-3</v>
      </c>
      <c r="X40" s="4">
        <f t="shared" si="31"/>
        <v>1.055598258972168E-3</v>
      </c>
      <c r="Y40" s="4">
        <f t="shared" si="31"/>
        <v>2.1111965179443359E-4</v>
      </c>
      <c r="Z40" s="4">
        <f t="shared" si="31"/>
        <v>3.0159950256347656E-5</v>
      </c>
      <c r="AA40" s="4">
        <f t="shared" si="31"/>
        <v>2.7418136596679688E-6</v>
      </c>
      <c r="AB40" s="5">
        <f t="shared" si="21"/>
        <v>1.1920928955078125E-7</v>
      </c>
      <c r="AC40" s="4">
        <f t="shared" si="21"/>
        <v>0</v>
      </c>
      <c r="AD40" s="4">
        <v>0</v>
      </c>
      <c r="AE40" s="4">
        <v>0</v>
      </c>
      <c r="AF40" s="4">
        <v>0</v>
      </c>
      <c r="AG40" s="4">
        <v>0</v>
      </c>
      <c r="AH40" s="4">
        <v>0</v>
      </c>
      <c r="AI40" s="4">
        <v>0</v>
      </c>
      <c r="AJ40" s="4">
        <v>0</v>
      </c>
      <c r="AK40" s="4">
        <v>0</v>
      </c>
      <c r="AL40" s="4">
        <v>0</v>
      </c>
      <c r="AM40" s="4">
        <v>0</v>
      </c>
      <c r="AN40" s="4">
        <v>0</v>
      </c>
      <c r="AO40" s="4">
        <v>0</v>
      </c>
      <c r="AP40" s="4">
        <v>0</v>
      </c>
      <c r="AQ40" s="4">
        <v>0</v>
      </c>
      <c r="AR40" s="4">
        <v>0</v>
      </c>
      <c r="AS40" s="20">
        <v>0</v>
      </c>
      <c r="AT40" s="4">
        <v>0</v>
      </c>
      <c r="AU40" s="4">
        <v>0</v>
      </c>
      <c r="AV40" s="4">
        <v>0</v>
      </c>
      <c r="AW40" s="4">
        <v>0</v>
      </c>
      <c r="AX40" s="4">
        <v>0</v>
      </c>
      <c r="AY40" s="4">
        <v>0</v>
      </c>
      <c r="AZ40" s="4">
        <v>0</v>
      </c>
      <c r="BA40" s="4">
        <v>0</v>
      </c>
      <c r="BB40" s="4">
        <v>0</v>
      </c>
      <c r="BC40" s="4">
        <v>0</v>
      </c>
      <c r="BD40" s="4">
        <v>0</v>
      </c>
      <c r="BE40" s="4">
        <v>0</v>
      </c>
      <c r="BF40" s="4">
        <v>0</v>
      </c>
      <c r="BG40" s="4">
        <v>0</v>
      </c>
      <c r="BH40" s="4">
        <v>0</v>
      </c>
      <c r="BI40" s="4">
        <v>0</v>
      </c>
      <c r="BJ40" s="4">
        <v>0</v>
      </c>
      <c r="BK40" s="4">
        <v>0</v>
      </c>
      <c r="BL40" s="4">
        <v>0</v>
      </c>
      <c r="BM40" s="4">
        <v>0</v>
      </c>
      <c r="BN40" s="4">
        <v>0</v>
      </c>
      <c r="BO40" s="4">
        <v>0</v>
      </c>
      <c r="BP40" s="4">
        <v>0</v>
      </c>
      <c r="BQ40" s="4">
        <v>0</v>
      </c>
      <c r="BR40" s="4">
        <v>0</v>
      </c>
      <c r="BS40" s="4">
        <v>0</v>
      </c>
      <c r="BT40" s="4">
        <v>0</v>
      </c>
      <c r="BU40" s="4">
        <v>0</v>
      </c>
      <c r="BV40" s="4">
        <v>0</v>
      </c>
      <c r="BW40" s="4">
        <v>0</v>
      </c>
      <c r="BX40" s="4">
        <v>0</v>
      </c>
      <c r="BY40" s="4">
        <v>0</v>
      </c>
      <c r="BZ40" s="4">
        <v>0</v>
      </c>
      <c r="CA40" s="4">
        <v>0</v>
      </c>
      <c r="CB40" s="4">
        <v>0</v>
      </c>
      <c r="CC40" s="4">
        <v>0</v>
      </c>
      <c r="CD40" s="4">
        <v>0</v>
      </c>
      <c r="CE40" s="4">
        <v>0</v>
      </c>
      <c r="CF40" s="4">
        <v>0</v>
      </c>
      <c r="CG40" s="4">
        <v>0</v>
      </c>
      <c r="CH40" s="4">
        <v>0</v>
      </c>
    </row>
    <row r="41" spans="1:86" x14ac:dyDescent="0.25">
      <c r="A41" s="13">
        <f t="shared" si="0"/>
        <v>0.16286750396763996</v>
      </c>
      <c r="B41" s="21">
        <f t="shared" si="1"/>
        <v>1</v>
      </c>
      <c r="C41" s="20">
        <f t="shared" si="4"/>
        <v>7.9120879120879124</v>
      </c>
      <c r="D41" s="18">
        <v>24</v>
      </c>
      <c r="E41" s="20">
        <f t="shared" si="2"/>
        <v>5.9604644775390625E-8</v>
      </c>
      <c r="F41" s="20">
        <f t="shared" si="9"/>
        <v>1.430511474609375E-6</v>
      </c>
      <c r="G41" s="20">
        <f t="shared" si="10"/>
        <v>1.6450881958007813E-5</v>
      </c>
      <c r="H41" s="20">
        <f t="shared" si="22"/>
        <v>1.2063980102539063E-4</v>
      </c>
      <c r="I41" s="20">
        <f t="shared" si="23"/>
        <v>6.3335895538330078E-4</v>
      </c>
      <c r="J41" s="20">
        <f t="shared" si="24"/>
        <v>2.5334358215332031E-3</v>
      </c>
      <c r="K41" s="20">
        <f t="shared" si="25"/>
        <v>8.0225467681884766E-3</v>
      </c>
      <c r="L41" s="20">
        <f t="shared" si="26"/>
        <v>2.0629405975341797E-2</v>
      </c>
      <c r="M41" s="20">
        <f t="shared" si="27"/>
        <v>4.3837487697601318E-2</v>
      </c>
      <c r="N41" s="20">
        <f t="shared" si="28"/>
        <v>7.7933311462402344E-2</v>
      </c>
      <c r="O41" s="20">
        <f t="shared" si="28"/>
        <v>0.11689996719360352</v>
      </c>
      <c r="P41" s="20">
        <f t="shared" si="29"/>
        <v>0.14878177642822266</v>
      </c>
      <c r="Q41" s="19">
        <f t="shared" si="30"/>
        <v>0.16118025779724121</v>
      </c>
      <c r="R41" s="20">
        <f t="shared" si="30"/>
        <v>0.14878177642822266</v>
      </c>
      <c r="S41" s="20">
        <f t="shared" si="11"/>
        <v>0.11689996719360352</v>
      </c>
      <c r="T41" s="20">
        <f t="shared" ref="T41:Y97" si="32">S40*$E$6 +T40*$E$6</f>
        <v>7.7933311462402344E-2</v>
      </c>
      <c r="U41" s="20">
        <f t="shared" si="31"/>
        <v>4.3837487697601318E-2</v>
      </c>
      <c r="V41" s="20">
        <f t="shared" si="31"/>
        <v>2.0629405975341797E-2</v>
      </c>
      <c r="W41" s="20">
        <f t="shared" si="31"/>
        <v>8.0225467681884766E-3</v>
      </c>
      <c r="X41" s="20">
        <f t="shared" si="31"/>
        <v>2.5334358215332031E-3</v>
      </c>
      <c r="Y41" s="20">
        <f t="shared" si="31"/>
        <v>6.3335895538330078E-4</v>
      </c>
      <c r="Z41" s="20">
        <f t="shared" si="31"/>
        <v>1.2063980102539063E-4</v>
      </c>
      <c r="AA41" s="20">
        <f t="shared" si="31"/>
        <v>1.6450881958007813E-5</v>
      </c>
      <c r="AB41" s="20">
        <f t="shared" si="31"/>
        <v>1.430511474609375E-6</v>
      </c>
      <c r="AC41" s="20">
        <f t="shared" si="21"/>
        <v>5.9604644775390625E-8</v>
      </c>
      <c r="AD41" s="20">
        <f t="shared" si="21"/>
        <v>0</v>
      </c>
      <c r="AE41" s="20">
        <f t="shared" si="21"/>
        <v>0</v>
      </c>
      <c r="AF41" s="20">
        <v>0</v>
      </c>
      <c r="AG41" s="20">
        <v>0</v>
      </c>
      <c r="AH41" s="20">
        <v>0</v>
      </c>
      <c r="AI41" s="20">
        <v>0</v>
      </c>
      <c r="AJ41" s="20">
        <v>0</v>
      </c>
      <c r="AK41" s="20">
        <v>0</v>
      </c>
      <c r="AL41" s="20">
        <v>0</v>
      </c>
      <c r="AM41" s="20">
        <v>0</v>
      </c>
      <c r="AN41" s="20">
        <v>0</v>
      </c>
      <c r="AO41" s="20">
        <v>0</v>
      </c>
      <c r="AP41" s="20">
        <v>0</v>
      </c>
      <c r="AQ41" s="20">
        <v>0</v>
      </c>
      <c r="AR41" s="20">
        <v>0</v>
      </c>
      <c r="AS41" s="20">
        <v>0</v>
      </c>
      <c r="AT41" s="20">
        <v>0</v>
      </c>
      <c r="AU41" s="20">
        <v>0</v>
      </c>
      <c r="AV41" s="20">
        <v>0</v>
      </c>
      <c r="AW41" s="20">
        <v>0</v>
      </c>
      <c r="AX41" s="20">
        <v>0</v>
      </c>
      <c r="AY41" s="20">
        <v>0</v>
      </c>
      <c r="AZ41" s="20">
        <v>0</v>
      </c>
      <c r="BA41" s="20">
        <v>0</v>
      </c>
      <c r="BB41" s="20">
        <v>0</v>
      </c>
      <c r="BC41" s="20">
        <v>0</v>
      </c>
      <c r="BD41" s="20">
        <v>0</v>
      </c>
      <c r="BE41" s="20">
        <v>0</v>
      </c>
      <c r="BF41" s="20">
        <v>0</v>
      </c>
      <c r="BG41" s="20">
        <v>0</v>
      </c>
      <c r="BH41" s="20">
        <v>0</v>
      </c>
      <c r="BI41" s="20">
        <v>0</v>
      </c>
      <c r="BJ41" s="20">
        <v>0</v>
      </c>
      <c r="BK41" s="20">
        <v>0</v>
      </c>
      <c r="BL41" s="20">
        <v>0</v>
      </c>
      <c r="BM41" s="20">
        <v>0</v>
      </c>
      <c r="BN41" s="20">
        <v>0</v>
      </c>
      <c r="BO41" s="20">
        <v>0</v>
      </c>
      <c r="BP41" s="20">
        <v>0</v>
      </c>
      <c r="BQ41" s="20">
        <v>0</v>
      </c>
      <c r="BR41" s="20">
        <v>0</v>
      </c>
      <c r="BS41" s="20">
        <v>0</v>
      </c>
      <c r="BT41" s="20">
        <v>0</v>
      </c>
      <c r="BU41" s="20">
        <v>0</v>
      </c>
      <c r="BV41" s="20">
        <v>0</v>
      </c>
      <c r="BW41" s="20">
        <v>0</v>
      </c>
      <c r="BX41" s="20">
        <v>0</v>
      </c>
      <c r="BY41" s="20">
        <v>0</v>
      </c>
      <c r="BZ41" s="20">
        <v>0</v>
      </c>
      <c r="CA41" s="20">
        <v>0</v>
      </c>
      <c r="CB41" s="20">
        <v>0</v>
      </c>
      <c r="CC41" s="20">
        <v>0</v>
      </c>
      <c r="CD41" s="20">
        <v>0</v>
      </c>
      <c r="CE41" s="20">
        <v>0</v>
      </c>
      <c r="CF41" s="20">
        <v>0</v>
      </c>
      <c r="CG41" s="20">
        <v>0</v>
      </c>
      <c r="CH41" s="20">
        <v>0</v>
      </c>
    </row>
    <row r="42" spans="1:86" x14ac:dyDescent="0.25">
      <c r="A42" s="13">
        <f t="shared" si="0"/>
        <v>0.15957691216057307</v>
      </c>
      <c r="B42" s="2">
        <f t="shared" si="1"/>
        <v>1</v>
      </c>
      <c r="C42" s="4">
        <f t="shared" si="4"/>
        <v>8.2417582417582409</v>
      </c>
      <c r="D42" s="18">
        <v>25</v>
      </c>
      <c r="E42" s="4">
        <f t="shared" si="2"/>
        <v>2.9802322387695313E-8</v>
      </c>
      <c r="F42" s="4">
        <f t="shared" si="9"/>
        <v>7.4505805969238281E-7</v>
      </c>
      <c r="G42" s="4">
        <f t="shared" si="10"/>
        <v>8.9406967163085938E-6</v>
      </c>
      <c r="H42" s="4">
        <f t="shared" si="22"/>
        <v>6.8545341491699219E-5</v>
      </c>
      <c r="I42" s="4">
        <f t="shared" si="23"/>
        <v>3.769993782043457E-4</v>
      </c>
      <c r="J42" s="4">
        <f t="shared" si="24"/>
        <v>1.583397388458252E-3</v>
      </c>
      <c r="K42" s="4">
        <f t="shared" si="25"/>
        <v>5.2779912948608398E-3</v>
      </c>
      <c r="L42" s="4">
        <f t="shared" si="26"/>
        <v>1.4325976371765137E-2</v>
      </c>
      <c r="M42" s="4">
        <f t="shared" si="27"/>
        <v>3.2233446836471558E-2</v>
      </c>
      <c r="N42" s="4">
        <f t="shared" si="28"/>
        <v>6.0885399580001831E-2</v>
      </c>
      <c r="O42" s="4">
        <f t="shared" si="28"/>
        <v>9.741663932800293E-2</v>
      </c>
      <c r="P42" s="4">
        <f t="shared" si="29"/>
        <v>0.13284087181091309</v>
      </c>
      <c r="Q42" s="4">
        <f t="shared" si="30"/>
        <v>0.15498101711273193</v>
      </c>
      <c r="R42" s="4">
        <f t="shared" si="30"/>
        <v>0.15498101711273193</v>
      </c>
      <c r="S42" s="4">
        <f t="shared" si="30"/>
        <v>0.13284087181091309</v>
      </c>
      <c r="T42" s="4">
        <f t="shared" si="32"/>
        <v>9.741663932800293E-2</v>
      </c>
      <c r="U42" s="4">
        <f t="shared" si="31"/>
        <v>6.0885399580001831E-2</v>
      </c>
      <c r="V42" s="4">
        <f t="shared" si="31"/>
        <v>3.2233446836471558E-2</v>
      </c>
      <c r="W42" s="4">
        <f t="shared" si="31"/>
        <v>1.4325976371765137E-2</v>
      </c>
      <c r="X42" s="4">
        <f t="shared" si="31"/>
        <v>5.2779912948608398E-3</v>
      </c>
      <c r="Y42" s="4">
        <f t="shared" si="31"/>
        <v>1.583397388458252E-3</v>
      </c>
      <c r="Z42" s="4">
        <f t="shared" si="31"/>
        <v>3.769993782043457E-4</v>
      </c>
      <c r="AA42" s="4">
        <f t="shared" si="31"/>
        <v>6.8545341491699219E-5</v>
      </c>
      <c r="AB42" s="5">
        <f t="shared" si="31"/>
        <v>8.9406967163085938E-6</v>
      </c>
      <c r="AC42" s="4">
        <f t="shared" si="31"/>
        <v>7.4505805969238281E-7</v>
      </c>
      <c r="AD42" s="4">
        <f t="shared" si="21"/>
        <v>2.9802322387695313E-8</v>
      </c>
      <c r="AE42" s="4">
        <f t="shared" si="21"/>
        <v>0</v>
      </c>
      <c r="AF42" s="4">
        <v>0</v>
      </c>
      <c r="AG42" s="4">
        <v>0</v>
      </c>
      <c r="AH42" s="4">
        <v>0</v>
      </c>
      <c r="AI42" s="4">
        <v>0</v>
      </c>
      <c r="AJ42" s="4">
        <v>0</v>
      </c>
      <c r="AK42" s="4">
        <v>0</v>
      </c>
      <c r="AL42" s="4">
        <v>0</v>
      </c>
      <c r="AM42" s="4">
        <v>0</v>
      </c>
      <c r="AN42" s="4">
        <v>0</v>
      </c>
      <c r="AO42" s="4">
        <v>0</v>
      </c>
      <c r="AP42" s="4">
        <v>0</v>
      </c>
      <c r="AQ42" s="4">
        <v>0</v>
      </c>
      <c r="AR42" s="4">
        <v>0</v>
      </c>
      <c r="AS42" s="20">
        <v>0</v>
      </c>
      <c r="AT42" s="4">
        <v>0</v>
      </c>
      <c r="AU42" s="4">
        <v>0</v>
      </c>
      <c r="AV42" s="4">
        <v>0</v>
      </c>
      <c r="AW42" s="4">
        <v>0</v>
      </c>
      <c r="AX42" s="4">
        <v>0</v>
      </c>
      <c r="AY42" s="4">
        <v>0</v>
      </c>
      <c r="AZ42" s="4">
        <v>0</v>
      </c>
      <c r="BA42" s="4">
        <v>0</v>
      </c>
      <c r="BB42" s="4">
        <v>0</v>
      </c>
      <c r="BC42" s="4">
        <v>0</v>
      </c>
      <c r="BD42" s="4">
        <v>0</v>
      </c>
      <c r="BE42" s="4">
        <v>0</v>
      </c>
      <c r="BF42" s="4">
        <v>0</v>
      </c>
      <c r="BG42" s="4">
        <v>0</v>
      </c>
      <c r="BH42" s="4">
        <v>0</v>
      </c>
      <c r="BI42" s="4">
        <v>0</v>
      </c>
      <c r="BJ42" s="4">
        <v>0</v>
      </c>
      <c r="BK42" s="4">
        <v>0</v>
      </c>
      <c r="BL42" s="4">
        <v>0</v>
      </c>
      <c r="BM42" s="4">
        <v>0</v>
      </c>
      <c r="BN42" s="4">
        <v>0</v>
      </c>
      <c r="BO42" s="4">
        <v>0</v>
      </c>
      <c r="BP42" s="4">
        <v>0</v>
      </c>
      <c r="BQ42" s="4">
        <v>0</v>
      </c>
      <c r="BR42" s="4">
        <v>0</v>
      </c>
      <c r="BS42" s="4">
        <v>0</v>
      </c>
      <c r="BT42" s="4">
        <v>0</v>
      </c>
      <c r="BU42" s="4">
        <v>0</v>
      </c>
      <c r="BV42" s="4">
        <v>0</v>
      </c>
      <c r="BW42" s="4">
        <v>0</v>
      </c>
      <c r="BX42" s="4">
        <v>0</v>
      </c>
      <c r="BY42" s="4">
        <v>0</v>
      </c>
      <c r="BZ42" s="4">
        <v>0</v>
      </c>
      <c r="CA42" s="4">
        <v>0</v>
      </c>
      <c r="CB42" s="4">
        <v>0</v>
      </c>
      <c r="CC42" s="4">
        <v>0</v>
      </c>
      <c r="CD42" s="4">
        <v>0</v>
      </c>
      <c r="CE42" s="4">
        <v>0</v>
      </c>
      <c r="CF42" s="4">
        <v>0</v>
      </c>
      <c r="CG42" s="4">
        <v>0</v>
      </c>
      <c r="CH42" s="4">
        <v>0</v>
      </c>
    </row>
    <row r="43" spans="1:86" x14ac:dyDescent="0.25">
      <c r="A43" s="13">
        <f t="shared" si="0"/>
        <v>0.15647803635108537</v>
      </c>
      <c r="B43" s="2">
        <f t="shared" si="1"/>
        <v>1</v>
      </c>
      <c r="C43" s="4">
        <f t="shared" si="4"/>
        <v>8.5714285714285712</v>
      </c>
      <c r="D43" s="18">
        <v>26</v>
      </c>
      <c r="E43" s="4">
        <f t="shared" si="2"/>
        <v>1.4901161193847656E-8</v>
      </c>
      <c r="F43" s="4">
        <f t="shared" si="9"/>
        <v>3.8743019104003906E-7</v>
      </c>
      <c r="G43" s="4">
        <f t="shared" si="10"/>
        <v>4.8428773880004883E-6</v>
      </c>
      <c r="H43" s="4">
        <f t="shared" si="22"/>
        <v>3.8743019104003906E-5</v>
      </c>
      <c r="I43" s="4">
        <f t="shared" si="23"/>
        <v>2.2277235984802246E-4</v>
      </c>
      <c r="J43" s="4">
        <f t="shared" si="24"/>
        <v>9.8019838333129883E-4</v>
      </c>
      <c r="K43" s="4">
        <f t="shared" si="25"/>
        <v>3.4306943416595459E-3</v>
      </c>
      <c r="L43" s="4">
        <f t="shared" si="26"/>
        <v>9.8019838333129883E-3</v>
      </c>
      <c r="M43" s="4">
        <f t="shared" si="27"/>
        <v>2.3279711604118347E-2</v>
      </c>
      <c r="N43" s="4">
        <f t="shared" si="28"/>
        <v>4.6559423208236694E-2</v>
      </c>
      <c r="O43" s="4">
        <f t="shared" si="28"/>
        <v>7.915101945400238E-2</v>
      </c>
      <c r="P43" s="4">
        <f t="shared" si="29"/>
        <v>0.11512875556945801</v>
      </c>
      <c r="Q43" s="4">
        <f t="shared" si="30"/>
        <v>0.14391094446182251</v>
      </c>
      <c r="R43" s="19">
        <f t="shared" si="30"/>
        <v>0.15498101711273193</v>
      </c>
      <c r="S43" s="4">
        <f t="shared" si="30"/>
        <v>0.14391094446182251</v>
      </c>
      <c r="T43" s="4">
        <f t="shared" si="32"/>
        <v>0.11512875556945801</v>
      </c>
      <c r="U43" s="4">
        <f t="shared" si="31"/>
        <v>7.915101945400238E-2</v>
      </c>
      <c r="V43" s="4">
        <f t="shared" si="31"/>
        <v>4.6559423208236694E-2</v>
      </c>
      <c r="W43" s="4">
        <f t="shared" si="31"/>
        <v>2.3279711604118347E-2</v>
      </c>
      <c r="X43" s="4">
        <f t="shared" si="31"/>
        <v>9.8019838333129883E-3</v>
      </c>
      <c r="Y43" s="4">
        <f t="shared" si="31"/>
        <v>3.4306943416595459E-3</v>
      </c>
      <c r="Z43" s="4">
        <f t="shared" si="31"/>
        <v>9.8019838333129883E-4</v>
      </c>
      <c r="AA43" s="4">
        <f t="shared" si="31"/>
        <v>2.2277235984802246E-4</v>
      </c>
      <c r="AB43" s="5">
        <f t="shared" si="31"/>
        <v>3.8743019104003906E-5</v>
      </c>
      <c r="AC43" s="4">
        <f t="shared" si="31"/>
        <v>4.8428773880004883E-6</v>
      </c>
      <c r="AD43" s="4">
        <f t="shared" si="31"/>
        <v>3.8743019104003906E-7</v>
      </c>
      <c r="AE43" s="4">
        <f t="shared" si="21"/>
        <v>1.4901161193847656E-8</v>
      </c>
      <c r="AF43" s="4">
        <f t="shared" si="21"/>
        <v>0</v>
      </c>
      <c r="AG43" s="4">
        <f t="shared" si="21"/>
        <v>0</v>
      </c>
      <c r="AH43" s="4">
        <f t="shared" si="21"/>
        <v>0</v>
      </c>
      <c r="AI43" s="4">
        <f t="shared" si="21"/>
        <v>0</v>
      </c>
      <c r="AJ43" s="4">
        <f t="shared" ref="AJ43:AS48" si="33">AI42*$E$6</f>
        <v>0</v>
      </c>
      <c r="AK43" s="4">
        <f t="shared" si="33"/>
        <v>0</v>
      </c>
      <c r="AL43" s="4">
        <f t="shared" si="33"/>
        <v>0</v>
      </c>
      <c r="AM43" s="4">
        <f t="shared" si="33"/>
        <v>0</v>
      </c>
      <c r="AN43" s="4">
        <f t="shared" si="33"/>
        <v>0</v>
      </c>
      <c r="AO43" s="4">
        <f t="shared" si="33"/>
        <v>0</v>
      </c>
      <c r="AP43" s="4">
        <f t="shared" si="33"/>
        <v>0</v>
      </c>
      <c r="AQ43" s="4">
        <f t="shared" si="33"/>
        <v>0</v>
      </c>
      <c r="AR43" s="4">
        <f t="shared" si="33"/>
        <v>0</v>
      </c>
      <c r="AS43" s="20">
        <f t="shared" si="33"/>
        <v>0</v>
      </c>
      <c r="AT43" s="4">
        <f>AS42*$E$6</f>
        <v>0</v>
      </c>
      <c r="AU43" s="4">
        <f>AT42*$E$6</f>
        <v>0</v>
      </c>
      <c r="AV43" s="4">
        <f t="shared" ref="AV43:BC48" si="34">AU42*$E$6</f>
        <v>0</v>
      </c>
      <c r="AW43" s="4">
        <f t="shared" si="34"/>
        <v>0</v>
      </c>
      <c r="AX43" s="4">
        <f t="shared" si="34"/>
        <v>0</v>
      </c>
      <c r="AY43" s="4">
        <f t="shared" si="34"/>
        <v>0</v>
      </c>
      <c r="AZ43" s="4">
        <f t="shared" si="34"/>
        <v>0</v>
      </c>
      <c r="BA43" s="4">
        <f t="shared" si="34"/>
        <v>0</v>
      </c>
      <c r="BB43" s="4">
        <f t="shared" si="34"/>
        <v>0</v>
      </c>
      <c r="BC43" s="4">
        <f t="shared" si="34"/>
        <v>0</v>
      </c>
      <c r="BD43" s="4">
        <f t="shared" ref="BD43:BM48" si="35">BC42*$E$6</f>
        <v>0</v>
      </c>
      <c r="BE43" s="4">
        <f t="shared" si="35"/>
        <v>0</v>
      </c>
      <c r="BF43" s="4">
        <f t="shared" si="35"/>
        <v>0</v>
      </c>
      <c r="BG43" s="4">
        <f t="shared" si="35"/>
        <v>0</v>
      </c>
      <c r="BH43" s="4">
        <f t="shared" si="35"/>
        <v>0</v>
      </c>
      <c r="BI43" s="4">
        <f t="shared" si="35"/>
        <v>0</v>
      </c>
      <c r="BJ43" s="4">
        <f t="shared" si="35"/>
        <v>0</v>
      </c>
      <c r="BK43" s="4">
        <f t="shared" si="35"/>
        <v>0</v>
      </c>
      <c r="BL43" s="4">
        <f t="shared" si="35"/>
        <v>0</v>
      </c>
      <c r="BM43" s="4">
        <f t="shared" si="35"/>
        <v>0</v>
      </c>
      <c r="BN43" s="4">
        <f t="shared" ref="BN43:BW48" si="36">BM42*$E$6</f>
        <v>0</v>
      </c>
      <c r="BO43" s="4">
        <f t="shared" si="36"/>
        <v>0</v>
      </c>
      <c r="BP43" s="4">
        <f t="shared" si="36"/>
        <v>0</v>
      </c>
      <c r="BQ43" s="4">
        <f t="shared" si="36"/>
        <v>0</v>
      </c>
      <c r="BR43" s="4">
        <f t="shared" si="36"/>
        <v>0</v>
      </c>
      <c r="BS43" s="4">
        <f t="shared" si="36"/>
        <v>0</v>
      </c>
      <c r="BT43" s="4">
        <f t="shared" si="36"/>
        <v>0</v>
      </c>
      <c r="BU43" s="4">
        <f t="shared" si="36"/>
        <v>0</v>
      </c>
      <c r="BV43" s="4">
        <f t="shared" si="36"/>
        <v>0</v>
      </c>
      <c r="BW43" s="4">
        <f t="shared" si="36"/>
        <v>0</v>
      </c>
      <c r="BX43" s="4">
        <f t="shared" ref="BX43:CF48" si="37">BW42*$E$6</f>
        <v>0</v>
      </c>
      <c r="BY43" s="4">
        <f t="shared" si="37"/>
        <v>0</v>
      </c>
      <c r="BZ43" s="4">
        <f t="shared" si="37"/>
        <v>0</v>
      </c>
      <c r="CA43" s="4">
        <f t="shared" si="37"/>
        <v>0</v>
      </c>
      <c r="CB43" s="4">
        <f t="shared" si="37"/>
        <v>0</v>
      </c>
      <c r="CC43" s="4">
        <f t="shared" si="37"/>
        <v>0</v>
      </c>
      <c r="CD43" s="4">
        <f t="shared" si="37"/>
        <v>0</v>
      </c>
      <c r="CE43" s="4">
        <f t="shared" si="37"/>
        <v>0</v>
      </c>
      <c r="CF43" s="4">
        <f t="shared" si="37"/>
        <v>0</v>
      </c>
      <c r="CG43" s="4">
        <v>0</v>
      </c>
      <c r="CH43" s="4">
        <v>0</v>
      </c>
    </row>
    <row r="44" spans="1:86" x14ac:dyDescent="0.25">
      <c r="A44" s="13">
        <f t="shared" si="0"/>
        <v>0.15355295532059357</v>
      </c>
      <c r="B44" s="2">
        <f t="shared" si="1"/>
        <v>1</v>
      </c>
      <c r="C44" s="4">
        <f t="shared" si="4"/>
        <v>8.9010989010989015</v>
      </c>
      <c r="D44" s="18">
        <v>27</v>
      </c>
      <c r="E44" s="4">
        <f t="shared" si="2"/>
        <v>7.4505805969238281E-9</v>
      </c>
      <c r="F44" s="4">
        <f t="shared" si="9"/>
        <v>2.0116567611694336E-7</v>
      </c>
      <c r="G44" s="4">
        <f t="shared" si="10"/>
        <v>2.6151537895202637E-6</v>
      </c>
      <c r="H44" s="4">
        <f t="shared" si="22"/>
        <v>2.1792948246002197E-5</v>
      </c>
      <c r="I44" s="4">
        <f t="shared" si="23"/>
        <v>1.3075768947601318E-4</v>
      </c>
      <c r="J44" s="4">
        <f t="shared" si="24"/>
        <v>6.0148537158966064E-4</v>
      </c>
      <c r="K44" s="4">
        <f t="shared" si="25"/>
        <v>2.2054463624954224E-3</v>
      </c>
      <c r="L44" s="4">
        <f t="shared" si="26"/>
        <v>6.6163390874862671E-3</v>
      </c>
      <c r="M44" s="4">
        <f t="shared" si="27"/>
        <v>1.6540847718715668E-2</v>
      </c>
      <c r="N44" s="4">
        <f t="shared" si="28"/>
        <v>3.4919567406177521E-2</v>
      </c>
      <c r="O44" s="4">
        <f t="shared" si="28"/>
        <v>6.2855221331119537E-2</v>
      </c>
      <c r="P44" s="4">
        <f t="shared" si="29"/>
        <v>9.7139887511730194E-2</v>
      </c>
      <c r="Q44" s="4">
        <f t="shared" si="30"/>
        <v>0.12951985001564026</v>
      </c>
      <c r="R44" s="4">
        <f t="shared" si="30"/>
        <v>0.14944598078727722</v>
      </c>
      <c r="S44" s="4">
        <f t="shared" si="30"/>
        <v>0.14944598078727722</v>
      </c>
      <c r="T44" s="4">
        <f t="shared" si="32"/>
        <v>0.12951985001564026</v>
      </c>
      <c r="U44" s="4">
        <f t="shared" si="31"/>
        <v>9.7139887511730194E-2</v>
      </c>
      <c r="V44" s="4">
        <f t="shared" si="31"/>
        <v>6.2855221331119537E-2</v>
      </c>
      <c r="W44" s="4">
        <f t="shared" si="31"/>
        <v>3.4919567406177521E-2</v>
      </c>
      <c r="X44" s="4">
        <f t="shared" si="31"/>
        <v>1.6540847718715668E-2</v>
      </c>
      <c r="Y44" s="4">
        <f t="shared" si="31"/>
        <v>6.6163390874862671E-3</v>
      </c>
      <c r="Z44" s="4">
        <f t="shared" si="31"/>
        <v>2.2054463624954224E-3</v>
      </c>
      <c r="AA44" s="4">
        <f t="shared" si="31"/>
        <v>6.0148537158966064E-4</v>
      </c>
      <c r="AB44" s="5">
        <f t="shared" si="31"/>
        <v>1.3075768947601318E-4</v>
      </c>
      <c r="AC44" s="4">
        <f t="shared" si="31"/>
        <v>2.1792948246002197E-5</v>
      </c>
      <c r="AD44" s="4">
        <f t="shared" si="31"/>
        <v>2.6151537895202637E-6</v>
      </c>
      <c r="AE44" s="4">
        <f t="shared" si="31"/>
        <v>2.0116567611694336E-7</v>
      </c>
      <c r="AF44" s="4">
        <f t="shared" si="21"/>
        <v>7.4505805969238281E-9</v>
      </c>
      <c r="AG44" s="4">
        <f t="shared" si="21"/>
        <v>0</v>
      </c>
      <c r="AH44" s="4">
        <f t="shared" si="21"/>
        <v>0</v>
      </c>
      <c r="AI44" s="4">
        <f t="shared" si="21"/>
        <v>0</v>
      </c>
      <c r="AJ44" s="4">
        <f t="shared" si="33"/>
        <v>0</v>
      </c>
      <c r="AK44" s="4">
        <f t="shared" si="33"/>
        <v>0</v>
      </c>
      <c r="AL44" s="4">
        <f t="shared" si="33"/>
        <v>0</v>
      </c>
      <c r="AM44" s="4">
        <f t="shared" si="33"/>
        <v>0</v>
      </c>
      <c r="AN44" s="4">
        <f t="shared" si="33"/>
        <v>0</v>
      </c>
      <c r="AO44" s="4">
        <f t="shared" si="33"/>
        <v>0</v>
      </c>
      <c r="AP44" s="4">
        <f t="shared" si="33"/>
        <v>0</v>
      </c>
      <c r="AQ44" s="4">
        <f t="shared" si="33"/>
        <v>0</v>
      </c>
      <c r="AR44" s="4">
        <f t="shared" si="33"/>
        <v>0</v>
      </c>
      <c r="AS44" s="20">
        <f t="shared" si="33"/>
        <v>0</v>
      </c>
      <c r="AT44" s="4">
        <f>AS43*$E$6</f>
        <v>0</v>
      </c>
      <c r="AU44" s="4">
        <f>AT43*$E$6</f>
        <v>0</v>
      </c>
      <c r="AV44" s="4">
        <f t="shared" si="34"/>
        <v>0</v>
      </c>
      <c r="AW44" s="4">
        <f t="shared" si="34"/>
        <v>0</v>
      </c>
      <c r="AX44" s="4">
        <f t="shared" si="34"/>
        <v>0</v>
      </c>
      <c r="AY44" s="4">
        <f t="shared" si="34"/>
        <v>0</v>
      </c>
      <c r="AZ44" s="4">
        <f t="shared" si="34"/>
        <v>0</v>
      </c>
      <c r="BA44" s="4">
        <f t="shared" si="34"/>
        <v>0</v>
      </c>
      <c r="BB44" s="4">
        <f t="shared" si="34"/>
        <v>0</v>
      </c>
      <c r="BC44" s="4">
        <f t="shared" si="34"/>
        <v>0</v>
      </c>
      <c r="BD44" s="4">
        <f t="shared" si="35"/>
        <v>0</v>
      </c>
      <c r="BE44" s="4">
        <f t="shared" si="35"/>
        <v>0</v>
      </c>
      <c r="BF44" s="4">
        <f t="shared" si="35"/>
        <v>0</v>
      </c>
      <c r="BG44" s="4">
        <f t="shared" si="35"/>
        <v>0</v>
      </c>
      <c r="BH44" s="4">
        <f t="shared" si="35"/>
        <v>0</v>
      </c>
      <c r="BI44" s="4">
        <f t="shared" si="35"/>
        <v>0</v>
      </c>
      <c r="BJ44" s="4">
        <f t="shared" si="35"/>
        <v>0</v>
      </c>
      <c r="BK44" s="4">
        <f t="shared" si="35"/>
        <v>0</v>
      </c>
      <c r="BL44" s="4">
        <f t="shared" si="35"/>
        <v>0</v>
      </c>
      <c r="BM44" s="4">
        <f t="shared" si="35"/>
        <v>0</v>
      </c>
      <c r="BN44" s="4">
        <f t="shared" si="36"/>
        <v>0</v>
      </c>
      <c r="BO44" s="4">
        <f t="shared" si="36"/>
        <v>0</v>
      </c>
      <c r="BP44" s="4">
        <f t="shared" si="36"/>
        <v>0</v>
      </c>
      <c r="BQ44" s="4">
        <f t="shared" si="36"/>
        <v>0</v>
      </c>
      <c r="BR44" s="4">
        <f t="shared" si="36"/>
        <v>0</v>
      </c>
      <c r="BS44" s="4">
        <f t="shared" si="36"/>
        <v>0</v>
      </c>
      <c r="BT44" s="4">
        <f t="shared" si="36"/>
        <v>0</v>
      </c>
      <c r="BU44" s="4">
        <f t="shared" si="36"/>
        <v>0</v>
      </c>
      <c r="BV44" s="4">
        <f t="shared" si="36"/>
        <v>0</v>
      </c>
      <c r="BW44" s="4">
        <f t="shared" si="36"/>
        <v>0</v>
      </c>
      <c r="BX44" s="4">
        <f t="shared" si="37"/>
        <v>0</v>
      </c>
      <c r="BY44" s="4">
        <f t="shared" si="37"/>
        <v>0</v>
      </c>
      <c r="BZ44" s="4">
        <f t="shared" si="37"/>
        <v>0</v>
      </c>
      <c r="CA44" s="4">
        <f t="shared" si="37"/>
        <v>0</v>
      </c>
      <c r="CB44" s="4">
        <f t="shared" si="37"/>
        <v>0</v>
      </c>
      <c r="CC44" s="4">
        <f t="shared" si="37"/>
        <v>0</v>
      </c>
      <c r="CD44" s="4">
        <f t="shared" si="37"/>
        <v>0</v>
      </c>
      <c r="CE44" s="4">
        <f t="shared" si="37"/>
        <v>0</v>
      </c>
      <c r="CF44" s="4">
        <f t="shared" si="37"/>
        <v>0</v>
      </c>
      <c r="CG44" s="4">
        <f t="shared" ref="CG44:CH51" si="38">CF43*$E$6</f>
        <v>0</v>
      </c>
      <c r="CH44" s="4">
        <f t="shared" si="38"/>
        <v>0</v>
      </c>
    </row>
    <row r="45" spans="1:86" x14ac:dyDescent="0.25">
      <c r="A45" s="13">
        <f t="shared" si="0"/>
        <v>0.15078600877302686</v>
      </c>
      <c r="B45" s="2">
        <f t="shared" si="1"/>
        <v>1</v>
      </c>
      <c r="C45" s="4">
        <f t="shared" si="4"/>
        <v>9.2307692307692299</v>
      </c>
      <c r="D45" s="18">
        <v>28</v>
      </c>
      <c r="E45" s="4">
        <f t="shared" si="2"/>
        <v>3.7252902984619141E-9</v>
      </c>
      <c r="F45" s="4">
        <f t="shared" si="9"/>
        <v>1.0430812835693359E-7</v>
      </c>
      <c r="G45" s="4">
        <f t="shared" si="10"/>
        <v>1.4081597328186035E-6</v>
      </c>
      <c r="H45" s="4">
        <f t="shared" si="22"/>
        <v>1.220405101776123E-5</v>
      </c>
      <c r="I45" s="4">
        <f t="shared" si="23"/>
        <v>7.627531886100769E-5</v>
      </c>
      <c r="J45" s="4">
        <f t="shared" si="24"/>
        <v>3.6612153053283691E-4</v>
      </c>
      <c r="K45" s="4">
        <f t="shared" si="25"/>
        <v>1.4034658670425415E-3</v>
      </c>
      <c r="L45" s="4">
        <f t="shared" si="26"/>
        <v>4.4108927249908447E-3</v>
      </c>
      <c r="M45" s="4">
        <f t="shared" si="27"/>
        <v>1.1578593403100967E-2</v>
      </c>
      <c r="N45" s="4">
        <f t="shared" si="28"/>
        <v>2.5730207562446594E-2</v>
      </c>
      <c r="O45" s="4">
        <f t="shared" si="28"/>
        <v>4.8887394368648529E-2</v>
      </c>
      <c r="P45" s="4">
        <f t="shared" si="29"/>
        <v>7.9997554421424866E-2</v>
      </c>
      <c r="Q45" s="4">
        <f t="shared" si="30"/>
        <v>0.11332986876368523</v>
      </c>
      <c r="R45" s="4">
        <f t="shared" si="30"/>
        <v>0.13948291540145874</v>
      </c>
      <c r="S45" s="19">
        <f t="shared" si="30"/>
        <v>0.14944598078727722</v>
      </c>
      <c r="T45" s="4">
        <f t="shared" si="32"/>
        <v>0.13948291540145874</v>
      </c>
      <c r="U45" s="4">
        <f t="shared" si="31"/>
        <v>0.11332986876368523</v>
      </c>
      <c r="V45" s="4">
        <f t="shared" si="31"/>
        <v>7.9997554421424866E-2</v>
      </c>
      <c r="W45" s="4">
        <f t="shared" si="31"/>
        <v>4.8887394368648529E-2</v>
      </c>
      <c r="X45" s="4">
        <f t="shared" si="31"/>
        <v>2.5730207562446594E-2</v>
      </c>
      <c r="Y45" s="4">
        <f t="shared" si="31"/>
        <v>1.1578593403100967E-2</v>
      </c>
      <c r="Z45" s="4">
        <f t="shared" si="31"/>
        <v>4.4108927249908447E-3</v>
      </c>
      <c r="AA45" s="4">
        <f t="shared" si="31"/>
        <v>1.4034658670425415E-3</v>
      </c>
      <c r="AB45" s="5">
        <f t="shared" si="31"/>
        <v>3.6612153053283691E-4</v>
      </c>
      <c r="AC45" s="4">
        <f t="shared" si="31"/>
        <v>7.627531886100769E-5</v>
      </c>
      <c r="AD45" s="4">
        <f t="shared" si="31"/>
        <v>1.220405101776123E-5</v>
      </c>
      <c r="AE45" s="4">
        <f t="shared" si="31"/>
        <v>1.4081597328186035E-6</v>
      </c>
      <c r="AF45" s="4">
        <f t="shared" si="31"/>
        <v>1.0430812835693359E-7</v>
      </c>
      <c r="AG45" s="4">
        <f t="shared" si="21"/>
        <v>3.7252902984619141E-9</v>
      </c>
      <c r="AH45" s="4">
        <f t="shared" si="21"/>
        <v>0</v>
      </c>
      <c r="AI45" s="4">
        <f t="shared" si="21"/>
        <v>0</v>
      </c>
      <c r="AJ45" s="4">
        <f t="shared" si="33"/>
        <v>0</v>
      </c>
      <c r="AK45" s="4">
        <f t="shared" si="33"/>
        <v>0</v>
      </c>
      <c r="AL45" s="4">
        <f t="shared" si="33"/>
        <v>0</v>
      </c>
      <c r="AM45" s="4">
        <f t="shared" si="33"/>
        <v>0</v>
      </c>
      <c r="AN45" s="4">
        <f t="shared" si="33"/>
        <v>0</v>
      </c>
      <c r="AO45" s="4">
        <f t="shared" si="33"/>
        <v>0</v>
      </c>
      <c r="AP45" s="4">
        <f t="shared" si="33"/>
        <v>0</v>
      </c>
      <c r="AQ45" s="4">
        <f t="shared" si="33"/>
        <v>0</v>
      </c>
      <c r="AR45" s="4">
        <f t="shared" si="33"/>
        <v>0</v>
      </c>
      <c r="AS45" s="20">
        <f t="shared" si="33"/>
        <v>0</v>
      </c>
      <c r="AT45" s="4">
        <f>AS44*$E$6</f>
        <v>0</v>
      </c>
      <c r="AU45" s="4">
        <f>AT44*$E$6</f>
        <v>0</v>
      </c>
      <c r="AV45" s="4">
        <f t="shared" si="34"/>
        <v>0</v>
      </c>
      <c r="AW45" s="4">
        <f t="shared" si="34"/>
        <v>0</v>
      </c>
      <c r="AX45" s="4">
        <f t="shared" si="34"/>
        <v>0</v>
      </c>
      <c r="AY45" s="4">
        <f t="shared" si="34"/>
        <v>0</v>
      </c>
      <c r="AZ45" s="4">
        <f t="shared" si="34"/>
        <v>0</v>
      </c>
      <c r="BA45" s="4">
        <f t="shared" si="34"/>
        <v>0</v>
      </c>
      <c r="BB45" s="4">
        <f t="shared" si="34"/>
        <v>0</v>
      </c>
      <c r="BC45" s="4">
        <f t="shared" si="34"/>
        <v>0</v>
      </c>
      <c r="BD45" s="4">
        <f t="shared" si="35"/>
        <v>0</v>
      </c>
      <c r="BE45" s="4">
        <f t="shared" si="35"/>
        <v>0</v>
      </c>
      <c r="BF45" s="4">
        <f t="shared" si="35"/>
        <v>0</v>
      </c>
      <c r="BG45" s="4">
        <f t="shared" si="35"/>
        <v>0</v>
      </c>
      <c r="BH45" s="4">
        <f t="shared" si="35"/>
        <v>0</v>
      </c>
      <c r="BI45" s="4">
        <f t="shared" si="35"/>
        <v>0</v>
      </c>
      <c r="BJ45" s="4">
        <f t="shared" si="35"/>
        <v>0</v>
      </c>
      <c r="BK45" s="4">
        <f t="shared" si="35"/>
        <v>0</v>
      </c>
      <c r="BL45" s="4">
        <f t="shared" si="35"/>
        <v>0</v>
      </c>
      <c r="BM45" s="4">
        <f t="shared" si="35"/>
        <v>0</v>
      </c>
      <c r="BN45" s="4">
        <f t="shared" si="36"/>
        <v>0</v>
      </c>
      <c r="BO45" s="4">
        <f t="shared" si="36"/>
        <v>0</v>
      </c>
      <c r="BP45" s="4">
        <f t="shared" si="36"/>
        <v>0</v>
      </c>
      <c r="BQ45" s="4">
        <f t="shared" si="36"/>
        <v>0</v>
      </c>
      <c r="BR45" s="4">
        <f t="shared" si="36"/>
        <v>0</v>
      </c>
      <c r="BS45" s="4">
        <f t="shared" si="36"/>
        <v>0</v>
      </c>
      <c r="BT45" s="4">
        <f t="shared" si="36"/>
        <v>0</v>
      </c>
      <c r="BU45" s="4">
        <f t="shared" si="36"/>
        <v>0</v>
      </c>
      <c r="BV45" s="4">
        <f t="shared" si="36"/>
        <v>0</v>
      </c>
      <c r="BW45" s="4">
        <f t="shared" si="36"/>
        <v>0</v>
      </c>
      <c r="BX45" s="4">
        <f t="shared" si="37"/>
        <v>0</v>
      </c>
      <c r="BY45" s="4">
        <f t="shared" si="37"/>
        <v>0</v>
      </c>
      <c r="BZ45" s="4">
        <f t="shared" si="37"/>
        <v>0</v>
      </c>
      <c r="CA45" s="4">
        <f t="shared" si="37"/>
        <v>0</v>
      </c>
      <c r="CB45" s="4">
        <f t="shared" si="37"/>
        <v>0</v>
      </c>
      <c r="CC45" s="4">
        <f t="shared" si="37"/>
        <v>0</v>
      </c>
      <c r="CD45" s="4">
        <f t="shared" si="37"/>
        <v>0</v>
      </c>
      <c r="CE45" s="4">
        <f t="shared" si="37"/>
        <v>0</v>
      </c>
      <c r="CF45" s="4">
        <f t="shared" si="37"/>
        <v>0</v>
      </c>
      <c r="CG45" s="4">
        <f t="shared" si="38"/>
        <v>0</v>
      </c>
      <c r="CH45" s="4">
        <f t="shared" si="38"/>
        <v>0</v>
      </c>
    </row>
    <row r="46" spans="1:86" x14ac:dyDescent="0.25">
      <c r="A46" s="13">
        <f t="shared" si="0"/>
        <v>0.1481634433445366</v>
      </c>
      <c r="B46" s="2">
        <f t="shared" si="1"/>
        <v>1</v>
      </c>
      <c r="C46" s="4">
        <f t="shared" si="4"/>
        <v>9.5604395604395602</v>
      </c>
      <c r="D46" s="18">
        <v>29</v>
      </c>
      <c r="E46" s="4">
        <f t="shared" si="2"/>
        <v>1.862645149230957E-9</v>
      </c>
      <c r="F46" s="4">
        <f t="shared" si="9"/>
        <v>5.4016709327697754E-8</v>
      </c>
      <c r="G46" s="4">
        <f t="shared" si="10"/>
        <v>7.5623393058776855E-7</v>
      </c>
      <c r="H46" s="4">
        <f t="shared" si="22"/>
        <v>6.806105375289917E-6</v>
      </c>
      <c r="I46" s="4">
        <f t="shared" si="23"/>
        <v>4.423968493938446E-5</v>
      </c>
      <c r="J46" s="4">
        <f t="shared" si="24"/>
        <v>2.211984246969223E-4</v>
      </c>
      <c r="K46" s="4">
        <f t="shared" si="25"/>
        <v>8.8479369878768921E-4</v>
      </c>
      <c r="L46" s="4">
        <f t="shared" si="26"/>
        <v>2.9071792960166931E-3</v>
      </c>
      <c r="M46" s="4">
        <f t="shared" si="27"/>
        <v>7.9947430640459061E-3</v>
      </c>
      <c r="N46" s="4">
        <f t="shared" si="28"/>
        <v>1.8654400482773781E-2</v>
      </c>
      <c r="O46" s="4">
        <f t="shared" si="28"/>
        <v>3.7308800965547562E-2</v>
      </c>
      <c r="P46" s="4">
        <f t="shared" si="29"/>
        <v>6.4442474395036697E-2</v>
      </c>
      <c r="Q46" s="4">
        <f t="shared" si="30"/>
        <v>9.6663711592555046E-2</v>
      </c>
      <c r="R46" s="4">
        <f t="shared" si="30"/>
        <v>0.12640639208257198</v>
      </c>
      <c r="S46" s="4">
        <f t="shared" si="30"/>
        <v>0.14446444809436798</v>
      </c>
      <c r="T46" s="4">
        <f t="shared" si="32"/>
        <v>0.14446444809436798</v>
      </c>
      <c r="U46" s="4">
        <f t="shared" si="31"/>
        <v>0.12640639208257198</v>
      </c>
      <c r="V46" s="4">
        <f t="shared" si="31"/>
        <v>9.6663711592555046E-2</v>
      </c>
      <c r="W46" s="4">
        <f t="shared" si="31"/>
        <v>6.4442474395036697E-2</v>
      </c>
      <c r="X46" s="4">
        <f t="shared" si="31"/>
        <v>3.7308800965547562E-2</v>
      </c>
      <c r="Y46" s="4">
        <f t="shared" si="31"/>
        <v>1.8654400482773781E-2</v>
      </c>
      <c r="Z46" s="4">
        <f t="shared" si="31"/>
        <v>7.9947430640459061E-3</v>
      </c>
      <c r="AA46" s="4">
        <f t="shared" si="31"/>
        <v>2.9071792960166931E-3</v>
      </c>
      <c r="AB46" s="5">
        <f t="shared" si="31"/>
        <v>8.8479369878768921E-4</v>
      </c>
      <c r="AC46" s="4">
        <f t="shared" si="31"/>
        <v>2.211984246969223E-4</v>
      </c>
      <c r="AD46" s="4">
        <f t="shared" si="31"/>
        <v>4.423968493938446E-5</v>
      </c>
      <c r="AE46" s="4">
        <f t="shared" si="31"/>
        <v>6.806105375289917E-6</v>
      </c>
      <c r="AF46" s="4">
        <f t="shared" si="31"/>
        <v>7.5623393058776855E-7</v>
      </c>
      <c r="AG46" s="4">
        <f t="shared" si="31"/>
        <v>5.4016709327697754E-8</v>
      </c>
      <c r="AH46" s="4">
        <f t="shared" si="21"/>
        <v>1.862645149230957E-9</v>
      </c>
      <c r="AI46" s="4">
        <f t="shared" si="21"/>
        <v>0</v>
      </c>
      <c r="AJ46" s="4">
        <f t="shared" si="33"/>
        <v>0</v>
      </c>
      <c r="AK46" s="4">
        <f t="shared" si="33"/>
        <v>0</v>
      </c>
      <c r="AL46" s="4">
        <f t="shared" si="33"/>
        <v>0</v>
      </c>
      <c r="AM46" s="4">
        <f t="shared" si="33"/>
        <v>0</v>
      </c>
      <c r="AN46" s="4">
        <f t="shared" si="33"/>
        <v>0</v>
      </c>
      <c r="AO46" s="4">
        <f t="shared" si="33"/>
        <v>0</v>
      </c>
      <c r="AP46" s="4">
        <f t="shared" si="33"/>
        <v>0</v>
      </c>
      <c r="AQ46" s="4">
        <f t="shared" si="33"/>
        <v>0</v>
      </c>
      <c r="AR46" s="4">
        <f t="shared" si="33"/>
        <v>0</v>
      </c>
      <c r="AS46" s="20">
        <f t="shared" si="33"/>
        <v>0</v>
      </c>
      <c r="AT46" s="4">
        <f>AS45*$E$6</f>
        <v>0</v>
      </c>
      <c r="AU46" s="4">
        <f>AT45*$E$6</f>
        <v>0</v>
      </c>
      <c r="AV46" s="4">
        <f t="shared" si="34"/>
        <v>0</v>
      </c>
      <c r="AW46" s="4">
        <f t="shared" si="34"/>
        <v>0</v>
      </c>
      <c r="AX46" s="4">
        <f t="shared" si="34"/>
        <v>0</v>
      </c>
      <c r="AY46" s="4">
        <f t="shared" si="34"/>
        <v>0</v>
      </c>
      <c r="AZ46" s="4">
        <f t="shared" si="34"/>
        <v>0</v>
      </c>
      <c r="BA46" s="4">
        <f t="shared" si="34"/>
        <v>0</v>
      </c>
      <c r="BB46" s="4">
        <f t="shared" si="34"/>
        <v>0</v>
      </c>
      <c r="BC46" s="4">
        <f t="shared" si="34"/>
        <v>0</v>
      </c>
      <c r="BD46" s="4">
        <f t="shared" si="35"/>
        <v>0</v>
      </c>
      <c r="BE46" s="4">
        <f t="shared" si="35"/>
        <v>0</v>
      </c>
      <c r="BF46" s="4">
        <f t="shared" si="35"/>
        <v>0</v>
      </c>
      <c r="BG46" s="4">
        <f t="shared" si="35"/>
        <v>0</v>
      </c>
      <c r="BH46" s="4">
        <f t="shared" si="35"/>
        <v>0</v>
      </c>
      <c r="BI46" s="4">
        <f t="shared" si="35"/>
        <v>0</v>
      </c>
      <c r="BJ46" s="4">
        <f t="shared" si="35"/>
        <v>0</v>
      </c>
      <c r="BK46" s="4">
        <f t="shared" si="35"/>
        <v>0</v>
      </c>
      <c r="BL46" s="4">
        <f t="shared" si="35"/>
        <v>0</v>
      </c>
      <c r="BM46" s="4">
        <f t="shared" si="35"/>
        <v>0</v>
      </c>
      <c r="BN46" s="4">
        <f t="shared" si="36"/>
        <v>0</v>
      </c>
      <c r="BO46" s="4">
        <f t="shared" si="36"/>
        <v>0</v>
      </c>
      <c r="BP46" s="4">
        <f t="shared" si="36"/>
        <v>0</v>
      </c>
      <c r="BQ46" s="4">
        <f t="shared" si="36"/>
        <v>0</v>
      </c>
      <c r="BR46" s="4">
        <f t="shared" si="36"/>
        <v>0</v>
      </c>
      <c r="BS46" s="4">
        <f t="shared" si="36"/>
        <v>0</v>
      </c>
      <c r="BT46" s="4">
        <f t="shared" si="36"/>
        <v>0</v>
      </c>
      <c r="BU46" s="4">
        <f t="shared" si="36"/>
        <v>0</v>
      </c>
      <c r="BV46" s="4">
        <f t="shared" si="36"/>
        <v>0</v>
      </c>
      <c r="BW46" s="4">
        <f t="shared" si="36"/>
        <v>0</v>
      </c>
      <c r="BX46" s="4">
        <f t="shared" si="37"/>
        <v>0</v>
      </c>
      <c r="BY46" s="4">
        <f t="shared" si="37"/>
        <v>0</v>
      </c>
      <c r="BZ46" s="4">
        <f t="shared" si="37"/>
        <v>0</v>
      </c>
      <c r="CA46" s="4">
        <f t="shared" si="37"/>
        <v>0</v>
      </c>
      <c r="CB46" s="4">
        <f t="shared" si="37"/>
        <v>0</v>
      </c>
      <c r="CC46" s="4">
        <f t="shared" si="37"/>
        <v>0</v>
      </c>
      <c r="CD46" s="4">
        <f t="shared" si="37"/>
        <v>0</v>
      </c>
      <c r="CE46" s="4">
        <f t="shared" si="37"/>
        <v>0</v>
      </c>
      <c r="CF46" s="4">
        <f t="shared" si="37"/>
        <v>0</v>
      </c>
      <c r="CG46" s="4">
        <f t="shared" si="38"/>
        <v>0</v>
      </c>
      <c r="CH46" s="4">
        <f t="shared" si="38"/>
        <v>0</v>
      </c>
    </row>
    <row r="47" spans="1:86" x14ac:dyDescent="0.25">
      <c r="A47" s="13">
        <f t="shared" si="0"/>
        <v>0.14567312407894389</v>
      </c>
      <c r="B47" s="2">
        <f t="shared" si="1"/>
        <v>1</v>
      </c>
      <c r="C47" s="4">
        <f t="shared" si="4"/>
        <v>9.8901098901098905</v>
      </c>
      <c r="D47" s="18">
        <v>30</v>
      </c>
      <c r="E47" s="4">
        <f t="shared" si="2"/>
        <v>9.3132257461547852E-10</v>
      </c>
      <c r="F47" s="4">
        <f t="shared" si="9"/>
        <v>2.7939677238464355E-8</v>
      </c>
      <c r="G47" s="4">
        <f t="shared" si="10"/>
        <v>4.0512531995773315E-7</v>
      </c>
      <c r="H47" s="4">
        <f t="shared" si="22"/>
        <v>3.7811696529388428E-6</v>
      </c>
      <c r="I47" s="4">
        <f t="shared" si="23"/>
        <v>2.5522895157337189E-5</v>
      </c>
      <c r="J47" s="4">
        <f t="shared" si="24"/>
        <v>1.3271905481815338E-4</v>
      </c>
      <c r="K47" s="4">
        <f t="shared" si="25"/>
        <v>5.5299606174230576E-4</v>
      </c>
      <c r="L47" s="4">
        <f t="shared" si="26"/>
        <v>1.8959864974021912E-3</v>
      </c>
      <c r="M47" s="4">
        <f t="shared" si="27"/>
        <v>5.4509611800312996E-3</v>
      </c>
      <c r="N47" s="4">
        <f t="shared" si="28"/>
        <v>1.3324571773409843E-2</v>
      </c>
      <c r="O47" s="4">
        <f t="shared" si="28"/>
        <v>2.7981600724160671E-2</v>
      </c>
      <c r="P47" s="4">
        <f t="shared" si="29"/>
        <v>5.087563768029213E-2</v>
      </c>
      <c r="Q47" s="4">
        <f t="shared" si="30"/>
        <v>8.0553092993795872E-2</v>
      </c>
      <c r="R47" s="4">
        <f t="shared" si="30"/>
        <v>0.11153505183756351</v>
      </c>
      <c r="S47" s="4">
        <f t="shared" si="30"/>
        <v>0.13543542008846998</v>
      </c>
      <c r="T47" s="19">
        <f t="shared" si="32"/>
        <v>0.14446444809436798</v>
      </c>
      <c r="U47" s="4">
        <f t="shared" si="31"/>
        <v>0.13543542008846998</v>
      </c>
      <c r="V47" s="4">
        <f t="shared" si="31"/>
        <v>0.11153505183756351</v>
      </c>
      <c r="W47" s="4">
        <f t="shared" si="31"/>
        <v>8.0553092993795872E-2</v>
      </c>
      <c r="X47" s="4">
        <f t="shared" si="31"/>
        <v>5.087563768029213E-2</v>
      </c>
      <c r="Y47" s="4">
        <f t="shared" si="31"/>
        <v>2.7981600724160671E-2</v>
      </c>
      <c r="Z47" s="4">
        <f t="shared" si="31"/>
        <v>1.3324571773409843E-2</v>
      </c>
      <c r="AA47" s="4">
        <f t="shared" si="31"/>
        <v>5.4509611800312996E-3</v>
      </c>
      <c r="AB47" s="5">
        <f t="shared" si="31"/>
        <v>1.8959864974021912E-3</v>
      </c>
      <c r="AC47" s="4">
        <f t="shared" si="31"/>
        <v>5.5299606174230576E-4</v>
      </c>
      <c r="AD47" s="4">
        <f t="shared" si="31"/>
        <v>1.3271905481815338E-4</v>
      </c>
      <c r="AE47" s="4">
        <f t="shared" si="31"/>
        <v>2.5522895157337189E-5</v>
      </c>
      <c r="AF47" s="4">
        <f t="shared" si="31"/>
        <v>3.7811696529388428E-6</v>
      </c>
      <c r="AG47" s="4">
        <f t="shared" si="31"/>
        <v>4.0512531995773315E-7</v>
      </c>
      <c r="AH47" s="4">
        <f t="shared" si="31"/>
        <v>2.7939677238464355E-8</v>
      </c>
      <c r="AI47" s="4">
        <f t="shared" ref="AI47" si="39">AH46*$E$6</f>
        <v>9.3132257461547852E-10</v>
      </c>
      <c r="AJ47" s="4">
        <f t="shared" si="33"/>
        <v>0</v>
      </c>
      <c r="AK47" s="4">
        <f t="shared" si="33"/>
        <v>0</v>
      </c>
      <c r="AL47" s="4">
        <f t="shared" si="33"/>
        <v>0</v>
      </c>
      <c r="AM47" s="4">
        <f t="shared" si="33"/>
        <v>0</v>
      </c>
      <c r="AN47" s="4">
        <f t="shared" si="33"/>
        <v>0</v>
      </c>
      <c r="AO47" s="4">
        <f t="shared" si="33"/>
        <v>0</v>
      </c>
      <c r="AP47" s="4">
        <f t="shared" si="33"/>
        <v>0</v>
      </c>
      <c r="AQ47" s="4">
        <f t="shared" si="33"/>
        <v>0</v>
      </c>
      <c r="AR47" s="4">
        <f t="shared" si="33"/>
        <v>0</v>
      </c>
      <c r="AS47" s="20">
        <f t="shared" si="33"/>
        <v>0</v>
      </c>
      <c r="AT47" s="4">
        <f>AS46*$E$6</f>
        <v>0</v>
      </c>
      <c r="AU47" s="4">
        <f>AT46*$E$6</f>
        <v>0</v>
      </c>
      <c r="AV47" s="4">
        <f t="shared" si="34"/>
        <v>0</v>
      </c>
      <c r="AW47" s="4">
        <f t="shared" si="34"/>
        <v>0</v>
      </c>
      <c r="AX47" s="4">
        <f t="shared" si="34"/>
        <v>0</v>
      </c>
      <c r="AY47" s="4">
        <f t="shared" si="34"/>
        <v>0</v>
      </c>
      <c r="AZ47" s="4">
        <f t="shared" si="34"/>
        <v>0</v>
      </c>
      <c r="BA47" s="4">
        <f t="shared" si="34"/>
        <v>0</v>
      </c>
      <c r="BB47" s="4">
        <f t="shared" si="34"/>
        <v>0</v>
      </c>
      <c r="BC47" s="4">
        <f t="shared" si="34"/>
        <v>0</v>
      </c>
      <c r="BD47" s="4">
        <f t="shared" si="35"/>
        <v>0</v>
      </c>
      <c r="BE47" s="4">
        <f t="shared" si="35"/>
        <v>0</v>
      </c>
      <c r="BF47" s="4">
        <f t="shared" si="35"/>
        <v>0</v>
      </c>
      <c r="BG47" s="4">
        <f t="shared" si="35"/>
        <v>0</v>
      </c>
      <c r="BH47" s="4">
        <f t="shared" si="35"/>
        <v>0</v>
      </c>
      <c r="BI47" s="4">
        <f t="shared" si="35"/>
        <v>0</v>
      </c>
      <c r="BJ47" s="4">
        <f t="shared" si="35"/>
        <v>0</v>
      </c>
      <c r="BK47" s="4">
        <f t="shared" si="35"/>
        <v>0</v>
      </c>
      <c r="BL47" s="4">
        <f t="shared" si="35"/>
        <v>0</v>
      </c>
      <c r="BM47" s="4">
        <f t="shared" si="35"/>
        <v>0</v>
      </c>
      <c r="BN47" s="4">
        <f t="shared" si="36"/>
        <v>0</v>
      </c>
      <c r="BO47" s="4">
        <f t="shared" si="36"/>
        <v>0</v>
      </c>
      <c r="BP47" s="4">
        <f t="shared" si="36"/>
        <v>0</v>
      </c>
      <c r="BQ47" s="4">
        <f t="shared" si="36"/>
        <v>0</v>
      </c>
      <c r="BR47" s="4">
        <f t="shared" si="36"/>
        <v>0</v>
      </c>
      <c r="BS47" s="4">
        <f t="shared" si="36"/>
        <v>0</v>
      </c>
      <c r="BT47" s="4">
        <f t="shared" si="36"/>
        <v>0</v>
      </c>
      <c r="BU47" s="4">
        <f t="shared" si="36"/>
        <v>0</v>
      </c>
      <c r="BV47" s="4">
        <f t="shared" si="36"/>
        <v>0</v>
      </c>
      <c r="BW47" s="4">
        <f t="shared" si="36"/>
        <v>0</v>
      </c>
      <c r="BX47" s="4">
        <f t="shared" si="37"/>
        <v>0</v>
      </c>
      <c r="BY47" s="4">
        <f t="shared" si="37"/>
        <v>0</v>
      </c>
      <c r="BZ47" s="4">
        <f t="shared" si="37"/>
        <v>0</v>
      </c>
      <c r="CA47" s="4">
        <f t="shared" si="37"/>
        <v>0</v>
      </c>
      <c r="CB47" s="4">
        <f t="shared" si="37"/>
        <v>0</v>
      </c>
      <c r="CC47" s="4">
        <f t="shared" si="37"/>
        <v>0</v>
      </c>
      <c r="CD47" s="4">
        <f t="shared" si="37"/>
        <v>0</v>
      </c>
      <c r="CE47" s="4">
        <f t="shared" si="37"/>
        <v>0</v>
      </c>
      <c r="CF47" s="4">
        <f t="shared" si="37"/>
        <v>0</v>
      </c>
      <c r="CG47" s="4">
        <f t="shared" si="38"/>
        <v>0</v>
      </c>
      <c r="CH47" s="4">
        <f t="shared" si="38"/>
        <v>0</v>
      </c>
    </row>
    <row r="48" spans="1:86" x14ac:dyDescent="0.25">
      <c r="A48" s="13">
        <f t="shared" si="0"/>
        <v>0.14330429752549928</v>
      </c>
      <c r="B48" s="2">
        <f t="shared" si="1"/>
        <v>1</v>
      </c>
      <c r="C48" s="4">
        <f t="shared" si="4"/>
        <v>10.219780219780219</v>
      </c>
      <c r="D48" s="18">
        <v>31</v>
      </c>
      <c r="E48" s="4">
        <f t="shared" si="2"/>
        <v>4.6566128730773926E-10</v>
      </c>
      <c r="F48" s="4">
        <f t="shared" si="9"/>
        <v>1.4435499906539917E-8</v>
      </c>
      <c r="G48" s="4">
        <f t="shared" si="10"/>
        <v>2.1653249859809875E-7</v>
      </c>
      <c r="H48" s="4">
        <f t="shared" si="22"/>
        <v>2.093147486448288E-6</v>
      </c>
      <c r="I48" s="4">
        <f t="shared" si="23"/>
        <v>1.4652032405138016E-5</v>
      </c>
      <c r="J48" s="4">
        <f t="shared" si="24"/>
        <v>7.9120974987745285E-5</v>
      </c>
      <c r="K48" s="4">
        <f t="shared" si="25"/>
        <v>3.4285755828022957E-4</v>
      </c>
      <c r="L48" s="4">
        <f t="shared" si="26"/>
        <v>1.2244912795722485E-3</v>
      </c>
      <c r="M48" s="4">
        <f t="shared" si="27"/>
        <v>3.6734738387167454E-3</v>
      </c>
      <c r="N48" s="4">
        <f t="shared" si="28"/>
        <v>9.3877664767205715E-3</v>
      </c>
      <c r="O48" s="4">
        <f t="shared" si="28"/>
        <v>2.0653086248785257E-2</v>
      </c>
      <c r="P48" s="4">
        <f t="shared" si="29"/>
        <v>3.94286192022264E-2</v>
      </c>
      <c r="Q48" s="4">
        <f t="shared" si="30"/>
        <v>6.5714365337044001E-2</v>
      </c>
      <c r="R48" s="4">
        <f t="shared" si="30"/>
        <v>9.6044072415679693E-2</v>
      </c>
      <c r="S48" s="4">
        <f t="shared" si="30"/>
        <v>0.12348523596301675</v>
      </c>
      <c r="T48" s="4">
        <f t="shared" si="32"/>
        <v>0.13994993409141898</v>
      </c>
      <c r="U48" s="4">
        <f t="shared" si="31"/>
        <v>0.13994993409141898</v>
      </c>
      <c r="V48" s="4">
        <f t="shared" si="31"/>
        <v>0.12348523596301675</v>
      </c>
      <c r="W48" s="4">
        <f t="shared" si="31"/>
        <v>9.6044072415679693E-2</v>
      </c>
      <c r="X48" s="4">
        <f t="shared" si="31"/>
        <v>6.5714365337044001E-2</v>
      </c>
      <c r="Y48" s="4">
        <f t="shared" si="31"/>
        <v>3.94286192022264E-2</v>
      </c>
      <c r="Z48" s="4">
        <f t="shared" si="31"/>
        <v>2.0653086248785257E-2</v>
      </c>
      <c r="AA48" s="4">
        <f t="shared" si="31"/>
        <v>9.3877664767205715E-3</v>
      </c>
      <c r="AB48" s="5">
        <f t="shared" si="31"/>
        <v>3.6734738387167454E-3</v>
      </c>
      <c r="AC48" s="4">
        <f t="shared" si="31"/>
        <v>1.2244912795722485E-3</v>
      </c>
      <c r="AD48" s="4">
        <f t="shared" si="31"/>
        <v>3.4285755828022957E-4</v>
      </c>
      <c r="AE48" s="4">
        <f t="shared" si="31"/>
        <v>7.9120974987745285E-5</v>
      </c>
      <c r="AF48" s="4">
        <f t="shared" si="31"/>
        <v>1.4652032405138016E-5</v>
      </c>
      <c r="AG48" s="4">
        <f t="shared" si="31"/>
        <v>2.093147486448288E-6</v>
      </c>
      <c r="AH48" s="4">
        <f t="shared" si="31"/>
        <v>2.1653249859809875E-7</v>
      </c>
      <c r="AI48" s="4">
        <f t="shared" si="31"/>
        <v>1.4435499906539917E-8</v>
      </c>
      <c r="AJ48" s="4">
        <f t="shared" si="33"/>
        <v>4.6566128730773926E-10</v>
      </c>
      <c r="AK48" s="4">
        <f t="shared" si="33"/>
        <v>0</v>
      </c>
      <c r="AL48" s="4">
        <f t="shared" si="33"/>
        <v>0</v>
      </c>
      <c r="AM48" s="4">
        <f t="shared" si="33"/>
        <v>0</v>
      </c>
      <c r="AN48" s="4">
        <f t="shared" si="33"/>
        <v>0</v>
      </c>
      <c r="AO48" s="4">
        <f t="shared" si="33"/>
        <v>0</v>
      </c>
      <c r="AP48" s="4">
        <f t="shared" si="33"/>
        <v>0</v>
      </c>
      <c r="AQ48" s="4">
        <f t="shared" si="33"/>
        <v>0</v>
      </c>
      <c r="AR48" s="4">
        <f t="shared" si="33"/>
        <v>0</v>
      </c>
      <c r="AS48" s="20">
        <f t="shared" si="33"/>
        <v>0</v>
      </c>
      <c r="AT48" s="4">
        <f>AS47*$E$6</f>
        <v>0</v>
      </c>
      <c r="AU48" s="4">
        <f>AT47*$E$6</f>
        <v>0</v>
      </c>
      <c r="AV48" s="4">
        <f t="shared" si="34"/>
        <v>0</v>
      </c>
      <c r="AW48" s="4">
        <f t="shared" si="34"/>
        <v>0</v>
      </c>
      <c r="AX48" s="4">
        <f t="shared" si="34"/>
        <v>0</v>
      </c>
      <c r="AY48" s="4">
        <f t="shared" si="34"/>
        <v>0</v>
      </c>
      <c r="AZ48" s="4">
        <f t="shared" si="34"/>
        <v>0</v>
      </c>
      <c r="BA48" s="4">
        <f t="shared" si="34"/>
        <v>0</v>
      </c>
      <c r="BB48" s="4">
        <f t="shared" si="34"/>
        <v>0</v>
      </c>
      <c r="BC48" s="4">
        <f t="shared" si="34"/>
        <v>0</v>
      </c>
      <c r="BD48" s="4">
        <f t="shared" si="35"/>
        <v>0</v>
      </c>
      <c r="BE48" s="4">
        <f t="shared" si="35"/>
        <v>0</v>
      </c>
      <c r="BF48" s="4">
        <f t="shared" si="35"/>
        <v>0</v>
      </c>
      <c r="BG48" s="4">
        <f t="shared" si="35"/>
        <v>0</v>
      </c>
      <c r="BH48" s="4">
        <f t="shared" si="35"/>
        <v>0</v>
      </c>
      <c r="BI48" s="4">
        <f t="shared" si="35"/>
        <v>0</v>
      </c>
      <c r="BJ48" s="4">
        <f t="shared" si="35"/>
        <v>0</v>
      </c>
      <c r="BK48" s="4">
        <f t="shared" si="35"/>
        <v>0</v>
      </c>
      <c r="BL48" s="4">
        <f t="shared" si="35"/>
        <v>0</v>
      </c>
      <c r="BM48" s="4">
        <f t="shared" si="35"/>
        <v>0</v>
      </c>
      <c r="BN48" s="4">
        <f t="shared" si="36"/>
        <v>0</v>
      </c>
      <c r="BO48" s="4">
        <f t="shared" si="36"/>
        <v>0</v>
      </c>
      <c r="BP48" s="4">
        <f t="shared" si="36"/>
        <v>0</v>
      </c>
      <c r="BQ48" s="4">
        <f t="shared" si="36"/>
        <v>0</v>
      </c>
      <c r="BR48" s="4">
        <f t="shared" si="36"/>
        <v>0</v>
      </c>
      <c r="BS48" s="4">
        <f t="shared" si="36"/>
        <v>0</v>
      </c>
      <c r="BT48" s="4">
        <f t="shared" si="36"/>
        <v>0</v>
      </c>
      <c r="BU48" s="4">
        <f t="shared" si="36"/>
        <v>0</v>
      </c>
      <c r="BV48" s="4">
        <f t="shared" si="36"/>
        <v>0</v>
      </c>
      <c r="BW48" s="4">
        <f t="shared" si="36"/>
        <v>0</v>
      </c>
      <c r="BX48" s="4">
        <f t="shared" si="37"/>
        <v>0</v>
      </c>
      <c r="BY48" s="4">
        <f t="shared" si="37"/>
        <v>0</v>
      </c>
      <c r="BZ48" s="4">
        <f t="shared" si="37"/>
        <v>0</v>
      </c>
      <c r="CA48" s="4">
        <f t="shared" si="37"/>
        <v>0</v>
      </c>
      <c r="CB48" s="4">
        <f t="shared" si="37"/>
        <v>0</v>
      </c>
      <c r="CC48" s="4">
        <f t="shared" si="37"/>
        <v>0</v>
      </c>
      <c r="CD48" s="4">
        <f t="shared" si="37"/>
        <v>0</v>
      </c>
      <c r="CE48" s="4">
        <f t="shared" si="37"/>
        <v>0</v>
      </c>
      <c r="CF48" s="4">
        <f t="shared" si="37"/>
        <v>0</v>
      </c>
      <c r="CG48" s="4">
        <f t="shared" si="38"/>
        <v>0</v>
      </c>
      <c r="CH48" s="4">
        <f t="shared" si="38"/>
        <v>0</v>
      </c>
    </row>
    <row r="49" spans="1:86" x14ac:dyDescent="0.25">
      <c r="A49" s="13">
        <f t="shared" si="0"/>
        <v>0.14104739588693907</v>
      </c>
      <c r="B49" s="2">
        <f t="shared" si="1"/>
        <v>1</v>
      </c>
      <c r="C49" s="4">
        <f t="shared" si="4"/>
        <v>10.549450549450549</v>
      </c>
      <c r="D49" s="18">
        <v>32</v>
      </c>
      <c r="E49" s="4">
        <f t="shared" si="2"/>
        <v>2.3283064365386963E-10</v>
      </c>
      <c r="F49" s="4">
        <f t="shared" si="9"/>
        <v>7.4505805969238281E-9</v>
      </c>
      <c r="G49" s="4">
        <f t="shared" si="10"/>
        <v>1.1548399925231934E-7</v>
      </c>
      <c r="H49" s="4">
        <f t="shared" si="22"/>
        <v>1.1548399925231934E-6</v>
      </c>
      <c r="I49" s="4">
        <f t="shared" si="23"/>
        <v>8.3725899457931519E-6</v>
      </c>
      <c r="J49" s="4">
        <f t="shared" si="24"/>
        <v>4.688650369644165E-5</v>
      </c>
      <c r="K49" s="4">
        <f t="shared" si="25"/>
        <v>2.1098926663398743E-4</v>
      </c>
      <c r="L49" s="4">
        <f t="shared" si="26"/>
        <v>7.8367441892623901E-4</v>
      </c>
      <c r="M49" s="4">
        <f t="shared" si="27"/>
        <v>2.4489825591444969E-3</v>
      </c>
      <c r="N49" s="4">
        <f t="shared" si="28"/>
        <v>6.5306201577186584E-3</v>
      </c>
      <c r="O49" s="4">
        <f t="shared" si="28"/>
        <v>1.5020426362752914E-2</v>
      </c>
      <c r="P49" s="4">
        <f t="shared" si="29"/>
        <v>3.0040852725505829E-2</v>
      </c>
      <c r="Q49" s="4">
        <f t="shared" si="30"/>
        <v>5.2571492269635201E-2</v>
      </c>
      <c r="R49" s="4">
        <f t="shared" si="30"/>
        <v>8.0879218876361847E-2</v>
      </c>
      <c r="S49" s="4">
        <f t="shared" si="30"/>
        <v>0.10976465418934822</v>
      </c>
      <c r="T49" s="4">
        <f t="shared" si="32"/>
        <v>0.13171758502721786</v>
      </c>
      <c r="U49" s="19">
        <f t="shared" si="31"/>
        <v>0.13994993409141898</v>
      </c>
      <c r="V49" s="4">
        <f t="shared" si="31"/>
        <v>0.13171758502721786</v>
      </c>
      <c r="W49" s="4">
        <f t="shared" si="31"/>
        <v>0.10976465418934822</v>
      </c>
      <c r="X49" s="4">
        <f t="shared" si="31"/>
        <v>8.0879218876361847E-2</v>
      </c>
      <c r="Y49" s="4">
        <f t="shared" si="31"/>
        <v>5.2571492269635201E-2</v>
      </c>
      <c r="Z49" s="4">
        <f t="shared" si="31"/>
        <v>3.0040852725505829E-2</v>
      </c>
      <c r="AA49" s="4">
        <f t="shared" si="31"/>
        <v>1.5020426362752914E-2</v>
      </c>
      <c r="AB49" s="5">
        <f t="shared" si="31"/>
        <v>6.5306201577186584E-3</v>
      </c>
      <c r="AC49" s="4">
        <f t="shared" si="31"/>
        <v>2.4489825591444969E-3</v>
      </c>
      <c r="AD49" s="4">
        <f t="shared" si="31"/>
        <v>7.8367441892623901E-4</v>
      </c>
      <c r="AE49" s="4">
        <f t="shared" si="31"/>
        <v>2.1098926663398743E-4</v>
      </c>
      <c r="AF49" s="4">
        <f t="shared" si="31"/>
        <v>4.688650369644165E-5</v>
      </c>
      <c r="AG49" s="4">
        <f t="shared" si="31"/>
        <v>8.3725899457931519E-6</v>
      </c>
      <c r="AH49" s="4">
        <f t="shared" si="31"/>
        <v>1.1548399925231934E-6</v>
      </c>
      <c r="AI49" s="4">
        <f t="shared" si="31"/>
        <v>1.1548399925231934E-7</v>
      </c>
      <c r="AJ49" s="4">
        <f t="shared" ref="AF49:AK64" si="40">AI48*$E$6 +AJ48*$E$6</f>
        <v>7.4505805969238281E-9</v>
      </c>
      <c r="AK49" s="4">
        <f t="shared" ref="AK49:CF49" si="41">AJ48*$E$6</f>
        <v>2.3283064365386963E-10</v>
      </c>
      <c r="AL49" s="4">
        <f t="shared" si="41"/>
        <v>0</v>
      </c>
      <c r="AM49" s="4">
        <f t="shared" si="41"/>
        <v>0</v>
      </c>
      <c r="AN49" s="4">
        <f t="shared" si="41"/>
        <v>0</v>
      </c>
      <c r="AO49" s="4">
        <f t="shared" si="41"/>
        <v>0</v>
      </c>
      <c r="AP49" s="4">
        <f t="shared" si="41"/>
        <v>0</v>
      </c>
      <c r="AQ49" s="4">
        <f t="shared" si="41"/>
        <v>0</v>
      </c>
      <c r="AR49" s="4">
        <f t="shared" si="41"/>
        <v>0</v>
      </c>
      <c r="AS49" s="20">
        <f t="shared" si="41"/>
        <v>0</v>
      </c>
      <c r="AT49" s="4">
        <f>AS48*$E$6</f>
        <v>0</v>
      </c>
      <c r="AU49" s="4">
        <f>AT48*$E$6</f>
        <v>0</v>
      </c>
      <c r="AV49" s="4">
        <f t="shared" si="41"/>
        <v>0</v>
      </c>
      <c r="AW49" s="4">
        <f t="shared" si="41"/>
        <v>0</v>
      </c>
      <c r="AX49" s="4">
        <f t="shared" si="41"/>
        <v>0</v>
      </c>
      <c r="AY49" s="4">
        <f t="shared" si="41"/>
        <v>0</v>
      </c>
      <c r="AZ49" s="4">
        <f t="shared" si="41"/>
        <v>0</v>
      </c>
      <c r="BA49" s="4">
        <f t="shared" si="41"/>
        <v>0</v>
      </c>
      <c r="BB49" s="4">
        <f t="shared" si="41"/>
        <v>0</v>
      </c>
      <c r="BC49" s="4">
        <f t="shared" si="41"/>
        <v>0</v>
      </c>
      <c r="BD49" s="4">
        <f t="shared" si="41"/>
        <v>0</v>
      </c>
      <c r="BE49" s="4">
        <f t="shared" si="41"/>
        <v>0</v>
      </c>
      <c r="BF49" s="4">
        <f t="shared" si="41"/>
        <v>0</v>
      </c>
      <c r="BG49" s="4">
        <f t="shared" si="41"/>
        <v>0</v>
      </c>
      <c r="BH49" s="4">
        <f t="shared" si="41"/>
        <v>0</v>
      </c>
      <c r="BI49" s="4">
        <f t="shared" si="41"/>
        <v>0</v>
      </c>
      <c r="BJ49" s="4">
        <f t="shared" si="41"/>
        <v>0</v>
      </c>
      <c r="BK49" s="4">
        <f t="shared" si="41"/>
        <v>0</v>
      </c>
      <c r="BL49" s="4">
        <f t="shared" si="41"/>
        <v>0</v>
      </c>
      <c r="BM49" s="4">
        <f t="shared" si="41"/>
        <v>0</v>
      </c>
      <c r="BN49" s="4">
        <f t="shared" si="41"/>
        <v>0</v>
      </c>
      <c r="BO49" s="4">
        <f t="shared" si="41"/>
        <v>0</v>
      </c>
      <c r="BP49" s="4">
        <f t="shared" si="41"/>
        <v>0</v>
      </c>
      <c r="BQ49" s="4">
        <f t="shared" si="41"/>
        <v>0</v>
      </c>
      <c r="BR49" s="4">
        <f t="shared" si="41"/>
        <v>0</v>
      </c>
      <c r="BS49" s="4">
        <f t="shared" si="41"/>
        <v>0</v>
      </c>
      <c r="BT49" s="4">
        <f t="shared" si="41"/>
        <v>0</v>
      </c>
      <c r="BU49" s="4">
        <f t="shared" si="41"/>
        <v>0</v>
      </c>
      <c r="BV49" s="4">
        <f t="shared" si="41"/>
        <v>0</v>
      </c>
      <c r="BW49" s="4">
        <f t="shared" si="41"/>
        <v>0</v>
      </c>
      <c r="BX49" s="4">
        <f t="shared" si="41"/>
        <v>0</v>
      </c>
      <c r="BY49" s="4">
        <f t="shared" si="41"/>
        <v>0</v>
      </c>
      <c r="BZ49" s="4">
        <f t="shared" si="41"/>
        <v>0</v>
      </c>
      <c r="CA49" s="4">
        <f t="shared" si="41"/>
        <v>0</v>
      </c>
      <c r="CB49" s="4">
        <f t="shared" si="41"/>
        <v>0</v>
      </c>
      <c r="CC49" s="4">
        <f t="shared" si="41"/>
        <v>0</v>
      </c>
      <c r="CD49" s="4">
        <f t="shared" si="41"/>
        <v>0</v>
      </c>
      <c r="CE49" s="4">
        <f t="shared" si="41"/>
        <v>0</v>
      </c>
      <c r="CF49" s="4">
        <f t="shared" si="41"/>
        <v>0</v>
      </c>
      <c r="CG49" s="4">
        <f t="shared" si="38"/>
        <v>0</v>
      </c>
      <c r="CH49" s="4">
        <f t="shared" si="38"/>
        <v>0</v>
      </c>
    </row>
    <row r="50" spans="1:86" x14ac:dyDescent="0.25">
      <c r="A50" s="13">
        <f t="shared" si="0"/>
        <v>0.13889387406780426</v>
      </c>
      <c r="B50" s="2">
        <f t="shared" si="1"/>
        <v>1</v>
      </c>
      <c r="C50" s="4">
        <f t="shared" si="4"/>
        <v>10.87912087912088</v>
      </c>
      <c r="D50" s="18">
        <v>33</v>
      </c>
      <c r="E50" s="4">
        <f t="shared" si="2"/>
        <v>1.1641532182693481E-10</v>
      </c>
      <c r="F50" s="4">
        <f t="shared" si="9"/>
        <v>3.8417056202888489E-9</v>
      </c>
      <c r="G50" s="4">
        <f t="shared" si="10"/>
        <v>6.1467289924621582E-8</v>
      </c>
      <c r="H50" s="4">
        <f t="shared" si="22"/>
        <v>6.3516199588775635E-7</v>
      </c>
      <c r="I50" s="4">
        <f t="shared" si="23"/>
        <v>4.7637149691581726E-6</v>
      </c>
      <c r="J50" s="4">
        <f t="shared" si="24"/>
        <v>2.7629546821117401E-5</v>
      </c>
      <c r="K50" s="4">
        <f t="shared" si="25"/>
        <v>1.2893788516521454E-4</v>
      </c>
      <c r="L50" s="4">
        <f t="shared" si="26"/>
        <v>4.9733184278011322E-4</v>
      </c>
      <c r="M50" s="4">
        <f t="shared" si="27"/>
        <v>1.616328489035368E-3</v>
      </c>
      <c r="N50" s="4">
        <f t="shared" si="28"/>
        <v>4.4898013584315777E-3</v>
      </c>
      <c r="O50" s="4">
        <f t="shared" si="28"/>
        <v>1.0775523260235786E-2</v>
      </c>
      <c r="P50" s="4">
        <f t="shared" si="29"/>
        <v>2.2530639544129372E-2</v>
      </c>
      <c r="Q50" s="4">
        <f t="shared" si="30"/>
        <v>4.1306172497570515E-2</v>
      </c>
      <c r="R50" s="4">
        <f t="shared" si="30"/>
        <v>6.6725355572998524E-2</v>
      </c>
      <c r="S50" s="4">
        <f t="shared" si="30"/>
        <v>9.5321936532855034E-2</v>
      </c>
      <c r="T50" s="4">
        <f t="shared" si="32"/>
        <v>0.12074111960828304</v>
      </c>
      <c r="U50" s="4">
        <f t="shared" si="32"/>
        <v>0.13583375955931842</v>
      </c>
      <c r="V50" s="4">
        <f t="shared" si="32"/>
        <v>0.13583375955931842</v>
      </c>
      <c r="W50" s="4">
        <f t="shared" si="32"/>
        <v>0.12074111960828304</v>
      </c>
      <c r="X50" s="4">
        <f t="shared" si="32"/>
        <v>9.5321936532855034E-2</v>
      </c>
      <c r="Y50" s="4">
        <f t="shared" si="32"/>
        <v>6.6725355572998524E-2</v>
      </c>
      <c r="Z50" s="4">
        <f t="shared" ref="Z50:AE97" si="42">Y49*$E$6 +Z49*$E$6</f>
        <v>4.1306172497570515E-2</v>
      </c>
      <c r="AA50" s="4">
        <f t="shared" si="42"/>
        <v>2.2530639544129372E-2</v>
      </c>
      <c r="AB50" s="5">
        <f t="shared" si="42"/>
        <v>1.0775523260235786E-2</v>
      </c>
      <c r="AC50" s="4">
        <f t="shared" si="42"/>
        <v>4.4898013584315777E-3</v>
      </c>
      <c r="AD50" s="4">
        <f t="shared" si="42"/>
        <v>1.616328489035368E-3</v>
      </c>
      <c r="AE50" s="4">
        <f t="shared" si="42"/>
        <v>4.9733184278011322E-4</v>
      </c>
      <c r="AF50" s="4">
        <f t="shared" si="40"/>
        <v>1.2893788516521454E-4</v>
      </c>
      <c r="AG50" s="4">
        <f t="shared" si="40"/>
        <v>2.7629546821117401E-5</v>
      </c>
      <c r="AH50" s="4">
        <f t="shared" si="40"/>
        <v>4.7637149691581726E-6</v>
      </c>
      <c r="AI50" s="4">
        <f t="shared" si="31"/>
        <v>6.3516199588775635E-7</v>
      </c>
      <c r="AJ50" s="4">
        <f t="shared" si="40"/>
        <v>6.1467289924621582E-8</v>
      </c>
      <c r="AK50" s="4">
        <f t="shared" si="40"/>
        <v>3.8417056202888489E-9</v>
      </c>
      <c r="AL50" s="4">
        <f t="shared" ref="AL50:CF50" si="43">AK49*$E$6</f>
        <v>1.1641532182693481E-10</v>
      </c>
      <c r="AM50" s="4">
        <f t="shared" si="43"/>
        <v>0</v>
      </c>
      <c r="AN50" s="4">
        <f t="shared" si="43"/>
        <v>0</v>
      </c>
      <c r="AO50" s="4">
        <f t="shared" si="43"/>
        <v>0</v>
      </c>
      <c r="AP50" s="4">
        <f t="shared" si="43"/>
        <v>0</v>
      </c>
      <c r="AQ50" s="4">
        <f t="shared" si="43"/>
        <v>0</v>
      </c>
      <c r="AR50" s="4">
        <f t="shared" si="43"/>
        <v>0</v>
      </c>
      <c r="AS50" s="20">
        <f t="shared" si="43"/>
        <v>0</v>
      </c>
      <c r="AT50" s="4">
        <f>AS49*$E$6</f>
        <v>0</v>
      </c>
      <c r="AU50" s="4">
        <f>AT49*$E$6</f>
        <v>0</v>
      </c>
      <c r="AV50" s="4">
        <f t="shared" si="43"/>
        <v>0</v>
      </c>
      <c r="AW50" s="4">
        <f t="shared" si="43"/>
        <v>0</v>
      </c>
      <c r="AX50" s="4">
        <f t="shared" si="43"/>
        <v>0</v>
      </c>
      <c r="AY50" s="4">
        <f t="shared" si="43"/>
        <v>0</v>
      </c>
      <c r="AZ50" s="4">
        <f t="shared" si="43"/>
        <v>0</v>
      </c>
      <c r="BA50" s="4">
        <f t="shared" si="43"/>
        <v>0</v>
      </c>
      <c r="BB50" s="4">
        <f t="shared" si="43"/>
        <v>0</v>
      </c>
      <c r="BC50" s="4">
        <f t="shared" si="43"/>
        <v>0</v>
      </c>
      <c r="BD50" s="4">
        <f t="shared" si="43"/>
        <v>0</v>
      </c>
      <c r="BE50" s="4">
        <f t="shared" si="43"/>
        <v>0</v>
      </c>
      <c r="BF50" s="4">
        <f t="shared" si="43"/>
        <v>0</v>
      </c>
      <c r="BG50" s="4">
        <f t="shared" si="43"/>
        <v>0</v>
      </c>
      <c r="BH50" s="4">
        <f t="shared" si="43"/>
        <v>0</v>
      </c>
      <c r="BI50" s="4">
        <f t="shared" si="43"/>
        <v>0</v>
      </c>
      <c r="BJ50" s="4">
        <f t="shared" si="43"/>
        <v>0</v>
      </c>
      <c r="BK50" s="4">
        <f t="shared" si="43"/>
        <v>0</v>
      </c>
      <c r="BL50" s="4">
        <f t="shared" si="43"/>
        <v>0</v>
      </c>
      <c r="BM50" s="4">
        <f t="shared" si="43"/>
        <v>0</v>
      </c>
      <c r="BN50" s="4">
        <f t="shared" si="43"/>
        <v>0</v>
      </c>
      <c r="BO50" s="4">
        <f t="shared" si="43"/>
        <v>0</v>
      </c>
      <c r="BP50" s="4">
        <f t="shared" si="43"/>
        <v>0</v>
      </c>
      <c r="BQ50" s="4">
        <f t="shared" si="43"/>
        <v>0</v>
      </c>
      <c r="BR50" s="4">
        <f t="shared" si="43"/>
        <v>0</v>
      </c>
      <c r="BS50" s="4">
        <f t="shared" si="43"/>
        <v>0</v>
      </c>
      <c r="BT50" s="4">
        <f t="shared" si="43"/>
        <v>0</v>
      </c>
      <c r="BU50" s="4">
        <f t="shared" si="43"/>
        <v>0</v>
      </c>
      <c r="BV50" s="4">
        <f t="shared" si="43"/>
        <v>0</v>
      </c>
      <c r="BW50" s="4">
        <f t="shared" si="43"/>
        <v>0</v>
      </c>
      <c r="BX50" s="4">
        <f t="shared" si="43"/>
        <v>0</v>
      </c>
      <c r="BY50" s="4">
        <f t="shared" si="43"/>
        <v>0</v>
      </c>
      <c r="BZ50" s="4">
        <f t="shared" si="43"/>
        <v>0</v>
      </c>
      <c r="CA50" s="4">
        <f t="shared" si="43"/>
        <v>0</v>
      </c>
      <c r="CB50" s="4">
        <f t="shared" si="43"/>
        <v>0</v>
      </c>
      <c r="CC50" s="4">
        <f t="shared" si="43"/>
        <v>0</v>
      </c>
      <c r="CD50" s="4">
        <f t="shared" si="43"/>
        <v>0</v>
      </c>
      <c r="CE50" s="4">
        <f t="shared" si="43"/>
        <v>0</v>
      </c>
      <c r="CF50" s="4">
        <f t="shared" si="43"/>
        <v>0</v>
      </c>
      <c r="CG50" s="4">
        <f t="shared" si="38"/>
        <v>0</v>
      </c>
      <c r="CH50" s="4">
        <f t="shared" si="38"/>
        <v>0</v>
      </c>
    </row>
    <row r="51" spans="1:86" x14ac:dyDescent="0.25">
      <c r="A51" s="13">
        <f t="shared" si="0"/>
        <v>0.13683607328474348</v>
      </c>
      <c r="B51" s="2">
        <f t="shared" si="1"/>
        <v>0.99999999994179234</v>
      </c>
      <c r="C51" s="4">
        <f t="shared" si="4"/>
        <v>11.208791208791208</v>
      </c>
      <c r="D51" s="18">
        <v>34</v>
      </c>
      <c r="E51" s="4">
        <f t="shared" si="2"/>
        <v>5.8207660913467407E-11</v>
      </c>
      <c r="F51" s="4">
        <f t="shared" si="9"/>
        <v>1.9790604710578918E-9</v>
      </c>
      <c r="G51" s="4">
        <f t="shared" si="10"/>
        <v>3.2654497772455215E-8</v>
      </c>
      <c r="H51" s="4">
        <f t="shared" si="22"/>
        <v>3.4831464290618896E-7</v>
      </c>
      <c r="I51" s="4">
        <f t="shared" si="23"/>
        <v>2.6994384825229645E-6</v>
      </c>
      <c r="J51" s="4">
        <f t="shared" si="24"/>
        <v>1.6196630895137787E-5</v>
      </c>
      <c r="K51" s="4">
        <f t="shared" si="25"/>
        <v>7.828371599316597E-5</v>
      </c>
      <c r="L51" s="4">
        <f t="shared" si="26"/>
        <v>3.1313486397266388E-4</v>
      </c>
      <c r="M51" s="4">
        <f t="shared" si="27"/>
        <v>1.0568301659077406E-3</v>
      </c>
      <c r="N51" s="4">
        <f t="shared" si="28"/>
        <v>3.0530649237334728E-3</v>
      </c>
      <c r="O51" s="4">
        <f t="shared" si="28"/>
        <v>7.6326623093336821E-3</v>
      </c>
      <c r="P51" s="4">
        <f t="shared" si="29"/>
        <v>1.6653081402182579E-2</v>
      </c>
      <c r="Q51" s="4">
        <f t="shared" si="30"/>
        <v>3.1918406020849943E-2</v>
      </c>
      <c r="R51" s="4">
        <f t="shared" si="30"/>
        <v>5.4015764035284519E-2</v>
      </c>
      <c r="S51" s="4">
        <f t="shared" si="30"/>
        <v>8.1023646052926779E-2</v>
      </c>
      <c r="T51" s="4">
        <f t="shared" si="32"/>
        <v>0.10803152807056904</v>
      </c>
      <c r="U51" s="4">
        <f t="shared" si="32"/>
        <v>0.12828743958380073</v>
      </c>
      <c r="V51" s="19">
        <f t="shared" si="32"/>
        <v>0.13583375955931842</v>
      </c>
      <c r="W51" s="4">
        <f t="shared" si="32"/>
        <v>0.12828743958380073</v>
      </c>
      <c r="X51" s="4">
        <f t="shared" si="32"/>
        <v>0.10803152807056904</v>
      </c>
      <c r="Y51" s="4">
        <f t="shared" si="32"/>
        <v>8.1023646052926779E-2</v>
      </c>
      <c r="Z51" s="4">
        <f t="shared" si="42"/>
        <v>5.4015764035284519E-2</v>
      </c>
      <c r="AA51" s="4">
        <f t="shared" si="42"/>
        <v>3.1918406020849943E-2</v>
      </c>
      <c r="AB51" s="5">
        <f t="shared" si="42"/>
        <v>1.6653081402182579E-2</v>
      </c>
      <c r="AC51" s="4">
        <f t="shared" si="42"/>
        <v>7.6326623093336821E-3</v>
      </c>
      <c r="AD51" s="4">
        <f t="shared" si="42"/>
        <v>3.0530649237334728E-3</v>
      </c>
      <c r="AE51" s="4">
        <f t="shared" si="42"/>
        <v>1.0568301659077406E-3</v>
      </c>
      <c r="AF51" s="4">
        <f t="shared" si="40"/>
        <v>3.1313486397266388E-4</v>
      </c>
      <c r="AG51" s="4">
        <f t="shared" si="40"/>
        <v>7.828371599316597E-5</v>
      </c>
      <c r="AH51" s="4">
        <f t="shared" si="40"/>
        <v>1.6196630895137787E-5</v>
      </c>
      <c r="AI51" s="4">
        <f t="shared" si="40"/>
        <v>2.6994384825229645E-6</v>
      </c>
      <c r="AJ51" s="4">
        <f t="shared" si="40"/>
        <v>3.4831464290618896E-7</v>
      </c>
      <c r="AK51" s="4">
        <f t="shared" si="40"/>
        <v>3.2654497772455215E-8</v>
      </c>
      <c r="AL51" s="4">
        <f t="shared" ref="AL51:AQ51" si="44">AK50*$E$6</f>
        <v>1.9208528101444244E-9</v>
      </c>
      <c r="AM51" s="4">
        <f t="shared" si="44"/>
        <v>5.8207660913467407E-11</v>
      </c>
      <c r="AN51" s="4">
        <f t="shared" si="44"/>
        <v>0</v>
      </c>
      <c r="AO51" s="4">
        <f t="shared" si="44"/>
        <v>0</v>
      </c>
      <c r="AP51" s="4">
        <f t="shared" si="44"/>
        <v>0</v>
      </c>
      <c r="AQ51" s="4">
        <f t="shared" si="44"/>
        <v>0</v>
      </c>
      <c r="AR51" s="4">
        <f t="shared" ref="AR51:BG66" si="45">AQ50*$E$6</f>
        <v>0</v>
      </c>
      <c r="AS51" s="20">
        <f t="shared" si="45"/>
        <v>0</v>
      </c>
      <c r="AT51" s="4">
        <f>AS50*$E$6</f>
        <v>0</v>
      </c>
      <c r="AU51" s="4">
        <f>AT50*$E$6</f>
        <v>0</v>
      </c>
      <c r="AV51" s="4">
        <f t="shared" si="45"/>
        <v>0</v>
      </c>
      <c r="AW51" s="4">
        <f t="shared" si="45"/>
        <v>0</v>
      </c>
      <c r="AX51" s="4">
        <f t="shared" si="45"/>
        <v>0</v>
      </c>
      <c r="AY51" s="4">
        <f t="shared" si="45"/>
        <v>0</v>
      </c>
      <c r="AZ51" s="4">
        <f t="shared" si="45"/>
        <v>0</v>
      </c>
      <c r="BA51" s="4">
        <f t="shared" si="45"/>
        <v>0</v>
      </c>
      <c r="BB51" s="4">
        <f t="shared" si="45"/>
        <v>0</v>
      </c>
      <c r="BC51" s="4">
        <f t="shared" si="45"/>
        <v>0</v>
      </c>
      <c r="BD51" s="4">
        <f t="shared" si="45"/>
        <v>0</v>
      </c>
      <c r="BE51" s="4">
        <f t="shared" si="45"/>
        <v>0</v>
      </c>
      <c r="BF51" s="4">
        <f t="shared" si="45"/>
        <v>0</v>
      </c>
      <c r="BG51" s="4">
        <f t="shared" si="45"/>
        <v>0</v>
      </c>
      <c r="BH51" s="4">
        <f t="shared" ref="BH51:BQ58" si="46">BG50*$E$6</f>
        <v>0</v>
      </c>
      <c r="BI51" s="4">
        <f t="shared" si="46"/>
        <v>0</v>
      </c>
      <c r="BJ51" s="4">
        <f t="shared" si="46"/>
        <v>0</v>
      </c>
      <c r="BK51" s="4">
        <f t="shared" si="46"/>
        <v>0</v>
      </c>
      <c r="BL51" s="4">
        <f t="shared" si="46"/>
        <v>0</v>
      </c>
      <c r="BM51" s="4">
        <f t="shared" si="46"/>
        <v>0</v>
      </c>
      <c r="BN51" s="4">
        <f t="shared" si="46"/>
        <v>0</v>
      </c>
      <c r="BO51" s="4">
        <f t="shared" si="46"/>
        <v>0</v>
      </c>
      <c r="BP51" s="4">
        <f t="shared" si="46"/>
        <v>0</v>
      </c>
      <c r="BQ51" s="4">
        <f t="shared" si="46"/>
        <v>0</v>
      </c>
      <c r="BR51" s="4">
        <f t="shared" ref="BR51:CF58" si="47">BQ50*$E$6</f>
        <v>0</v>
      </c>
      <c r="BS51" s="4">
        <f t="shared" si="47"/>
        <v>0</v>
      </c>
      <c r="BT51" s="4">
        <f t="shared" si="47"/>
        <v>0</v>
      </c>
      <c r="BU51" s="4">
        <f t="shared" si="47"/>
        <v>0</v>
      </c>
      <c r="BV51" s="4">
        <f t="shared" si="47"/>
        <v>0</v>
      </c>
      <c r="BW51" s="4">
        <f t="shared" si="47"/>
        <v>0</v>
      </c>
      <c r="BX51" s="4">
        <f t="shared" si="47"/>
        <v>0</v>
      </c>
      <c r="BY51" s="4">
        <f t="shared" si="47"/>
        <v>0</v>
      </c>
      <c r="BZ51" s="4">
        <f t="shared" si="47"/>
        <v>0</v>
      </c>
      <c r="CA51" s="4">
        <f t="shared" si="47"/>
        <v>0</v>
      </c>
      <c r="CB51" s="4">
        <f t="shared" si="47"/>
        <v>0</v>
      </c>
      <c r="CC51" s="4">
        <f t="shared" si="47"/>
        <v>0</v>
      </c>
      <c r="CD51" s="4">
        <f t="shared" si="47"/>
        <v>0</v>
      </c>
      <c r="CE51" s="4">
        <f t="shared" si="47"/>
        <v>0</v>
      </c>
      <c r="CF51" s="4">
        <f t="shared" si="47"/>
        <v>0</v>
      </c>
      <c r="CG51" s="4">
        <f t="shared" si="38"/>
        <v>0</v>
      </c>
      <c r="CH51" s="4">
        <f t="shared" si="38"/>
        <v>0</v>
      </c>
    </row>
    <row r="52" spans="1:86" x14ac:dyDescent="0.25">
      <c r="A52" s="13">
        <f t="shared" si="0"/>
        <v>0.13486710626894707</v>
      </c>
      <c r="B52" s="2">
        <f t="shared" si="1"/>
        <v>0.99999999994179234</v>
      </c>
      <c r="C52" s="4">
        <f t="shared" si="4"/>
        <v>11.538461538461538</v>
      </c>
      <c r="D52" s="18">
        <v>35</v>
      </c>
      <c r="E52" s="4">
        <f t="shared" si="2"/>
        <v>2.9103830456733704E-11</v>
      </c>
      <c r="F52" s="4">
        <f t="shared" si="9"/>
        <v>1.0186340659856796E-9</v>
      </c>
      <c r="G52" s="4">
        <f t="shared" si="10"/>
        <v>1.7316779121756554E-8</v>
      </c>
      <c r="H52" s="4">
        <f t="shared" si="22"/>
        <v>1.9048457033932209E-7</v>
      </c>
      <c r="I52" s="4">
        <f t="shared" si="23"/>
        <v>1.5238765627145767E-6</v>
      </c>
      <c r="J52" s="4">
        <f t="shared" si="24"/>
        <v>9.4480346888303757E-6</v>
      </c>
      <c r="K52" s="4">
        <f t="shared" si="25"/>
        <v>4.7240173444151878E-5</v>
      </c>
      <c r="L52" s="4">
        <f t="shared" si="26"/>
        <v>1.9570928998291492E-4</v>
      </c>
      <c r="M52" s="4">
        <f t="shared" si="27"/>
        <v>6.8498251494020224E-4</v>
      </c>
      <c r="N52" s="4">
        <f t="shared" si="28"/>
        <v>2.0549475448206067E-3</v>
      </c>
      <c r="O52" s="4">
        <f t="shared" si="28"/>
        <v>5.3428636165335774E-3</v>
      </c>
      <c r="P52" s="4">
        <f t="shared" si="29"/>
        <v>1.2142871855758131E-2</v>
      </c>
      <c r="Q52" s="4">
        <f t="shared" si="30"/>
        <v>2.4285743711516261E-2</v>
      </c>
      <c r="R52" s="4">
        <f t="shared" si="30"/>
        <v>4.2967085028067231E-2</v>
      </c>
      <c r="S52" s="4">
        <f t="shared" si="30"/>
        <v>6.7519705044105649E-2</v>
      </c>
      <c r="T52" s="4">
        <f t="shared" si="32"/>
        <v>9.4527587061747909E-2</v>
      </c>
      <c r="U52" s="4">
        <f t="shared" si="32"/>
        <v>0.11815948382718489</v>
      </c>
      <c r="V52" s="4">
        <f t="shared" si="32"/>
        <v>0.13206059957155958</v>
      </c>
      <c r="W52" s="4">
        <f t="shared" si="32"/>
        <v>0.13206059957155958</v>
      </c>
      <c r="X52" s="4">
        <f t="shared" si="32"/>
        <v>0.11815948382718489</v>
      </c>
      <c r="Y52" s="4">
        <f t="shared" si="32"/>
        <v>9.4527587061747909E-2</v>
      </c>
      <c r="Z52" s="4">
        <f t="shared" si="42"/>
        <v>6.7519705044105649E-2</v>
      </c>
      <c r="AA52" s="4">
        <f t="shared" si="42"/>
        <v>4.2967085028067231E-2</v>
      </c>
      <c r="AB52" s="5">
        <f t="shared" si="42"/>
        <v>2.4285743711516261E-2</v>
      </c>
      <c r="AC52" s="4">
        <f t="shared" si="42"/>
        <v>1.2142871855758131E-2</v>
      </c>
      <c r="AD52" s="4">
        <f t="shared" si="42"/>
        <v>5.3428636165335774E-3</v>
      </c>
      <c r="AE52" s="4">
        <f t="shared" si="42"/>
        <v>2.0549475448206067E-3</v>
      </c>
      <c r="AF52" s="4">
        <f t="shared" si="40"/>
        <v>6.8498251494020224E-4</v>
      </c>
      <c r="AG52" s="4">
        <f t="shared" si="40"/>
        <v>1.9570928998291492E-4</v>
      </c>
      <c r="AH52" s="4">
        <f t="shared" si="40"/>
        <v>4.7240173444151878E-5</v>
      </c>
      <c r="AI52" s="4">
        <f t="shared" si="40"/>
        <v>9.4480346888303757E-6</v>
      </c>
      <c r="AJ52" s="4">
        <f t="shared" si="40"/>
        <v>1.5238765627145767E-6</v>
      </c>
      <c r="AK52" s="4">
        <f t="shared" si="40"/>
        <v>1.9048457033932209E-7</v>
      </c>
      <c r="AL52" s="4">
        <f t="shared" ref="AL52:AL55" si="48">AK51*$E$6 +AL51*$E$6</f>
        <v>1.728767529129982E-8</v>
      </c>
      <c r="AM52" s="4">
        <f t="shared" ref="AM52:AM97" si="49">AL51*$E$6 +AM51*$E$6</f>
        <v>9.8953023552894592E-10</v>
      </c>
      <c r="AN52" s="4">
        <f>AM51*$E$6</f>
        <v>2.9103830456733704E-11</v>
      </c>
      <c r="AO52" s="4">
        <f>AN51*$E$6</f>
        <v>0</v>
      </c>
      <c r="AP52" s="4">
        <f>AO51*$E$6</f>
        <v>0</v>
      </c>
      <c r="AQ52" s="4">
        <f>AP51*$E$6</f>
        <v>0</v>
      </c>
      <c r="AR52" s="4">
        <f t="shared" si="45"/>
        <v>0</v>
      </c>
      <c r="AS52" s="20">
        <f t="shared" si="45"/>
        <v>0</v>
      </c>
      <c r="AT52" s="4">
        <f>AS51*$E$6</f>
        <v>0</v>
      </c>
      <c r="AU52" s="4">
        <f>AT51*$E$6</f>
        <v>0</v>
      </c>
      <c r="AV52" s="4">
        <f t="shared" si="45"/>
        <v>0</v>
      </c>
      <c r="AW52" s="4">
        <f t="shared" si="45"/>
        <v>0</v>
      </c>
      <c r="AX52" s="4">
        <f t="shared" si="45"/>
        <v>0</v>
      </c>
      <c r="AY52" s="4">
        <f t="shared" si="45"/>
        <v>0</v>
      </c>
      <c r="AZ52" s="4">
        <f t="shared" si="45"/>
        <v>0</v>
      </c>
      <c r="BA52" s="4">
        <f t="shared" si="45"/>
        <v>0</v>
      </c>
      <c r="BB52" s="4">
        <f t="shared" si="45"/>
        <v>0</v>
      </c>
      <c r="BC52" s="4">
        <f t="shared" si="45"/>
        <v>0</v>
      </c>
      <c r="BD52" s="4">
        <f t="shared" si="45"/>
        <v>0</v>
      </c>
      <c r="BE52" s="4">
        <f t="shared" si="45"/>
        <v>0</v>
      </c>
      <c r="BF52" s="4">
        <f t="shared" si="45"/>
        <v>0</v>
      </c>
      <c r="BG52" s="4">
        <f t="shared" si="45"/>
        <v>0</v>
      </c>
      <c r="BH52" s="4">
        <f t="shared" si="46"/>
        <v>0</v>
      </c>
      <c r="BI52" s="4">
        <f t="shared" si="46"/>
        <v>0</v>
      </c>
      <c r="BJ52" s="4">
        <f t="shared" si="46"/>
        <v>0</v>
      </c>
      <c r="BK52" s="4">
        <f t="shared" si="46"/>
        <v>0</v>
      </c>
      <c r="BL52" s="4">
        <f t="shared" si="46"/>
        <v>0</v>
      </c>
      <c r="BM52" s="4">
        <f t="shared" si="46"/>
        <v>0</v>
      </c>
      <c r="BN52" s="4">
        <f t="shared" si="46"/>
        <v>0</v>
      </c>
      <c r="BO52" s="4">
        <f t="shared" si="46"/>
        <v>0</v>
      </c>
      <c r="BP52" s="4">
        <f t="shared" si="46"/>
        <v>0</v>
      </c>
      <c r="BQ52" s="4">
        <f t="shared" si="46"/>
        <v>0</v>
      </c>
      <c r="BR52" s="4">
        <f t="shared" si="47"/>
        <v>0</v>
      </c>
      <c r="BS52" s="4">
        <f t="shared" si="47"/>
        <v>0</v>
      </c>
      <c r="BT52" s="4">
        <f t="shared" si="47"/>
        <v>0</v>
      </c>
      <c r="BU52" s="4">
        <f t="shared" si="47"/>
        <v>0</v>
      </c>
      <c r="BV52" s="4">
        <f t="shared" si="47"/>
        <v>0</v>
      </c>
      <c r="BW52" s="4">
        <f t="shared" si="47"/>
        <v>0</v>
      </c>
      <c r="BX52" s="4">
        <f t="shared" si="47"/>
        <v>0</v>
      </c>
      <c r="BY52" s="4">
        <f t="shared" si="47"/>
        <v>0</v>
      </c>
      <c r="BZ52" s="4">
        <f t="shared" si="47"/>
        <v>0</v>
      </c>
      <c r="CA52" s="4">
        <f t="shared" si="47"/>
        <v>0</v>
      </c>
      <c r="CB52" s="4">
        <f t="shared" si="47"/>
        <v>0</v>
      </c>
      <c r="CC52" s="4">
        <f t="shared" si="47"/>
        <v>0</v>
      </c>
      <c r="CD52" s="4">
        <f t="shared" si="47"/>
        <v>0</v>
      </c>
      <c r="CE52" s="4">
        <f t="shared" si="47"/>
        <v>0</v>
      </c>
      <c r="CF52" s="4">
        <f t="shared" si="47"/>
        <v>0</v>
      </c>
      <c r="CG52" s="4">
        <f t="shared" ref="CG52:CH58" si="50">CF51*$E$6</f>
        <v>0</v>
      </c>
      <c r="CH52" s="4">
        <f t="shared" si="50"/>
        <v>0</v>
      </c>
    </row>
    <row r="53" spans="1:86" x14ac:dyDescent="0.25">
      <c r="A53" s="13">
        <f t="shared" si="0"/>
        <v>0.13298076013381091</v>
      </c>
      <c r="B53" s="2">
        <f t="shared" si="1"/>
        <v>0.99999999994179234</v>
      </c>
      <c r="C53" s="4">
        <f t="shared" si="4"/>
        <v>11.868131868131869</v>
      </c>
      <c r="D53" s="18">
        <v>36</v>
      </c>
      <c r="E53" s="4">
        <f t="shared" si="2"/>
        <v>1.4551915228366852E-11</v>
      </c>
      <c r="F53" s="4">
        <f t="shared" si="9"/>
        <v>5.2386894822120667E-10</v>
      </c>
      <c r="G53" s="4">
        <f t="shared" si="10"/>
        <v>9.1677065938711166E-9</v>
      </c>
      <c r="H53" s="4">
        <f t="shared" si="22"/>
        <v>1.0390067473053932E-7</v>
      </c>
      <c r="I53" s="4">
        <f t="shared" si="23"/>
        <v>8.5718056652694941E-7</v>
      </c>
      <c r="J53" s="4">
        <f t="shared" si="24"/>
        <v>5.4859556257724762E-6</v>
      </c>
      <c r="K53" s="4">
        <f t="shared" si="25"/>
        <v>2.8344104066491127E-5</v>
      </c>
      <c r="L53" s="4">
        <f t="shared" si="26"/>
        <v>1.214747317135334E-4</v>
      </c>
      <c r="M53" s="4">
        <f t="shared" si="27"/>
        <v>4.4034590246155858E-4</v>
      </c>
      <c r="N53" s="4">
        <f t="shared" si="28"/>
        <v>1.3699650298804045E-3</v>
      </c>
      <c r="O53" s="4">
        <f t="shared" si="28"/>
        <v>3.6989055806770921E-3</v>
      </c>
      <c r="P53" s="4">
        <f t="shared" si="29"/>
        <v>8.742867736145854E-3</v>
      </c>
      <c r="Q53" s="4">
        <f t="shared" si="30"/>
        <v>1.8214307783637196E-2</v>
      </c>
      <c r="R53" s="4">
        <f t="shared" si="30"/>
        <v>3.3626414369791746E-2</v>
      </c>
      <c r="S53" s="4">
        <f t="shared" si="30"/>
        <v>5.524339503608644E-2</v>
      </c>
      <c r="T53" s="4">
        <f t="shared" si="32"/>
        <v>8.1023646052926779E-2</v>
      </c>
      <c r="U53" s="4">
        <f t="shared" si="32"/>
        <v>0.1063435354444664</v>
      </c>
      <c r="V53" s="4">
        <f t="shared" si="32"/>
        <v>0.12511004169937223</v>
      </c>
      <c r="W53" s="19">
        <f t="shared" si="32"/>
        <v>0.13206059957155958</v>
      </c>
      <c r="X53" s="4">
        <f t="shared" si="32"/>
        <v>0.12511004169937223</v>
      </c>
      <c r="Y53" s="4">
        <f t="shared" ref="Y53:Y97" si="51">X52*$E$6 +Y52*$E$6</f>
        <v>0.1063435354444664</v>
      </c>
      <c r="Z53" s="4">
        <f t="shared" si="42"/>
        <v>8.1023646052926779E-2</v>
      </c>
      <c r="AA53" s="4">
        <f t="shared" si="42"/>
        <v>5.524339503608644E-2</v>
      </c>
      <c r="AB53" s="5">
        <f t="shared" si="42"/>
        <v>3.3626414369791746E-2</v>
      </c>
      <c r="AC53" s="4">
        <f t="shared" si="42"/>
        <v>1.8214307783637196E-2</v>
      </c>
      <c r="AD53" s="4">
        <f t="shared" si="42"/>
        <v>8.742867736145854E-3</v>
      </c>
      <c r="AE53" s="4">
        <f t="shared" si="42"/>
        <v>3.6989055806770921E-3</v>
      </c>
      <c r="AF53" s="4">
        <f t="shared" ref="AF53:AK97" si="52">AE52*$E$6 +AF52*$E$6</f>
        <v>1.3699650298804045E-3</v>
      </c>
      <c r="AG53" s="4">
        <f t="shared" si="40"/>
        <v>4.4034590246155858E-4</v>
      </c>
      <c r="AH53" s="4">
        <f t="shared" si="40"/>
        <v>1.214747317135334E-4</v>
      </c>
      <c r="AI53" s="4">
        <f t="shared" si="40"/>
        <v>2.8344104066491127E-5</v>
      </c>
      <c r="AJ53" s="4">
        <f t="shared" si="40"/>
        <v>5.4859556257724762E-6</v>
      </c>
      <c r="AK53" s="4">
        <f t="shared" si="40"/>
        <v>8.5718056652694941E-7</v>
      </c>
      <c r="AL53" s="4">
        <f t="shared" si="48"/>
        <v>1.0388612281531096E-7</v>
      </c>
      <c r="AM53" s="4">
        <f t="shared" si="49"/>
        <v>9.1386027634143829E-9</v>
      </c>
      <c r="AN53" s="4">
        <f t="shared" ref="AN53:AN97" si="53">AM52*$E$6 +AN52*$E$6</f>
        <v>5.0931703299283981E-10</v>
      </c>
      <c r="AO53" s="4">
        <f>AN52*$E$6</f>
        <v>1.4551915228366852E-11</v>
      </c>
      <c r="AP53" s="4">
        <f>AO52*$E$6</f>
        <v>0</v>
      </c>
      <c r="AQ53" s="4">
        <f>AP52*$E$6</f>
        <v>0</v>
      </c>
      <c r="AR53" s="4">
        <f t="shared" si="45"/>
        <v>0</v>
      </c>
      <c r="AS53" s="20">
        <f t="shared" si="45"/>
        <v>0</v>
      </c>
      <c r="AT53" s="4">
        <f>AS52*$E$6</f>
        <v>0</v>
      </c>
      <c r="AU53" s="4">
        <f>AT52*$E$6</f>
        <v>0</v>
      </c>
      <c r="AV53" s="4">
        <f t="shared" si="45"/>
        <v>0</v>
      </c>
      <c r="AW53" s="4">
        <f t="shared" si="45"/>
        <v>0</v>
      </c>
      <c r="AX53" s="4">
        <f t="shared" si="45"/>
        <v>0</v>
      </c>
      <c r="AY53" s="4">
        <f t="shared" si="45"/>
        <v>0</v>
      </c>
      <c r="AZ53" s="4">
        <f t="shared" si="45"/>
        <v>0</v>
      </c>
      <c r="BA53" s="4">
        <f t="shared" si="45"/>
        <v>0</v>
      </c>
      <c r="BB53" s="4">
        <f t="shared" si="45"/>
        <v>0</v>
      </c>
      <c r="BC53" s="4">
        <f t="shared" si="45"/>
        <v>0</v>
      </c>
      <c r="BD53" s="4">
        <f t="shared" si="45"/>
        <v>0</v>
      </c>
      <c r="BE53" s="4">
        <f t="shared" si="45"/>
        <v>0</v>
      </c>
      <c r="BF53" s="4">
        <f t="shared" si="45"/>
        <v>0</v>
      </c>
      <c r="BG53" s="4">
        <f t="shared" si="45"/>
        <v>0</v>
      </c>
      <c r="BH53" s="4">
        <f t="shared" si="46"/>
        <v>0</v>
      </c>
      <c r="BI53" s="4">
        <f t="shared" si="46"/>
        <v>0</v>
      </c>
      <c r="BJ53" s="4">
        <f t="shared" si="46"/>
        <v>0</v>
      </c>
      <c r="BK53" s="4">
        <f t="shared" si="46"/>
        <v>0</v>
      </c>
      <c r="BL53" s="4">
        <f t="shared" si="46"/>
        <v>0</v>
      </c>
      <c r="BM53" s="4">
        <f t="shared" si="46"/>
        <v>0</v>
      </c>
      <c r="BN53" s="4">
        <f t="shared" si="46"/>
        <v>0</v>
      </c>
      <c r="BO53" s="4">
        <f t="shared" si="46"/>
        <v>0</v>
      </c>
      <c r="BP53" s="4">
        <f t="shared" si="46"/>
        <v>0</v>
      </c>
      <c r="BQ53" s="4">
        <f t="shared" si="46"/>
        <v>0</v>
      </c>
      <c r="BR53" s="4">
        <f t="shared" si="47"/>
        <v>0</v>
      </c>
      <c r="BS53" s="4">
        <f t="shared" si="47"/>
        <v>0</v>
      </c>
      <c r="BT53" s="4">
        <f t="shared" si="47"/>
        <v>0</v>
      </c>
      <c r="BU53" s="4">
        <f t="shared" si="47"/>
        <v>0</v>
      </c>
      <c r="BV53" s="4">
        <f t="shared" si="47"/>
        <v>0</v>
      </c>
      <c r="BW53" s="4">
        <f t="shared" si="47"/>
        <v>0</v>
      </c>
      <c r="BX53" s="4">
        <f t="shared" si="47"/>
        <v>0</v>
      </c>
      <c r="BY53" s="4">
        <f t="shared" si="47"/>
        <v>0</v>
      </c>
      <c r="BZ53" s="4">
        <f t="shared" si="47"/>
        <v>0</v>
      </c>
      <c r="CA53" s="4">
        <f t="shared" si="47"/>
        <v>0</v>
      </c>
      <c r="CB53" s="4">
        <f t="shared" si="47"/>
        <v>0</v>
      </c>
      <c r="CC53" s="4">
        <f t="shared" si="47"/>
        <v>0</v>
      </c>
      <c r="CD53" s="4">
        <f t="shared" si="47"/>
        <v>0</v>
      </c>
      <c r="CE53" s="4">
        <f t="shared" si="47"/>
        <v>0</v>
      </c>
      <c r="CF53" s="4">
        <f t="shared" si="47"/>
        <v>0</v>
      </c>
      <c r="CG53" s="4">
        <f t="shared" si="50"/>
        <v>0</v>
      </c>
      <c r="CH53" s="4">
        <f t="shared" si="50"/>
        <v>0</v>
      </c>
    </row>
    <row r="54" spans="1:86" x14ac:dyDescent="0.25">
      <c r="A54" s="13">
        <f t="shared" si="0"/>
        <v>0.13117141378257083</v>
      </c>
      <c r="B54" s="2">
        <f t="shared" si="1"/>
        <v>0.99999999994179234</v>
      </c>
      <c r="C54" s="4">
        <f t="shared" si="4"/>
        <v>12.197802197802197</v>
      </c>
      <c r="D54" s="18">
        <v>37</v>
      </c>
      <c r="E54" s="4">
        <f t="shared" si="2"/>
        <v>7.2759576141834259E-12</v>
      </c>
      <c r="F54" s="4">
        <f t="shared" si="9"/>
        <v>2.6921043172478676E-10</v>
      </c>
      <c r="G54" s="4">
        <f t="shared" si="10"/>
        <v>4.8457877710461617E-9</v>
      </c>
      <c r="H54" s="4">
        <f t="shared" si="22"/>
        <v>5.6534190662205219E-8</v>
      </c>
      <c r="I54" s="4">
        <f t="shared" si="23"/>
        <v>4.8054062062874436E-7</v>
      </c>
      <c r="J54" s="4">
        <f t="shared" si="24"/>
        <v>3.1715680961497128E-6</v>
      </c>
      <c r="K54" s="4">
        <f t="shared" si="25"/>
        <v>1.6915029846131802E-5</v>
      </c>
      <c r="L54" s="4">
        <f t="shared" si="26"/>
        <v>7.4909417890012264E-5</v>
      </c>
      <c r="M54" s="4">
        <f t="shared" si="27"/>
        <v>2.8091031708754599E-4</v>
      </c>
      <c r="N54" s="4">
        <f t="shared" si="28"/>
        <v>9.0515546617098153E-4</v>
      </c>
      <c r="O54" s="4">
        <f t="shared" si="28"/>
        <v>2.5344353052787483E-3</v>
      </c>
      <c r="P54" s="4">
        <f t="shared" si="29"/>
        <v>6.220886658411473E-3</v>
      </c>
      <c r="Q54" s="4">
        <f t="shared" si="30"/>
        <v>1.3478587759891525E-2</v>
      </c>
      <c r="R54" s="4">
        <f t="shared" si="30"/>
        <v>2.5920361076714471E-2</v>
      </c>
      <c r="S54" s="4">
        <f t="shared" si="30"/>
        <v>4.4434904702939093E-2</v>
      </c>
      <c r="T54" s="4">
        <f t="shared" si="32"/>
        <v>6.8133520544506609E-2</v>
      </c>
      <c r="U54" s="4">
        <f t="shared" si="32"/>
        <v>9.3683590748696588E-2</v>
      </c>
      <c r="V54" s="4">
        <f t="shared" si="32"/>
        <v>0.11572678857191931</v>
      </c>
      <c r="W54" s="4">
        <f t="shared" si="32"/>
        <v>0.12858532063546591</v>
      </c>
      <c r="X54" s="4">
        <f t="shared" si="32"/>
        <v>0.12858532063546591</v>
      </c>
      <c r="Y54" s="4">
        <f t="shared" si="51"/>
        <v>0.11572678857191931</v>
      </c>
      <c r="Z54" s="4">
        <f t="shared" si="42"/>
        <v>9.3683590748696588E-2</v>
      </c>
      <c r="AA54" s="4">
        <f t="shared" si="42"/>
        <v>6.8133520544506609E-2</v>
      </c>
      <c r="AB54" s="5">
        <f t="shared" si="42"/>
        <v>4.4434904702939093E-2</v>
      </c>
      <c r="AC54" s="4">
        <f t="shared" si="42"/>
        <v>2.5920361076714471E-2</v>
      </c>
      <c r="AD54" s="4">
        <f t="shared" si="42"/>
        <v>1.3478587759891525E-2</v>
      </c>
      <c r="AE54" s="4">
        <f t="shared" si="42"/>
        <v>6.220886658411473E-3</v>
      </c>
      <c r="AF54" s="4">
        <f t="shared" si="52"/>
        <v>2.5344353052787483E-3</v>
      </c>
      <c r="AG54" s="4">
        <f t="shared" si="52"/>
        <v>9.0515546617098153E-4</v>
      </c>
      <c r="AH54" s="4">
        <f t="shared" si="52"/>
        <v>2.8091031708754599E-4</v>
      </c>
      <c r="AI54" s="4">
        <f t="shared" si="40"/>
        <v>7.4909417890012264E-5</v>
      </c>
      <c r="AJ54" s="4">
        <f t="shared" si="40"/>
        <v>1.6915029846131802E-5</v>
      </c>
      <c r="AK54" s="4">
        <f t="shared" si="40"/>
        <v>3.1715680961497128E-6</v>
      </c>
      <c r="AL54" s="4">
        <f t="shared" si="48"/>
        <v>4.8053334467113018E-7</v>
      </c>
      <c r="AM54" s="4">
        <f t="shared" si="49"/>
        <v>5.6512362789362669E-8</v>
      </c>
      <c r="AN54" s="4">
        <f t="shared" si="53"/>
        <v>4.8239598982036114E-9</v>
      </c>
      <c r="AO54" s="4">
        <f t="shared" ref="AO54:AO97" si="54">AN53*$E$6 +AO53*$E$6</f>
        <v>2.6193447411060333E-10</v>
      </c>
      <c r="AP54" s="4">
        <f>AO53*$E$6</f>
        <v>7.2759576141834259E-12</v>
      </c>
      <c r="AQ54" s="4">
        <f t="shared" ref="AQ54:AQ55" si="55">AP53*$E$6</f>
        <v>0</v>
      </c>
      <c r="AR54" s="4">
        <f t="shared" si="45"/>
        <v>0</v>
      </c>
      <c r="AS54" s="20">
        <f t="shared" si="45"/>
        <v>0</v>
      </c>
      <c r="AT54" s="4">
        <f>AS53*$E$6</f>
        <v>0</v>
      </c>
      <c r="AU54" s="4">
        <f>AT53*$E$6</f>
        <v>0</v>
      </c>
      <c r="AV54" s="4">
        <f t="shared" si="45"/>
        <v>0</v>
      </c>
      <c r="AW54" s="4">
        <f t="shared" si="45"/>
        <v>0</v>
      </c>
      <c r="AX54" s="4">
        <f t="shared" si="45"/>
        <v>0</v>
      </c>
      <c r="AY54" s="4">
        <f t="shared" si="45"/>
        <v>0</v>
      </c>
      <c r="AZ54" s="4">
        <f t="shared" si="45"/>
        <v>0</v>
      </c>
      <c r="BA54" s="4">
        <f t="shared" si="45"/>
        <v>0</v>
      </c>
      <c r="BB54" s="4">
        <f t="shared" si="45"/>
        <v>0</v>
      </c>
      <c r="BC54" s="4">
        <f t="shared" si="45"/>
        <v>0</v>
      </c>
      <c r="BD54" s="4">
        <f t="shared" si="45"/>
        <v>0</v>
      </c>
      <c r="BE54" s="4">
        <f t="shared" si="45"/>
        <v>0</v>
      </c>
      <c r="BF54" s="4">
        <f t="shared" si="45"/>
        <v>0</v>
      </c>
      <c r="BG54" s="4">
        <f t="shared" si="45"/>
        <v>0</v>
      </c>
      <c r="BH54" s="4">
        <f t="shared" si="46"/>
        <v>0</v>
      </c>
      <c r="BI54" s="4">
        <f t="shared" si="46"/>
        <v>0</v>
      </c>
      <c r="BJ54" s="4">
        <f t="shared" si="46"/>
        <v>0</v>
      </c>
      <c r="BK54" s="4">
        <f t="shared" si="46"/>
        <v>0</v>
      </c>
      <c r="BL54" s="4">
        <f t="shared" si="46"/>
        <v>0</v>
      </c>
      <c r="BM54" s="4">
        <f t="shared" si="46"/>
        <v>0</v>
      </c>
      <c r="BN54" s="4">
        <f t="shared" si="46"/>
        <v>0</v>
      </c>
      <c r="BO54" s="4">
        <f t="shared" si="46"/>
        <v>0</v>
      </c>
      <c r="BP54" s="4">
        <f t="shared" si="46"/>
        <v>0</v>
      </c>
      <c r="BQ54" s="4">
        <f t="shared" si="46"/>
        <v>0</v>
      </c>
      <c r="BR54" s="4">
        <f t="shared" si="47"/>
        <v>0</v>
      </c>
      <c r="BS54" s="4">
        <f t="shared" si="47"/>
        <v>0</v>
      </c>
      <c r="BT54" s="4">
        <f t="shared" si="47"/>
        <v>0</v>
      </c>
      <c r="BU54" s="4">
        <f t="shared" si="47"/>
        <v>0</v>
      </c>
      <c r="BV54" s="4">
        <f t="shared" si="47"/>
        <v>0</v>
      </c>
      <c r="BW54" s="4">
        <f t="shared" si="47"/>
        <v>0</v>
      </c>
      <c r="BX54" s="4">
        <f t="shared" si="47"/>
        <v>0</v>
      </c>
      <c r="BY54" s="4">
        <f t="shared" si="47"/>
        <v>0</v>
      </c>
      <c r="BZ54" s="4">
        <f t="shared" si="47"/>
        <v>0</v>
      </c>
      <c r="CA54" s="4">
        <f t="shared" si="47"/>
        <v>0</v>
      </c>
      <c r="CB54" s="4">
        <f t="shared" si="47"/>
        <v>0</v>
      </c>
      <c r="CC54" s="4">
        <f t="shared" si="47"/>
        <v>0</v>
      </c>
      <c r="CD54" s="4">
        <f t="shared" si="47"/>
        <v>0</v>
      </c>
      <c r="CE54" s="4">
        <f t="shared" si="47"/>
        <v>0</v>
      </c>
      <c r="CF54" s="4">
        <f t="shared" si="47"/>
        <v>0</v>
      </c>
      <c r="CG54" s="4">
        <f t="shared" si="50"/>
        <v>0</v>
      </c>
      <c r="CH54" s="4">
        <f t="shared" si="50"/>
        <v>0</v>
      </c>
    </row>
    <row r="55" spans="1:86" x14ac:dyDescent="0.25">
      <c r="A55" s="13">
        <f t="shared" si="0"/>
        <v>0.12943396735173515</v>
      </c>
      <c r="B55" s="2">
        <f t="shared" si="1"/>
        <v>0.99999999994179234</v>
      </c>
      <c r="C55" s="4">
        <f t="shared" si="4"/>
        <v>12.527472527472527</v>
      </c>
      <c r="D55" s="18">
        <v>38</v>
      </c>
      <c r="E55" s="4">
        <f t="shared" si="2"/>
        <v>3.637978807091713E-12</v>
      </c>
      <c r="F55" s="4">
        <f t="shared" si="9"/>
        <v>1.3824319466948509E-10</v>
      </c>
      <c r="G55" s="4">
        <f t="shared" si="10"/>
        <v>2.5574991013854742E-9</v>
      </c>
      <c r="H55" s="4">
        <f t="shared" si="22"/>
        <v>3.068998921662569E-8</v>
      </c>
      <c r="I55" s="4">
        <f t="shared" si="23"/>
        <v>2.6853740564547479E-7</v>
      </c>
      <c r="J55" s="4">
        <f t="shared" si="24"/>
        <v>1.8260543583892286E-6</v>
      </c>
      <c r="K55" s="4">
        <f t="shared" si="25"/>
        <v>1.0043298971140757E-5</v>
      </c>
      <c r="L55" s="4">
        <f t="shared" si="26"/>
        <v>4.5912223868072033E-5</v>
      </c>
      <c r="M55" s="4">
        <f t="shared" si="27"/>
        <v>1.7790986748877913E-4</v>
      </c>
      <c r="N55" s="4">
        <f t="shared" si="28"/>
        <v>5.9303289162926376E-4</v>
      </c>
      <c r="O55" s="4">
        <f t="shared" si="28"/>
        <v>1.7197953857248649E-3</v>
      </c>
      <c r="P55" s="4">
        <f t="shared" si="29"/>
        <v>4.3776609818451107E-3</v>
      </c>
      <c r="Q55" s="4">
        <f t="shared" si="30"/>
        <v>9.849737209151499E-3</v>
      </c>
      <c r="R55" s="4">
        <f t="shared" si="30"/>
        <v>1.9699474418302998E-2</v>
      </c>
      <c r="S55" s="4">
        <f t="shared" si="30"/>
        <v>3.5177632889826782E-2</v>
      </c>
      <c r="T55" s="4">
        <f t="shared" si="32"/>
        <v>5.6284212623722851E-2</v>
      </c>
      <c r="U55" s="4">
        <f t="shared" si="32"/>
        <v>8.0908555646601599E-2</v>
      </c>
      <c r="V55" s="4">
        <f t="shared" si="32"/>
        <v>0.10470518966030795</v>
      </c>
      <c r="W55" s="4">
        <f t="shared" si="32"/>
        <v>0.12215605460369261</v>
      </c>
      <c r="X55" s="19">
        <f t="shared" si="32"/>
        <v>0.12858532063546591</v>
      </c>
      <c r="Y55" s="4">
        <f t="shared" si="51"/>
        <v>0.12215605460369261</v>
      </c>
      <c r="Z55" s="4">
        <f t="shared" si="42"/>
        <v>0.10470518966030795</v>
      </c>
      <c r="AA55" s="4">
        <f t="shared" si="42"/>
        <v>8.0908555646601599E-2</v>
      </c>
      <c r="AB55" s="5">
        <f t="shared" si="42"/>
        <v>5.6284212623722851E-2</v>
      </c>
      <c r="AC55" s="4">
        <f t="shared" si="42"/>
        <v>3.5177632889826782E-2</v>
      </c>
      <c r="AD55" s="4">
        <f t="shared" si="42"/>
        <v>1.9699474418302998E-2</v>
      </c>
      <c r="AE55" s="4">
        <f t="shared" si="42"/>
        <v>9.849737209151499E-3</v>
      </c>
      <c r="AF55" s="4">
        <f t="shared" si="52"/>
        <v>4.3776609818451107E-3</v>
      </c>
      <c r="AG55" s="4">
        <f t="shared" si="52"/>
        <v>1.7197953857248649E-3</v>
      </c>
      <c r="AH55" s="4">
        <f t="shared" si="52"/>
        <v>5.9303289162926376E-4</v>
      </c>
      <c r="AI55" s="4">
        <f t="shared" si="40"/>
        <v>1.7790986748877913E-4</v>
      </c>
      <c r="AJ55" s="4">
        <f t="shared" si="40"/>
        <v>4.5912223868072033E-5</v>
      </c>
      <c r="AK55" s="4">
        <f t="shared" si="40"/>
        <v>1.0043298971140757E-5</v>
      </c>
      <c r="AL55" s="4">
        <f t="shared" si="48"/>
        <v>1.8260507204104215E-6</v>
      </c>
      <c r="AM55" s="4">
        <f t="shared" si="49"/>
        <v>2.6852285373024642E-7</v>
      </c>
      <c r="AN55" s="4">
        <f t="shared" si="53"/>
        <v>3.066816134378314E-8</v>
      </c>
      <c r="AO55" s="4">
        <f t="shared" si="54"/>
        <v>2.5429471861571074E-9</v>
      </c>
      <c r="AP55" s="4">
        <f t="shared" ref="AP55:AP97" si="56">AO54*$E$6 +AP54*$E$6</f>
        <v>1.3460521586239338E-10</v>
      </c>
      <c r="AQ55" s="4">
        <f t="shared" si="55"/>
        <v>3.637978807091713E-12</v>
      </c>
      <c r="AR55" s="4">
        <f t="shared" si="45"/>
        <v>0</v>
      </c>
      <c r="AS55" s="20">
        <f t="shared" si="45"/>
        <v>0</v>
      </c>
      <c r="AT55" s="4">
        <f>AS54*$E$6</f>
        <v>0</v>
      </c>
      <c r="AU55" s="4">
        <f>AT54*$E$6</f>
        <v>0</v>
      </c>
      <c r="AV55" s="4">
        <f t="shared" si="45"/>
        <v>0</v>
      </c>
      <c r="AW55" s="4">
        <f t="shared" si="45"/>
        <v>0</v>
      </c>
      <c r="AX55" s="4">
        <f t="shared" si="45"/>
        <v>0</v>
      </c>
      <c r="AY55" s="4">
        <f t="shared" si="45"/>
        <v>0</v>
      </c>
      <c r="AZ55" s="4">
        <f t="shared" si="45"/>
        <v>0</v>
      </c>
      <c r="BA55" s="4">
        <f t="shared" si="45"/>
        <v>0</v>
      </c>
      <c r="BB55" s="4">
        <f t="shared" si="45"/>
        <v>0</v>
      </c>
      <c r="BC55" s="4">
        <f t="shared" si="45"/>
        <v>0</v>
      </c>
      <c r="BD55" s="4">
        <f t="shared" si="45"/>
        <v>0</v>
      </c>
      <c r="BE55" s="4">
        <f t="shared" si="45"/>
        <v>0</v>
      </c>
      <c r="BF55" s="4">
        <f t="shared" si="45"/>
        <v>0</v>
      </c>
      <c r="BG55" s="4">
        <f t="shared" si="45"/>
        <v>0</v>
      </c>
      <c r="BH55" s="4">
        <f t="shared" si="46"/>
        <v>0</v>
      </c>
      <c r="BI55" s="4">
        <f t="shared" si="46"/>
        <v>0</v>
      </c>
      <c r="BJ55" s="4">
        <f t="shared" si="46"/>
        <v>0</v>
      </c>
      <c r="BK55" s="4">
        <f t="shared" si="46"/>
        <v>0</v>
      </c>
      <c r="BL55" s="4">
        <f t="shared" si="46"/>
        <v>0</v>
      </c>
      <c r="BM55" s="4">
        <f t="shared" si="46"/>
        <v>0</v>
      </c>
      <c r="BN55" s="4">
        <f t="shared" si="46"/>
        <v>0</v>
      </c>
      <c r="BO55" s="4">
        <f t="shared" si="46"/>
        <v>0</v>
      </c>
      <c r="BP55" s="4">
        <f t="shared" si="46"/>
        <v>0</v>
      </c>
      <c r="BQ55" s="4">
        <f t="shared" si="46"/>
        <v>0</v>
      </c>
      <c r="BR55" s="4">
        <f t="shared" si="47"/>
        <v>0</v>
      </c>
      <c r="BS55" s="4">
        <f t="shared" si="47"/>
        <v>0</v>
      </c>
      <c r="BT55" s="4">
        <f t="shared" si="47"/>
        <v>0</v>
      </c>
      <c r="BU55" s="4">
        <f t="shared" si="47"/>
        <v>0</v>
      </c>
      <c r="BV55" s="4">
        <f t="shared" si="47"/>
        <v>0</v>
      </c>
      <c r="BW55" s="4">
        <f t="shared" si="47"/>
        <v>0</v>
      </c>
      <c r="BX55" s="4">
        <f t="shared" si="47"/>
        <v>0</v>
      </c>
      <c r="BY55" s="4">
        <f t="shared" si="47"/>
        <v>0</v>
      </c>
      <c r="BZ55" s="4">
        <f t="shared" si="47"/>
        <v>0</v>
      </c>
      <c r="CA55" s="4">
        <f t="shared" si="47"/>
        <v>0</v>
      </c>
      <c r="CB55" s="4">
        <f t="shared" si="47"/>
        <v>0</v>
      </c>
      <c r="CC55" s="4">
        <f t="shared" si="47"/>
        <v>0</v>
      </c>
      <c r="CD55" s="4">
        <f t="shared" si="47"/>
        <v>0</v>
      </c>
      <c r="CE55" s="4">
        <f t="shared" si="47"/>
        <v>0</v>
      </c>
      <c r="CF55" s="4">
        <f t="shared" si="47"/>
        <v>0</v>
      </c>
      <c r="CG55" s="4">
        <f t="shared" si="50"/>
        <v>0</v>
      </c>
      <c r="CH55" s="4">
        <f t="shared" si="50"/>
        <v>0</v>
      </c>
    </row>
    <row r="56" spans="1:86" x14ac:dyDescent="0.25">
      <c r="A56" s="13">
        <f t="shared" si="0"/>
        <v>0.12776378167094563</v>
      </c>
      <c r="B56" s="2">
        <f t="shared" si="1"/>
        <v>0.99999999994179234</v>
      </c>
      <c r="C56" s="4">
        <f t="shared" si="4"/>
        <v>12.857142857142858</v>
      </c>
      <c r="D56" s="18">
        <v>39</v>
      </c>
      <c r="E56" s="4">
        <f t="shared" si="2"/>
        <v>1.8189894035458565E-12</v>
      </c>
      <c r="F56" s="4">
        <f t="shared" si="9"/>
        <v>7.0940586738288403E-11</v>
      </c>
      <c r="G56" s="4">
        <f t="shared" si="10"/>
        <v>1.3478711480274796E-9</v>
      </c>
      <c r="H56" s="4">
        <f t="shared" si="22"/>
        <v>1.6623744159005582E-8</v>
      </c>
      <c r="I56" s="4">
        <f t="shared" si="23"/>
        <v>1.4961369743105024E-7</v>
      </c>
      <c r="J56" s="4">
        <f t="shared" si="24"/>
        <v>1.0472958820173517E-6</v>
      </c>
      <c r="K56" s="4">
        <f t="shared" si="25"/>
        <v>5.9346766647649929E-6</v>
      </c>
      <c r="L56" s="4">
        <f t="shared" si="26"/>
        <v>2.7977761419606395E-5</v>
      </c>
      <c r="M56" s="4">
        <f t="shared" si="27"/>
        <v>1.1191104567842558E-4</v>
      </c>
      <c r="N56" s="4">
        <f t="shared" si="28"/>
        <v>3.8547137955902144E-4</v>
      </c>
      <c r="O56" s="4">
        <f t="shared" si="28"/>
        <v>1.1564141386770643E-3</v>
      </c>
      <c r="P56" s="4">
        <f t="shared" si="29"/>
        <v>3.0487281837849878E-3</v>
      </c>
      <c r="Q56" s="4">
        <f t="shared" si="30"/>
        <v>7.1136990954983048E-3</v>
      </c>
      <c r="R56" s="4">
        <f t="shared" si="30"/>
        <v>1.4774605813727248E-2</v>
      </c>
      <c r="S56" s="4">
        <f t="shared" si="30"/>
        <v>2.743855365406489E-2</v>
      </c>
      <c r="T56" s="4">
        <f t="shared" si="32"/>
        <v>4.5730922756774817E-2</v>
      </c>
      <c r="U56" s="4">
        <f t="shared" si="32"/>
        <v>6.8596384135162225E-2</v>
      </c>
      <c r="V56" s="4">
        <f t="shared" si="32"/>
        <v>9.2806872653454775E-2</v>
      </c>
      <c r="W56" s="4">
        <f t="shared" si="32"/>
        <v>0.11343062213200028</v>
      </c>
      <c r="X56" s="4">
        <f t="shared" si="32"/>
        <v>0.12537068761957926</v>
      </c>
      <c r="Y56" s="4">
        <f t="shared" si="51"/>
        <v>0.12537068761957926</v>
      </c>
      <c r="Z56" s="4">
        <f t="shared" si="42"/>
        <v>0.11343062213200028</v>
      </c>
      <c r="AA56" s="4">
        <f t="shared" si="42"/>
        <v>9.2806872653454775E-2</v>
      </c>
      <c r="AB56" s="5">
        <f t="shared" si="42"/>
        <v>6.8596384135162225E-2</v>
      </c>
      <c r="AC56" s="4">
        <f t="shared" si="42"/>
        <v>4.5730922756774817E-2</v>
      </c>
      <c r="AD56" s="4">
        <f t="shared" si="42"/>
        <v>2.743855365406489E-2</v>
      </c>
      <c r="AE56" s="4">
        <f t="shared" si="42"/>
        <v>1.4774605813727248E-2</v>
      </c>
      <c r="AF56" s="4">
        <f t="shared" si="52"/>
        <v>7.1136990954983048E-3</v>
      </c>
      <c r="AG56" s="4">
        <f t="shared" si="52"/>
        <v>3.0487281837849878E-3</v>
      </c>
      <c r="AH56" s="4">
        <f t="shared" si="52"/>
        <v>1.1564141386770643E-3</v>
      </c>
      <c r="AI56" s="4">
        <f t="shared" si="40"/>
        <v>3.8547137955902144E-4</v>
      </c>
      <c r="AJ56" s="4">
        <f t="shared" si="40"/>
        <v>1.1191104567842558E-4</v>
      </c>
      <c r="AK56" s="4">
        <f t="shared" si="40"/>
        <v>2.7977761419606395E-5</v>
      </c>
      <c r="AL56" s="4">
        <f t="shared" ref="AL56:AL97" si="57">AK55*$E$6 +AL55*$E$6</f>
        <v>5.9346748457755893E-6</v>
      </c>
      <c r="AM56" s="4">
        <f t="shared" si="49"/>
        <v>1.047286787070334E-6</v>
      </c>
      <c r="AN56" s="4">
        <f t="shared" si="53"/>
        <v>1.4959550753701478E-7</v>
      </c>
      <c r="AO56" s="4">
        <f t="shared" si="54"/>
        <v>1.6605554264970124E-8</v>
      </c>
      <c r="AP56" s="4">
        <f t="shared" si="56"/>
        <v>1.3387762010097504E-9</v>
      </c>
      <c r="AQ56" s="4">
        <f t="shared" ref="AQ56:AR97" si="58">AP55*$E$6 +AQ55*$E$6</f>
        <v>6.9121597334742546E-11</v>
      </c>
      <c r="AR56" s="4">
        <f t="shared" si="45"/>
        <v>1.8189894035458565E-12</v>
      </c>
      <c r="AS56" s="20">
        <f t="shared" si="45"/>
        <v>0</v>
      </c>
      <c r="AT56" s="4">
        <f>AS55*$E$6</f>
        <v>0</v>
      </c>
      <c r="AU56" s="4">
        <f>AT55*$E$6</f>
        <v>0</v>
      </c>
      <c r="AV56" s="4">
        <f t="shared" si="45"/>
        <v>0</v>
      </c>
      <c r="AW56" s="4">
        <f t="shared" si="45"/>
        <v>0</v>
      </c>
      <c r="AX56" s="4">
        <f t="shared" si="45"/>
        <v>0</v>
      </c>
      <c r="AY56" s="4">
        <f t="shared" si="45"/>
        <v>0</v>
      </c>
      <c r="AZ56" s="4">
        <f t="shared" si="45"/>
        <v>0</v>
      </c>
      <c r="BA56" s="4">
        <f t="shared" si="45"/>
        <v>0</v>
      </c>
      <c r="BB56" s="4">
        <f t="shared" si="45"/>
        <v>0</v>
      </c>
      <c r="BC56" s="4">
        <f t="shared" si="45"/>
        <v>0</v>
      </c>
      <c r="BD56" s="4">
        <f t="shared" si="45"/>
        <v>0</v>
      </c>
      <c r="BE56" s="4">
        <f t="shared" si="45"/>
        <v>0</v>
      </c>
      <c r="BF56" s="4">
        <f t="shared" si="45"/>
        <v>0</v>
      </c>
      <c r="BG56" s="4">
        <f t="shared" si="45"/>
        <v>0</v>
      </c>
      <c r="BH56" s="4">
        <f t="shared" si="46"/>
        <v>0</v>
      </c>
      <c r="BI56" s="4">
        <f t="shared" si="46"/>
        <v>0</v>
      </c>
      <c r="BJ56" s="4">
        <f t="shared" si="46"/>
        <v>0</v>
      </c>
      <c r="BK56" s="4">
        <f t="shared" si="46"/>
        <v>0</v>
      </c>
      <c r="BL56" s="4">
        <f t="shared" si="46"/>
        <v>0</v>
      </c>
      <c r="BM56" s="4">
        <f t="shared" si="46"/>
        <v>0</v>
      </c>
      <c r="BN56" s="4">
        <f t="shared" si="46"/>
        <v>0</v>
      </c>
      <c r="BO56" s="4">
        <f t="shared" si="46"/>
        <v>0</v>
      </c>
      <c r="BP56" s="4">
        <f t="shared" si="46"/>
        <v>0</v>
      </c>
      <c r="BQ56" s="4">
        <f t="shared" si="46"/>
        <v>0</v>
      </c>
      <c r="BR56" s="4">
        <f t="shared" si="47"/>
        <v>0</v>
      </c>
      <c r="BS56" s="4">
        <f t="shared" si="47"/>
        <v>0</v>
      </c>
      <c r="BT56" s="4">
        <f t="shared" si="47"/>
        <v>0</v>
      </c>
      <c r="BU56" s="4">
        <f t="shared" si="47"/>
        <v>0</v>
      </c>
      <c r="BV56" s="4">
        <f t="shared" si="47"/>
        <v>0</v>
      </c>
      <c r="BW56" s="4">
        <f t="shared" si="47"/>
        <v>0</v>
      </c>
      <c r="BX56" s="4">
        <f t="shared" si="47"/>
        <v>0</v>
      </c>
      <c r="BY56" s="4">
        <f t="shared" si="47"/>
        <v>0</v>
      </c>
      <c r="BZ56" s="4">
        <f t="shared" si="47"/>
        <v>0</v>
      </c>
      <c r="CA56" s="4">
        <f t="shared" si="47"/>
        <v>0</v>
      </c>
      <c r="CB56" s="4">
        <f t="shared" si="47"/>
        <v>0</v>
      </c>
      <c r="CC56" s="4">
        <f t="shared" si="47"/>
        <v>0</v>
      </c>
      <c r="CD56" s="4">
        <f t="shared" si="47"/>
        <v>0</v>
      </c>
      <c r="CE56" s="4">
        <f t="shared" si="47"/>
        <v>0</v>
      </c>
      <c r="CF56" s="4">
        <f t="shared" si="47"/>
        <v>0</v>
      </c>
      <c r="CG56" s="4">
        <f t="shared" si="50"/>
        <v>0</v>
      </c>
      <c r="CH56" s="4">
        <f t="shared" si="50"/>
        <v>0</v>
      </c>
    </row>
    <row r="57" spans="1:86" x14ac:dyDescent="0.25">
      <c r="A57" s="13">
        <f t="shared" si="0"/>
        <v>0.126156626101008</v>
      </c>
      <c r="B57" s="2">
        <f t="shared" si="1"/>
        <v>0.99999999994179234</v>
      </c>
      <c r="C57" s="4">
        <f t="shared" si="4"/>
        <v>13.186813186813186</v>
      </c>
      <c r="D57" s="18">
        <v>40</v>
      </c>
      <c r="E57" s="4">
        <f t="shared" si="2"/>
        <v>9.0949470177292824E-13</v>
      </c>
      <c r="F57" s="4">
        <f t="shared" si="9"/>
        <v>3.637978807091713E-11</v>
      </c>
      <c r="G57" s="4">
        <f t="shared" si="10"/>
        <v>7.0940586738288403E-10</v>
      </c>
      <c r="H57" s="4">
        <f t="shared" si="22"/>
        <v>8.985807653516531E-9</v>
      </c>
      <c r="I57" s="4">
        <f t="shared" si="23"/>
        <v>8.3118720795027912E-8</v>
      </c>
      <c r="J57" s="4">
        <f t="shared" si="24"/>
        <v>5.9845478972420096E-7</v>
      </c>
      <c r="K57" s="4">
        <f t="shared" si="25"/>
        <v>3.4909862733911723E-6</v>
      </c>
      <c r="L57" s="4">
        <f t="shared" si="26"/>
        <v>1.6956219042185694E-5</v>
      </c>
      <c r="M57" s="4">
        <f t="shared" si="27"/>
        <v>6.9944403549015988E-5</v>
      </c>
      <c r="N57" s="4">
        <f t="shared" si="28"/>
        <v>2.4869121261872351E-4</v>
      </c>
      <c r="O57" s="4">
        <f t="shared" si="28"/>
        <v>7.7094275911804289E-4</v>
      </c>
      <c r="P57" s="4">
        <f t="shared" si="29"/>
        <v>2.1025711612310261E-3</v>
      </c>
      <c r="Q57" s="4">
        <f t="shared" si="30"/>
        <v>5.0812136396416463E-3</v>
      </c>
      <c r="R57" s="4">
        <f t="shared" si="30"/>
        <v>1.0944152454612777E-2</v>
      </c>
      <c r="S57" s="4">
        <f t="shared" si="30"/>
        <v>2.1106579733896069E-2</v>
      </c>
      <c r="T57" s="4">
        <f t="shared" si="32"/>
        <v>3.6584738205419853E-2</v>
      </c>
      <c r="U57" s="4">
        <f t="shared" si="32"/>
        <v>5.7163653445968521E-2</v>
      </c>
      <c r="V57" s="4">
        <f t="shared" si="32"/>
        <v>8.07016283943085E-2</v>
      </c>
      <c r="W57" s="4">
        <f t="shared" si="32"/>
        <v>0.10311874739272753</v>
      </c>
      <c r="X57" s="4">
        <f t="shared" si="32"/>
        <v>0.11940065487578977</v>
      </c>
      <c r="Y57" s="19">
        <f t="shared" si="51"/>
        <v>0.12537068761957926</v>
      </c>
      <c r="Z57" s="4">
        <f t="shared" si="42"/>
        <v>0.11940065487578977</v>
      </c>
      <c r="AA57" s="4">
        <f t="shared" si="42"/>
        <v>0.10311874739272753</v>
      </c>
      <c r="AB57" s="5">
        <f t="shared" si="42"/>
        <v>8.07016283943085E-2</v>
      </c>
      <c r="AC57" s="4">
        <f t="shared" si="42"/>
        <v>5.7163653445968521E-2</v>
      </c>
      <c r="AD57" s="4">
        <f t="shared" si="42"/>
        <v>3.6584738205419853E-2</v>
      </c>
      <c r="AE57" s="4">
        <f t="shared" si="42"/>
        <v>2.1106579733896069E-2</v>
      </c>
      <c r="AF57" s="4">
        <f t="shared" si="52"/>
        <v>1.0944152454612777E-2</v>
      </c>
      <c r="AG57" s="4">
        <f t="shared" si="52"/>
        <v>5.0812136396416463E-3</v>
      </c>
      <c r="AH57" s="4">
        <f t="shared" si="52"/>
        <v>2.1025711612310261E-3</v>
      </c>
      <c r="AI57" s="4">
        <f t="shared" si="40"/>
        <v>7.7094275911804289E-4</v>
      </c>
      <c r="AJ57" s="4">
        <f t="shared" si="40"/>
        <v>2.4869121261872351E-4</v>
      </c>
      <c r="AK57" s="4">
        <f t="shared" si="40"/>
        <v>6.9944403549015988E-5</v>
      </c>
      <c r="AL57" s="4">
        <f t="shared" si="57"/>
        <v>1.6956218132690992E-5</v>
      </c>
      <c r="AM57" s="4">
        <f t="shared" si="49"/>
        <v>3.4909808164229617E-6</v>
      </c>
      <c r="AN57" s="4">
        <f t="shared" si="53"/>
        <v>5.9844114730367437E-7</v>
      </c>
      <c r="AO57" s="4">
        <f t="shared" si="54"/>
        <v>8.3100530900992453E-8</v>
      </c>
      <c r="AP57" s="4">
        <f t="shared" si="56"/>
        <v>8.9721652329899371E-9</v>
      </c>
      <c r="AQ57" s="4">
        <f t="shared" si="58"/>
        <v>7.0394889917224646E-10</v>
      </c>
      <c r="AR57" s="4">
        <f t="shared" si="58"/>
        <v>3.5470293369144201E-11</v>
      </c>
      <c r="AS57" s="20">
        <f t="shared" si="45"/>
        <v>9.0949470177292824E-13</v>
      </c>
      <c r="AT57" s="4">
        <f>AS56*$E$6</f>
        <v>0</v>
      </c>
      <c r="AU57" s="4">
        <f>AT56*$E$6</f>
        <v>0</v>
      </c>
      <c r="AV57" s="4">
        <f t="shared" si="45"/>
        <v>0</v>
      </c>
      <c r="AW57" s="4">
        <f t="shared" si="45"/>
        <v>0</v>
      </c>
      <c r="AX57" s="4">
        <f t="shared" si="45"/>
        <v>0</v>
      </c>
      <c r="AY57" s="4">
        <f t="shared" si="45"/>
        <v>0</v>
      </c>
      <c r="AZ57" s="4">
        <f t="shared" si="45"/>
        <v>0</v>
      </c>
      <c r="BA57" s="4">
        <f t="shared" si="45"/>
        <v>0</v>
      </c>
      <c r="BB57" s="4">
        <f t="shared" si="45"/>
        <v>0</v>
      </c>
      <c r="BC57" s="4">
        <f t="shared" si="45"/>
        <v>0</v>
      </c>
      <c r="BD57" s="4">
        <f t="shared" si="45"/>
        <v>0</v>
      </c>
      <c r="BE57" s="4">
        <f t="shared" si="45"/>
        <v>0</v>
      </c>
      <c r="BF57" s="4">
        <f t="shared" si="45"/>
        <v>0</v>
      </c>
      <c r="BG57" s="4">
        <f t="shared" si="45"/>
        <v>0</v>
      </c>
      <c r="BH57" s="4">
        <f t="shared" si="46"/>
        <v>0</v>
      </c>
      <c r="BI57" s="4">
        <f t="shared" si="46"/>
        <v>0</v>
      </c>
      <c r="BJ57" s="4">
        <f t="shared" si="46"/>
        <v>0</v>
      </c>
      <c r="BK57" s="4">
        <f t="shared" si="46"/>
        <v>0</v>
      </c>
      <c r="BL57" s="4">
        <f t="shared" si="46"/>
        <v>0</v>
      </c>
      <c r="BM57" s="4">
        <f t="shared" si="46"/>
        <v>0</v>
      </c>
      <c r="BN57" s="4">
        <f t="shared" si="46"/>
        <v>0</v>
      </c>
      <c r="BO57" s="4">
        <f t="shared" si="46"/>
        <v>0</v>
      </c>
      <c r="BP57" s="4">
        <f t="shared" si="46"/>
        <v>0</v>
      </c>
      <c r="BQ57" s="4">
        <f t="shared" si="46"/>
        <v>0</v>
      </c>
      <c r="BR57" s="4">
        <f t="shared" si="47"/>
        <v>0</v>
      </c>
      <c r="BS57" s="4">
        <f t="shared" si="47"/>
        <v>0</v>
      </c>
      <c r="BT57" s="4">
        <f t="shared" si="47"/>
        <v>0</v>
      </c>
      <c r="BU57" s="4">
        <f t="shared" si="47"/>
        <v>0</v>
      </c>
      <c r="BV57" s="4">
        <f t="shared" si="47"/>
        <v>0</v>
      </c>
      <c r="BW57" s="4">
        <f t="shared" si="47"/>
        <v>0</v>
      </c>
      <c r="BX57" s="4">
        <f t="shared" si="47"/>
        <v>0</v>
      </c>
      <c r="BY57" s="4">
        <f t="shared" si="47"/>
        <v>0</v>
      </c>
      <c r="BZ57" s="4">
        <f t="shared" si="47"/>
        <v>0</v>
      </c>
      <c r="CA57" s="4">
        <f t="shared" si="47"/>
        <v>0</v>
      </c>
      <c r="CB57" s="4">
        <f t="shared" si="47"/>
        <v>0</v>
      </c>
      <c r="CC57" s="4">
        <f t="shared" si="47"/>
        <v>0</v>
      </c>
      <c r="CD57" s="4">
        <f t="shared" si="47"/>
        <v>0</v>
      </c>
      <c r="CE57" s="4">
        <f t="shared" si="47"/>
        <v>0</v>
      </c>
      <c r="CF57" s="4">
        <f t="shared" si="47"/>
        <v>0</v>
      </c>
      <c r="CG57" s="4">
        <f t="shared" si="50"/>
        <v>0</v>
      </c>
      <c r="CH57" s="4">
        <f t="shared" si="50"/>
        <v>0</v>
      </c>
    </row>
    <row r="58" spans="1:86" x14ac:dyDescent="0.25">
      <c r="A58" s="13">
        <f t="shared" si="0"/>
        <v>0.12460863341342172</v>
      </c>
      <c r="B58" s="2">
        <f t="shared" si="1"/>
        <v>0.99999999994179234</v>
      </c>
      <c r="C58" s="4">
        <f t="shared" si="4"/>
        <v>13.516483516483516</v>
      </c>
      <c r="D58" s="18">
        <v>41</v>
      </c>
      <c r="E58" s="4">
        <f t="shared" si="2"/>
        <v>4.5474735088646412E-13</v>
      </c>
      <c r="F58" s="4">
        <f t="shared" si="9"/>
        <v>1.8644641386345029E-11</v>
      </c>
      <c r="G58" s="4">
        <f t="shared" si="10"/>
        <v>3.7289282772690058E-10</v>
      </c>
      <c r="H58" s="4">
        <f t="shared" si="22"/>
        <v>4.8476067604497075E-9</v>
      </c>
      <c r="I58" s="4">
        <f t="shared" si="23"/>
        <v>4.6052264224272221E-8</v>
      </c>
      <c r="J58" s="4">
        <f t="shared" si="24"/>
        <v>3.4078675525961444E-7</v>
      </c>
      <c r="K58" s="4">
        <f t="shared" si="25"/>
        <v>2.0447205315576866E-6</v>
      </c>
      <c r="L58" s="4">
        <f t="shared" si="26"/>
        <v>1.0223602657788433E-5</v>
      </c>
      <c r="M58" s="4">
        <f t="shared" si="27"/>
        <v>4.3450311295600841E-5</v>
      </c>
      <c r="N58" s="4">
        <f t="shared" si="28"/>
        <v>1.5931780808386975E-4</v>
      </c>
      <c r="O58" s="4">
        <f t="shared" si="28"/>
        <v>5.098169858683832E-4</v>
      </c>
      <c r="P58" s="4">
        <f t="shared" si="29"/>
        <v>1.4367569601745345E-3</v>
      </c>
      <c r="Q58" s="4">
        <f t="shared" si="30"/>
        <v>3.5918924004363362E-3</v>
      </c>
      <c r="R58" s="4">
        <f t="shared" si="30"/>
        <v>8.0126830471272115E-3</v>
      </c>
      <c r="S58" s="4">
        <f t="shared" si="30"/>
        <v>1.6025366094254423E-2</v>
      </c>
      <c r="T58" s="4">
        <f t="shared" si="32"/>
        <v>2.8845658969657961E-2</v>
      </c>
      <c r="U58" s="4">
        <f t="shared" si="32"/>
        <v>4.6874195825694187E-2</v>
      </c>
      <c r="V58" s="4">
        <f t="shared" si="32"/>
        <v>6.893264092013851E-2</v>
      </c>
      <c r="W58" s="4">
        <f t="shared" si="32"/>
        <v>9.1910187893518014E-2</v>
      </c>
      <c r="X58" s="4">
        <f t="shared" si="32"/>
        <v>0.11125970113425865</v>
      </c>
      <c r="Y58" s="4">
        <f t="shared" si="51"/>
        <v>0.12238567124768451</v>
      </c>
      <c r="Z58" s="4">
        <f t="shared" si="42"/>
        <v>0.12238567124768451</v>
      </c>
      <c r="AA58" s="4">
        <f t="shared" si="42"/>
        <v>0.11125970113425865</v>
      </c>
      <c r="AB58" s="5">
        <f t="shared" si="42"/>
        <v>9.1910187893518014E-2</v>
      </c>
      <c r="AC58" s="4">
        <f t="shared" si="42"/>
        <v>6.893264092013851E-2</v>
      </c>
      <c r="AD58" s="4">
        <f t="shared" si="42"/>
        <v>4.6874195825694187E-2</v>
      </c>
      <c r="AE58" s="4">
        <f t="shared" si="42"/>
        <v>2.8845658969657961E-2</v>
      </c>
      <c r="AF58" s="4">
        <f t="shared" si="52"/>
        <v>1.6025366094254423E-2</v>
      </c>
      <c r="AG58" s="4">
        <f t="shared" si="52"/>
        <v>8.0126830471272115E-3</v>
      </c>
      <c r="AH58" s="4">
        <f t="shared" si="52"/>
        <v>3.5918924004363362E-3</v>
      </c>
      <c r="AI58" s="4">
        <f t="shared" si="40"/>
        <v>1.4367569601745345E-3</v>
      </c>
      <c r="AJ58" s="4">
        <f t="shared" si="40"/>
        <v>5.098169858683832E-4</v>
      </c>
      <c r="AK58" s="4">
        <f t="shared" si="40"/>
        <v>1.5931780808386975E-4</v>
      </c>
      <c r="AL58" s="4">
        <f t="shared" si="57"/>
        <v>4.345031084085349E-5</v>
      </c>
      <c r="AM58" s="4">
        <f t="shared" si="49"/>
        <v>1.0223599474556977E-5</v>
      </c>
      <c r="AN58" s="4">
        <f t="shared" si="53"/>
        <v>2.044710981863318E-6</v>
      </c>
      <c r="AO58" s="4">
        <f t="shared" si="54"/>
        <v>3.4077083910233341E-7</v>
      </c>
      <c r="AP58" s="4">
        <f t="shared" si="56"/>
        <v>4.6036348066991195E-8</v>
      </c>
      <c r="AQ58" s="4">
        <f t="shared" si="58"/>
        <v>4.8380570660810918E-9</v>
      </c>
      <c r="AR58" s="4">
        <f t="shared" ref="AR58" si="59">AQ57*$E$6 +AR57*$E$6</f>
        <v>3.6970959627069533E-10</v>
      </c>
      <c r="AS58" s="20">
        <f t="shared" ref="AS58" si="60">AR57*$E$6 +AS57*$E$6</f>
        <v>1.8189894035458565E-11</v>
      </c>
      <c r="AT58" s="4">
        <f>AS57*$E$6</f>
        <v>4.5474735088646412E-13</v>
      </c>
      <c r="AU58" s="4">
        <f>AT57*$E$6</f>
        <v>0</v>
      </c>
      <c r="AV58" s="4">
        <f t="shared" si="45"/>
        <v>0</v>
      </c>
      <c r="AW58" s="4">
        <f t="shared" si="45"/>
        <v>0</v>
      </c>
      <c r="AX58" s="4">
        <f t="shared" si="45"/>
        <v>0</v>
      </c>
      <c r="AY58" s="4">
        <f t="shared" si="45"/>
        <v>0</v>
      </c>
      <c r="AZ58" s="4">
        <f t="shared" si="45"/>
        <v>0</v>
      </c>
      <c r="BA58" s="4">
        <f t="shared" si="45"/>
        <v>0</v>
      </c>
      <c r="BB58" s="4">
        <f t="shared" si="45"/>
        <v>0</v>
      </c>
      <c r="BC58" s="4">
        <f t="shared" si="45"/>
        <v>0</v>
      </c>
      <c r="BD58" s="4">
        <f t="shared" si="45"/>
        <v>0</v>
      </c>
      <c r="BE58" s="4">
        <f t="shared" si="45"/>
        <v>0</v>
      </c>
      <c r="BF58" s="4">
        <f t="shared" si="45"/>
        <v>0</v>
      </c>
      <c r="BG58" s="4">
        <f t="shared" si="45"/>
        <v>0</v>
      </c>
      <c r="BH58" s="4">
        <f t="shared" si="46"/>
        <v>0</v>
      </c>
      <c r="BI58" s="4">
        <f t="shared" si="46"/>
        <v>0</v>
      </c>
      <c r="BJ58" s="4">
        <f t="shared" si="46"/>
        <v>0</v>
      </c>
      <c r="BK58" s="4">
        <f t="shared" si="46"/>
        <v>0</v>
      </c>
      <c r="BL58" s="4">
        <f t="shared" si="46"/>
        <v>0</v>
      </c>
      <c r="BM58" s="4">
        <f t="shared" si="46"/>
        <v>0</v>
      </c>
      <c r="BN58" s="4">
        <f t="shared" si="46"/>
        <v>0</v>
      </c>
      <c r="BO58" s="4">
        <f t="shared" si="46"/>
        <v>0</v>
      </c>
      <c r="BP58" s="4">
        <f t="shared" si="46"/>
        <v>0</v>
      </c>
      <c r="BQ58" s="4">
        <f t="shared" si="46"/>
        <v>0</v>
      </c>
      <c r="BR58" s="4">
        <f t="shared" si="47"/>
        <v>0</v>
      </c>
      <c r="BS58" s="4">
        <f t="shared" si="47"/>
        <v>0</v>
      </c>
      <c r="BT58" s="4">
        <f t="shared" si="47"/>
        <v>0</v>
      </c>
      <c r="BU58" s="4">
        <f t="shared" si="47"/>
        <v>0</v>
      </c>
      <c r="BV58" s="4">
        <f t="shared" si="47"/>
        <v>0</v>
      </c>
      <c r="BW58" s="4">
        <f t="shared" si="47"/>
        <v>0</v>
      </c>
      <c r="BX58" s="4">
        <f t="shared" si="47"/>
        <v>0</v>
      </c>
      <c r="BY58" s="4">
        <f t="shared" si="47"/>
        <v>0</v>
      </c>
      <c r="BZ58" s="4">
        <f t="shared" si="47"/>
        <v>0</v>
      </c>
      <c r="CA58" s="4">
        <f t="shared" si="47"/>
        <v>0</v>
      </c>
      <c r="CB58" s="4">
        <f t="shared" si="47"/>
        <v>0</v>
      </c>
      <c r="CC58" s="4">
        <f t="shared" si="47"/>
        <v>0</v>
      </c>
      <c r="CD58" s="4">
        <f t="shared" si="47"/>
        <v>0</v>
      </c>
      <c r="CE58" s="4">
        <f t="shared" si="47"/>
        <v>0</v>
      </c>
      <c r="CF58" s="4">
        <f t="shared" si="47"/>
        <v>0</v>
      </c>
      <c r="CG58" s="4">
        <f t="shared" si="50"/>
        <v>0</v>
      </c>
      <c r="CH58" s="4">
        <f t="shared" si="50"/>
        <v>0</v>
      </c>
    </row>
    <row r="59" spans="1:86" x14ac:dyDescent="0.25">
      <c r="A59" s="13">
        <f t="shared" si="0"/>
        <v>0.12311626061491454</v>
      </c>
      <c r="B59" s="2">
        <f t="shared" si="1"/>
        <v>0.99999999994179234</v>
      </c>
      <c r="C59" s="4">
        <f t="shared" si="4"/>
        <v>13.846153846153847</v>
      </c>
      <c r="D59" s="18">
        <v>42</v>
      </c>
      <c r="E59" s="4">
        <f t="shared" si="2"/>
        <v>2.2737367544323206E-13</v>
      </c>
      <c r="F59" s="4">
        <f t="shared" si="9"/>
        <v>9.5496943686157465E-12</v>
      </c>
      <c r="G59" s="4">
        <f t="shared" si="10"/>
        <v>1.957687345566228E-10</v>
      </c>
      <c r="H59" s="4">
        <f t="shared" si="22"/>
        <v>2.610249794088304E-9</v>
      </c>
      <c r="I59" s="4">
        <f t="shared" si="23"/>
        <v>2.5449935492360964E-8</v>
      </c>
      <c r="J59" s="4">
        <f t="shared" si="24"/>
        <v>1.9341950974194333E-7</v>
      </c>
      <c r="K59" s="4">
        <f t="shared" si="25"/>
        <v>1.1927536434086505E-6</v>
      </c>
      <c r="L59" s="4">
        <f t="shared" si="26"/>
        <v>6.1341615946730599E-6</v>
      </c>
      <c r="M59" s="4">
        <f t="shared" si="27"/>
        <v>2.6836956976694637E-5</v>
      </c>
      <c r="N59" s="4">
        <f t="shared" si="28"/>
        <v>1.013840596897353E-4</v>
      </c>
      <c r="O59" s="4">
        <f t="shared" si="28"/>
        <v>3.3456739697612647E-4</v>
      </c>
      <c r="P59" s="4">
        <f t="shared" si="29"/>
        <v>9.7328697302145883E-4</v>
      </c>
      <c r="Q59" s="4">
        <f t="shared" si="30"/>
        <v>2.5143246803054353E-3</v>
      </c>
      <c r="R59" s="4">
        <f t="shared" si="30"/>
        <v>5.8022877237817738E-3</v>
      </c>
      <c r="S59" s="4">
        <f t="shared" si="30"/>
        <v>1.2019024570690817E-2</v>
      </c>
      <c r="T59" s="4">
        <f t="shared" si="32"/>
        <v>2.2435512531956192E-2</v>
      </c>
      <c r="U59" s="4">
        <f t="shared" si="32"/>
        <v>3.7859927397676074E-2</v>
      </c>
      <c r="V59" s="4">
        <f t="shared" si="32"/>
        <v>5.7903418372916349E-2</v>
      </c>
      <c r="W59" s="4">
        <f t="shared" si="32"/>
        <v>8.0421414406828262E-2</v>
      </c>
      <c r="X59" s="4">
        <f t="shared" si="32"/>
        <v>0.10158494451388833</v>
      </c>
      <c r="Y59" s="4">
        <f t="shared" si="51"/>
        <v>0.11682268619097158</v>
      </c>
      <c r="Z59" s="19">
        <f t="shared" si="42"/>
        <v>0.12238567124768451</v>
      </c>
      <c r="AA59" s="4">
        <f t="shared" si="42"/>
        <v>0.11682268619097158</v>
      </c>
      <c r="AB59" s="5">
        <f t="shared" si="42"/>
        <v>0.10158494451388833</v>
      </c>
      <c r="AC59" s="4">
        <f t="shared" si="42"/>
        <v>8.0421414406828262E-2</v>
      </c>
      <c r="AD59" s="4">
        <f t="shared" si="42"/>
        <v>5.7903418372916349E-2</v>
      </c>
      <c r="AE59" s="4">
        <f t="shared" si="42"/>
        <v>3.7859927397676074E-2</v>
      </c>
      <c r="AF59" s="4">
        <f t="shared" si="52"/>
        <v>2.2435512531956192E-2</v>
      </c>
      <c r="AG59" s="4">
        <f t="shared" si="52"/>
        <v>1.2019024570690817E-2</v>
      </c>
      <c r="AH59" s="4">
        <f t="shared" si="52"/>
        <v>5.8022877237817738E-3</v>
      </c>
      <c r="AI59" s="4">
        <f t="shared" si="40"/>
        <v>2.5143246803054353E-3</v>
      </c>
      <c r="AJ59" s="4">
        <f t="shared" si="40"/>
        <v>9.7328697302145883E-4</v>
      </c>
      <c r="AK59" s="4">
        <f t="shared" si="40"/>
        <v>3.3456739697612647E-4</v>
      </c>
      <c r="AL59" s="4">
        <f t="shared" si="57"/>
        <v>1.0138405946236162E-4</v>
      </c>
      <c r="AM59" s="4">
        <f t="shared" si="49"/>
        <v>2.6836955157705233E-5</v>
      </c>
      <c r="AN59" s="4">
        <f t="shared" si="53"/>
        <v>6.1341552282101475E-6</v>
      </c>
      <c r="AO59" s="4">
        <f t="shared" si="54"/>
        <v>1.1927409104828257E-6</v>
      </c>
      <c r="AP59" s="4">
        <f t="shared" si="56"/>
        <v>1.934035935846623E-7</v>
      </c>
      <c r="AQ59" s="4">
        <f t="shared" si="58"/>
        <v>2.5437202566536143E-8</v>
      </c>
      <c r="AR59" s="4">
        <f t="shared" ref="AR59" si="61">AQ58*$E$6 +AR58*$E$6</f>
        <v>2.6038833311758935E-9</v>
      </c>
      <c r="AS59" s="20">
        <f t="shared" ref="AS59" si="62">AR58*$E$6 +AS58*$E$6</f>
        <v>1.9394974515307695E-10</v>
      </c>
      <c r="AT59" s="4">
        <f>AS58*$E$6 +AT58*$E$6</f>
        <v>9.3223206931725144E-12</v>
      </c>
      <c r="AU59" s="4">
        <f>AT58*$E$6</f>
        <v>2.2737367544323206E-13</v>
      </c>
      <c r="AV59" s="4">
        <f t="shared" si="45"/>
        <v>0</v>
      </c>
      <c r="AW59" s="4">
        <f t="shared" si="45"/>
        <v>0</v>
      </c>
      <c r="AX59" s="4">
        <f t="shared" si="45"/>
        <v>0</v>
      </c>
      <c r="AY59" s="4">
        <f t="shared" si="45"/>
        <v>0</v>
      </c>
      <c r="AZ59" s="4">
        <f t="shared" si="45"/>
        <v>0</v>
      </c>
      <c r="BA59" s="4">
        <f t="shared" si="45"/>
        <v>0</v>
      </c>
      <c r="BB59" s="4">
        <f t="shared" si="45"/>
        <v>0</v>
      </c>
      <c r="BC59" s="4">
        <f t="shared" si="45"/>
        <v>0</v>
      </c>
      <c r="BD59" s="4">
        <f t="shared" si="45"/>
        <v>0</v>
      </c>
      <c r="BE59" s="4">
        <f t="shared" si="45"/>
        <v>0</v>
      </c>
      <c r="BF59" s="4">
        <f t="shared" si="45"/>
        <v>0</v>
      </c>
      <c r="BG59" s="4">
        <f t="shared" si="45"/>
        <v>0</v>
      </c>
      <c r="BH59" s="4">
        <f t="shared" ref="BH59:BT72" si="63">BG58*$E$6</f>
        <v>0</v>
      </c>
      <c r="BI59" s="4">
        <f t="shared" si="63"/>
        <v>0</v>
      </c>
      <c r="BJ59" s="4">
        <f t="shared" si="63"/>
        <v>0</v>
      </c>
      <c r="BK59" s="4">
        <f t="shared" si="63"/>
        <v>0</v>
      </c>
      <c r="BL59" s="4">
        <f t="shared" si="63"/>
        <v>0</v>
      </c>
      <c r="BM59" s="4">
        <f t="shared" si="63"/>
        <v>0</v>
      </c>
      <c r="BN59" s="4">
        <f t="shared" si="63"/>
        <v>0</v>
      </c>
      <c r="BO59" s="4">
        <f t="shared" si="63"/>
        <v>0</v>
      </c>
      <c r="BP59" s="4">
        <f t="shared" si="63"/>
        <v>0</v>
      </c>
      <c r="BQ59" s="4">
        <f t="shared" si="63"/>
        <v>0</v>
      </c>
      <c r="BR59" s="4">
        <f t="shared" si="63"/>
        <v>0</v>
      </c>
      <c r="BS59" s="4">
        <f t="shared" si="63"/>
        <v>0</v>
      </c>
      <c r="BT59" s="4">
        <f t="shared" si="63"/>
        <v>0</v>
      </c>
      <c r="BU59" s="4">
        <f t="shared" ref="BU59:CA95" si="64">BT58*$E$6</f>
        <v>0</v>
      </c>
      <c r="BV59" s="4">
        <f t="shared" si="64"/>
        <v>0</v>
      </c>
      <c r="BW59" s="4">
        <f t="shared" si="64"/>
        <v>0</v>
      </c>
      <c r="BX59" s="4">
        <f t="shared" si="64"/>
        <v>0</v>
      </c>
      <c r="BY59" s="4">
        <f t="shared" si="64"/>
        <v>0</v>
      </c>
      <c r="BZ59" s="4">
        <f t="shared" si="64"/>
        <v>0</v>
      </c>
      <c r="CA59" s="4">
        <f t="shared" si="64"/>
        <v>0</v>
      </c>
      <c r="CB59" s="4">
        <f t="shared" ref="CB59:CH74" si="65">CA58*$E$6</f>
        <v>0</v>
      </c>
      <c r="CC59" s="4">
        <f t="shared" si="65"/>
        <v>0</v>
      </c>
      <c r="CD59" s="4">
        <f t="shared" si="65"/>
        <v>0</v>
      </c>
      <c r="CE59" s="4">
        <f t="shared" si="65"/>
        <v>0</v>
      </c>
      <c r="CF59" s="4">
        <f t="shared" si="65"/>
        <v>0</v>
      </c>
      <c r="CG59" s="4">
        <f t="shared" si="65"/>
        <v>0</v>
      </c>
      <c r="CH59" s="4">
        <f t="shared" si="65"/>
        <v>0</v>
      </c>
    </row>
    <row r="60" spans="1:86" x14ac:dyDescent="0.25">
      <c r="A60" s="13">
        <f t="shared" si="0"/>
        <v>0.12167625481289514</v>
      </c>
      <c r="B60" s="2">
        <f t="shared" si="1"/>
        <v>0.99999999994179234</v>
      </c>
      <c r="C60" s="4">
        <f t="shared" si="4"/>
        <v>14.175824175824175</v>
      </c>
      <c r="D60" s="18">
        <v>43</v>
      </c>
      <c r="E60" s="4">
        <f t="shared" si="2"/>
        <v>1.1368683772161603E-13</v>
      </c>
      <c r="F60" s="4">
        <f t="shared" si="9"/>
        <v>4.8885340220294893E-12</v>
      </c>
      <c r="G60" s="4">
        <f t="shared" si="10"/>
        <v>1.0265921446261927E-10</v>
      </c>
      <c r="H60" s="4">
        <f t="shared" si="22"/>
        <v>1.4030092643224634E-9</v>
      </c>
      <c r="I60" s="4">
        <f t="shared" si="23"/>
        <v>1.4030092643224634E-8</v>
      </c>
      <c r="J60" s="4">
        <f t="shared" si="24"/>
        <v>1.0943472261715215E-7</v>
      </c>
      <c r="K60" s="4">
        <f t="shared" si="25"/>
        <v>6.9308657657529693E-7</v>
      </c>
      <c r="L60" s="4">
        <f t="shared" si="26"/>
        <v>3.6634576190408552E-6</v>
      </c>
      <c r="M60" s="4">
        <f t="shared" si="27"/>
        <v>1.6485559285683848E-5</v>
      </c>
      <c r="N60" s="4">
        <f t="shared" si="28"/>
        <v>6.4110508333214966E-5</v>
      </c>
      <c r="O60" s="4">
        <f t="shared" si="28"/>
        <v>2.1797572833293088E-4</v>
      </c>
      <c r="P60" s="4">
        <f t="shared" si="29"/>
        <v>6.5392718499879265E-4</v>
      </c>
      <c r="Q60" s="4">
        <f t="shared" si="30"/>
        <v>1.7438058266634471E-3</v>
      </c>
      <c r="R60" s="4">
        <f t="shared" si="30"/>
        <v>4.1583062020436046E-3</v>
      </c>
      <c r="S60" s="4">
        <f t="shared" si="30"/>
        <v>8.9106561472362955E-3</v>
      </c>
      <c r="T60" s="4">
        <f t="shared" si="32"/>
        <v>1.7227268551323505E-2</v>
      </c>
      <c r="U60" s="4">
        <f t="shared" si="32"/>
        <v>3.0147719964816133E-2</v>
      </c>
      <c r="V60" s="4">
        <f t="shared" si="32"/>
        <v>4.7881672885296211E-2</v>
      </c>
      <c r="W60" s="4">
        <f t="shared" si="32"/>
        <v>6.9162416389872305E-2</v>
      </c>
      <c r="X60" s="4">
        <f t="shared" si="32"/>
        <v>9.1003179460358297E-2</v>
      </c>
      <c r="Y60" s="4">
        <f t="shared" si="51"/>
        <v>0.10920381535242996</v>
      </c>
      <c r="Z60" s="4">
        <f t="shared" si="42"/>
        <v>0.11960417871932805</v>
      </c>
      <c r="AA60" s="4">
        <f t="shared" si="42"/>
        <v>0.11960417871932805</v>
      </c>
      <c r="AB60" s="5">
        <f t="shared" si="42"/>
        <v>0.10920381535242996</v>
      </c>
      <c r="AC60" s="4">
        <f t="shared" si="42"/>
        <v>9.1003179460358297E-2</v>
      </c>
      <c r="AD60" s="4">
        <f t="shared" si="42"/>
        <v>6.9162416389872305E-2</v>
      </c>
      <c r="AE60" s="4">
        <f t="shared" si="42"/>
        <v>4.7881672885296211E-2</v>
      </c>
      <c r="AF60" s="4">
        <f t="shared" si="52"/>
        <v>3.0147719964816133E-2</v>
      </c>
      <c r="AG60" s="4">
        <f t="shared" si="52"/>
        <v>1.7227268551323505E-2</v>
      </c>
      <c r="AH60" s="4">
        <f t="shared" si="52"/>
        <v>8.9106561472362955E-3</v>
      </c>
      <c r="AI60" s="4">
        <f t="shared" si="40"/>
        <v>4.1583062020436046E-3</v>
      </c>
      <c r="AJ60" s="4">
        <f t="shared" si="40"/>
        <v>1.7438058266634471E-3</v>
      </c>
      <c r="AK60" s="4">
        <f t="shared" si="40"/>
        <v>6.5392718499879265E-4</v>
      </c>
      <c r="AL60" s="4">
        <f t="shared" si="57"/>
        <v>2.1797572821924405E-4</v>
      </c>
      <c r="AM60" s="4">
        <f t="shared" si="49"/>
        <v>6.4110507310033427E-5</v>
      </c>
      <c r="AN60" s="4">
        <f t="shared" si="53"/>
        <v>1.648555519295769E-5</v>
      </c>
      <c r="AO60" s="4">
        <f t="shared" si="54"/>
        <v>3.6634480693464866E-6</v>
      </c>
      <c r="AP60" s="4">
        <f t="shared" si="56"/>
        <v>6.9307225203374401E-7</v>
      </c>
      <c r="AQ60" s="4">
        <f t="shared" si="58"/>
        <v>1.0942039807559922E-7</v>
      </c>
      <c r="AR60" s="4">
        <f t="shared" ref="AR60:AR64" si="66">AQ59*$E$6 +AR59*$E$6</f>
        <v>1.4020542948856018E-8</v>
      </c>
      <c r="AS60" s="20">
        <f t="shared" ref="AS60:AS64" si="67">AR59*$E$6 +AS59*$E$6</f>
        <v>1.3989165381644852E-9</v>
      </c>
      <c r="AT60" s="4">
        <f>AS59*$E$6 +AT59*$E$6</f>
        <v>1.0163603292312473E-10</v>
      </c>
      <c r="AU60" s="4">
        <f>AT59*$E$6 +AU59*$E$6</f>
        <v>4.7748471843078732E-12</v>
      </c>
      <c r="AV60" s="4">
        <f t="shared" si="45"/>
        <v>1.1368683772161603E-13</v>
      </c>
      <c r="AW60" s="4">
        <f t="shared" si="45"/>
        <v>0</v>
      </c>
      <c r="AX60" s="4">
        <f t="shared" si="45"/>
        <v>0</v>
      </c>
      <c r="AY60" s="4">
        <f t="shared" si="45"/>
        <v>0</v>
      </c>
      <c r="AZ60" s="4">
        <f t="shared" si="45"/>
        <v>0</v>
      </c>
      <c r="BA60" s="4">
        <f t="shared" si="45"/>
        <v>0</v>
      </c>
      <c r="BB60" s="4">
        <f t="shared" si="45"/>
        <v>0</v>
      </c>
      <c r="BC60" s="4">
        <f t="shared" si="45"/>
        <v>0</v>
      </c>
      <c r="BD60" s="4">
        <f t="shared" si="45"/>
        <v>0</v>
      </c>
      <c r="BE60" s="4">
        <f t="shared" si="45"/>
        <v>0</v>
      </c>
      <c r="BF60" s="4">
        <f t="shared" si="45"/>
        <v>0</v>
      </c>
      <c r="BG60" s="4">
        <f t="shared" si="45"/>
        <v>0</v>
      </c>
      <c r="BH60" s="4">
        <f t="shared" si="63"/>
        <v>0</v>
      </c>
      <c r="BI60" s="4">
        <f t="shared" si="63"/>
        <v>0</v>
      </c>
      <c r="BJ60" s="4">
        <f t="shared" si="63"/>
        <v>0</v>
      </c>
      <c r="BK60" s="4">
        <f t="shared" si="63"/>
        <v>0</v>
      </c>
      <c r="BL60" s="4">
        <f t="shared" si="63"/>
        <v>0</v>
      </c>
      <c r="BM60" s="4">
        <f t="shared" si="63"/>
        <v>0</v>
      </c>
      <c r="BN60" s="4">
        <f t="shared" si="63"/>
        <v>0</v>
      </c>
      <c r="BO60" s="4">
        <f t="shared" si="63"/>
        <v>0</v>
      </c>
      <c r="BP60" s="4">
        <f t="shared" si="63"/>
        <v>0</v>
      </c>
      <c r="BQ60" s="4">
        <f t="shared" si="63"/>
        <v>0</v>
      </c>
      <c r="BR60" s="4">
        <f t="shared" si="63"/>
        <v>0</v>
      </c>
      <c r="BS60" s="4">
        <f t="shared" si="63"/>
        <v>0</v>
      </c>
      <c r="BT60" s="4">
        <f t="shared" si="63"/>
        <v>0</v>
      </c>
      <c r="BU60" s="4">
        <f t="shared" si="64"/>
        <v>0</v>
      </c>
      <c r="BV60" s="4">
        <f t="shared" si="64"/>
        <v>0</v>
      </c>
      <c r="BW60" s="4">
        <f t="shared" si="64"/>
        <v>0</v>
      </c>
      <c r="BX60" s="4">
        <f t="shared" si="64"/>
        <v>0</v>
      </c>
      <c r="BY60" s="4">
        <f t="shared" si="64"/>
        <v>0</v>
      </c>
      <c r="BZ60" s="4">
        <f t="shared" si="64"/>
        <v>0</v>
      </c>
      <c r="CA60" s="4">
        <f t="shared" si="64"/>
        <v>0</v>
      </c>
      <c r="CB60" s="4">
        <f t="shared" si="65"/>
        <v>0</v>
      </c>
      <c r="CC60" s="4">
        <f t="shared" si="65"/>
        <v>0</v>
      </c>
      <c r="CD60" s="4">
        <f t="shared" si="65"/>
        <v>0</v>
      </c>
      <c r="CE60" s="4">
        <f t="shared" si="65"/>
        <v>0</v>
      </c>
      <c r="CF60" s="4">
        <f t="shared" si="65"/>
        <v>0</v>
      </c>
      <c r="CG60" s="4">
        <f t="shared" si="65"/>
        <v>0</v>
      </c>
      <c r="CH60" s="4">
        <f t="shared" si="65"/>
        <v>0</v>
      </c>
    </row>
    <row r="61" spans="1:86" x14ac:dyDescent="0.25">
      <c r="A61" s="13">
        <f t="shared" si="0"/>
        <v>0.12028562337275517</v>
      </c>
      <c r="B61" s="2">
        <f t="shared" si="1"/>
        <v>0.99999999994179234</v>
      </c>
      <c r="C61" s="4">
        <f t="shared" si="4"/>
        <v>14.505494505494505</v>
      </c>
      <c r="D61" s="18">
        <v>44</v>
      </c>
      <c r="E61" s="4">
        <f t="shared" si="2"/>
        <v>5.6843418860808015E-14</v>
      </c>
      <c r="F61" s="4">
        <f t="shared" si="9"/>
        <v>2.5011104298755527E-12</v>
      </c>
      <c r="G61" s="4">
        <f t="shared" si="10"/>
        <v>5.3773874242324382E-11</v>
      </c>
      <c r="H61" s="4">
        <f t="shared" si="22"/>
        <v>7.5283423939254135E-10</v>
      </c>
      <c r="I61" s="4">
        <f t="shared" si="23"/>
        <v>7.7165509537735488E-9</v>
      </c>
      <c r="J61" s="4">
        <f t="shared" si="24"/>
        <v>6.1732407630188391E-8</v>
      </c>
      <c r="K61" s="4">
        <f t="shared" si="25"/>
        <v>4.0126064959622454E-7</v>
      </c>
      <c r="L61" s="4">
        <f t="shared" si="26"/>
        <v>2.1782720978080761E-6</v>
      </c>
      <c r="M61" s="4">
        <f t="shared" si="27"/>
        <v>1.0074508452362352E-5</v>
      </c>
      <c r="N61" s="4">
        <f t="shared" si="28"/>
        <v>4.0298033809449407E-5</v>
      </c>
      <c r="O61" s="4">
        <f t="shared" si="28"/>
        <v>1.4104311833307293E-4</v>
      </c>
      <c r="P61" s="4">
        <f t="shared" si="29"/>
        <v>4.3595145666586177E-4</v>
      </c>
      <c r="Q61" s="4">
        <f t="shared" si="30"/>
        <v>1.1988665058311199E-3</v>
      </c>
      <c r="R61" s="4">
        <f t="shared" si="30"/>
        <v>2.9510560143535258E-3</v>
      </c>
      <c r="S61" s="4">
        <f t="shared" si="30"/>
        <v>6.53448117463995E-3</v>
      </c>
      <c r="T61" s="4">
        <f t="shared" si="32"/>
        <v>1.30689623492799E-2</v>
      </c>
      <c r="U61" s="4">
        <f t="shared" si="32"/>
        <v>2.3687494258069819E-2</v>
      </c>
      <c r="V61" s="4">
        <f t="shared" si="32"/>
        <v>3.9014696425056172E-2</v>
      </c>
      <c r="W61" s="4">
        <f t="shared" si="32"/>
        <v>5.8522044637584258E-2</v>
      </c>
      <c r="X61" s="4">
        <f t="shared" si="32"/>
        <v>8.0082797925115301E-2</v>
      </c>
      <c r="Y61" s="4">
        <f t="shared" si="51"/>
        <v>0.10010349740639413</v>
      </c>
      <c r="Z61" s="4">
        <f t="shared" si="42"/>
        <v>0.114403997035879</v>
      </c>
      <c r="AA61" s="19">
        <f t="shared" si="42"/>
        <v>0.11960417871932805</v>
      </c>
      <c r="AB61" s="5">
        <f>AA60*$E$6 +AB60*$E$6</f>
        <v>0.114403997035879</v>
      </c>
      <c r="AC61" s="4">
        <f t="shared" si="42"/>
        <v>0.10010349740639413</v>
      </c>
      <c r="AD61" s="4">
        <f t="shared" si="42"/>
        <v>8.0082797925115301E-2</v>
      </c>
      <c r="AE61" s="4">
        <f t="shared" si="42"/>
        <v>5.8522044637584258E-2</v>
      </c>
      <c r="AF61" s="4">
        <f t="shared" si="52"/>
        <v>3.9014696425056172E-2</v>
      </c>
      <c r="AG61" s="4">
        <f t="shared" si="52"/>
        <v>2.3687494258069819E-2</v>
      </c>
      <c r="AH61" s="4">
        <f t="shared" si="52"/>
        <v>1.30689623492799E-2</v>
      </c>
      <c r="AI61" s="4">
        <f t="shared" si="40"/>
        <v>6.53448117463995E-3</v>
      </c>
      <c r="AJ61" s="4">
        <f t="shared" si="40"/>
        <v>2.9510560143535258E-3</v>
      </c>
      <c r="AK61" s="4">
        <f t="shared" si="40"/>
        <v>1.1988665058311199E-3</v>
      </c>
      <c r="AL61" s="4">
        <f t="shared" si="57"/>
        <v>4.3595145660901835E-4</v>
      </c>
      <c r="AM61" s="4">
        <f t="shared" si="49"/>
        <v>1.4104311776463874E-4</v>
      </c>
      <c r="AN61" s="4">
        <f t="shared" si="53"/>
        <v>4.0298031251495559E-5</v>
      </c>
      <c r="AO61" s="4">
        <f t="shared" si="54"/>
        <v>1.0074501631152089E-5</v>
      </c>
      <c r="AP61" s="4">
        <f t="shared" si="56"/>
        <v>2.1782601606901153E-6</v>
      </c>
      <c r="AQ61" s="4">
        <f t="shared" si="58"/>
        <v>4.0124632505467162E-7</v>
      </c>
      <c r="AR61" s="4">
        <f t="shared" si="66"/>
        <v>6.1720470512227621E-8</v>
      </c>
      <c r="AS61" s="20">
        <f t="shared" si="67"/>
        <v>7.7097297435102519E-9</v>
      </c>
      <c r="AT61" s="4">
        <f>AS60*$E$6 +AT60*$E$6</f>
        <v>7.5027628554380499E-10</v>
      </c>
      <c r="AU61" s="4">
        <f>AT60*$E$6 +AU60*$E$6</f>
        <v>5.3205440053716302E-11</v>
      </c>
      <c r="AV61" s="4">
        <f t="shared" ref="AV61" si="68">AU60*$E$6 +AV60*$E$6</f>
        <v>2.4442670110147446E-12</v>
      </c>
      <c r="AW61" s="4">
        <f t="shared" si="45"/>
        <v>5.6843418860808015E-14</v>
      </c>
      <c r="AX61" s="4">
        <f t="shared" si="45"/>
        <v>0</v>
      </c>
      <c r="AY61" s="4">
        <f t="shared" si="45"/>
        <v>0</v>
      </c>
      <c r="AZ61" s="4">
        <f t="shared" si="45"/>
        <v>0</v>
      </c>
      <c r="BA61" s="4">
        <f t="shared" si="45"/>
        <v>0</v>
      </c>
      <c r="BB61" s="4">
        <f t="shared" si="45"/>
        <v>0</v>
      </c>
      <c r="BC61" s="4">
        <f t="shared" si="45"/>
        <v>0</v>
      </c>
      <c r="BD61" s="4">
        <f t="shared" si="45"/>
        <v>0</v>
      </c>
      <c r="BE61" s="4">
        <f t="shared" si="45"/>
        <v>0</v>
      </c>
      <c r="BF61" s="4">
        <f t="shared" si="45"/>
        <v>0</v>
      </c>
      <c r="BG61" s="4">
        <f t="shared" si="45"/>
        <v>0</v>
      </c>
      <c r="BH61" s="4">
        <f t="shared" si="63"/>
        <v>0</v>
      </c>
      <c r="BI61" s="4">
        <f t="shared" si="63"/>
        <v>0</v>
      </c>
      <c r="BJ61" s="4">
        <f t="shared" si="63"/>
        <v>0</v>
      </c>
      <c r="BK61" s="4">
        <f t="shared" si="63"/>
        <v>0</v>
      </c>
      <c r="BL61" s="4">
        <f t="shared" si="63"/>
        <v>0</v>
      </c>
      <c r="BM61" s="4">
        <f t="shared" si="63"/>
        <v>0</v>
      </c>
      <c r="BN61" s="4">
        <f t="shared" si="63"/>
        <v>0</v>
      </c>
      <c r="BO61" s="4">
        <f t="shared" si="63"/>
        <v>0</v>
      </c>
      <c r="BP61" s="4">
        <f t="shared" si="63"/>
        <v>0</v>
      </c>
      <c r="BQ61" s="4">
        <f t="shared" si="63"/>
        <v>0</v>
      </c>
      <c r="BR61" s="4">
        <f t="shared" si="63"/>
        <v>0</v>
      </c>
      <c r="BS61" s="4">
        <f t="shared" si="63"/>
        <v>0</v>
      </c>
      <c r="BT61" s="4">
        <f t="shared" si="63"/>
        <v>0</v>
      </c>
      <c r="BU61" s="4">
        <f t="shared" si="64"/>
        <v>0</v>
      </c>
      <c r="BV61" s="4">
        <f t="shared" si="64"/>
        <v>0</v>
      </c>
      <c r="BW61" s="4">
        <f t="shared" si="64"/>
        <v>0</v>
      </c>
      <c r="BX61" s="4">
        <f t="shared" si="64"/>
        <v>0</v>
      </c>
      <c r="BY61" s="4">
        <f t="shared" si="64"/>
        <v>0</v>
      </c>
      <c r="BZ61" s="4">
        <f t="shared" si="64"/>
        <v>0</v>
      </c>
      <c r="CA61" s="4">
        <f t="shared" si="64"/>
        <v>0</v>
      </c>
      <c r="CB61" s="4">
        <f t="shared" si="65"/>
        <v>0</v>
      </c>
      <c r="CC61" s="4">
        <f t="shared" si="65"/>
        <v>0</v>
      </c>
      <c r="CD61" s="4">
        <f t="shared" si="65"/>
        <v>0</v>
      </c>
      <c r="CE61" s="4">
        <f t="shared" si="65"/>
        <v>0</v>
      </c>
      <c r="CF61" s="4">
        <f t="shared" si="65"/>
        <v>0</v>
      </c>
      <c r="CG61" s="4">
        <f t="shared" si="65"/>
        <v>0</v>
      </c>
      <c r="CH61" s="4">
        <f t="shared" si="65"/>
        <v>0</v>
      </c>
    </row>
    <row r="62" spans="1:86" x14ac:dyDescent="0.25">
      <c r="A62" s="13">
        <f t="shared" si="0"/>
        <v>0.11894160774351809</v>
      </c>
      <c r="B62" s="2">
        <f t="shared" si="1"/>
        <v>0.99999999994179234</v>
      </c>
      <c r="C62" s="4">
        <f t="shared" si="4"/>
        <v>14.835164835164836</v>
      </c>
      <c r="D62" s="18">
        <v>45</v>
      </c>
      <c r="E62" s="4">
        <f t="shared" si="2"/>
        <v>2.8421709430404007E-14</v>
      </c>
      <c r="F62" s="4">
        <f t="shared" si="9"/>
        <v>1.2789769243681803E-12</v>
      </c>
      <c r="G62" s="4">
        <f t="shared" si="10"/>
        <v>2.8137492336099967E-11</v>
      </c>
      <c r="H62" s="4">
        <f t="shared" si="22"/>
        <v>4.0330405681743287E-10</v>
      </c>
      <c r="I62" s="4">
        <f t="shared" si="23"/>
        <v>4.2346925965830451E-9</v>
      </c>
      <c r="J62" s="4">
        <f t="shared" si="24"/>
        <v>3.472447929198097E-8</v>
      </c>
      <c r="K62" s="4">
        <f t="shared" si="25"/>
        <v>2.3149652861320646E-7</v>
      </c>
      <c r="L62" s="4">
        <f t="shared" si="26"/>
        <v>1.2897663737021503E-6</v>
      </c>
      <c r="M62" s="4">
        <f t="shared" si="27"/>
        <v>6.1263902750852139E-6</v>
      </c>
      <c r="N62" s="4">
        <f t="shared" si="28"/>
        <v>2.518627113090588E-5</v>
      </c>
      <c r="O62" s="4">
        <f t="shared" si="28"/>
        <v>9.0670576071261166E-5</v>
      </c>
      <c r="P62" s="4">
        <f t="shared" si="29"/>
        <v>2.8849728749946735E-4</v>
      </c>
      <c r="Q62" s="4">
        <f t="shared" si="30"/>
        <v>8.1740898124849082E-4</v>
      </c>
      <c r="R62" s="4">
        <f t="shared" si="30"/>
        <v>2.0749612600923228E-3</v>
      </c>
      <c r="S62" s="4">
        <f t="shared" si="30"/>
        <v>4.7427685944967379E-3</v>
      </c>
      <c r="T62" s="4">
        <f t="shared" si="32"/>
        <v>9.8017217619599251E-3</v>
      </c>
      <c r="U62" s="4">
        <f t="shared" si="32"/>
        <v>1.8378228303674859E-2</v>
      </c>
      <c r="V62" s="4">
        <f t="shared" si="32"/>
        <v>3.1351095341562996E-2</v>
      </c>
      <c r="W62" s="4">
        <f t="shared" si="32"/>
        <v>4.8768370531320215E-2</v>
      </c>
      <c r="X62" s="4">
        <f t="shared" si="32"/>
        <v>6.930242128134978E-2</v>
      </c>
      <c r="Y62" s="4">
        <f t="shared" si="51"/>
        <v>9.0093147665754714E-2</v>
      </c>
      <c r="Z62" s="4">
        <f t="shared" si="42"/>
        <v>0.10725374722113656</v>
      </c>
      <c r="AA62" s="4">
        <f t="shared" si="42"/>
        <v>0.11700408787760352</v>
      </c>
      <c r="AB62" s="5">
        <f t="shared" si="42"/>
        <v>0.11700408787760352</v>
      </c>
      <c r="AC62" s="4">
        <f t="shared" si="42"/>
        <v>0.10725374722113656</v>
      </c>
      <c r="AD62" s="4">
        <f t="shared" si="42"/>
        <v>9.0093147665754714E-2</v>
      </c>
      <c r="AE62" s="4">
        <f t="shared" si="42"/>
        <v>6.930242128134978E-2</v>
      </c>
      <c r="AF62" s="4">
        <f t="shared" si="52"/>
        <v>4.8768370531320215E-2</v>
      </c>
      <c r="AG62" s="4">
        <f t="shared" si="52"/>
        <v>3.1351095341562996E-2</v>
      </c>
      <c r="AH62" s="4">
        <f t="shared" si="52"/>
        <v>1.8378228303674859E-2</v>
      </c>
      <c r="AI62" s="4">
        <f t="shared" si="40"/>
        <v>9.8017217619599251E-3</v>
      </c>
      <c r="AJ62" s="4">
        <f t="shared" si="40"/>
        <v>4.7427685944967379E-3</v>
      </c>
      <c r="AK62" s="4">
        <f t="shared" si="40"/>
        <v>2.0749612600923228E-3</v>
      </c>
      <c r="AL62" s="4">
        <f t="shared" si="57"/>
        <v>8.1740898122006911E-4</v>
      </c>
      <c r="AM62" s="4">
        <f t="shared" si="49"/>
        <v>2.8849728718682854E-4</v>
      </c>
      <c r="AN62" s="4">
        <f t="shared" si="53"/>
        <v>9.0670574508067148E-5</v>
      </c>
      <c r="AO62" s="4">
        <f t="shared" si="54"/>
        <v>2.5186266441323824E-5</v>
      </c>
      <c r="AP62" s="4">
        <f t="shared" si="56"/>
        <v>6.1263808959211019E-6</v>
      </c>
      <c r="AQ62" s="4">
        <f t="shared" si="58"/>
        <v>1.2897532428723935E-6</v>
      </c>
      <c r="AR62" s="4">
        <f t="shared" si="66"/>
        <v>2.3148339778344962E-7</v>
      </c>
      <c r="AS62" s="20">
        <f t="shared" si="67"/>
        <v>3.4715100127868936E-8</v>
      </c>
      <c r="AT62" s="4">
        <f>AS61*$E$6 +AT61*$E$6</f>
        <v>4.2300030145270284E-9</v>
      </c>
      <c r="AU62" s="4">
        <f>AT61*$E$6 +AU61*$E$6</f>
        <v>4.0174086279876065E-10</v>
      </c>
      <c r="AV62" s="4">
        <f t="shared" ref="AV62" si="69">AU61*$E$6 +AV61*$E$6</f>
        <v>2.7824853532365523E-11</v>
      </c>
      <c r="AW62" s="4">
        <f t="shared" ref="AW62" si="70">AV61*$E$6 +AW61*$E$6</f>
        <v>1.2505552149377763E-12</v>
      </c>
      <c r="AX62" s="4">
        <f t="shared" si="45"/>
        <v>2.8421709430404007E-14</v>
      </c>
      <c r="AY62" s="4">
        <f t="shared" si="45"/>
        <v>0</v>
      </c>
      <c r="AZ62" s="4">
        <f t="shared" si="45"/>
        <v>0</v>
      </c>
      <c r="BA62" s="4">
        <f t="shared" si="45"/>
        <v>0</v>
      </c>
      <c r="BB62" s="4">
        <f t="shared" si="45"/>
        <v>0</v>
      </c>
      <c r="BC62" s="4">
        <f t="shared" si="45"/>
        <v>0</v>
      </c>
      <c r="BD62" s="4">
        <f t="shared" si="45"/>
        <v>0</v>
      </c>
      <c r="BE62" s="4">
        <f t="shared" si="45"/>
        <v>0</v>
      </c>
      <c r="BF62" s="4">
        <f t="shared" si="45"/>
        <v>0</v>
      </c>
      <c r="BG62" s="4">
        <f t="shared" si="45"/>
        <v>0</v>
      </c>
      <c r="BH62" s="4">
        <f t="shared" si="63"/>
        <v>0</v>
      </c>
      <c r="BI62" s="4">
        <f t="shared" si="63"/>
        <v>0</v>
      </c>
      <c r="BJ62" s="4">
        <f t="shared" si="63"/>
        <v>0</v>
      </c>
      <c r="BK62" s="4">
        <f t="shared" si="63"/>
        <v>0</v>
      </c>
      <c r="BL62" s="4">
        <f t="shared" si="63"/>
        <v>0</v>
      </c>
      <c r="BM62" s="4">
        <f t="shared" si="63"/>
        <v>0</v>
      </c>
      <c r="BN62" s="4">
        <f t="shared" si="63"/>
        <v>0</v>
      </c>
      <c r="BO62" s="4">
        <f t="shared" si="63"/>
        <v>0</v>
      </c>
      <c r="BP62" s="4">
        <f t="shared" si="63"/>
        <v>0</v>
      </c>
      <c r="BQ62" s="4">
        <f t="shared" si="63"/>
        <v>0</v>
      </c>
      <c r="BR62" s="4">
        <f t="shared" si="63"/>
        <v>0</v>
      </c>
      <c r="BS62" s="4">
        <f t="shared" si="63"/>
        <v>0</v>
      </c>
      <c r="BT62" s="4">
        <f t="shared" si="63"/>
        <v>0</v>
      </c>
      <c r="BU62" s="4">
        <f t="shared" si="64"/>
        <v>0</v>
      </c>
      <c r="BV62" s="4">
        <f t="shared" si="64"/>
        <v>0</v>
      </c>
      <c r="BW62" s="4">
        <f t="shared" si="64"/>
        <v>0</v>
      </c>
      <c r="BX62" s="4">
        <f t="shared" si="64"/>
        <v>0</v>
      </c>
      <c r="BY62" s="4">
        <f t="shared" si="64"/>
        <v>0</v>
      </c>
      <c r="BZ62" s="4">
        <f t="shared" si="64"/>
        <v>0</v>
      </c>
      <c r="CA62" s="4">
        <f t="shared" si="64"/>
        <v>0</v>
      </c>
      <c r="CB62" s="4">
        <f t="shared" si="65"/>
        <v>0</v>
      </c>
      <c r="CC62" s="4">
        <f t="shared" si="65"/>
        <v>0</v>
      </c>
      <c r="CD62" s="4">
        <f t="shared" si="65"/>
        <v>0</v>
      </c>
      <c r="CE62" s="4">
        <f t="shared" si="65"/>
        <v>0</v>
      </c>
      <c r="CF62" s="4">
        <f t="shared" si="65"/>
        <v>0</v>
      </c>
      <c r="CG62" s="4">
        <f t="shared" si="65"/>
        <v>0</v>
      </c>
      <c r="CH62" s="4">
        <f t="shared" si="65"/>
        <v>0</v>
      </c>
    </row>
    <row r="63" spans="1:86" x14ac:dyDescent="0.25">
      <c r="A63" s="13">
        <f t="shared" si="0"/>
        <v>0.11764166043056543</v>
      </c>
      <c r="B63" s="2">
        <f t="shared" si="1"/>
        <v>0.99999999994179234</v>
      </c>
      <c r="C63" s="4">
        <f t="shared" si="4"/>
        <v>15.164835164835164</v>
      </c>
      <c r="D63" s="18">
        <v>46</v>
      </c>
      <c r="E63" s="4">
        <f t="shared" si="2"/>
        <v>1.4210854715202004E-14</v>
      </c>
      <c r="F63" s="4">
        <f t="shared" si="9"/>
        <v>6.5369931689929217E-13</v>
      </c>
      <c r="G63" s="4">
        <f t="shared" si="10"/>
        <v>1.4708234630234074E-11</v>
      </c>
      <c r="H63" s="4">
        <f t="shared" si="22"/>
        <v>2.1572077457676642E-10</v>
      </c>
      <c r="I63" s="4">
        <f t="shared" si="23"/>
        <v>2.318998326700239E-9</v>
      </c>
      <c r="J63" s="4">
        <f t="shared" si="24"/>
        <v>1.9479585944282007E-8</v>
      </c>
      <c r="K63" s="4">
        <f t="shared" si="25"/>
        <v>1.3311050395259372E-7</v>
      </c>
      <c r="L63" s="4">
        <f t="shared" si="26"/>
        <v>7.6063145115767838E-7</v>
      </c>
      <c r="M63" s="4">
        <f t="shared" si="27"/>
        <v>3.7080783243936821E-6</v>
      </c>
      <c r="N63" s="4">
        <f t="shared" si="28"/>
        <v>1.5656330702995547E-5</v>
      </c>
      <c r="O63" s="4">
        <f t="shared" si="28"/>
        <v>5.7928423601083523E-5</v>
      </c>
      <c r="P63" s="4">
        <f t="shared" si="29"/>
        <v>1.8958393178536426E-4</v>
      </c>
      <c r="Q63" s="4">
        <f t="shared" si="30"/>
        <v>5.5295313437397908E-4</v>
      </c>
      <c r="R63" s="4">
        <f t="shared" si="30"/>
        <v>1.4461851206704068E-3</v>
      </c>
      <c r="S63" s="4">
        <f t="shared" si="30"/>
        <v>3.4088649272945304E-3</v>
      </c>
      <c r="T63" s="4">
        <f t="shared" si="32"/>
        <v>7.2722451782283315E-3</v>
      </c>
      <c r="U63" s="4">
        <f t="shared" si="32"/>
        <v>1.4089975032817392E-2</v>
      </c>
      <c r="V63" s="4">
        <f t="shared" si="32"/>
        <v>2.4864661822618928E-2</v>
      </c>
      <c r="W63" s="4">
        <f t="shared" si="32"/>
        <v>4.0059732936441605E-2</v>
      </c>
      <c r="X63" s="4">
        <f t="shared" si="32"/>
        <v>5.9035395906334998E-2</v>
      </c>
      <c r="Y63" s="4">
        <f t="shared" si="51"/>
        <v>7.9697784473552247E-2</v>
      </c>
      <c r="Z63" s="4">
        <f t="shared" si="42"/>
        <v>9.8673447443445639E-2</v>
      </c>
      <c r="AA63" s="4">
        <f t="shared" si="42"/>
        <v>0.11212891754937004</v>
      </c>
      <c r="AB63" s="19">
        <f t="shared" si="42"/>
        <v>0.11700408787760352</v>
      </c>
      <c r="AC63" s="4">
        <f t="shared" si="42"/>
        <v>0.11212891754937004</v>
      </c>
      <c r="AD63" s="4">
        <f t="shared" si="42"/>
        <v>9.8673447443445639E-2</v>
      </c>
      <c r="AE63" s="4">
        <f t="shared" si="42"/>
        <v>7.9697784473552247E-2</v>
      </c>
      <c r="AF63" s="4">
        <f t="shared" si="52"/>
        <v>5.9035395906334998E-2</v>
      </c>
      <c r="AG63" s="4">
        <f t="shared" si="52"/>
        <v>4.0059732936441605E-2</v>
      </c>
      <c r="AH63" s="4">
        <f t="shared" si="52"/>
        <v>2.4864661822618928E-2</v>
      </c>
      <c r="AI63" s="4">
        <f t="shared" si="40"/>
        <v>1.4089975032817392E-2</v>
      </c>
      <c r="AJ63" s="4">
        <f t="shared" si="40"/>
        <v>7.2722451782283315E-3</v>
      </c>
      <c r="AK63" s="4">
        <f t="shared" si="52"/>
        <v>3.4088649272945304E-3</v>
      </c>
      <c r="AL63" s="4">
        <f t="shared" si="57"/>
        <v>1.446185120656196E-3</v>
      </c>
      <c r="AM63" s="4">
        <f t="shared" si="49"/>
        <v>5.5295313420344883E-4</v>
      </c>
      <c r="AN63" s="4">
        <f t="shared" si="53"/>
        <v>1.8958393084744785E-4</v>
      </c>
      <c r="AO63" s="4">
        <f t="shared" si="54"/>
        <v>5.7928420474695486E-5</v>
      </c>
      <c r="AP63" s="4">
        <f t="shared" si="56"/>
        <v>1.5656323668622463E-5</v>
      </c>
      <c r="AQ63" s="4">
        <f t="shared" si="58"/>
        <v>3.7080670693967477E-6</v>
      </c>
      <c r="AR63" s="4">
        <f t="shared" si="66"/>
        <v>7.6061832032792154E-7</v>
      </c>
      <c r="AS63" s="20">
        <f t="shared" si="67"/>
        <v>1.3309924895565928E-7</v>
      </c>
      <c r="AT63" s="4">
        <f>AS62*$E$6 +AT62*$E$6</f>
        <v>1.9472551571197982E-8</v>
      </c>
      <c r="AU63" s="4">
        <f>AT62*$E$6 +AU62*$E$6</f>
        <v>2.3158719386628945E-9</v>
      </c>
      <c r="AV63" s="4">
        <f t="shared" ref="AV63:AV64" si="71">AU62*$E$6 +AV62*$E$6</f>
        <v>2.1478285816556308E-10</v>
      </c>
      <c r="AW63" s="4">
        <f t="shared" ref="AW63:AW64" si="72">AV62*$E$6 +AW62*$E$6</f>
        <v>1.453770437365165E-11</v>
      </c>
      <c r="AX63" s="4">
        <f t="shared" ref="AX63:AY64" si="73">AW62*$E$6 +AX62*$E$6</f>
        <v>6.3948846218409017E-13</v>
      </c>
      <c r="AY63" s="4">
        <f t="shared" si="45"/>
        <v>1.4210854715202004E-14</v>
      </c>
      <c r="AZ63" s="4">
        <f t="shared" si="45"/>
        <v>0</v>
      </c>
      <c r="BA63" s="4">
        <f t="shared" si="45"/>
        <v>0</v>
      </c>
      <c r="BB63" s="4">
        <f t="shared" si="45"/>
        <v>0</v>
      </c>
      <c r="BC63" s="4">
        <f t="shared" si="45"/>
        <v>0</v>
      </c>
      <c r="BD63" s="4">
        <f t="shared" si="45"/>
        <v>0</v>
      </c>
      <c r="BE63" s="4">
        <f t="shared" si="45"/>
        <v>0</v>
      </c>
      <c r="BF63" s="4">
        <f t="shared" si="45"/>
        <v>0</v>
      </c>
      <c r="BG63" s="4">
        <f t="shared" si="45"/>
        <v>0</v>
      </c>
      <c r="BH63" s="4">
        <f t="shared" si="63"/>
        <v>0</v>
      </c>
      <c r="BI63" s="4">
        <f t="shared" si="63"/>
        <v>0</v>
      </c>
      <c r="BJ63" s="4">
        <f t="shared" si="63"/>
        <v>0</v>
      </c>
      <c r="BK63" s="4">
        <f t="shared" si="63"/>
        <v>0</v>
      </c>
      <c r="BL63" s="4">
        <f t="shared" si="63"/>
        <v>0</v>
      </c>
      <c r="BM63" s="4">
        <f t="shared" si="63"/>
        <v>0</v>
      </c>
      <c r="BN63" s="4">
        <f t="shared" si="63"/>
        <v>0</v>
      </c>
      <c r="BO63" s="4">
        <f t="shared" si="63"/>
        <v>0</v>
      </c>
      <c r="BP63" s="4">
        <f t="shared" si="63"/>
        <v>0</v>
      </c>
      <c r="BQ63" s="4">
        <f t="shared" si="63"/>
        <v>0</v>
      </c>
      <c r="BR63" s="4">
        <f t="shared" si="63"/>
        <v>0</v>
      </c>
      <c r="BS63" s="4">
        <f t="shared" si="63"/>
        <v>0</v>
      </c>
      <c r="BT63" s="4">
        <f t="shared" si="63"/>
        <v>0</v>
      </c>
      <c r="BU63" s="4">
        <f t="shared" si="64"/>
        <v>0</v>
      </c>
      <c r="BV63" s="4">
        <f t="shared" si="64"/>
        <v>0</v>
      </c>
      <c r="BW63" s="4">
        <f t="shared" si="64"/>
        <v>0</v>
      </c>
      <c r="BX63" s="4">
        <f t="shared" si="64"/>
        <v>0</v>
      </c>
      <c r="BY63" s="4">
        <f t="shared" si="64"/>
        <v>0</v>
      </c>
      <c r="BZ63" s="4">
        <f t="shared" si="64"/>
        <v>0</v>
      </c>
      <c r="CA63" s="4">
        <f t="shared" si="64"/>
        <v>0</v>
      </c>
      <c r="CB63" s="4">
        <f t="shared" si="65"/>
        <v>0</v>
      </c>
      <c r="CC63" s="4">
        <f t="shared" si="65"/>
        <v>0</v>
      </c>
      <c r="CD63" s="4">
        <f t="shared" si="65"/>
        <v>0</v>
      </c>
      <c r="CE63" s="4">
        <f t="shared" si="65"/>
        <v>0</v>
      </c>
      <c r="CF63" s="4">
        <f t="shared" si="65"/>
        <v>0</v>
      </c>
      <c r="CG63" s="4">
        <f t="shared" si="65"/>
        <v>0</v>
      </c>
      <c r="CH63" s="4">
        <f t="shared" si="65"/>
        <v>0</v>
      </c>
    </row>
    <row r="64" spans="1:86" x14ac:dyDescent="0.25">
      <c r="A64" s="13">
        <f t="shared" si="0"/>
        <v>0.11638342467781128</v>
      </c>
      <c r="B64" s="2">
        <f t="shared" si="1"/>
        <v>0.99999999994179234</v>
      </c>
      <c r="C64" s="4">
        <f t="shared" si="4"/>
        <v>15.494505494505495</v>
      </c>
      <c r="D64" s="18">
        <v>47</v>
      </c>
      <c r="E64" s="4">
        <f t="shared" si="2"/>
        <v>7.1054273576010019E-15</v>
      </c>
      <c r="F64" s="4">
        <f t="shared" si="9"/>
        <v>3.3395508580724709E-13</v>
      </c>
      <c r="G64" s="4">
        <f t="shared" si="10"/>
        <v>7.680966973566683E-12</v>
      </c>
      <c r="H64" s="4">
        <f t="shared" si="22"/>
        <v>1.1521450460350025E-10</v>
      </c>
      <c r="I64" s="4">
        <f t="shared" si="23"/>
        <v>1.2673595506385027E-9</v>
      </c>
      <c r="J64" s="4">
        <f t="shared" si="24"/>
        <v>1.0899292135491123E-8</v>
      </c>
      <c r="K64" s="4">
        <f t="shared" si="25"/>
        <v>7.6295044948437862E-8</v>
      </c>
      <c r="L64" s="4">
        <f t="shared" si="26"/>
        <v>4.4687097755513605E-7</v>
      </c>
      <c r="M64" s="4">
        <f t="shared" si="27"/>
        <v>2.2343548877756803E-6</v>
      </c>
      <c r="N64" s="4">
        <f t="shared" si="28"/>
        <v>9.6822045136946144E-6</v>
      </c>
      <c r="O64" s="4">
        <f t="shared" si="28"/>
        <v>3.6792377152039535E-5</v>
      </c>
      <c r="P64" s="4">
        <f t="shared" si="29"/>
        <v>1.2375617769322389E-4</v>
      </c>
      <c r="Q64" s="4">
        <f t="shared" si="30"/>
        <v>3.7126853307967167E-4</v>
      </c>
      <c r="R64" s="4">
        <f t="shared" si="30"/>
        <v>9.9956912752219296E-4</v>
      </c>
      <c r="S64" s="4">
        <f t="shared" si="30"/>
        <v>2.4275250239824686E-3</v>
      </c>
      <c r="T64" s="4">
        <f t="shared" si="32"/>
        <v>5.3405550527614309E-3</v>
      </c>
      <c r="U64" s="4">
        <f t="shared" si="32"/>
        <v>1.0681110105522862E-2</v>
      </c>
      <c r="V64" s="4">
        <f t="shared" si="32"/>
        <v>1.947731842771816E-2</v>
      </c>
      <c r="W64" s="4">
        <f t="shared" si="32"/>
        <v>3.2462197379530267E-2</v>
      </c>
      <c r="X64" s="4">
        <f t="shared" si="32"/>
        <v>4.9547564421388302E-2</v>
      </c>
      <c r="Y64" s="4">
        <f t="shared" si="51"/>
        <v>6.9366590189943622E-2</v>
      </c>
      <c r="Z64" s="4">
        <f t="shared" si="42"/>
        <v>8.9185615958498943E-2</v>
      </c>
      <c r="AA64" s="4">
        <f t="shared" si="42"/>
        <v>0.10540118249640784</v>
      </c>
      <c r="AB64" s="5">
        <f t="shared" si="42"/>
        <v>0.11456650271348678</v>
      </c>
      <c r="AC64" s="4">
        <f t="shared" si="42"/>
        <v>0.11456650271348678</v>
      </c>
      <c r="AD64" s="4">
        <f t="shared" si="42"/>
        <v>0.10540118249640784</v>
      </c>
      <c r="AE64" s="4">
        <f t="shared" si="42"/>
        <v>8.9185615958498943E-2</v>
      </c>
      <c r="AF64" s="4">
        <f t="shared" si="52"/>
        <v>6.9366590189943622E-2</v>
      </c>
      <c r="AG64" s="4">
        <f t="shared" si="52"/>
        <v>4.9547564421388302E-2</v>
      </c>
      <c r="AH64" s="4">
        <f t="shared" si="52"/>
        <v>3.2462197379530267E-2</v>
      </c>
      <c r="AI64" s="4">
        <f t="shared" si="40"/>
        <v>1.947731842771816E-2</v>
      </c>
      <c r="AJ64" s="4">
        <f t="shared" si="40"/>
        <v>1.0681110105522862E-2</v>
      </c>
      <c r="AK64" s="4">
        <f t="shared" si="52"/>
        <v>5.3405550527614309E-3</v>
      </c>
      <c r="AL64" s="4">
        <f t="shared" si="57"/>
        <v>2.4275250239753632E-3</v>
      </c>
      <c r="AM64" s="4">
        <f t="shared" si="49"/>
        <v>9.995691274298224E-4</v>
      </c>
      <c r="AN64" s="4">
        <f t="shared" si="53"/>
        <v>3.7126853252544834E-4</v>
      </c>
      <c r="AO64" s="4">
        <f t="shared" si="54"/>
        <v>1.2375617566107167E-4</v>
      </c>
      <c r="AP64" s="4">
        <f t="shared" si="56"/>
        <v>3.6792372071658974E-5</v>
      </c>
      <c r="AQ64" s="4">
        <f t="shared" si="58"/>
        <v>9.6821953690096052E-6</v>
      </c>
      <c r="AR64" s="4">
        <f t="shared" si="66"/>
        <v>2.2343426948623346E-6</v>
      </c>
      <c r="AS64" s="20">
        <f t="shared" si="67"/>
        <v>4.4685878464179041E-7</v>
      </c>
      <c r="AT64" s="4">
        <f>AS63*$E$6 +AT63*$E$6</f>
        <v>7.628590026342863E-8</v>
      </c>
      <c r="AU64" s="4">
        <f>AT63*$E$6 +AU63*$E$6</f>
        <v>1.0894211754930438E-8</v>
      </c>
      <c r="AV64" s="4">
        <f t="shared" si="71"/>
        <v>1.2653273984142288E-9</v>
      </c>
      <c r="AW64" s="4">
        <f t="shared" si="72"/>
        <v>1.1466028126960737E-10</v>
      </c>
      <c r="AX64" s="4">
        <f t="shared" si="73"/>
        <v>7.58859641791787E-12</v>
      </c>
      <c r="AY64" s="4">
        <f t="shared" si="73"/>
        <v>3.2684965844964609E-13</v>
      </c>
      <c r="AZ64" s="4">
        <f t="shared" si="45"/>
        <v>7.1054273576010019E-15</v>
      </c>
      <c r="BA64" s="4">
        <f t="shared" si="45"/>
        <v>0</v>
      </c>
      <c r="BB64" s="4">
        <f t="shared" si="45"/>
        <v>0</v>
      </c>
      <c r="BC64" s="4">
        <f t="shared" si="45"/>
        <v>0</v>
      </c>
      <c r="BD64" s="4">
        <f t="shared" si="45"/>
        <v>0</v>
      </c>
      <c r="BE64" s="4">
        <f t="shared" si="45"/>
        <v>0</v>
      </c>
      <c r="BF64" s="4">
        <f t="shared" si="45"/>
        <v>0</v>
      </c>
      <c r="BG64" s="4">
        <f t="shared" si="45"/>
        <v>0</v>
      </c>
      <c r="BH64" s="4">
        <f t="shared" si="63"/>
        <v>0</v>
      </c>
      <c r="BI64" s="4">
        <f t="shared" si="63"/>
        <v>0</v>
      </c>
      <c r="BJ64" s="4">
        <f t="shared" si="63"/>
        <v>0</v>
      </c>
      <c r="BK64" s="4">
        <f t="shared" si="63"/>
        <v>0</v>
      </c>
      <c r="BL64" s="4">
        <f t="shared" si="63"/>
        <v>0</v>
      </c>
      <c r="BM64" s="4">
        <f t="shared" si="63"/>
        <v>0</v>
      </c>
      <c r="BN64" s="4">
        <f t="shared" si="63"/>
        <v>0</v>
      </c>
      <c r="BO64" s="4">
        <f t="shared" si="63"/>
        <v>0</v>
      </c>
      <c r="BP64" s="4">
        <f t="shared" si="63"/>
        <v>0</v>
      </c>
      <c r="BQ64" s="4">
        <f t="shared" si="63"/>
        <v>0</v>
      </c>
      <c r="BR64" s="4">
        <f t="shared" si="63"/>
        <v>0</v>
      </c>
      <c r="BS64" s="4">
        <f t="shared" si="63"/>
        <v>0</v>
      </c>
      <c r="BT64" s="4">
        <f t="shared" si="63"/>
        <v>0</v>
      </c>
      <c r="BU64" s="4">
        <f t="shared" si="64"/>
        <v>0</v>
      </c>
      <c r="BV64" s="4">
        <f t="shared" si="64"/>
        <v>0</v>
      </c>
      <c r="BW64" s="4">
        <f t="shared" si="64"/>
        <v>0</v>
      </c>
      <c r="BX64" s="4">
        <f t="shared" si="64"/>
        <v>0</v>
      </c>
      <c r="BY64" s="4">
        <f t="shared" si="64"/>
        <v>0</v>
      </c>
      <c r="BZ64" s="4">
        <f t="shared" si="64"/>
        <v>0</v>
      </c>
      <c r="CA64" s="4">
        <f t="shared" si="64"/>
        <v>0</v>
      </c>
      <c r="CB64" s="4">
        <f t="shared" si="65"/>
        <v>0</v>
      </c>
      <c r="CC64" s="4">
        <f t="shared" si="65"/>
        <v>0</v>
      </c>
      <c r="CD64" s="4">
        <f t="shared" si="65"/>
        <v>0</v>
      </c>
      <c r="CE64" s="4">
        <f t="shared" si="65"/>
        <v>0</v>
      </c>
      <c r="CF64" s="4">
        <f t="shared" si="65"/>
        <v>0</v>
      </c>
      <c r="CG64" s="4">
        <f t="shared" si="65"/>
        <v>0</v>
      </c>
      <c r="CH64" s="4">
        <f t="shared" si="65"/>
        <v>0</v>
      </c>
    </row>
    <row r="65" spans="1:86" x14ac:dyDescent="0.25">
      <c r="A65" s="13">
        <f t="shared" si="0"/>
        <v>0.11516471649044517</v>
      </c>
      <c r="B65" s="2">
        <f t="shared" si="1"/>
        <v>0.99999999994179234</v>
      </c>
      <c r="C65" s="4">
        <f t="shared" si="4"/>
        <v>15.824175824175825</v>
      </c>
      <c r="D65" s="18">
        <v>48</v>
      </c>
      <c r="E65" s="4">
        <f t="shared" si="2"/>
        <v>3.5527136788005009E-15</v>
      </c>
      <c r="F65" s="4">
        <f t="shared" si="9"/>
        <v>1.7053025658242404E-13</v>
      </c>
      <c r="G65" s="4">
        <f t="shared" si="10"/>
        <v>4.007461029686965E-12</v>
      </c>
      <c r="H65" s="4">
        <f t="shared" si="22"/>
        <v>6.1447735788533464E-11</v>
      </c>
      <c r="I65" s="4">
        <f t="shared" si="23"/>
        <v>6.9128702762100147E-10</v>
      </c>
      <c r="J65" s="4">
        <f t="shared" si="24"/>
        <v>6.0833258430648129E-9</v>
      </c>
      <c r="K65" s="4">
        <f t="shared" si="25"/>
        <v>4.3597168541964493E-8</v>
      </c>
      <c r="L65" s="4">
        <f t="shared" si="26"/>
        <v>2.6158301125178696E-7</v>
      </c>
      <c r="M65" s="4">
        <f t="shared" si="27"/>
        <v>1.3406129326654082E-6</v>
      </c>
      <c r="N65" s="4">
        <f t="shared" si="28"/>
        <v>5.9582797007351473E-6</v>
      </c>
      <c r="O65" s="4">
        <f t="shared" si="28"/>
        <v>2.3237290832867075E-5</v>
      </c>
      <c r="P65" s="4">
        <f t="shared" si="29"/>
        <v>8.0274277422631712E-5</v>
      </c>
      <c r="Q65" s="4">
        <f t="shared" si="30"/>
        <v>2.4751235538644778E-4</v>
      </c>
      <c r="R65" s="4">
        <f t="shared" si="30"/>
        <v>6.8541883030093231E-4</v>
      </c>
      <c r="S65" s="4">
        <f t="shared" si="30"/>
        <v>1.7135470757523308E-3</v>
      </c>
      <c r="T65" s="4">
        <f t="shared" si="32"/>
        <v>3.8840400383719498E-3</v>
      </c>
      <c r="U65" s="4">
        <f t="shared" si="32"/>
        <v>8.0108325791421464E-3</v>
      </c>
      <c r="V65" s="4">
        <f t="shared" si="32"/>
        <v>1.5079214266620511E-2</v>
      </c>
      <c r="W65" s="4">
        <f t="shared" si="32"/>
        <v>2.5969757903624213E-2</v>
      </c>
      <c r="X65" s="4">
        <f t="shared" si="32"/>
        <v>4.1004880900459284E-2</v>
      </c>
      <c r="Y65" s="4">
        <f t="shared" si="51"/>
        <v>5.9457077305665962E-2</v>
      </c>
      <c r="Z65" s="4">
        <f t="shared" si="42"/>
        <v>7.9276103074221282E-2</v>
      </c>
      <c r="AA65" s="4">
        <f t="shared" si="42"/>
        <v>9.7293399227453392E-2</v>
      </c>
      <c r="AB65" s="5">
        <f t="shared" si="42"/>
        <v>0.10998384260494731</v>
      </c>
      <c r="AC65" s="19">
        <f t="shared" si="42"/>
        <v>0.11456650271348678</v>
      </c>
      <c r="AD65" s="4">
        <f t="shared" si="42"/>
        <v>0.10998384260494731</v>
      </c>
      <c r="AE65" s="4">
        <f t="shared" ref="AE65:AE97" si="74">AD64*$E$6 +AE64*$E$6</f>
        <v>9.7293399227453392E-2</v>
      </c>
      <c r="AF65" s="4">
        <f t="shared" si="52"/>
        <v>7.9276103074221282E-2</v>
      </c>
      <c r="AG65" s="4">
        <f t="shared" si="52"/>
        <v>5.9457077305665962E-2</v>
      </c>
      <c r="AH65" s="4">
        <f t="shared" si="52"/>
        <v>4.1004880900459284E-2</v>
      </c>
      <c r="AI65" s="4">
        <f t="shared" ref="AI65:AI81" si="75">AH64*$E$6 +AI64*$E$6</f>
        <v>2.5969757903624213E-2</v>
      </c>
      <c r="AJ65" s="4">
        <f t="shared" ref="AJ65:AJ77" si="76">AI64*$E$6 +AJ64*$E$6</f>
        <v>1.5079214266620511E-2</v>
      </c>
      <c r="AK65" s="4">
        <f t="shared" si="52"/>
        <v>8.0108325791421464E-3</v>
      </c>
      <c r="AL65" s="4">
        <f t="shared" si="57"/>
        <v>3.8840400383683971E-3</v>
      </c>
      <c r="AM65" s="4">
        <f t="shared" si="49"/>
        <v>1.7135470757025928E-3</v>
      </c>
      <c r="AN65" s="4">
        <f t="shared" si="53"/>
        <v>6.8541882997763537E-4</v>
      </c>
      <c r="AO65" s="4">
        <f t="shared" si="54"/>
        <v>2.4751235409326E-4</v>
      </c>
      <c r="AP65" s="4">
        <f t="shared" si="56"/>
        <v>8.027427386636532E-5</v>
      </c>
      <c r="AQ65" s="4">
        <f t="shared" si="58"/>
        <v>2.323728372033429E-5</v>
      </c>
      <c r="AR65" s="4">
        <f t="shared" ref="AR65:AR76" si="77">AQ64*$E$6 +AR64*$E$6</f>
        <v>5.9582690319359699E-6</v>
      </c>
      <c r="AS65" s="20">
        <f t="shared" ref="AS65:AS76" si="78">AR64*$E$6 +AS64*$E$6</f>
        <v>1.3406007397520625E-6</v>
      </c>
      <c r="AT65" s="4">
        <f>AS64*$E$6 +AT64*$E$6</f>
        <v>2.6157234245260952E-7</v>
      </c>
      <c r="AU65" s="4">
        <f>AT64*$E$6 +AU64*$E$6</f>
        <v>4.3590056009179534E-8</v>
      </c>
      <c r="AV65" s="4">
        <f t="shared" ref="AV65:AV76" si="79">AU64*$E$6 +AV64*$E$6</f>
        <v>6.0797695766723336E-9</v>
      </c>
      <c r="AW65" s="4">
        <f t="shared" ref="AW65:AW76" si="80">AV64*$E$6 +AW64*$E$6</f>
        <v>6.8999383984191809E-10</v>
      </c>
      <c r="AX65" s="4">
        <f t="shared" ref="AX65:AX76" si="81">AW64*$E$6 +AX64*$E$6</f>
        <v>6.1124438843762618E-11</v>
      </c>
      <c r="AY65" s="4">
        <f t="shared" ref="AY65:AY76" si="82">AX64*$E$6 +AY64*$E$6</f>
        <v>3.957723038183758E-12</v>
      </c>
      <c r="AZ65" s="4">
        <f t="shared" ref="AZ65:BA76" si="83">AY64*$E$6 +AZ64*$E$6</f>
        <v>1.6697754290362354E-13</v>
      </c>
      <c r="BA65" s="4">
        <f t="shared" si="45"/>
        <v>3.5527136788005009E-15</v>
      </c>
      <c r="BB65" s="4">
        <f t="shared" si="45"/>
        <v>0</v>
      </c>
      <c r="BC65" s="4">
        <f t="shared" si="45"/>
        <v>0</v>
      </c>
      <c r="BD65" s="4">
        <f t="shared" si="45"/>
        <v>0</v>
      </c>
      <c r="BE65" s="4">
        <f t="shared" si="45"/>
        <v>0</v>
      </c>
      <c r="BF65" s="4">
        <f t="shared" si="45"/>
        <v>0</v>
      </c>
      <c r="BG65" s="4">
        <f t="shared" si="45"/>
        <v>0</v>
      </c>
      <c r="BH65" s="4">
        <f t="shared" si="63"/>
        <v>0</v>
      </c>
      <c r="BI65" s="4">
        <f t="shared" si="63"/>
        <v>0</v>
      </c>
      <c r="BJ65" s="4">
        <f t="shared" si="63"/>
        <v>0</v>
      </c>
      <c r="BK65" s="4">
        <f t="shared" si="63"/>
        <v>0</v>
      </c>
      <c r="BL65" s="4">
        <f t="shared" si="63"/>
        <v>0</v>
      </c>
      <c r="BM65" s="4">
        <f t="shared" si="63"/>
        <v>0</v>
      </c>
      <c r="BN65" s="4">
        <f t="shared" si="63"/>
        <v>0</v>
      </c>
      <c r="BO65" s="4">
        <f t="shared" si="63"/>
        <v>0</v>
      </c>
      <c r="BP65" s="4">
        <f t="shared" si="63"/>
        <v>0</v>
      </c>
      <c r="BQ65" s="4">
        <f t="shared" si="63"/>
        <v>0</v>
      </c>
      <c r="BR65" s="4">
        <f t="shared" si="63"/>
        <v>0</v>
      </c>
      <c r="BS65" s="4">
        <f t="shared" si="63"/>
        <v>0</v>
      </c>
      <c r="BT65" s="4">
        <f t="shared" si="63"/>
        <v>0</v>
      </c>
      <c r="BU65" s="4">
        <f t="shared" si="64"/>
        <v>0</v>
      </c>
      <c r="BV65" s="4">
        <f t="shared" si="64"/>
        <v>0</v>
      </c>
      <c r="BW65" s="4">
        <f t="shared" si="64"/>
        <v>0</v>
      </c>
      <c r="BX65" s="4">
        <f t="shared" si="64"/>
        <v>0</v>
      </c>
      <c r="BY65" s="4">
        <f t="shared" si="64"/>
        <v>0</v>
      </c>
      <c r="BZ65" s="4">
        <f t="shared" si="64"/>
        <v>0</v>
      </c>
      <c r="CA65" s="4">
        <f t="shared" si="64"/>
        <v>0</v>
      </c>
      <c r="CB65" s="4">
        <f t="shared" si="65"/>
        <v>0</v>
      </c>
      <c r="CC65" s="4">
        <f t="shared" si="65"/>
        <v>0</v>
      </c>
      <c r="CD65" s="4">
        <f t="shared" si="65"/>
        <v>0</v>
      </c>
      <c r="CE65" s="4">
        <f t="shared" si="65"/>
        <v>0</v>
      </c>
      <c r="CF65" s="4">
        <f t="shared" si="65"/>
        <v>0</v>
      </c>
      <c r="CG65" s="4">
        <f t="shared" si="65"/>
        <v>0</v>
      </c>
      <c r="CH65" s="4">
        <f t="shared" si="65"/>
        <v>0</v>
      </c>
    </row>
    <row r="66" spans="1:86" x14ac:dyDescent="0.25">
      <c r="A66" s="13">
        <f t="shared" si="0"/>
        <v>0.11398350868612361</v>
      </c>
      <c r="B66" s="2">
        <f t="shared" si="1"/>
        <v>0.99999999994179234</v>
      </c>
      <c r="C66" s="4">
        <f t="shared" si="4"/>
        <v>16.153846153846153</v>
      </c>
      <c r="D66" s="18">
        <v>49</v>
      </c>
      <c r="E66" s="4">
        <f t="shared" si="2"/>
        <v>1.7763568394002505E-15</v>
      </c>
      <c r="F66" s="4">
        <f t="shared" si="9"/>
        <v>8.7041485130612273E-14</v>
      </c>
      <c r="G66" s="4">
        <f t="shared" si="10"/>
        <v>2.0889956431346945E-12</v>
      </c>
      <c r="H66" s="4">
        <f t="shared" si="22"/>
        <v>3.2727598409110215E-11</v>
      </c>
      <c r="I66" s="4">
        <f t="shared" si="23"/>
        <v>3.7636738170476747E-10</v>
      </c>
      <c r="J66" s="4">
        <f t="shared" si="24"/>
        <v>3.3873064353429072E-9</v>
      </c>
      <c r="K66" s="4">
        <f t="shared" si="25"/>
        <v>2.4840247192514653E-8</v>
      </c>
      <c r="L66" s="4">
        <f t="shared" si="26"/>
        <v>1.5259008989687572E-7</v>
      </c>
      <c r="M66" s="4">
        <f t="shared" si="27"/>
        <v>8.0109797195859755E-7</v>
      </c>
      <c r="N66" s="4">
        <f t="shared" si="28"/>
        <v>3.6494463167002777E-6</v>
      </c>
      <c r="O66" s="4">
        <f t="shared" si="28"/>
        <v>1.4597785266801111E-5</v>
      </c>
      <c r="P66" s="4">
        <f t="shared" si="29"/>
        <v>5.1755784127749394E-5</v>
      </c>
      <c r="Q66" s="4">
        <f t="shared" si="30"/>
        <v>1.6389331640453975E-4</v>
      </c>
      <c r="R66" s="4">
        <f t="shared" si="30"/>
        <v>4.6646559284369005E-4</v>
      </c>
      <c r="S66" s="4">
        <f t="shared" si="30"/>
        <v>1.1994829530266315E-3</v>
      </c>
      <c r="T66" s="4">
        <f t="shared" si="32"/>
        <v>2.7987935570621403E-3</v>
      </c>
      <c r="U66" s="4">
        <f t="shared" si="32"/>
        <v>5.9474363087570481E-3</v>
      </c>
      <c r="V66" s="4">
        <f t="shared" si="32"/>
        <v>1.1545023422881329E-2</v>
      </c>
      <c r="W66" s="4">
        <f t="shared" si="32"/>
        <v>2.0524486085122362E-2</v>
      </c>
      <c r="X66" s="4">
        <f t="shared" si="32"/>
        <v>3.3487319402041749E-2</v>
      </c>
      <c r="Y66" s="4">
        <f t="shared" si="51"/>
        <v>5.0230979103062623E-2</v>
      </c>
      <c r="Z66" s="4">
        <f t="shared" si="42"/>
        <v>6.9366590189943622E-2</v>
      </c>
      <c r="AA66" s="4">
        <f t="shared" si="42"/>
        <v>8.8284751150837337E-2</v>
      </c>
      <c r="AB66" s="5">
        <f t="shared" si="42"/>
        <v>0.10363862091620035</v>
      </c>
      <c r="AC66" s="4">
        <f t="shared" si="42"/>
        <v>0.11227517265921705</v>
      </c>
      <c r="AD66" s="4">
        <f t="shared" si="42"/>
        <v>0.11227517265921705</v>
      </c>
      <c r="AE66" s="4">
        <f t="shared" si="74"/>
        <v>0.10363862091620035</v>
      </c>
      <c r="AF66" s="4">
        <f t="shared" si="52"/>
        <v>8.8284751150837337E-2</v>
      </c>
      <c r="AG66" s="4">
        <f t="shared" si="52"/>
        <v>6.9366590189943622E-2</v>
      </c>
      <c r="AH66" s="4">
        <f t="shared" si="52"/>
        <v>5.0230979103062623E-2</v>
      </c>
      <c r="AI66" s="4">
        <f t="shared" si="75"/>
        <v>3.3487319402041749E-2</v>
      </c>
      <c r="AJ66" s="4">
        <f t="shared" si="76"/>
        <v>2.0524486085122362E-2</v>
      </c>
      <c r="AK66" s="4">
        <f t="shared" si="52"/>
        <v>1.1545023422881329E-2</v>
      </c>
      <c r="AL66" s="4">
        <f t="shared" si="57"/>
        <v>5.9474363087552717E-3</v>
      </c>
      <c r="AM66" s="4">
        <f t="shared" si="49"/>
        <v>2.7987935570354949E-3</v>
      </c>
      <c r="AN66" s="4">
        <f t="shared" si="53"/>
        <v>1.1994829528401141E-3</v>
      </c>
      <c r="AO66" s="4">
        <f t="shared" si="54"/>
        <v>4.6646559203544768E-4</v>
      </c>
      <c r="AP66" s="4">
        <f t="shared" si="56"/>
        <v>1.6389331397981266E-4</v>
      </c>
      <c r="AQ66" s="4">
        <f t="shared" si="58"/>
        <v>5.1755778793349805E-5</v>
      </c>
      <c r="AR66" s="4">
        <f t="shared" si="77"/>
        <v>1.459777637613513E-5</v>
      </c>
      <c r="AS66" s="20">
        <f t="shared" si="78"/>
        <v>3.6494348858440162E-6</v>
      </c>
      <c r="AT66" s="4">
        <f>AS65*$E$6 +AT65*$E$6</f>
        <v>8.0108654110233601E-7</v>
      </c>
      <c r="AU66" s="4">
        <f>AT65*$E$6 +AU65*$E$6</f>
        <v>1.5258119923089453E-7</v>
      </c>
      <c r="AV66" s="4">
        <f t="shared" si="79"/>
        <v>2.4834912792925934E-8</v>
      </c>
      <c r="AW66" s="4">
        <f t="shared" si="80"/>
        <v>3.3848817082571259E-9</v>
      </c>
      <c r="AX66" s="4">
        <f t="shared" si="81"/>
        <v>3.7555913934284035E-10</v>
      </c>
      <c r="AY66" s="4">
        <f t="shared" si="82"/>
        <v>3.2541080940973188E-11</v>
      </c>
      <c r="AZ66" s="4">
        <f t="shared" si="83"/>
        <v>2.0623502905436908E-12</v>
      </c>
      <c r="BA66" s="4">
        <f t="shared" si="83"/>
        <v>8.5265128291212022E-14</v>
      </c>
      <c r="BB66" s="4">
        <f t="shared" si="45"/>
        <v>1.7763568394002505E-15</v>
      </c>
      <c r="BC66" s="4">
        <f t="shared" si="45"/>
        <v>0</v>
      </c>
      <c r="BD66" s="4">
        <f t="shared" si="45"/>
        <v>0</v>
      </c>
      <c r="BE66" s="4">
        <f t="shared" si="45"/>
        <v>0</v>
      </c>
      <c r="BF66" s="4">
        <f t="shared" si="45"/>
        <v>0</v>
      </c>
      <c r="BG66" s="4">
        <f t="shared" si="45"/>
        <v>0</v>
      </c>
      <c r="BH66" s="4">
        <f t="shared" si="63"/>
        <v>0</v>
      </c>
      <c r="BI66" s="4">
        <f t="shared" si="63"/>
        <v>0</v>
      </c>
      <c r="BJ66" s="4">
        <f t="shared" si="63"/>
        <v>0</v>
      </c>
      <c r="BK66" s="4">
        <f t="shared" si="63"/>
        <v>0</v>
      </c>
      <c r="BL66" s="4">
        <f t="shared" si="63"/>
        <v>0</v>
      </c>
      <c r="BM66" s="4">
        <f t="shared" si="63"/>
        <v>0</v>
      </c>
      <c r="BN66" s="4">
        <f t="shared" si="63"/>
        <v>0</v>
      </c>
      <c r="BO66" s="4">
        <f t="shared" si="63"/>
        <v>0</v>
      </c>
      <c r="BP66" s="4">
        <f t="shared" si="63"/>
        <v>0</v>
      </c>
      <c r="BQ66" s="4">
        <f t="shared" si="63"/>
        <v>0</v>
      </c>
      <c r="BR66" s="4">
        <f t="shared" si="63"/>
        <v>0</v>
      </c>
      <c r="BS66" s="4">
        <f t="shared" si="63"/>
        <v>0</v>
      </c>
      <c r="BT66" s="4">
        <f t="shared" si="63"/>
        <v>0</v>
      </c>
      <c r="BU66" s="4">
        <f t="shared" si="64"/>
        <v>0</v>
      </c>
      <c r="BV66" s="4">
        <f t="shared" si="64"/>
        <v>0</v>
      </c>
      <c r="BW66" s="4">
        <f t="shared" si="64"/>
        <v>0</v>
      </c>
      <c r="BX66" s="4">
        <f t="shared" si="64"/>
        <v>0</v>
      </c>
      <c r="BY66" s="4">
        <f t="shared" si="64"/>
        <v>0</v>
      </c>
      <c r="BZ66" s="4">
        <f t="shared" si="64"/>
        <v>0</v>
      </c>
      <c r="CA66" s="4">
        <f t="shared" si="64"/>
        <v>0</v>
      </c>
      <c r="CB66" s="4">
        <f t="shared" si="65"/>
        <v>0</v>
      </c>
      <c r="CC66" s="4">
        <f t="shared" si="65"/>
        <v>0</v>
      </c>
      <c r="CD66" s="4">
        <f t="shared" si="65"/>
        <v>0</v>
      </c>
      <c r="CE66" s="4">
        <f t="shared" si="65"/>
        <v>0</v>
      </c>
      <c r="CF66" s="4">
        <f t="shared" si="65"/>
        <v>0</v>
      </c>
      <c r="CG66" s="4">
        <f t="shared" si="65"/>
        <v>0</v>
      </c>
      <c r="CH66" s="4">
        <f t="shared" si="65"/>
        <v>0</v>
      </c>
    </row>
    <row r="67" spans="1:86" x14ac:dyDescent="0.25">
      <c r="A67" s="13">
        <f t="shared" si="0"/>
        <v>0.11283791670955125</v>
      </c>
      <c r="B67" s="2">
        <f t="shared" si="1"/>
        <v>0.99999999994179234</v>
      </c>
      <c r="C67" s="4">
        <f t="shared" si="4"/>
        <v>16.483516483516482</v>
      </c>
      <c r="D67" s="18">
        <v>50</v>
      </c>
      <c r="E67" s="4">
        <f t="shared" si="2"/>
        <v>8.8817841970012523E-16</v>
      </c>
      <c r="F67" s="4">
        <f t="shared" si="9"/>
        <v>4.4408920985006262E-14</v>
      </c>
      <c r="G67" s="4">
        <f t="shared" si="10"/>
        <v>1.0880185641326534E-12</v>
      </c>
      <c r="H67" s="4">
        <f t="shared" si="22"/>
        <v>1.7408297026122455E-11</v>
      </c>
      <c r="I67" s="4">
        <f t="shared" si="23"/>
        <v>2.0454749005693884E-10</v>
      </c>
      <c r="J67" s="4">
        <f t="shared" si="24"/>
        <v>1.8818369085238373E-9</v>
      </c>
      <c r="K67" s="4">
        <f t="shared" si="25"/>
        <v>1.411377681392878E-8</v>
      </c>
      <c r="L67" s="4">
        <f t="shared" si="26"/>
        <v>8.8715168544695189E-8</v>
      </c>
      <c r="M67" s="4">
        <f t="shared" si="27"/>
        <v>4.7684403092773664E-7</v>
      </c>
      <c r="N67" s="4">
        <f t="shared" si="28"/>
        <v>2.2252721443294377E-6</v>
      </c>
      <c r="O67" s="4">
        <f t="shared" si="28"/>
        <v>9.1236157917506944E-6</v>
      </c>
      <c r="P67" s="4">
        <f t="shared" si="29"/>
        <v>3.3176784697275252E-5</v>
      </c>
      <c r="Q67" s="4">
        <f t="shared" si="30"/>
        <v>1.0782455026614457E-4</v>
      </c>
      <c r="R67" s="4">
        <f t="shared" si="30"/>
        <v>3.151794546241149E-4</v>
      </c>
      <c r="S67" s="4">
        <f t="shared" si="30"/>
        <v>8.329742729351608E-4</v>
      </c>
      <c r="T67" s="4">
        <f t="shared" si="32"/>
        <v>1.9991382550443859E-3</v>
      </c>
      <c r="U67" s="4">
        <f t="shared" si="32"/>
        <v>4.3731149329095942E-3</v>
      </c>
      <c r="V67" s="4">
        <f t="shared" si="32"/>
        <v>8.7462298658191884E-3</v>
      </c>
      <c r="W67" s="4">
        <f t="shared" si="32"/>
        <v>1.6034754754001845E-2</v>
      </c>
      <c r="X67" s="4">
        <f t="shared" si="32"/>
        <v>2.7005902743582055E-2</v>
      </c>
      <c r="Y67" s="4">
        <f t="shared" si="51"/>
        <v>4.1859149252552186E-2</v>
      </c>
      <c r="Z67" s="4">
        <f t="shared" si="42"/>
        <v>5.9798784646503123E-2</v>
      </c>
      <c r="AA67" s="4">
        <f t="shared" si="42"/>
        <v>7.882567067039048E-2</v>
      </c>
      <c r="AB67" s="5">
        <f t="shared" si="42"/>
        <v>9.5961686033518845E-2</v>
      </c>
      <c r="AC67" s="4">
        <f t="shared" si="42"/>
        <v>0.1079568967877087</v>
      </c>
      <c r="AD67" s="19">
        <f t="shared" si="42"/>
        <v>0.11227517265921705</v>
      </c>
      <c r="AE67" s="4">
        <f t="shared" si="74"/>
        <v>0.1079568967877087</v>
      </c>
      <c r="AF67" s="4">
        <f t="shared" si="52"/>
        <v>9.5961686033518845E-2</v>
      </c>
      <c r="AG67" s="4">
        <f t="shared" si="52"/>
        <v>7.882567067039048E-2</v>
      </c>
      <c r="AH67" s="4">
        <f t="shared" si="52"/>
        <v>5.9798784646503123E-2</v>
      </c>
      <c r="AI67" s="4">
        <f t="shared" si="75"/>
        <v>4.1859149252552186E-2</v>
      </c>
      <c r="AJ67" s="4">
        <f t="shared" si="76"/>
        <v>2.7005902743582055E-2</v>
      </c>
      <c r="AK67" s="4">
        <f t="shared" si="52"/>
        <v>1.6034754754001845E-2</v>
      </c>
      <c r="AL67" s="4">
        <f t="shared" si="57"/>
        <v>8.7462298658183002E-3</v>
      </c>
      <c r="AM67" s="4">
        <f t="shared" si="49"/>
        <v>4.3731149328953833E-3</v>
      </c>
      <c r="AN67" s="4">
        <f t="shared" si="53"/>
        <v>1.9991382549378045E-3</v>
      </c>
      <c r="AO67" s="4">
        <f t="shared" si="54"/>
        <v>8.3297427243778088E-4</v>
      </c>
      <c r="AP67" s="4">
        <f t="shared" si="56"/>
        <v>3.1517945300763017E-4</v>
      </c>
      <c r="AQ67" s="4">
        <f t="shared" si="58"/>
        <v>1.0782454638658123E-4</v>
      </c>
      <c r="AR67" s="4">
        <f t="shared" si="77"/>
        <v>3.3176777584742467E-5</v>
      </c>
      <c r="AS67" s="20">
        <f t="shared" si="78"/>
        <v>9.123605630989573E-6</v>
      </c>
      <c r="AT67" s="4">
        <f>AS66*$E$6 +AT66*$E$6</f>
        <v>2.2252607134731761E-6</v>
      </c>
      <c r="AU67" s="4">
        <f>AT66*$E$6 +AU66*$E$6</f>
        <v>4.7683387016661527E-7</v>
      </c>
      <c r="AV67" s="4">
        <f t="shared" si="79"/>
        <v>8.870805601191023E-8</v>
      </c>
      <c r="AW67" s="4">
        <f t="shared" si="80"/>
        <v>1.410989725059153E-8</v>
      </c>
      <c r="AX67" s="4">
        <f t="shared" si="81"/>
        <v>1.8802204237999831E-9</v>
      </c>
      <c r="AY67" s="4">
        <f t="shared" si="82"/>
        <v>2.0405011014190677E-10</v>
      </c>
      <c r="AZ67" s="4">
        <f t="shared" si="83"/>
        <v>1.730171561575844E-11</v>
      </c>
      <c r="BA67" s="4">
        <f t="shared" ref="BA67" si="84">AZ66*$E$6 +BA66*$E$6</f>
        <v>1.0738077094174514E-12</v>
      </c>
      <c r="BB67" s="4">
        <f t="shared" ref="BB67" si="85">BA66*$E$6 +BB66*$E$6</f>
        <v>4.3520742565306136E-14</v>
      </c>
      <c r="BC67" s="4">
        <f t="shared" ref="BC67:BG71" si="86">BB66*$E$6</f>
        <v>8.8817841970012523E-16</v>
      </c>
      <c r="BD67" s="4">
        <f t="shared" si="86"/>
        <v>0</v>
      </c>
      <c r="BE67" s="4">
        <f t="shared" si="86"/>
        <v>0</v>
      </c>
      <c r="BF67" s="4">
        <f t="shared" si="86"/>
        <v>0</v>
      </c>
      <c r="BG67" s="4">
        <f t="shared" si="86"/>
        <v>0</v>
      </c>
      <c r="BH67" s="4">
        <f t="shared" si="63"/>
        <v>0</v>
      </c>
      <c r="BI67" s="4">
        <f t="shared" si="63"/>
        <v>0</v>
      </c>
      <c r="BJ67" s="4">
        <f t="shared" si="63"/>
        <v>0</v>
      </c>
      <c r="BK67" s="4">
        <f t="shared" si="63"/>
        <v>0</v>
      </c>
      <c r="BL67" s="4">
        <f t="shared" si="63"/>
        <v>0</v>
      </c>
      <c r="BM67" s="4">
        <f t="shared" si="63"/>
        <v>0</v>
      </c>
      <c r="BN67" s="4">
        <f t="shared" si="63"/>
        <v>0</v>
      </c>
      <c r="BO67" s="4">
        <f t="shared" si="63"/>
        <v>0</v>
      </c>
      <c r="BP67" s="4">
        <f t="shared" si="63"/>
        <v>0</v>
      </c>
      <c r="BQ67" s="4">
        <f t="shared" si="63"/>
        <v>0</v>
      </c>
      <c r="BR67" s="4">
        <f t="shared" si="63"/>
        <v>0</v>
      </c>
      <c r="BS67" s="4">
        <f t="shared" si="63"/>
        <v>0</v>
      </c>
      <c r="BT67" s="4">
        <f t="shared" si="63"/>
        <v>0</v>
      </c>
      <c r="BU67" s="4">
        <f t="shared" si="64"/>
        <v>0</v>
      </c>
      <c r="BV67" s="4">
        <f t="shared" si="64"/>
        <v>0</v>
      </c>
      <c r="BW67" s="4">
        <f t="shared" si="64"/>
        <v>0</v>
      </c>
      <c r="BX67" s="4">
        <f t="shared" si="64"/>
        <v>0</v>
      </c>
      <c r="BY67" s="4">
        <f t="shared" si="64"/>
        <v>0</v>
      </c>
      <c r="BZ67" s="4">
        <f t="shared" si="64"/>
        <v>0</v>
      </c>
      <c r="CA67" s="4">
        <f t="shared" si="64"/>
        <v>0</v>
      </c>
      <c r="CB67" s="4">
        <f t="shared" si="65"/>
        <v>0</v>
      </c>
      <c r="CC67" s="4">
        <f t="shared" si="65"/>
        <v>0</v>
      </c>
      <c r="CD67" s="4">
        <f t="shared" si="65"/>
        <v>0</v>
      </c>
      <c r="CE67" s="4">
        <f t="shared" si="65"/>
        <v>0</v>
      </c>
      <c r="CF67" s="4">
        <f t="shared" si="65"/>
        <v>0</v>
      </c>
      <c r="CG67" s="4">
        <f t="shared" si="65"/>
        <v>0</v>
      </c>
      <c r="CH67" s="4">
        <f t="shared" si="65"/>
        <v>0</v>
      </c>
    </row>
    <row r="68" spans="1:86" x14ac:dyDescent="0.25">
      <c r="A68" s="13">
        <f t="shared" si="0"/>
        <v>0.11172618598456879</v>
      </c>
      <c r="B68" s="2">
        <f t="shared" si="1"/>
        <v>0.99999999994179234</v>
      </c>
      <c r="C68" s="4">
        <f t="shared" si="4"/>
        <v>16.813186813186814</v>
      </c>
      <c r="D68" s="18">
        <v>51</v>
      </c>
      <c r="E68" s="4">
        <f t="shared" si="2"/>
        <v>4.4408920985006262E-16</v>
      </c>
      <c r="F68" s="4">
        <f t="shared" si="9"/>
        <v>2.2648549702353193E-14</v>
      </c>
      <c r="G68" s="4">
        <f t="shared" si="10"/>
        <v>5.6621374255882984E-13</v>
      </c>
      <c r="H68" s="4">
        <f t="shared" si="22"/>
        <v>9.248157795127554E-12</v>
      </c>
      <c r="I68" s="4">
        <f t="shared" si="23"/>
        <v>1.1097789354153065E-10</v>
      </c>
      <c r="J68" s="4">
        <f t="shared" si="24"/>
        <v>1.0431921992903881E-9</v>
      </c>
      <c r="K68" s="4">
        <f t="shared" si="25"/>
        <v>7.9978068612263087E-9</v>
      </c>
      <c r="L68" s="4">
        <f t="shared" si="26"/>
        <v>5.1414472679311984E-8</v>
      </c>
      <c r="M68" s="4">
        <f t="shared" si="27"/>
        <v>2.8277959973621591E-7</v>
      </c>
      <c r="N68" s="4">
        <f t="shared" si="28"/>
        <v>1.3510580876285871E-6</v>
      </c>
      <c r="O68" s="4">
        <f t="shared" si="28"/>
        <v>5.674443968040066E-6</v>
      </c>
      <c r="P68" s="4">
        <f t="shared" si="29"/>
        <v>2.1150200244512973E-5</v>
      </c>
      <c r="Q68" s="4">
        <f t="shared" si="30"/>
        <v>7.0500667481709911E-5</v>
      </c>
      <c r="R68" s="4">
        <f t="shared" si="30"/>
        <v>2.1150200244512973E-4</v>
      </c>
      <c r="S68" s="4">
        <f t="shared" si="30"/>
        <v>5.7407686377963785E-4</v>
      </c>
      <c r="T68" s="4">
        <f t="shared" si="32"/>
        <v>1.4160562639897734E-3</v>
      </c>
      <c r="U68" s="4">
        <f t="shared" si="32"/>
        <v>3.1861265939769901E-3</v>
      </c>
      <c r="V68" s="4">
        <f t="shared" si="32"/>
        <v>6.5596723993643913E-3</v>
      </c>
      <c r="W68" s="4">
        <f t="shared" si="32"/>
        <v>1.2390492309910517E-2</v>
      </c>
      <c r="X68" s="4">
        <f t="shared" si="32"/>
        <v>2.152032874879195E-2</v>
      </c>
      <c r="Y68" s="4">
        <f t="shared" si="51"/>
        <v>3.4432525998067121E-2</v>
      </c>
      <c r="Z68" s="4">
        <f t="shared" si="42"/>
        <v>5.0828966949527654E-2</v>
      </c>
      <c r="AA68" s="4">
        <f t="shared" si="42"/>
        <v>6.9312227658446801E-2</v>
      </c>
      <c r="AB68" s="5">
        <f t="shared" si="42"/>
        <v>8.7393678351954662E-2</v>
      </c>
      <c r="AC68" s="4">
        <f t="shared" si="42"/>
        <v>0.10195929141061377</v>
      </c>
      <c r="AD68" s="4">
        <f t="shared" si="42"/>
        <v>0.11011603472346287</v>
      </c>
      <c r="AE68" s="4">
        <f t="shared" si="74"/>
        <v>0.11011603472346287</v>
      </c>
      <c r="AF68" s="4">
        <f t="shared" si="52"/>
        <v>0.10195929141061377</v>
      </c>
      <c r="AG68" s="4">
        <f t="shared" si="52"/>
        <v>8.7393678351954662E-2</v>
      </c>
      <c r="AH68" s="4">
        <f t="shared" si="52"/>
        <v>6.9312227658446801E-2</v>
      </c>
      <c r="AI68" s="4">
        <f t="shared" si="75"/>
        <v>5.0828966949527654E-2</v>
      </c>
      <c r="AJ68" s="4">
        <f t="shared" si="76"/>
        <v>3.4432525998067121E-2</v>
      </c>
      <c r="AK68" s="4">
        <f t="shared" si="52"/>
        <v>2.152032874879195E-2</v>
      </c>
      <c r="AL68" s="4">
        <f t="shared" si="57"/>
        <v>1.2390492309910073E-2</v>
      </c>
      <c r="AM68" s="4">
        <f t="shared" si="49"/>
        <v>6.5596723993568418E-3</v>
      </c>
      <c r="AN68" s="4">
        <f t="shared" si="53"/>
        <v>3.1861265939165939E-3</v>
      </c>
      <c r="AO68" s="4">
        <f t="shared" si="54"/>
        <v>1.4160562636877927E-3</v>
      </c>
      <c r="AP68" s="4">
        <f t="shared" si="56"/>
        <v>5.7407686272270553E-4</v>
      </c>
      <c r="AQ68" s="4">
        <f t="shared" si="58"/>
        <v>2.115019996971057E-4</v>
      </c>
      <c r="AR68" s="4">
        <f t="shared" si="77"/>
        <v>7.050066198566185E-5</v>
      </c>
      <c r="AS68" s="20">
        <f t="shared" si="78"/>
        <v>2.115019160786602E-5</v>
      </c>
      <c r="AT68" s="4">
        <f>AS67*$E$6 +AT67*$E$6</f>
        <v>5.6744331722313746E-6</v>
      </c>
      <c r="AU68" s="4">
        <f>AT67*$E$6 +AU67*$E$6</f>
        <v>1.3510472918198957E-6</v>
      </c>
      <c r="AV68" s="4">
        <f t="shared" si="79"/>
        <v>2.8277096308926275E-7</v>
      </c>
      <c r="AW68" s="4">
        <f t="shared" si="80"/>
        <v>5.140897663125088E-8</v>
      </c>
      <c r="AX68" s="4">
        <f t="shared" si="81"/>
        <v>7.9950588371957565E-9</v>
      </c>
      <c r="AY68" s="4">
        <f t="shared" si="82"/>
        <v>1.0421352669709449E-9</v>
      </c>
      <c r="AZ68" s="4">
        <f t="shared" si="83"/>
        <v>1.1067591287883261E-10</v>
      </c>
      <c r="BA68" s="4">
        <f t="shared" ref="BA68" si="87">AZ67*$E$6 +BA67*$E$6</f>
        <v>9.1877616625879455E-12</v>
      </c>
      <c r="BB68" s="4">
        <f t="shared" ref="BB68" si="88">BA67*$E$6 +BB67*$E$6</f>
        <v>5.5866422599137877E-13</v>
      </c>
      <c r="BC68" s="4">
        <f t="shared" ref="BC68" si="89">BB67*$E$6 +BC67*$E$6</f>
        <v>2.2204460492503131E-14</v>
      </c>
      <c r="BD68" s="4">
        <f t="shared" si="86"/>
        <v>4.4408920985006262E-16</v>
      </c>
      <c r="BE68" s="4">
        <f t="shared" si="86"/>
        <v>0</v>
      </c>
      <c r="BF68" s="4">
        <f t="shared" si="86"/>
        <v>0</v>
      </c>
      <c r="BG68" s="4">
        <f t="shared" si="86"/>
        <v>0</v>
      </c>
      <c r="BH68" s="4">
        <f t="shared" si="63"/>
        <v>0</v>
      </c>
      <c r="BI68" s="4">
        <f t="shared" si="63"/>
        <v>0</v>
      </c>
      <c r="BJ68" s="4">
        <f t="shared" si="63"/>
        <v>0</v>
      </c>
      <c r="BK68" s="4">
        <f t="shared" si="63"/>
        <v>0</v>
      </c>
      <c r="BL68" s="4">
        <f t="shared" si="63"/>
        <v>0</v>
      </c>
      <c r="BM68" s="4">
        <f t="shared" si="63"/>
        <v>0</v>
      </c>
      <c r="BN68" s="4">
        <f t="shared" si="63"/>
        <v>0</v>
      </c>
      <c r="BO68" s="4">
        <f t="shared" si="63"/>
        <v>0</v>
      </c>
      <c r="BP68" s="4">
        <f t="shared" si="63"/>
        <v>0</v>
      </c>
      <c r="BQ68" s="4">
        <f t="shared" si="63"/>
        <v>0</v>
      </c>
      <c r="BR68" s="4">
        <f t="shared" si="63"/>
        <v>0</v>
      </c>
      <c r="BS68" s="4">
        <f t="shared" si="63"/>
        <v>0</v>
      </c>
      <c r="BT68" s="4">
        <f t="shared" si="63"/>
        <v>0</v>
      </c>
      <c r="BU68" s="4">
        <f t="shared" si="64"/>
        <v>0</v>
      </c>
      <c r="BV68" s="4">
        <f t="shared" si="64"/>
        <v>0</v>
      </c>
      <c r="BW68" s="4">
        <f t="shared" si="64"/>
        <v>0</v>
      </c>
      <c r="BX68" s="4">
        <f t="shared" si="64"/>
        <v>0</v>
      </c>
      <c r="BY68" s="4">
        <f t="shared" si="64"/>
        <v>0</v>
      </c>
      <c r="BZ68" s="4">
        <f t="shared" si="64"/>
        <v>0</v>
      </c>
      <c r="CA68" s="4">
        <f t="shared" si="64"/>
        <v>0</v>
      </c>
      <c r="CB68" s="4">
        <f t="shared" si="65"/>
        <v>0</v>
      </c>
      <c r="CC68" s="4">
        <f t="shared" si="65"/>
        <v>0</v>
      </c>
      <c r="CD68" s="4">
        <f t="shared" si="65"/>
        <v>0</v>
      </c>
      <c r="CE68" s="4">
        <f t="shared" si="65"/>
        <v>0</v>
      </c>
      <c r="CF68" s="4">
        <f t="shared" si="65"/>
        <v>0</v>
      </c>
      <c r="CG68" s="4">
        <f t="shared" si="65"/>
        <v>0</v>
      </c>
      <c r="CH68" s="4">
        <f t="shared" si="65"/>
        <v>0</v>
      </c>
    </row>
    <row r="69" spans="1:86" x14ac:dyDescent="0.25">
      <c r="A69" s="13">
        <f t="shared" si="0"/>
        <v>0.11064668061060755</v>
      </c>
      <c r="B69" s="2">
        <f t="shared" si="1"/>
        <v>0.99999999994179234</v>
      </c>
      <c r="C69" s="4">
        <f t="shared" si="4"/>
        <v>17.142857142857142</v>
      </c>
      <c r="D69" s="18">
        <v>52</v>
      </c>
      <c r="E69" s="4">
        <f t="shared" si="2"/>
        <v>2.2204460492503131E-16</v>
      </c>
      <c r="F69" s="4">
        <f t="shared" si="9"/>
        <v>1.1546319456101628E-14</v>
      </c>
      <c r="G69" s="4">
        <f t="shared" si="10"/>
        <v>2.9443114613059151E-13</v>
      </c>
      <c r="H69" s="4">
        <f t="shared" si="22"/>
        <v>4.9071857688431919E-12</v>
      </c>
      <c r="I69" s="4">
        <f t="shared" si="23"/>
        <v>6.0113025668329101E-11</v>
      </c>
      <c r="J69" s="4">
        <f t="shared" si="24"/>
        <v>5.7708504641595937E-10</v>
      </c>
      <c r="K69" s="4">
        <f t="shared" si="25"/>
        <v>4.5204995302583484E-9</v>
      </c>
      <c r="L69" s="4">
        <f t="shared" si="26"/>
        <v>2.9706139770269147E-8</v>
      </c>
      <c r="M69" s="4">
        <f t="shared" si="27"/>
        <v>1.6709703620776395E-7</v>
      </c>
      <c r="N69" s="4">
        <f t="shared" si="28"/>
        <v>8.1691884368240153E-7</v>
      </c>
      <c r="O69" s="4">
        <f t="shared" si="28"/>
        <v>3.5127510278343266E-6</v>
      </c>
      <c r="P69" s="4">
        <f t="shared" si="29"/>
        <v>1.341232210627652E-5</v>
      </c>
      <c r="Q69" s="4">
        <f t="shared" si="30"/>
        <v>4.5825433863111442E-5</v>
      </c>
      <c r="R69" s="4">
        <f t="shared" si="30"/>
        <v>1.4100133496341982E-4</v>
      </c>
      <c r="S69" s="4">
        <f t="shared" si="30"/>
        <v>3.9278943311238379E-4</v>
      </c>
      <c r="T69" s="4">
        <f t="shared" si="32"/>
        <v>9.950665638847056E-4</v>
      </c>
      <c r="U69" s="4">
        <f t="shared" si="32"/>
        <v>2.3010914289833817E-3</v>
      </c>
      <c r="V69" s="4">
        <f t="shared" si="32"/>
        <v>4.8728994966706907E-3</v>
      </c>
      <c r="W69" s="4">
        <f t="shared" si="32"/>
        <v>9.4750823546374541E-3</v>
      </c>
      <c r="X69" s="4">
        <f t="shared" si="32"/>
        <v>1.6955410529351234E-2</v>
      </c>
      <c r="Y69" s="4">
        <f t="shared" si="51"/>
        <v>2.7976427373429535E-2</v>
      </c>
      <c r="Z69" s="4">
        <f t="shared" si="42"/>
        <v>4.2630746473797387E-2</v>
      </c>
      <c r="AA69" s="4">
        <f t="shared" si="42"/>
        <v>6.0070597303987228E-2</v>
      </c>
      <c r="AB69" s="5">
        <f t="shared" si="42"/>
        <v>7.8352953005200732E-2</v>
      </c>
      <c r="AC69" s="4">
        <f t="shared" si="42"/>
        <v>9.4676484881284217E-2</v>
      </c>
      <c r="AD69" s="4">
        <f t="shared" si="42"/>
        <v>0.10603766306703832</v>
      </c>
      <c r="AE69" s="19">
        <f t="shared" si="74"/>
        <v>0.11011603472346287</v>
      </c>
      <c r="AF69" s="4">
        <f t="shared" si="52"/>
        <v>0.10603766306703832</v>
      </c>
      <c r="AG69" s="4">
        <f t="shared" si="52"/>
        <v>9.4676484881284217E-2</v>
      </c>
      <c r="AH69" s="4">
        <f t="shared" si="52"/>
        <v>7.8352953005200732E-2</v>
      </c>
      <c r="AI69" s="4">
        <f t="shared" si="75"/>
        <v>6.0070597303987228E-2</v>
      </c>
      <c r="AJ69" s="4">
        <f t="shared" si="76"/>
        <v>4.2630746473797387E-2</v>
      </c>
      <c r="AK69" s="4">
        <f t="shared" si="52"/>
        <v>2.7976427373429535E-2</v>
      </c>
      <c r="AL69" s="4">
        <f t="shared" si="57"/>
        <v>1.6955410529351012E-2</v>
      </c>
      <c r="AM69" s="4">
        <f t="shared" si="49"/>
        <v>9.4750823546334573E-3</v>
      </c>
      <c r="AN69" s="4">
        <f t="shared" si="53"/>
        <v>4.8728994966367178E-3</v>
      </c>
      <c r="AO69" s="4">
        <f t="shared" si="54"/>
        <v>2.3010914288021933E-3</v>
      </c>
      <c r="AP69" s="4">
        <f t="shared" si="56"/>
        <v>9.9506656320524911E-4</v>
      </c>
      <c r="AQ69" s="4">
        <f t="shared" si="58"/>
        <v>3.9278943120990562E-4</v>
      </c>
      <c r="AR69" s="4">
        <f t="shared" si="77"/>
        <v>1.4100133084138378E-4</v>
      </c>
      <c r="AS69" s="20">
        <f t="shared" si="78"/>
        <v>4.5825426796763935E-5</v>
      </c>
      <c r="AT69" s="4">
        <f>AS68*$E$6 +AT68*$E$6</f>
        <v>1.3412312390048697E-5</v>
      </c>
      <c r="AU69" s="4">
        <f>AT68*$E$6 +AU68*$E$6</f>
        <v>3.5127402320256351E-6</v>
      </c>
      <c r="AV69" s="4">
        <f t="shared" si="79"/>
        <v>8.1690912745457922E-7</v>
      </c>
      <c r="AW69" s="4">
        <f t="shared" si="80"/>
        <v>1.6708996986025682E-7</v>
      </c>
      <c r="AX69" s="4">
        <f t="shared" si="81"/>
        <v>2.9702017734223318E-8</v>
      </c>
      <c r="AY69" s="4">
        <f t="shared" si="82"/>
        <v>4.5185970520833507E-9</v>
      </c>
      <c r="AZ69" s="4">
        <f t="shared" si="83"/>
        <v>5.7640558992488877E-10</v>
      </c>
      <c r="BA69" s="4">
        <f t="shared" ref="BA69" si="90">AZ68*$E$6 +BA68*$E$6</f>
        <v>5.9931837270710275E-11</v>
      </c>
      <c r="BB69" s="4">
        <f t="shared" ref="BB69" si="91">BA68*$E$6 +BB68*$E$6</f>
        <v>4.8732129442896621E-12</v>
      </c>
      <c r="BC69" s="4">
        <f t="shared" ref="BC69" si="92">BB68*$E$6 +BC68*$E$6</f>
        <v>2.9043434324194095E-13</v>
      </c>
      <c r="BD69" s="4">
        <f t="shared" ref="BD69" si="93">BC68*$E$6 +BD68*$E$6</f>
        <v>1.1324274851176597E-14</v>
      </c>
      <c r="BE69" s="4">
        <f t="shared" si="86"/>
        <v>2.2204460492503131E-16</v>
      </c>
      <c r="BF69" s="4">
        <f t="shared" si="86"/>
        <v>0</v>
      </c>
      <c r="BG69" s="4">
        <f t="shared" si="86"/>
        <v>0</v>
      </c>
      <c r="BH69" s="4">
        <f t="shared" si="63"/>
        <v>0</v>
      </c>
      <c r="BI69" s="4">
        <f t="shared" si="63"/>
        <v>0</v>
      </c>
      <c r="BJ69" s="4">
        <f t="shared" si="63"/>
        <v>0</v>
      </c>
      <c r="BK69" s="4">
        <f t="shared" si="63"/>
        <v>0</v>
      </c>
      <c r="BL69" s="4">
        <f t="shared" si="63"/>
        <v>0</v>
      </c>
      <c r="BM69" s="4">
        <f t="shared" si="63"/>
        <v>0</v>
      </c>
      <c r="BN69" s="4">
        <f t="shared" si="63"/>
        <v>0</v>
      </c>
      <c r="BO69" s="4">
        <f t="shared" si="63"/>
        <v>0</v>
      </c>
      <c r="BP69" s="4">
        <f t="shared" si="63"/>
        <v>0</v>
      </c>
      <c r="BQ69" s="4">
        <f t="shared" si="63"/>
        <v>0</v>
      </c>
      <c r="BR69" s="4">
        <f t="shared" si="63"/>
        <v>0</v>
      </c>
      <c r="BS69" s="4">
        <f t="shared" si="63"/>
        <v>0</v>
      </c>
      <c r="BT69" s="4">
        <f t="shared" si="63"/>
        <v>0</v>
      </c>
      <c r="BU69" s="4">
        <f t="shared" si="64"/>
        <v>0</v>
      </c>
      <c r="BV69" s="4">
        <f t="shared" si="64"/>
        <v>0</v>
      </c>
      <c r="BW69" s="4">
        <f t="shared" si="64"/>
        <v>0</v>
      </c>
      <c r="BX69" s="4">
        <f t="shared" si="64"/>
        <v>0</v>
      </c>
      <c r="BY69" s="4">
        <f t="shared" si="64"/>
        <v>0</v>
      </c>
      <c r="BZ69" s="4">
        <f t="shared" si="64"/>
        <v>0</v>
      </c>
      <c r="CA69" s="4">
        <f t="shared" si="64"/>
        <v>0</v>
      </c>
      <c r="CB69" s="4">
        <f t="shared" si="65"/>
        <v>0</v>
      </c>
      <c r="CC69" s="4">
        <f t="shared" si="65"/>
        <v>0</v>
      </c>
      <c r="CD69" s="4">
        <f t="shared" si="65"/>
        <v>0</v>
      </c>
      <c r="CE69" s="4">
        <f t="shared" si="65"/>
        <v>0</v>
      </c>
      <c r="CF69" s="4">
        <f t="shared" si="65"/>
        <v>0</v>
      </c>
      <c r="CG69" s="4">
        <f t="shared" si="65"/>
        <v>0</v>
      </c>
      <c r="CH69" s="4">
        <f t="shared" si="65"/>
        <v>0</v>
      </c>
    </row>
    <row r="70" spans="1:86" x14ac:dyDescent="0.25">
      <c r="A70" s="13">
        <f t="shared" si="0"/>
        <v>0.10959787323783365</v>
      </c>
      <c r="B70" s="2">
        <f t="shared" si="1"/>
        <v>0.99999999994179234</v>
      </c>
      <c r="C70" s="4">
        <f t="shared" si="4"/>
        <v>17.472527472527471</v>
      </c>
      <c r="D70" s="18">
        <v>53</v>
      </c>
      <c r="E70" s="4">
        <f t="shared" si="2"/>
        <v>1.1102230246251565E-16</v>
      </c>
      <c r="F70" s="4">
        <f t="shared" si="9"/>
        <v>5.8841820305133297E-15</v>
      </c>
      <c r="G70" s="4">
        <f t="shared" si="10"/>
        <v>1.5298873279334657E-13</v>
      </c>
      <c r="H70" s="4">
        <f t="shared" si="22"/>
        <v>2.6008084574868917E-12</v>
      </c>
      <c r="I70" s="4">
        <f t="shared" si="23"/>
        <v>3.2510105718586146E-11</v>
      </c>
      <c r="J70" s="4">
        <f t="shared" si="24"/>
        <v>3.1859903604214423E-10</v>
      </c>
      <c r="K70" s="4">
        <f t="shared" si="25"/>
        <v>2.5487922883371539E-9</v>
      </c>
      <c r="L70" s="4">
        <f t="shared" si="26"/>
        <v>1.7113319650263747E-8</v>
      </c>
      <c r="M70" s="4">
        <f t="shared" si="27"/>
        <v>9.8401587989016548E-8</v>
      </c>
      <c r="N70" s="4">
        <f t="shared" si="28"/>
        <v>4.9200793994508274E-7</v>
      </c>
      <c r="O70" s="4">
        <f t="shared" si="28"/>
        <v>2.1648349357583641E-6</v>
      </c>
      <c r="P70" s="4">
        <f t="shared" si="29"/>
        <v>8.4625365670554231E-6</v>
      </c>
      <c r="Q70" s="4">
        <f t="shared" si="30"/>
        <v>2.9618877984693981E-5</v>
      </c>
      <c r="R70" s="4">
        <f t="shared" si="30"/>
        <v>9.3413384413265632E-5</v>
      </c>
      <c r="S70" s="4">
        <f t="shared" si="30"/>
        <v>2.6689538403790181E-4</v>
      </c>
      <c r="T70" s="4">
        <f t="shared" si="32"/>
        <v>6.939279984985447E-4</v>
      </c>
      <c r="U70" s="4">
        <f t="shared" si="32"/>
        <v>1.6480789964340437E-3</v>
      </c>
      <c r="V70" s="4">
        <f t="shared" si="32"/>
        <v>3.5869954628270362E-3</v>
      </c>
      <c r="W70" s="4">
        <f t="shared" si="32"/>
        <v>7.1739909256540724E-3</v>
      </c>
      <c r="X70" s="4">
        <f t="shared" si="32"/>
        <v>1.3215246441994344E-2</v>
      </c>
      <c r="Y70" s="4">
        <f t="shared" si="51"/>
        <v>2.2465918951390385E-2</v>
      </c>
      <c r="Z70" s="4">
        <f t="shared" si="42"/>
        <v>3.5303586923613461E-2</v>
      </c>
      <c r="AA70" s="4">
        <f t="shared" si="42"/>
        <v>5.1350671888892307E-2</v>
      </c>
      <c r="AB70" s="5">
        <f t="shared" si="42"/>
        <v>6.921177515459398E-2</v>
      </c>
      <c r="AC70" s="4">
        <f t="shared" si="42"/>
        <v>8.6514718943242475E-2</v>
      </c>
      <c r="AD70" s="4">
        <f t="shared" si="42"/>
        <v>0.10035707397416127</v>
      </c>
      <c r="AE70" s="4">
        <f t="shared" si="74"/>
        <v>0.1080768488952506</v>
      </c>
      <c r="AF70" s="4">
        <f t="shared" si="52"/>
        <v>0.1080768488952506</v>
      </c>
      <c r="AG70" s="4">
        <f t="shared" si="52"/>
        <v>0.10035707397416127</v>
      </c>
      <c r="AH70" s="4">
        <f t="shared" si="52"/>
        <v>8.6514718943242475E-2</v>
      </c>
      <c r="AI70" s="4">
        <f t="shared" si="75"/>
        <v>6.921177515459398E-2</v>
      </c>
      <c r="AJ70" s="4">
        <f t="shared" si="76"/>
        <v>5.1350671888892307E-2</v>
      </c>
      <c r="AK70" s="4">
        <f t="shared" si="52"/>
        <v>3.5303586923613461E-2</v>
      </c>
      <c r="AL70" s="4">
        <f t="shared" si="57"/>
        <v>2.2465918951390274E-2</v>
      </c>
      <c r="AM70" s="4">
        <f t="shared" si="49"/>
        <v>1.3215246441992234E-2</v>
      </c>
      <c r="AN70" s="4">
        <f t="shared" si="53"/>
        <v>7.1739909256350876E-3</v>
      </c>
      <c r="AO70" s="4">
        <f t="shared" si="54"/>
        <v>3.5869954627194556E-3</v>
      </c>
      <c r="AP70" s="4">
        <f t="shared" si="56"/>
        <v>1.6480789960037212E-3</v>
      </c>
      <c r="AQ70" s="4">
        <f t="shared" si="58"/>
        <v>6.9392799720757736E-4</v>
      </c>
      <c r="AR70" s="4">
        <f t="shared" si="77"/>
        <v>2.668953810256447E-4</v>
      </c>
      <c r="AS70" s="20">
        <f t="shared" si="78"/>
        <v>9.3413378819073856E-5</v>
      </c>
      <c r="AT70" s="4">
        <f>AS69*$E$6 +AT69*$E$6</f>
        <v>2.9618869593406316E-5</v>
      </c>
      <c r="AU70" s="4">
        <f>AT69*$E$6 +AU69*$E$6</f>
        <v>8.4625263110371662E-6</v>
      </c>
      <c r="AV70" s="4">
        <f t="shared" si="79"/>
        <v>2.1648246797401072E-6</v>
      </c>
      <c r="AW70" s="4">
        <f t="shared" si="80"/>
        <v>4.9199954865741802E-7</v>
      </c>
      <c r="AX70" s="4">
        <f t="shared" si="81"/>
        <v>9.8395993797240067E-8</v>
      </c>
      <c r="AY70" s="4">
        <f t="shared" si="82"/>
        <v>1.7110307393153334E-8</v>
      </c>
      <c r="AZ70" s="4">
        <f t="shared" si="83"/>
        <v>2.5475013210041197E-9</v>
      </c>
      <c r="BA70" s="4">
        <f t="shared" ref="BA70" si="94">AZ69*$E$6 +BA69*$E$6</f>
        <v>3.1816871359779952E-10</v>
      </c>
      <c r="BB70" s="4">
        <f t="shared" ref="BB70" si="95">BA69*$E$6 +BB69*$E$6</f>
        <v>3.2402525107499969E-11</v>
      </c>
      <c r="BC70" s="4">
        <f t="shared" ref="BC70" si="96">BB69*$E$6 +BC69*$E$6</f>
        <v>2.5818236437658015E-12</v>
      </c>
      <c r="BD70" s="4">
        <f t="shared" ref="BD70" si="97">BC69*$E$6 +BD69*$E$6</f>
        <v>1.5087930904655877E-13</v>
      </c>
      <c r="BE70" s="4">
        <f t="shared" ref="BE70" si="98">BD69*$E$6 +BE69*$E$6</f>
        <v>5.773159728050814E-15</v>
      </c>
      <c r="BF70" s="4">
        <f t="shared" si="86"/>
        <v>1.1102230246251565E-16</v>
      </c>
      <c r="BG70" s="4">
        <f t="shared" si="86"/>
        <v>0</v>
      </c>
      <c r="BH70" s="4">
        <f t="shared" si="63"/>
        <v>0</v>
      </c>
      <c r="BI70" s="4">
        <f t="shared" si="63"/>
        <v>0</v>
      </c>
      <c r="BJ70" s="4">
        <f t="shared" si="63"/>
        <v>0</v>
      </c>
      <c r="BK70" s="4">
        <f t="shared" si="63"/>
        <v>0</v>
      </c>
      <c r="BL70" s="4">
        <f t="shared" si="63"/>
        <v>0</v>
      </c>
      <c r="BM70" s="4">
        <f t="shared" si="63"/>
        <v>0</v>
      </c>
      <c r="BN70" s="4">
        <f t="shared" si="63"/>
        <v>0</v>
      </c>
      <c r="BO70" s="4">
        <f t="shared" si="63"/>
        <v>0</v>
      </c>
      <c r="BP70" s="4">
        <f t="shared" si="63"/>
        <v>0</v>
      </c>
      <c r="BQ70" s="4">
        <f t="shared" si="63"/>
        <v>0</v>
      </c>
      <c r="BR70" s="4">
        <f t="shared" si="63"/>
        <v>0</v>
      </c>
      <c r="BS70" s="4">
        <f t="shared" si="63"/>
        <v>0</v>
      </c>
      <c r="BT70" s="4">
        <f t="shared" si="63"/>
        <v>0</v>
      </c>
      <c r="BU70" s="4">
        <f t="shared" si="64"/>
        <v>0</v>
      </c>
      <c r="BV70" s="4">
        <f t="shared" si="64"/>
        <v>0</v>
      </c>
      <c r="BW70" s="4">
        <f t="shared" si="64"/>
        <v>0</v>
      </c>
      <c r="BX70" s="4">
        <f t="shared" si="64"/>
        <v>0</v>
      </c>
      <c r="BY70" s="4">
        <f t="shared" si="64"/>
        <v>0</v>
      </c>
      <c r="BZ70" s="4">
        <f t="shared" si="64"/>
        <v>0</v>
      </c>
      <c r="CA70" s="4">
        <f t="shared" si="64"/>
        <v>0</v>
      </c>
      <c r="CB70" s="4">
        <f t="shared" si="65"/>
        <v>0</v>
      </c>
      <c r="CC70" s="4">
        <f t="shared" si="65"/>
        <v>0</v>
      </c>
      <c r="CD70" s="4">
        <f t="shared" si="65"/>
        <v>0</v>
      </c>
      <c r="CE70" s="4">
        <f t="shared" si="65"/>
        <v>0</v>
      </c>
      <c r="CF70" s="4">
        <f t="shared" si="65"/>
        <v>0</v>
      </c>
      <c r="CG70" s="4">
        <f t="shared" si="65"/>
        <v>0</v>
      </c>
      <c r="CH70" s="4">
        <f t="shared" si="65"/>
        <v>0</v>
      </c>
    </row>
    <row r="71" spans="1:86" x14ac:dyDescent="0.25">
      <c r="A71" s="13">
        <f t="shared" si="0"/>
        <v>0.10857833597842666</v>
      </c>
      <c r="B71" s="2">
        <f t="shared" si="1"/>
        <v>0.99999999994179212</v>
      </c>
      <c r="C71" s="4">
        <f t="shared" si="4"/>
        <v>17.802197802197803</v>
      </c>
      <c r="D71" s="18">
        <v>54</v>
      </c>
      <c r="E71" s="4">
        <f t="shared" si="2"/>
        <v>5.5511151231257827E-17</v>
      </c>
      <c r="F71" s="4">
        <f t="shared" si="9"/>
        <v>2.9976021664879227E-15</v>
      </c>
      <c r="G71" s="4">
        <f t="shared" si="10"/>
        <v>7.943645741192995E-14</v>
      </c>
      <c r="H71" s="4">
        <f t="shared" si="22"/>
        <v>1.3768985951401191E-12</v>
      </c>
      <c r="I71" s="4">
        <f t="shared" si="23"/>
        <v>1.7555457088036519E-11</v>
      </c>
      <c r="J71" s="4">
        <f t="shared" si="24"/>
        <v>1.7555457088036519E-10</v>
      </c>
      <c r="K71" s="4">
        <f t="shared" si="25"/>
        <v>1.4336956621896491E-9</v>
      </c>
      <c r="L71" s="4">
        <f t="shared" si="26"/>
        <v>9.8310559693004507E-9</v>
      </c>
      <c r="M71" s="4">
        <f t="shared" si="27"/>
        <v>5.7757453819640148E-8</v>
      </c>
      <c r="N71" s="4">
        <f t="shared" si="28"/>
        <v>2.9520476396704964E-7</v>
      </c>
      <c r="O71" s="4">
        <f t="shared" si="28"/>
        <v>1.3284214378517234E-6</v>
      </c>
      <c r="P71" s="4">
        <f t="shared" si="29"/>
        <v>5.3136857514068936E-6</v>
      </c>
      <c r="Q71" s="4">
        <f t="shared" si="30"/>
        <v>1.9040707275874702E-5</v>
      </c>
      <c r="R71" s="4">
        <f t="shared" si="30"/>
        <v>6.1516131198979807E-5</v>
      </c>
      <c r="S71" s="4">
        <f t="shared" si="30"/>
        <v>1.8015438422558372E-4</v>
      </c>
      <c r="T71" s="4">
        <f t="shared" si="32"/>
        <v>4.8041169126822325E-4</v>
      </c>
      <c r="U71" s="4">
        <f t="shared" si="32"/>
        <v>1.1710034974662942E-3</v>
      </c>
      <c r="V71" s="4">
        <f t="shared" si="32"/>
        <v>2.6175372296305399E-3</v>
      </c>
      <c r="W71" s="4">
        <f t="shared" si="32"/>
        <v>5.3804931942405543E-3</v>
      </c>
      <c r="X71" s="4">
        <f t="shared" si="32"/>
        <v>1.0194618683824208E-2</v>
      </c>
      <c r="Y71" s="4">
        <f t="shared" si="51"/>
        <v>1.7840582696692364E-2</v>
      </c>
      <c r="Z71" s="4">
        <f t="shared" si="42"/>
        <v>2.8884752937501923E-2</v>
      </c>
      <c r="AA71" s="4">
        <f t="shared" si="42"/>
        <v>4.3327129406252884E-2</v>
      </c>
      <c r="AB71" s="5">
        <f t="shared" si="42"/>
        <v>6.0281223521743144E-2</v>
      </c>
      <c r="AC71" s="4">
        <f t="shared" si="42"/>
        <v>7.7863247048918227E-2</v>
      </c>
      <c r="AD71" s="4">
        <f t="shared" si="42"/>
        <v>9.3435896458701873E-2</v>
      </c>
      <c r="AE71" s="4">
        <f t="shared" si="74"/>
        <v>0.10421696143470593</v>
      </c>
      <c r="AF71" s="19">
        <f t="shared" si="52"/>
        <v>0.1080768488952506</v>
      </c>
      <c r="AG71" s="4">
        <f t="shared" si="52"/>
        <v>0.10421696143470593</v>
      </c>
      <c r="AH71" s="4">
        <f t="shared" si="52"/>
        <v>9.3435896458701873E-2</v>
      </c>
      <c r="AI71" s="4">
        <f t="shared" si="75"/>
        <v>7.7863247048918227E-2</v>
      </c>
      <c r="AJ71" s="4">
        <f t="shared" si="76"/>
        <v>6.0281223521743144E-2</v>
      </c>
      <c r="AK71" s="4">
        <f t="shared" si="52"/>
        <v>4.3327129406252884E-2</v>
      </c>
      <c r="AL71" s="4">
        <f t="shared" si="57"/>
        <v>2.8884752937501867E-2</v>
      </c>
      <c r="AM71" s="4">
        <f t="shared" si="49"/>
        <v>1.7840582696691254E-2</v>
      </c>
      <c r="AN71" s="4">
        <f t="shared" si="53"/>
        <v>1.0194618683813661E-2</v>
      </c>
      <c r="AO71" s="4">
        <f t="shared" si="54"/>
        <v>5.3804931941772716E-3</v>
      </c>
      <c r="AP71" s="4">
        <f t="shared" si="56"/>
        <v>2.6175372293615884E-3</v>
      </c>
      <c r="AQ71" s="4">
        <f t="shared" si="58"/>
        <v>1.1710034966056493E-3</v>
      </c>
      <c r="AR71" s="4">
        <f t="shared" si="77"/>
        <v>4.8041168911661103E-4</v>
      </c>
      <c r="AS71" s="20">
        <f t="shared" si="78"/>
        <v>1.8015437992235928E-4</v>
      </c>
      <c r="AT71" s="4">
        <f>AS70*$E$6 +AT70*$E$6</f>
        <v>6.1516124206240086E-5</v>
      </c>
      <c r="AU71" s="4">
        <f>AT70*$E$6 +AU70*$E$6</f>
        <v>1.9040697952221741E-5</v>
      </c>
      <c r="AV71" s="4">
        <f t="shared" si="79"/>
        <v>5.3136754953886367E-6</v>
      </c>
      <c r="AW71" s="4">
        <f t="shared" si="80"/>
        <v>1.3284121141987626E-6</v>
      </c>
      <c r="AX71" s="4">
        <f t="shared" si="81"/>
        <v>2.9519777122732904E-7</v>
      </c>
      <c r="AY71" s="4">
        <f t="shared" si="82"/>
        <v>5.7753150595196701E-8</v>
      </c>
      <c r="AZ71" s="4">
        <f t="shared" si="83"/>
        <v>9.8289043570787271E-9</v>
      </c>
      <c r="BA71" s="4">
        <f t="shared" ref="BA71:BA76" si="99">AZ70*$E$6 +BA70*$E$6</f>
        <v>1.4328350173009596E-9</v>
      </c>
      <c r="BB71" s="4">
        <f t="shared" ref="BB71:BB76" si="100">BA70*$E$6 +BB70*$E$6</f>
        <v>1.7528561935264975E-10</v>
      </c>
      <c r="BC71" s="4">
        <f t="shared" ref="BC71:BC76" si="101">BB70*$E$6 +BC70*$E$6</f>
        <v>1.7492174375632885E-11</v>
      </c>
      <c r="BD71" s="4">
        <f t="shared" ref="BD71:BD76" si="102">BC70*$E$6 +BD70*$E$6</f>
        <v>1.3663514764061802E-12</v>
      </c>
      <c r="BE71" s="4">
        <f t="shared" ref="BE71:BE76" si="103">BD70*$E$6 +BE70*$E$6</f>
        <v>7.8326234387304794E-14</v>
      </c>
      <c r="BF71" s="4">
        <f t="shared" ref="BF71:BF76" si="104">BE70*$E$6 +BF70*$E$6</f>
        <v>2.9420910152566648E-15</v>
      </c>
      <c r="BG71" s="4">
        <f t="shared" si="86"/>
        <v>5.5511151231257827E-17</v>
      </c>
      <c r="BH71" s="4">
        <f t="shared" si="63"/>
        <v>0</v>
      </c>
      <c r="BI71" s="4">
        <f t="shared" si="63"/>
        <v>0</v>
      </c>
      <c r="BJ71" s="4">
        <f t="shared" si="63"/>
        <v>0</v>
      </c>
      <c r="BK71" s="4">
        <f t="shared" si="63"/>
        <v>0</v>
      </c>
      <c r="BL71" s="4">
        <f t="shared" si="63"/>
        <v>0</v>
      </c>
      <c r="BM71" s="4">
        <f t="shared" si="63"/>
        <v>0</v>
      </c>
      <c r="BN71" s="4">
        <f t="shared" si="63"/>
        <v>0</v>
      </c>
      <c r="BO71" s="4">
        <f t="shared" si="63"/>
        <v>0</v>
      </c>
      <c r="BP71" s="4">
        <f t="shared" si="63"/>
        <v>0</v>
      </c>
      <c r="BQ71" s="4">
        <f t="shared" si="63"/>
        <v>0</v>
      </c>
      <c r="BR71" s="4">
        <f t="shared" si="63"/>
        <v>0</v>
      </c>
      <c r="BS71" s="4">
        <f t="shared" si="63"/>
        <v>0</v>
      </c>
      <c r="BT71" s="4">
        <f t="shared" si="63"/>
        <v>0</v>
      </c>
      <c r="BU71" s="4">
        <f t="shared" si="64"/>
        <v>0</v>
      </c>
      <c r="BV71" s="4">
        <f t="shared" si="64"/>
        <v>0</v>
      </c>
      <c r="BW71" s="4">
        <f t="shared" si="64"/>
        <v>0</v>
      </c>
      <c r="BX71" s="4">
        <f t="shared" si="64"/>
        <v>0</v>
      </c>
      <c r="BY71" s="4">
        <f t="shared" si="64"/>
        <v>0</v>
      </c>
      <c r="BZ71" s="4">
        <f t="shared" si="64"/>
        <v>0</v>
      </c>
      <c r="CA71" s="4">
        <f t="shared" si="64"/>
        <v>0</v>
      </c>
      <c r="CB71" s="4">
        <f t="shared" si="65"/>
        <v>0</v>
      </c>
      <c r="CC71" s="4">
        <f t="shared" si="65"/>
        <v>0</v>
      </c>
      <c r="CD71" s="4">
        <f t="shared" si="65"/>
        <v>0</v>
      </c>
      <c r="CE71" s="4">
        <f t="shared" si="65"/>
        <v>0</v>
      </c>
      <c r="CF71" s="4">
        <f t="shared" si="65"/>
        <v>0</v>
      </c>
      <c r="CG71" s="4">
        <f t="shared" si="65"/>
        <v>0</v>
      </c>
      <c r="CH71" s="4">
        <f t="shared" si="65"/>
        <v>0</v>
      </c>
    </row>
    <row r="72" spans="1:86" x14ac:dyDescent="0.25">
      <c r="A72" s="13">
        <f t="shared" si="0"/>
        <v>0.10758673223096722</v>
      </c>
      <c r="B72" s="2">
        <f t="shared" si="1"/>
        <v>0.99999999994179212</v>
      </c>
      <c r="C72" s="4">
        <f t="shared" si="4"/>
        <v>18.131868131868131</v>
      </c>
      <c r="D72" s="18">
        <v>55</v>
      </c>
      <c r="E72" s="4">
        <f t="shared" si="2"/>
        <v>2.7755575615628914E-17</v>
      </c>
      <c r="F72" s="4">
        <f t="shared" si="9"/>
        <v>1.5265566588595902E-15</v>
      </c>
      <c r="G72" s="4">
        <f t="shared" si="10"/>
        <v>4.1217029789208937E-14</v>
      </c>
      <c r="H72" s="4">
        <f t="shared" si="22"/>
        <v>7.2816752627602455E-13</v>
      </c>
      <c r="I72" s="4">
        <f t="shared" si="23"/>
        <v>9.4661778415883191E-12</v>
      </c>
      <c r="J72" s="4">
        <f t="shared" si="24"/>
        <v>9.6555013984200855E-11</v>
      </c>
      <c r="K72" s="4">
        <f t="shared" si="25"/>
        <v>8.0462511653500712E-10</v>
      </c>
      <c r="L72" s="4">
        <f t="shared" si="26"/>
        <v>5.6323758157450499E-9</v>
      </c>
      <c r="M72" s="4">
        <f t="shared" si="27"/>
        <v>3.3794254894470299E-8</v>
      </c>
      <c r="N72" s="4">
        <f t="shared" si="28"/>
        <v>1.764811088933449E-7</v>
      </c>
      <c r="O72" s="4">
        <f t="shared" si="28"/>
        <v>8.1181310090938652E-7</v>
      </c>
      <c r="P72" s="4">
        <f t="shared" si="29"/>
        <v>3.3210535946293085E-6</v>
      </c>
      <c r="Q72" s="4">
        <f t="shared" si="30"/>
        <v>1.2177196513640798E-5</v>
      </c>
      <c r="R72" s="4">
        <f t="shared" si="30"/>
        <v>4.0278419237427254E-5</v>
      </c>
      <c r="S72" s="4">
        <f t="shared" si="30"/>
        <v>1.2083525771228176E-4</v>
      </c>
      <c r="T72" s="4">
        <f t="shared" si="32"/>
        <v>3.3028303774690349E-4</v>
      </c>
      <c r="U72" s="4">
        <f t="shared" si="32"/>
        <v>8.2570759436725871E-4</v>
      </c>
      <c r="V72" s="4">
        <f t="shared" si="32"/>
        <v>1.894270363548417E-3</v>
      </c>
      <c r="W72" s="4">
        <f t="shared" si="32"/>
        <v>3.9990152119355471E-3</v>
      </c>
      <c r="X72" s="4">
        <f t="shared" si="32"/>
        <v>7.7875559390323812E-3</v>
      </c>
      <c r="Y72" s="4">
        <f t="shared" si="51"/>
        <v>1.4017600690258286E-2</v>
      </c>
      <c r="Z72" s="4">
        <f t="shared" si="42"/>
        <v>2.3362667817097144E-2</v>
      </c>
      <c r="AA72" s="4">
        <f t="shared" si="42"/>
        <v>3.6105941171877404E-2</v>
      </c>
      <c r="AB72" s="5">
        <f t="shared" si="42"/>
        <v>5.1804176463998014E-2</v>
      </c>
      <c r="AC72" s="4">
        <f t="shared" si="42"/>
        <v>6.9072235285330685E-2</v>
      </c>
      <c r="AD72" s="4">
        <f t="shared" si="42"/>
        <v>8.564957175381005E-2</v>
      </c>
      <c r="AE72" s="4">
        <f t="shared" si="74"/>
        <v>9.8826428946703904E-2</v>
      </c>
      <c r="AF72" s="4">
        <f t="shared" si="52"/>
        <v>0.10614690516497827</v>
      </c>
      <c r="AG72" s="4">
        <f t="shared" si="52"/>
        <v>0.10614690516497827</v>
      </c>
      <c r="AH72" s="4">
        <f t="shared" si="52"/>
        <v>9.8826428946703904E-2</v>
      </c>
      <c r="AI72" s="4">
        <f t="shared" si="75"/>
        <v>8.564957175381005E-2</v>
      </c>
      <c r="AJ72" s="4">
        <f t="shared" si="76"/>
        <v>6.9072235285330685E-2</v>
      </c>
      <c r="AK72" s="4">
        <f t="shared" si="52"/>
        <v>5.1804176463998014E-2</v>
      </c>
      <c r="AL72" s="4">
        <f t="shared" si="57"/>
        <v>3.6105941171877376E-2</v>
      </c>
      <c r="AM72" s="4">
        <f t="shared" si="49"/>
        <v>2.3362667817096561E-2</v>
      </c>
      <c r="AN72" s="4">
        <f t="shared" si="53"/>
        <v>1.4017600690252457E-2</v>
      </c>
      <c r="AO72" s="4">
        <f t="shared" si="54"/>
        <v>7.7875559389954663E-3</v>
      </c>
      <c r="AP72" s="4">
        <f t="shared" si="56"/>
        <v>3.99901521176943E-3</v>
      </c>
      <c r="AQ72" s="4">
        <f t="shared" si="58"/>
        <v>1.8942703629836188E-3</v>
      </c>
      <c r="AR72" s="4">
        <f t="shared" si="77"/>
        <v>8.2570759286113016E-4</v>
      </c>
      <c r="AS72" s="20">
        <f t="shared" si="78"/>
        <v>3.3028303451948515E-4</v>
      </c>
      <c r="AT72" s="4">
        <f>AS71*$E$6 +AT71*$E$6</f>
        <v>1.2083525206429968E-4</v>
      </c>
      <c r="AU72" s="4">
        <f>AT71*$E$6 +AU71*$E$6</f>
        <v>4.0278411079230914E-5</v>
      </c>
      <c r="AV72" s="4">
        <f t="shared" si="79"/>
        <v>1.2177186723805189E-5</v>
      </c>
      <c r="AW72" s="4">
        <f t="shared" si="80"/>
        <v>3.3210438047936996E-6</v>
      </c>
      <c r="AX72" s="4">
        <f t="shared" si="81"/>
        <v>8.1180494271304582E-7</v>
      </c>
      <c r="AY72" s="4">
        <f t="shared" si="82"/>
        <v>1.7647546091126287E-7</v>
      </c>
      <c r="AZ72" s="4">
        <f t="shared" si="83"/>
        <v>3.3791027476137714E-8</v>
      </c>
      <c r="BA72" s="4">
        <f t="shared" si="99"/>
        <v>5.6308696871898434E-9</v>
      </c>
      <c r="BB72" s="4">
        <f t="shared" si="100"/>
        <v>8.0406031832680469E-10</v>
      </c>
      <c r="BC72" s="4">
        <f t="shared" si="101"/>
        <v>9.6388896864141316E-11</v>
      </c>
      <c r="BD72" s="4">
        <f t="shared" si="102"/>
        <v>9.4292629260195326E-12</v>
      </c>
      <c r="BE72" s="4">
        <f t="shared" si="103"/>
        <v>7.2233885539674247E-13</v>
      </c>
      <c r="BF72" s="4">
        <f t="shared" si="104"/>
        <v>4.0634162701280729E-14</v>
      </c>
      <c r="BG72" s="4">
        <f>BF71*$E$6 +BG71*$E$6</f>
        <v>1.4988010832439613E-15</v>
      </c>
      <c r="BH72" s="4">
        <f t="shared" si="63"/>
        <v>2.7755575615628914E-17</v>
      </c>
      <c r="BI72" s="4">
        <f t="shared" si="63"/>
        <v>0</v>
      </c>
      <c r="BJ72" s="4">
        <f t="shared" si="63"/>
        <v>0</v>
      </c>
      <c r="BK72" s="4">
        <f t="shared" si="63"/>
        <v>0</v>
      </c>
      <c r="BL72" s="4">
        <f t="shared" si="63"/>
        <v>0</v>
      </c>
      <c r="BM72" s="4">
        <f t="shared" si="63"/>
        <v>0</v>
      </c>
      <c r="BN72" s="4">
        <f t="shared" si="63"/>
        <v>0</v>
      </c>
      <c r="BO72" s="4">
        <f t="shared" si="63"/>
        <v>0</v>
      </c>
      <c r="BP72" s="4">
        <f t="shared" si="63"/>
        <v>0</v>
      </c>
      <c r="BQ72" s="4">
        <f t="shared" si="63"/>
        <v>0</v>
      </c>
      <c r="BR72" s="4">
        <f t="shared" si="63"/>
        <v>0</v>
      </c>
      <c r="BS72" s="4">
        <f t="shared" si="63"/>
        <v>0</v>
      </c>
      <c r="BT72" s="4">
        <f t="shared" si="63"/>
        <v>0</v>
      </c>
      <c r="BU72" s="4">
        <f t="shared" si="64"/>
        <v>0</v>
      </c>
      <c r="BV72" s="4">
        <f t="shared" si="64"/>
        <v>0</v>
      </c>
      <c r="BW72" s="4">
        <f t="shared" si="64"/>
        <v>0</v>
      </c>
      <c r="BX72" s="4">
        <f t="shared" si="64"/>
        <v>0</v>
      </c>
      <c r="BY72" s="4">
        <f t="shared" si="64"/>
        <v>0</v>
      </c>
      <c r="BZ72" s="4">
        <f t="shared" si="64"/>
        <v>0</v>
      </c>
      <c r="CA72" s="4">
        <f t="shared" si="64"/>
        <v>0</v>
      </c>
      <c r="CB72" s="4">
        <f t="shared" si="65"/>
        <v>0</v>
      </c>
      <c r="CC72" s="4">
        <f t="shared" si="65"/>
        <v>0</v>
      </c>
      <c r="CD72" s="4">
        <f t="shared" si="65"/>
        <v>0</v>
      </c>
      <c r="CE72" s="4">
        <f t="shared" si="65"/>
        <v>0</v>
      </c>
      <c r="CF72" s="4">
        <f t="shared" si="65"/>
        <v>0</v>
      </c>
      <c r="CG72" s="4">
        <f t="shared" si="65"/>
        <v>0</v>
      </c>
      <c r="CH72" s="4">
        <f t="shared" si="65"/>
        <v>0</v>
      </c>
    </row>
    <row r="73" spans="1:86" x14ac:dyDescent="0.25">
      <c r="A73" s="13">
        <f t="shared" si="0"/>
        <v>0.10662180931146154</v>
      </c>
      <c r="B73" s="2">
        <f t="shared" si="1"/>
        <v>0.99999999994179234</v>
      </c>
      <c r="C73" s="4">
        <f t="shared" si="4"/>
        <v>18.46153846153846</v>
      </c>
      <c r="D73" s="18">
        <v>56</v>
      </c>
      <c r="E73" s="4">
        <f t="shared" si="2"/>
        <v>1.3877787807814457E-17</v>
      </c>
      <c r="F73" s="4">
        <f t="shared" si="9"/>
        <v>7.7715611723760958E-16</v>
      </c>
      <c r="G73" s="4">
        <f t="shared" si="10"/>
        <v>2.1371793224034263E-14</v>
      </c>
      <c r="H73" s="4">
        <f t="shared" si="22"/>
        <v>3.8469227803261674E-13</v>
      </c>
      <c r="I73" s="4">
        <f t="shared" si="23"/>
        <v>5.0971726839321718E-12</v>
      </c>
      <c r="J73" s="4">
        <f t="shared" si="24"/>
        <v>5.3010595912894587E-11</v>
      </c>
      <c r="K73" s="4">
        <f t="shared" si="25"/>
        <v>4.5059006525960399E-10</v>
      </c>
      <c r="L73" s="4">
        <f t="shared" si="26"/>
        <v>3.2185004661400285E-9</v>
      </c>
      <c r="M73" s="4">
        <f t="shared" si="27"/>
        <v>1.9713315355107675E-8</v>
      </c>
      <c r="N73" s="4">
        <f t="shared" si="28"/>
        <v>1.051376818939076E-7</v>
      </c>
      <c r="O73" s="4">
        <f t="shared" si="28"/>
        <v>4.9414710490136571E-7</v>
      </c>
      <c r="P73" s="4">
        <f t="shared" si="29"/>
        <v>2.0664333477693475E-6</v>
      </c>
      <c r="Q73" s="4">
        <f t="shared" si="30"/>
        <v>7.7491250541350531E-6</v>
      </c>
      <c r="R73" s="4">
        <f t="shared" si="30"/>
        <v>2.6227807875534026E-5</v>
      </c>
      <c r="S73" s="4">
        <f t="shared" si="30"/>
        <v>8.0556838474854509E-5</v>
      </c>
      <c r="T73" s="4">
        <f t="shared" si="32"/>
        <v>2.2555914772959262E-4</v>
      </c>
      <c r="U73" s="4">
        <f t="shared" si="32"/>
        <v>5.779953160570811E-4</v>
      </c>
      <c r="V73" s="4">
        <f t="shared" si="32"/>
        <v>1.3599889789578379E-3</v>
      </c>
      <c r="W73" s="4">
        <f t="shared" si="32"/>
        <v>2.9466427877419821E-3</v>
      </c>
      <c r="X73" s="4">
        <f t="shared" si="32"/>
        <v>5.8932855754839641E-3</v>
      </c>
      <c r="Y73" s="4">
        <f t="shared" si="51"/>
        <v>1.0902578314645334E-2</v>
      </c>
      <c r="Z73" s="4">
        <f t="shared" si="42"/>
        <v>1.8690134253677715E-2</v>
      </c>
      <c r="AA73" s="4">
        <f t="shared" si="42"/>
        <v>2.9734304494487274E-2</v>
      </c>
      <c r="AB73" s="5">
        <f t="shared" si="42"/>
        <v>4.3955058817937709E-2</v>
      </c>
      <c r="AC73" s="4">
        <f t="shared" si="42"/>
        <v>6.043820587466435E-2</v>
      </c>
      <c r="AD73" s="4">
        <f t="shared" si="42"/>
        <v>7.7360903519570368E-2</v>
      </c>
      <c r="AE73" s="4">
        <f t="shared" si="74"/>
        <v>9.2238000350256977E-2</v>
      </c>
      <c r="AF73" s="4">
        <f t="shared" si="52"/>
        <v>0.10248666705584109</v>
      </c>
      <c r="AG73" s="19">
        <f t="shared" si="52"/>
        <v>0.10614690516497827</v>
      </c>
      <c r="AH73" s="4">
        <f t="shared" si="52"/>
        <v>0.10248666705584109</v>
      </c>
      <c r="AI73" s="4">
        <f t="shared" si="75"/>
        <v>9.2238000350256977E-2</v>
      </c>
      <c r="AJ73" s="4">
        <f t="shared" si="76"/>
        <v>7.7360903519570368E-2</v>
      </c>
      <c r="AK73" s="4">
        <f t="shared" si="52"/>
        <v>6.043820587466435E-2</v>
      </c>
      <c r="AL73" s="4">
        <f t="shared" si="57"/>
        <v>4.3955058817937695E-2</v>
      </c>
      <c r="AM73" s="4">
        <f t="shared" si="49"/>
        <v>2.9734304494486968E-2</v>
      </c>
      <c r="AN73" s="4">
        <f t="shared" si="53"/>
        <v>1.8690134253674509E-2</v>
      </c>
      <c r="AO73" s="4">
        <f t="shared" si="54"/>
        <v>1.0902578314623962E-2</v>
      </c>
      <c r="AP73" s="4">
        <f t="shared" si="56"/>
        <v>5.8932855753824481E-3</v>
      </c>
      <c r="AQ73" s="4">
        <f t="shared" si="58"/>
        <v>2.9466427873765244E-3</v>
      </c>
      <c r="AR73" s="4">
        <f t="shared" si="77"/>
        <v>1.3599889779223745E-3</v>
      </c>
      <c r="AS73" s="20">
        <f t="shared" si="78"/>
        <v>5.7799531369030765E-4</v>
      </c>
      <c r="AT73" s="4">
        <f>AS72*$E$6 +AT72*$E$6</f>
        <v>2.2555914329189242E-4</v>
      </c>
      <c r="AU73" s="4">
        <f>AT72*$E$6 +AU72*$E$6</f>
        <v>8.0556831571765297E-5</v>
      </c>
      <c r="AV73" s="4">
        <f t="shared" si="79"/>
        <v>2.6227798901518051E-5</v>
      </c>
      <c r="AW73" s="4">
        <f t="shared" si="80"/>
        <v>7.7491152642994443E-6</v>
      </c>
      <c r="AX73" s="4">
        <f t="shared" si="81"/>
        <v>2.0664243737533727E-6</v>
      </c>
      <c r="AY73" s="4">
        <f t="shared" si="82"/>
        <v>4.9414020181215434E-7</v>
      </c>
      <c r="AZ73" s="4">
        <f t="shared" si="83"/>
        <v>1.0513324419370029E-7</v>
      </c>
      <c r="BA73" s="4">
        <f t="shared" si="99"/>
        <v>1.9710948581663779E-8</v>
      </c>
      <c r="BB73" s="4">
        <f t="shared" si="100"/>
        <v>3.217465002758324E-9</v>
      </c>
      <c r="BC73" s="4">
        <f t="shared" si="101"/>
        <v>4.50224607595473E-10</v>
      </c>
      <c r="BD73" s="4">
        <f t="shared" si="102"/>
        <v>5.2909079895080424E-11</v>
      </c>
      <c r="BE73" s="4">
        <f t="shared" si="103"/>
        <v>5.0758008907081376E-12</v>
      </c>
      <c r="BF73" s="4">
        <f t="shared" si="104"/>
        <v>3.814865090490116E-13</v>
      </c>
      <c r="BG73" s="4">
        <f t="shared" ref="BG73" si="105">BF72*$E$6 +BG72*$E$6</f>
        <v>2.1066481892262345E-14</v>
      </c>
      <c r="BH73" s="4">
        <f t="shared" ref="BH73" si="106">BG72*$E$6 +BH72*$E$6</f>
        <v>7.6327832942979512E-16</v>
      </c>
      <c r="BI73" s="4">
        <f t="shared" ref="BI73:BT73" si="107">BH72*$E$6</f>
        <v>1.3877787807814457E-17</v>
      </c>
      <c r="BJ73" s="4">
        <f t="shared" si="107"/>
        <v>0</v>
      </c>
      <c r="BK73" s="4">
        <f t="shared" si="107"/>
        <v>0</v>
      </c>
      <c r="BL73" s="4">
        <f t="shared" si="107"/>
        <v>0</v>
      </c>
      <c r="BM73" s="4">
        <f t="shared" si="107"/>
        <v>0</v>
      </c>
      <c r="BN73" s="4">
        <f t="shared" si="107"/>
        <v>0</v>
      </c>
      <c r="BO73" s="4">
        <f t="shared" si="107"/>
        <v>0</v>
      </c>
      <c r="BP73" s="4">
        <f t="shared" si="107"/>
        <v>0</v>
      </c>
      <c r="BQ73" s="4">
        <f t="shared" si="107"/>
        <v>0</v>
      </c>
      <c r="BR73" s="4">
        <f t="shared" si="107"/>
        <v>0</v>
      </c>
      <c r="BS73" s="4">
        <f t="shared" si="107"/>
        <v>0</v>
      </c>
      <c r="BT73" s="4">
        <f t="shared" si="107"/>
        <v>0</v>
      </c>
      <c r="BU73" s="4">
        <f t="shared" si="64"/>
        <v>0</v>
      </c>
      <c r="BV73" s="4">
        <f t="shared" si="64"/>
        <v>0</v>
      </c>
      <c r="BW73" s="4">
        <f t="shared" si="64"/>
        <v>0</v>
      </c>
      <c r="BX73" s="4">
        <f t="shared" si="64"/>
        <v>0</v>
      </c>
      <c r="BY73" s="4">
        <f t="shared" si="64"/>
        <v>0</v>
      </c>
      <c r="BZ73" s="4">
        <f t="shared" si="64"/>
        <v>0</v>
      </c>
      <c r="CA73" s="4">
        <f t="shared" si="64"/>
        <v>0</v>
      </c>
      <c r="CB73" s="4">
        <f t="shared" si="65"/>
        <v>0</v>
      </c>
      <c r="CC73" s="4">
        <f t="shared" si="65"/>
        <v>0</v>
      </c>
      <c r="CD73" s="4">
        <f t="shared" si="65"/>
        <v>0</v>
      </c>
      <c r="CE73" s="4">
        <f t="shared" si="65"/>
        <v>0</v>
      </c>
      <c r="CF73" s="4">
        <f t="shared" si="65"/>
        <v>0</v>
      </c>
      <c r="CG73" s="4">
        <f t="shared" si="65"/>
        <v>0</v>
      </c>
      <c r="CH73" s="4">
        <f t="shared" si="65"/>
        <v>0</v>
      </c>
    </row>
    <row r="74" spans="1:86" x14ac:dyDescent="0.25">
      <c r="A74" s="13">
        <f t="shared" si="0"/>
        <v>0.10568239179860264</v>
      </c>
      <c r="B74" s="2">
        <f t="shared" si="1"/>
        <v>0.99999999994179212</v>
      </c>
      <c r="C74" s="4">
        <f t="shared" si="4"/>
        <v>18.791208791208792</v>
      </c>
      <c r="D74" s="18">
        <v>57</v>
      </c>
      <c r="E74" s="4">
        <f t="shared" si="2"/>
        <v>6.9388939039072284E-18</v>
      </c>
      <c r="F74" s="4">
        <f t="shared" si="9"/>
        <v>3.9551695252271202E-16</v>
      </c>
      <c r="G74" s="4">
        <f t="shared" si="10"/>
        <v>1.1074474670635936E-14</v>
      </c>
      <c r="H74" s="4">
        <f t="shared" si="22"/>
        <v>2.030320356283255E-13</v>
      </c>
      <c r="I74" s="4">
        <f t="shared" si="23"/>
        <v>2.7409324809823943E-12</v>
      </c>
      <c r="J74" s="4">
        <f t="shared" si="24"/>
        <v>2.9053884298413379E-11</v>
      </c>
      <c r="K74" s="4">
        <f t="shared" si="25"/>
        <v>2.5180033058624929E-10</v>
      </c>
      <c r="L74" s="4">
        <f t="shared" si="26"/>
        <v>1.8345452656998162E-9</v>
      </c>
      <c r="M74" s="4">
        <f t="shared" si="27"/>
        <v>1.1465907910623852E-8</v>
      </c>
      <c r="N74" s="4">
        <f t="shared" si="28"/>
        <v>6.2425498624507636E-8</v>
      </c>
      <c r="O74" s="4">
        <f t="shared" si="28"/>
        <v>2.9964239339763665E-7</v>
      </c>
      <c r="P74" s="4">
        <f t="shared" si="29"/>
        <v>1.2802902263353566E-6</v>
      </c>
      <c r="Q74" s="4">
        <f t="shared" si="30"/>
        <v>4.9077792009522003E-6</v>
      </c>
      <c r="R74" s="4">
        <f t="shared" si="30"/>
        <v>1.698846646483454E-5</v>
      </c>
      <c r="S74" s="4">
        <f t="shared" si="30"/>
        <v>5.3392323175194267E-5</v>
      </c>
      <c r="T74" s="4">
        <f t="shared" si="32"/>
        <v>1.5305799310222357E-4</v>
      </c>
      <c r="U74" s="4">
        <f t="shared" si="32"/>
        <v>4.0177723189333686E-4</v>
      </c>
      <c r="V74" s="4">
        <f t="shared" si="32"/>
        <v>9.6899214750745949E-4</v>
      </c>
      <c r="W74" s="4">
        <f t="shared" si="32"/>
        <v>2.15331588334991E-3</v>
      </c>
      <c r="X74" s="4">
        <f t="shared" si="32"/>
        <v>4.4199641816129731E-3</v>
      </c>
      <c r="Y74" s="4">
        <f t="shared" si="51"/>
        <v>8.3979319450646489E-3</v>
      </c>
      <c r="Z74" s="4">
        <f t="shared" si="42"/>
        <v>1.4796356284161524E-2</v>
      </c>
      <c r="AA74" s="4">
        <f t="shared" si="42"/>
        <v>2.4212219374082494E-2</v>
      </c>
      <c r="AB74" s="5">
        <f t="shared" si="42"/>
        <v>3.6844681656212491E-2</v>
      </c>
      <c r="AC74" s="4">
        <f t="shared" si="42"/>
        <v>5.2196632346301029E-2</v>
      </c>
      <c r="AD74" s="4">
        <f t="shared" si="42"/>
        <v>6.8899554697117366E-2</v>
      </c>
      <c r="AE74" s="4">
        <f t="shared" si="74"/>
        <v>8.4799451934913672E-2</v>
      </c>
      <c r="AF74" s="4">
        <f t="shared" si="52"/>
        <v>9.7362333703049031E-2</v>
      </c>
      <c r="AG74" s="4">
        <f t="shared" si="52"/>
        <v>0.10431678611040968</v>
      </c>
      <c r="AH74" s="4">
        <f t="shared" si="52"/>
        <v>0.10431678611040968</v>
      </c>
      <c r="AI74" s="4">
        <f t="shared" si="75"/>
        <v>9.7362333703049031E-2</v>
      </c>
      <c r="AJ74" s="4">
        <f t="shared" si="76"/>
        <v>8.4799451934913672E-2</v>
      </c>
      <c r="AK74" s="4">
        <f t="shared" si="52"/>
        <v>6.8899554697117366E-2</v>
      </c>
      <c r="AL74" s="4">
        <f t="shared" si="57"/>
        <v>5.2196632346301022E-2</v>
      </c>
      <c r="AM74" s="4">
        <f t="shared" si="49"/>
        <v>3.6844681656212332E-2</v>
      </c>
      <c r="AN74" s="4">
        <f t="shared" si="53"/>
        <v>2.4212219374080739E-2</v>
      </c>
      <c r="AO74" s="4">
        <f t="shared" si="54"/>
        <v>1.4796356284149235E-2</v>
      </c>
      <c r="AP74" s="4">
        <f t="shared" si="56"/>
        <v>8.397931945003205E-3</v>
      </c>
      <c r="AQ74" s="4">
        <f t="shared" si="58"/>
        <v>4.4199641813794863E-3</v>
      </c>
      <c r="AR74" s="4">
        <f t="shared" si="77"/>
        <v>2.1533158826494495E-3</v>
      </c>
      <c r="AS74" s="20">
        <f t="shared" si="78"/>
        <v>9.6899214580634108E-4</v>
      </c>
      <c r="AT74" s="4">
        <f>AS73*$E$6 +AT73*$E$6</f>
        <v>4.0177722849110004E-4</v>
      </c>
      <c r="AU74" s="4">
        <f>AT73*$E$6 +AU73*$E$6</f>
        <v>1.5305798743182886E-4</v>
      </c>
      <c r="AV74" s="4">
        <f t="shared" si="79"/>
        <v>5.3392315236641674E-5</v>
      </c>
      <c r="AW74" s="4">
        <f t="shared" si="80"/>
        <v>1.6988457082908748E-5</v>
      </c>
      <c r="AX74" s="4">
        <f t="shared" si="81"/>
        <v>4.9077698190264085E-6</v>
      </c>
      <c r="AY74" s="4">
        <f t="shared" si="82"/>
        <v>1.2802822877827635E-6</v>
      </c>
      <c r="AZ74" s="4">
        <f t="shared" si="83"/>
        <v>2.9963672300292732E-7</v>
      </c>
      <c r="BA74" s="4">
        <f t="shared" si="99"/>
        <v>6.2422096387682036E-8</v>
      </c>
      <c r="BB74" s="4">
        <f t="shared" si="100"/>
        <v>1.1464206792211051E-8</v>
      </c>
      <c r="BC74" s="4">
        <f t="shared" si="101"/>
        <v>1.8338448051768985E-9</v>
      </c>
      <c r="BD74" s="4">
        <f t="shared" si="102"/>
        <v>2.5156684374527671E-10</v>
      </c>
      <c r="BE74" s="4">
        <f t="shared" si="103"/>
        <v>2.8992440392894281E-11</v>
      </c>
      <c r="BF74" s="4">
        <f t="shared" si="104"/>
        <v>2.7286436998785746E-12</v>
      </c>
      <c r="BG74" s="4">
        <f t="shared" ref="BG74:BG76" si="108">BF73*$E$6 +BG73*$E$6</f>
        <v>2.0127649547063697E-13</v>
      </c>
      <c r="BH74" s="4">
        <f t="shared" ref="BH74:BH76" si="109">BG73*$E$6 +BH73*$E$6</f>
        <v>1.091488011084607E-14</v>
      </c>
      <c r="BI74" s="4">
        <f t="shared" ref="BI74:BJ76" si="110">BH73*$E$6 +BI73*$E$6</f>
        <v>3.8857805861880479E-16</v>
      </c>
      <c r="BJ74" s="4">
        <f t="shared" ref="BJ74:BT74" si="111">BI73*$E$6</f>
        <v>6.9388939039072284E-18</v>
      </c>
      <c r="BK74" s="4">
        <f t="shared" si="111"/>
        <v>0</v>
      </c>
      <c r="BL74" s="4">
        <f t="shared" si="111"/>
        <v>0</v>
      </c>
      <c r="BM74" s="4">
        <f t="shared" si="111"/>
        <v>0</v>
      </c>
      <c r="BN74" s="4">
        <f t="shared" si="111"/>
        <v>0</v>
      </c>
      <c r="BO74" s="4">
        <f t="shared" si="111"/>
        <v>0</v>
      </c>
      <c r="BP74" s="4">
        <f t="shared" si="111"/>
        <v>0</v>
      </c>
      <c r="BQ74" s="4">
        <f t="shared" si="111"/>
        <v>0</v>
      </c>
      <c r="BR74" s="4">
        <f t="shared" si="111"/>
        <v>0</v>
      </c>
      <c r="BS74" s="4">
        <f t="shared" si="111"/>
        <v>0</v>
      </c>
      <c r="BT74" s="4">
        <f t="shared" si="111"/>
        <v>0</v>
      </c>
      <c r="BU74" s="4">
        <f t="shared" si="64"/>
        <v>0</v>
      </c>
      <c r="BV74" s="4">
        <f t="shared" si="64"/>
        <v>0</v>
      </c>
      <c r="BW74" s="4">
        <f t="shared" si="64"/>
        <v>0</v>
      </c>
      <c r="BX74" s="4">
        <f t="shared" si="64"/>
        <v>0</v>
      </c>
      <c r="BY74" s="4">
        <f t="shared" si="64"/>
        <v>0</v>
      </c>
      <c r="BZ74" s="4">
        <f t="shared" si="64"/>
        <v>0</v>
      </c>
      <c r="CA74" s="4">
        <f t="shared" si="64"/>
        <v>0</v>
      </c>
      <c r="CB74" s="4">
        <f t="shared" si="65"/>
        <v>0</v>
      </c>
      <c r="CC74" s="4">
        <f t="shared" si="65"/>
        <v>0</v>
      </c>
      <c r="CD74" s="4">
        <f t="shared" si="65"/>
        <v>0</v>
      </c>
      <c r="CE74" s="4">
        <f t="shared" si="65"/>
        <v>0</v>
      </c>
      <c r="CF74" s="4">
        <f t="shared" si="65"/>
        <v>0</v>
      </c>
      <c r="CG74" s="4">
        <f t="shared" si="65"/>
        <v>0</v>
      </c>
      <c r="CH74" s="4">
        <f t="shared" si="65"/>
        <v>0</v>
      </c>
    </row>
    <row r="75" spans="1:86" x14ac:dyDescent="0.25">
      <c r="A75" s="13">
        <f t="shared" si="0"/>
        <v>0.10476737551287064</v>
      </c>
      <c r="B75" s="2">
        <f t="shared" si="1"/>
        <v>0.99999999994179201</v>
      </c>
      <c r="C75" s="4">
        <f t="shared" si="4"/>
        <v>19.12087912087912</v>
      </c>
      <c r="D75" s="18">
        <v>58</v>
      </c>
      <c r="E75" s="4">
        <f t="shared" si="2"/>
        <v>3.4694469519536142E-18</v>
      </c>
      <c r="F75" s="4">
        <f t="shared" si="9"/>
        <v>2.0122792321330962E-16</v>
      </c>
      <c r="G75" s="4">
        <f t="shared" si="10"/>
        <v>5.7349958115793243E-15</v>
      </c>
      <c r="H75" s="4">
        <f t="shared" si="22"/>
        <v>1.0705325514948072E-13</v>
      </c>
      <c r="I75" s="4">
        <f t="shared" si="23"/>
        <v>1.4719822583053599E-12</v>
      </c>
      <c r="J75" s="4">
        <f t="shared" si="24"/>
        <v>1.5897408389697887E-11</v>
      </c>
      <c r="K75" s="4">
        <f t="shared" si="25"/>
        <v>1.4042710744233133E-10</v>
      </c>
      <c r="L75" s="4">
        <f t="shared" si="26"/>
        <v>1.0431727981430328E-9</v>
      </c>
      <c r="M75" s="4">
        <f t="shared" si="27"/>
        <v>6.6502265881618339E-9</v>
      </c>
      <c r="N75" s="4">
        <f t="shared" si="28"/>
        <v>3.6945703267565744E-8</v>
      </c>
      <c r="O75" s="4">
        <f t="shared" si="28"/>
        <v>1.8103394601107214E-7</v>
      </c>
      <c r="P75" s="4">
        <f t="shared" si="29"/>
        <v>7.8996630986649663E-7</v>
      </c>
      <c r="Q75" s="4">
        <f t="shared" si="30"/>
        <v>3.0940347136437785E-6</v>
      </c>
      <c r="R75" s="4">
        <f t="shared" si="30"/>
        <v>1.094812283289337E-5</v>
      </c>
      <c r="S75" s="4">
        <f t="shared" si="30"/>
        <v>3.5190394820014403E-5</v>
      </c>
      <c r="T75" s="4">
        <f t="shared" si="32"/>
        <v>1.0322515813870892E-4</v>
      </c>
      <c r="U75" s="4">
        <f t="shared" si="32"/>
        <v>2.7741761249778021E-4</v>
      </c>
      <c r="V75" s="4">
        <f t="shared" si="32"/>
        <v>6.8538468970039818E-4</v>
      </c>
      <c r="W75" s="4">
        <f t="shared" si="32"/>
        <v>1.5611540154286847E-3</v>
      </c>
      <c r="X75" s="4">
        <f t="shared" si="32"/>
        <v>3.2866400324814415E-3</v>
      </c>
      <c r="Y75" s="4">
        <f t="shared" si="51"/>
        <v>6.408948063338811E-3</v>
      </c>
      <c r="Z75" s="4">
        <f t="shared" si="42"/>
        <v>1.1597144114613087E-2</v>
      </c>
      <c r="AA75" s="4">
        <f t="shared" si="42"/>
        <v>1.9504287829122009E-2</v>
      </c>
      <c r="AB75" s="5">
        <f t="shared" si="42"/>
        <v>3.0528450515147493E-2</v>
      </c>
      <c r="AC75" s="4">
        <f t="shared" si="42"/>
        <v>4.4520657001256764E-2</v>
      </c>
      <c r="AD75" s="4">
        <f t="shared" si="42"/>
        <v>6.0548093521709201E-2</v>
      </c>
      <c r="AE75" s="4">
        <f t="shared" si="74"/>
        <v>7.6849503316015519E-2</v>
      </c>
      <c r="AF75" s="4">
        <f t="shared" si="52"/>
        <v>9.1080892818981352E-2</v>
      </c>
      <c r="AG75" s="4">
        <f t="shared" si="52"/>
        <v>0.10083955990672935</v>
      </c>
      <c r="AH75" s="19">
        <f t="shared" si="52"/>
        <v>0.10431678611040968</v>
      </c>
      <c r="AI75" s="4">
        <f t="shared" si="75"/>
        <v>0.10083955990672935</v>
      </c>
      <c r="AJ75" s="4">
        <f t="shared" si="76"/>
        <v>9.1080892818981352E-2</v>
      </c>
      <c r="AK75" s="4">
        <f t="shared" si="52"/>
        <v>7.6849503316015519E-2</v>
      </c>
      <c r="AL75" s="4">
        <f t="shared" si="57"/>
        <v>6.0548093521709194E-2</v>
      </c>
      <c r="AM75" s="4">
        <f t="shared" si="49"/>
        <v>4.452065700125668E-2</v>
      </c>
      <c r="AN75" s="4">
        <f t="shared" si="53"/>
        <v>3.0528450515146535E-2</v>
      </c>
      <c r="AO75" s="4">
        <f t="shared" si="54"/>
        <v>1.9504287829114987E-2</v>
      </c>
      <c r="AP75" s="4">
        <f t="shared" si="56"/>
        <v>1.159714411457622E-2</v>
      </c>
      <c r="AQ75" s="4">
        <f t="shared" si="58"/>
        <v>6.4089480631913456E-3</v>
      </c>
      <c r="AR75" s="4">
        <f t="shared" si="77"/>
        <v>3.2866400320144679E-3</v>
      </c>
      <c r="AS75" s="20">
        <f t="shared" si="78"/>
        <v>1.5611540142278953E-3</v>
      </c>
      <c r="AT75" s="4">
        <f>AS74*$E$6 +AT74*$E$6</f>
        <v>6.8538468714872056E-4</v>
      </c>
      <c r="AU75" s="4">
        <f>AT74*$E$6 +AU74*$E$6</f>
        <v>2.7741760796146445E-4</v>
      </c>
      <c r="AV75" s="4">
        <f t="shared" si="79"/>
        <v>1.0322515133423527E-4</v>
      </c>
      <c r="AW75" s="4">
        <f t="shared" si="80"/>
        <v>3.5190386159775211E-5</v>
      </c>
      <c r="AX75" s="4">
        <f t="shared" si="81"/>
        <v>1.0948113450967578E-5</v>
      </c>
      <c r="AY75" s="4">
        <f t="shared" si="82"/>
        <v>3.094026053404586E-6</v>
      </c>
      <c r="AZ75" s="4">
        <f t="shared" si="83"/>
        <v>7.8995950539284543E-7</v>
      </c>
      <c r="BA75" s="4">
        <f t="shared" si="99"/>
        <v>1.8102940969530468E-7</v>
      </c>
      <c r="BB75" s="4">
        <f t="shared" si="100"/>
        <v>3.6943151589946543E-8</v>
      </c>
      <c r="BC75" s="4">
        <f t="shared" si="101"/>
        <v>6.6490257986939749E-9</v>
      </c>
      <c r="BD75" s="4">
        <f t="shared" si="102"/>
        <v>1.0427058244610876E-9</v>
      </c>
      <c r="BE75" s="4">
        <f t="shared" si="103"/>
        <v>1.402796420690855E-10</v>
      </c>
      <c r="BF75" s="4">
        <f t="shared" si="104"/>
        <v>1.5860542046386428E-11</v>
      </c>
      <c r="BG75" s="4">
        <f t="shared" si="108"/>
        <v>1.4649600976746058E-12</v>
      </c>
      <c r="BH75" s="4">
        <f t="shared" si="109"/>
        <v>1.0609568779074152E-13</v>
      </c>
      <c r="BI75" s="4">
        <f t="shared" si="110"/>
        <v>5.6517290847324375E-15</v>
      </c>
      <c r="BJ75" s="4">
        <f t="shared" si="110"/>
        <v>1.9775847626135601E-16</v>
      </c>
      <c r="BK75" s="4">
        <f t="shared" ref="BK75:BT75" si="112">BJ74*$E$6</f>
        <v>3.4694469519536142E-18</v>
      </c>
      <c r="BL75" s="4">
        <f t="shared" si="112"/>
        <v>0</v>
      </c>
      <c r="BM75" s="4">
        <f t="shared" si="112"/>
        <v>0</v>
      </c>
      <c r="BN75" s="4">
        <f t="shared" si="112"/>
        <v>0</v>
      </c>
      <c r="BO75" s="4">
        <f t="shared" si="112"/>
        <v>0</v>
      </c>
      <c r="BP75" s="4">
        <f t="shared" si="112"/>
        <v>0</v>
      </c>
      <c r="BQ75" s="4">
        <f t="shared" si="112"/>
        <v>0</v>
      </c>
      <c r="BR75" s="4">
        <f t="shared" si="112"/>
        <v>0</v>
      </c>
      <c r="BS75" s="4">
        <f t="shared" si="112"/>
        <v>0</v>
      </c>
      <c r="BT75" s="4">
        <f t="shared" si="112"/>
        <v>0</v>
      </c>
      <c r="BU75" s="4">
        <f t="shared" si="64"/>
        <v>0</v>
      </c>
      <c r="BV75" s="4">
        <f t="shared" si="64"/>
        <v>0</v>
      </c>
      <c r="BW75" s="4">
        <f t="shared" si="64"/>
        <v>0</v>
      </c>
      <c r="BX75" s="4">
        <f t="shared" si="64"/>
        <v>0</v>
      </c>
      <c r="BY75" s="4">
        <f t="shared" si="64"/>
        <v>0</v>
      </c>
      <c r="BZ75" s="4">
        <f t="shared" si="64"/>
        <v>0</v>
      </c>
      <c r="CA75" s="4">
        <f t="shared" si="64"/>
        <v>0</v>
      </c>
      <c r="CB75" s="4">
        <f t="shared" ref="CB75:CH90" si="113">CA74*$E$6</f>
        <v>0</v>
      </c>
      <c r="CC75" s="4">
        <f t="shared" si="113"/>
        <v>0</v>
      </c>
      <c r="CD75" s="4">
        <f t="shared" si="113"/>
        <v>0</v>
      </c>
      <c r="CE75" s="4">
        <f t="shared" si="113"/>
        <v>0</v>
      </c>
      <c r="CF75" s="4">
        <f t="shared" si="113"/>
        <v>0</v>
      </c>
      <c r="CG75" s="4">
        <f t="shared" si="113"/>
        <v>0</v>
      </c>
      <c r="CH75" s="4">
        <f t="shared" si="113"/>
        <v>0</v>
      </c>
    </row>
    <row r="76" spans="1:86" x14ac:dyDescent="0.25">
      <c r="A76" s="13">
        <f t="shared" si="0"/>
        <v>0.10387572205933798</v>
      </c>
      <c r="B76" s="2">
        <f t="shared" si="1"/>
        <v>0.99999999994179245</v>
      </c>
      <c r="C76" s="4">
        <f t="shared" si="4"/>
        <v>19.450549450549449</v>
      </c>
      <c r="D76" s="18">
        <v>59</v>
      </c>
      <c r="E76" s="4">
        <f t="shared" si="2"/>
        <v>1.7347234759768071E-18</v>
      </c>
      <c r="F76" s="4">
        <f t="shared" si="9"/>
        <v>1.0234868508263162E-16</v>
      </c>
      <c r="G76" s="4">
        <f t="shared" si="10"/>
        <v>2.9681118673963169E-15</v>
      </c>
      <c r="H76" s="4">
        <f t="shared" si="22"/>
        <v>5.6394125480530022E-14</v>
      </c>
      <c r="I76" s="4">
        <f t="shared" si="23"/>
        <v>7.8951775672742031E-13</v>
      </c>
      <c r="J76" s="4">
        <f t="shared" si="24"/>
        <v>8.6846953240016234E-12</v>
      </c>
      <c r="K76" s="4">
        <f t="shared" si="25"/>
        <v>7.816225791601461E-11</v>
      </c>
      <c r="L76" s="4">
        <f t="shared" si="26"/>
        <v>5.9179995279268205E-10</v>
      </c>
      <c r="M76" s="4">
        <f t="shared" si="27"/>
        <v>3.8466996931524333E-9</v>
      </c>
      <c r="N76" s="4">
        <f t="shared" si="28"/>
        <v>2.1797964927863789E-8</v>
      </c>
      <c r="O76" s="4">
        <f t="shared" si="28"/>
        <v>1.0898982463931894E-7</v>
      </c>
      <c r="P76" s="4">
        <f t="shared" si="29"/>
        <v>4.8550012793878439E-7</v>
      </c>
      <c r="Q76" s="4">
        <f t="shared" si="30"/>
        <v>1.9420005117551375E-6</v>
      </c>
      <c r="R76" s="4">
        <f t="shared" si="30"/>
        <v>7.0210787732685742E-6</v>
      </c>
      <c r="S76" s="4">
        <f t="shared" si="30"/>
        <v>2.3069258826453887E-5</v>
      </c>
      <c r="T76" s="4">
        <f t="shared" si="32"/>
        <v>6.920777647936166E-5</v>
      </c>
      <c r="U76" s="4">
        <f t="shared" si="32"/>
        <v>1.9032138531824457E-4</v>
      </c>
      <c r="V76" s="4">
        <f t="shared" si="32"/>
        <v>4.8140115109908919E-4</v>
      </c>
      <c r="W76" s="4">
        <f t="shared" si="32"/>
        <v>1.1232693525645415E-3</v>
      </c>
      <c r="X76" s="4">
        <f t="shared" si="32"/>
        <v>2.4238970239550631E-3</v>
      </c>
      <c r="Y76" s="4">
        <f t="shared" si="51"/>
        <v>4.8477940479101263E-3</v>
      </c>
      <c r="Z76" s="4">
        <f t="shared" si="42"/>
        <v>9.0030460889759488E-3</v>
      </c>
      <c r="AA76" s="4">
        <f t="shared" si="42"/>
        <v>1.5550715971867548E-2</v>
      </c>
      <c r="AB76" s="5">
        <f t="shared" si="42"/>
        <v>2.5016369172134751E-2</v>
      </c>
      <c r="AC76" s="4">
        <f t="shared" si="42"/>
        <v>3.7524553758202128E-2</v>
      </c>
      <c r="AD76" s="4">
        <f t="shared" si="42"/>
        <v>5.2534375261482982E-2</v>
      </c>
      <c r="AE76" s="4">
        <f t="shared" si="74"/>
        <v>6.8698798418862367E-2</v>
      </c>
      <c r="AF76" s="4">
        <f t="shared" si="52"/>
        <v>8.3965198067498442E-2</v>
      </c>
      <c r="AG76" s="4">
        <f t="shared" si="52"/>
        <v>9.5960226362855353E-2</v>
      </c>
      <c r="AH76" s="4">
        <f t="shared" si="52"/>
        <v>0.10257817300856951</v>
      </c>
      <c r="AI76" s="4">
        <f t="shared" si="75"/>
        <v>0.10257817300856951</v>
      </c>
      <c r="AJ76" s="4">
        <f t="shared" si="76"/>
        <v>9.5960226362855353E-2</v>
      </c>
      <c r="AK76" s="4">
        <f t="shared" si="52"/>
        <v>8.3965198067498442E-2</v>
      </c>
      <c r="AL76" s="4">
        <f t="shared" si="57"/>
        <v>6.8698798418862353E-2</v>
      </c>
      <c r="AM76" s="4">
        <f t="shared" si="49"/>
        <v>5.2534375261482941E-2</v>
      </c>
      <c r="AN76" s="4">
        <f t="shared" si="53"/>
        <v>3.7524553758201608E-2</v>
      </c>
      <c r="AO76" s="4">
        <f t="shared" si="54"/>
        <v>2.5016369172130761E-2</v>
      </c>
      <c r="AP76" s="4">
        <f t="shared" si="56"/>
        <v>1.5550715971845604E-2</v>
      </c>
      <c r="AQ76" s="4">
        <f t="shared" si="58"/>
        <v>9.0030460888837829E-3</v>
      </c>
      <c r="AR76" s="4">
        <f t="shared" si="77"/>
        <v>4.8477940476029067E-3</v>
      </c>
      <c r="AS76" s="20">
        <f t="shared" si="78"/>
        <v>2.4238970231211816E-3</v>
      </c>
      <c r="AT76" s="4">
        <f>AS75*$E$6 +AT75*$E$6</f>
        <v>1.1232693506883079E-3</v>
      </c>
      <c r="AU76" s="4">
        <f>AT75*$E$6 +AU75*$E$6</f>
        <v>4.814011475550925E-4</v>
      </c>
      <c r="AV76" s="4">
        <f t="shared" si="79"/>
        <v>1.9032137964784986E-4</v>
      </c>
      <c r="AW76" s="4">
        <f t="shared" si="80"/>
        <v>6.9207768747005238E-5</v>
      </c>
      <c r="AX76" s="4">
        <f t="shared" si="81"/>
        <v>2.3069249805371395E-5</v>
      </c>
      <c r="AY76" s="4">
        <f t="shared" si="82"/>
        <v>7.0210697521860821E-6</v>
      </c>
      <c r="AZ76" s="4">
        <f t="shared" si="83"/>
        <v>1.9419927793987157E-6</v>
      </c>
      <c r="BA76" s="4">
        <f t="shared" si="99"/>
        <v>4.8549445754407505E-7</v>
      </c>
      <c r="BB76" s="4">
        <f t="shared" si="100"/>
        <v>1.0898628064262561E-7</v>
      </c>
      <c r="BC76" s="4">
        <f t="shared" si="101"/>
        <v>2.1796088694320259E-8</v>
      </c>
      <c r="BD76" s="4">
        <f t="shared" si="102"/>
        <v>3.8458658115775313E-9</v>
      </c>
      <c r="BE76" s="4">
        <f t="shared" si="103"/>
        <v>5.9149273326508656E-10</v>
      </c>
      <c r="BF76" s="4">
        <f t="shared" si="104"/>
        <v>7.8070092057735962E-11</v>
      </c>
      <c r="BG76" s="4">
        <f t="shared" si="108"/>
        <v>8.6627510720305168E-12</v>
      </c>
      <c r="BH76" s="4">
        <f t="shared" si="109"/>
        <v>7.8552789273267365E-13</v>
      </c>
      <c r="BI76" s="4">
        <f t="shared" si="110"/>
        <v>5.587370843773698E-14</v>
      </c>
      <c r="BJ76" s="4">
        <f t="shared" ref="BJ76" si="114">BI75*$E$6 +BJ75*$E$6</f>
        <v>2.9247437804968968E-15</v>
      </c>
      <c r="BK76" s="4">
        <f t="shared" ref="BK76" si="115">BJ75*$E$6 +BK75*$E$6</f>
        <v>1.0061396160665481E-16</v>
      </c>
      <c r="BL76" s="4">
        <f t="shared" ref="BL76:BT76" si="116">BK75*$E$6</f>
        <v>1.7347234759768071E-18</v>
      </c>
      <c r="BM76" s="4">
        <f t="shared" si="116"/>
        <v>0</v>
      </c>
      <c r="BN76" s="4">
        <f t="shared" si="116"/>
        <v>0</v>
      </c>
      <c r="BO76" s="4">
        <f t="shared" si="116"/>
        <v>0</v>
      </c>
      <c r="BP76" s="4">
        <f t="shared" si="116"/>
        <v>0</v>
      </c>
      <c r="BQ76" s="4">
        <f t="shared" si="116"/>
        <v>0</v>
      </c>
      <c r="BR76" s="4">
        <f t="shared" si="116"/>
        <v>0</v>
      </c>
      <c r="BS76" s="4">
        <f t="shared" si="116"/>
        <v>0</v>
      </c>
      <c r="BT76" s="4">
        <f t="shared" si="116"/>
        <v>0</v>
      </c>
      <c r="BU76" s="4">
        <f t="shared" si="64"/>
        <v>0</v>
      </c>
      <c r="BV76" s="4">
        <f t="shared" si="64"/>
        <v>0</v>
      </c>
      <c r="BW76" s="4">
        <f t="shared" si="64"/>
        <v>0</v>
      </c>
      <c r="BX76" s="4">
        <f t="shared" si="64"/>
        <v>0</v>
      </c>
      <c r="BY76" s="4">
        <f t="shared" si="64"/>
        <v>0</v>
      </c>
      <c r="BZ76" s="4">
        <f t="shared" si="64"/>
        <v>0</v>
      </c>
      <c r="CA76" s="4">
        <f t="shared" si="64"/>
        <v>0</v>
      </c>
      <c r="CB76" s="4">
        <f t="shared" si="113"/>
        <v>0</v>
      </c>
      <c r="CC76" s="4">
        <f t="shared" si="113"/>
        <v>0</v>
      </c>
      <c r="CD76" s="4">
        <f t="shared" si="113"/>
        <v>0</v>
      </c>
      <c r="CE76" s="4">
        <f t="shared" si="113"/>
        <v>0</v>
      </c>
      <c r="CF76" s="4">
        <f t="shared" si="113"/>
        <v>0</v>
      </c>
      <c r="CG76" s="4">
        <f t="shared" si="113"/>
        <v>0</v>
      </c>
      <c r="CH76" s="4">
        <f t="shared" si="113"/>
        <v>0</v>
      </c>
    </row>
    <row r="77" spans="1:86" x14ac:dyDescent="0.25">
      <c r="A77" s="13">
        <f t="shared" si="0"/>
        <v>0.10300645387285057</v>
      </c>
      <c r="B77" s="2">
        <f t="shared" si="1"/>
        <v>0.99999999994179256</v>
      </c>
      <c r="C77" s="4">
        <f t="shared" si="4"/>
        <v>19.780219780219781</v>
      </c>
      <c r="D77" s="18">
        <v>60</v>
      </c>
      <c r="E77" s="4">
        <f t="shared" si="2"/>
        <v>8.6736173798840355E-19</v>
      </c>
      <c r="F77" s="4">
        <f t="shared" si="9"/>
        <v>5.2041704279304213E-17</v>
      </c>
      <c r="G77" s="4">
        <f t="shared" si="10"/>
        <v>1.5352302762394743E-15</v>
      </c>
      <c r="H77" s="4">
        <f t="shared" si="22"/>
        <v>2.9681118673963169E-14</v>
      </c>
      <c r="I77" s="4">
        <f t="shared" si="23"/>
        <v>4.2295594110397516E-13</v>
      </c>
      <c r="J77" s="4">
        <f t="shared" si="24"/>
        <v>4.7371065403645218E-12</v>
      </c>
      <c r="K77" s="4">
        <f t="shared" si="25"/>
        <v>4.3423476620008117E-11</v>
      </c>
      <c r="L77" s="4">
        <f t="shared" si="26"/>
        <v>3.3498110535434833E-10</v>
      </c>
      <c r="M77" s="4">
        <f t="shared" si="27"/>
        <v>2.2192498229725577E-9</v>
      </c>
      <c r="N77" s="4">
        <f t="shared" si="28"/>
        <v>1.2822332310508111E-8</v>
      </c>
      <c r="O77" s="4">
        <f t="shared" si="28"/>
        <v>6.5393894783591366E-8</v>
      </c>
      <c r="P77" s="4">
        <f t="shared" si="29"/>
        <v>2.9724497628905167E-7</v>
      </c>
      <c r="Q77" s="4">
        <f t="shared" si="30"/>
        <v>1.213750319846961E-6</v>
      </c>
      <c r="R77" s="4">
        <f t="shared" si="30"/>
        <v>4.4815396425118559E-6</v>
      </c>
      <c r="S77" s="4">
        <f t="shared" si="30"/>
        <v>1.504516879986123E-5</v>
      </c>
      <c r="T77" s="4">
        <f t="shared" si="32"/>
        <v>4.6138517652907773E-5</v>
      </c>
      <c r="U77" s="4">
        <f t="shared" si="32"/>
        <v>1.2976458089880311E-4</v>
      </c>
      <c r="V77" s="4">
        <f t="shared" si="32"/>
        <v>3.3586126820866688E-4</v>
      </c>
      <c r="W77" s="4">
        <f t="shared" si="32"/>
        <v>8.0233525183181532E-4</v>
      </c>
      <c r="X77" s="4">
        <f t="shared" si="32"/>
        <v>1.7735831882598023E-3</v>
      </c>
      <c r="Y77" s="4">
        <f t="shared" si="51"/>
        <v>3.6358455359325947E-3</v>
      </c>
      <c r="Z77" s="4">
        <f t="shared" si="42"/>
        <v>6.9254200684430375E-3</v>
      </c>
      <c r="AA77" s="4">
        <f t="shared" si="42"/>
        <v>1.2276881030421748E-2</v>
      </c>
      <c r="AB77" s="5">
        <f t="shared" si="42"/>
        <v>2.0283542572001149E-2</v>
      </c>
      <c r="AC77" s="4">
        <f t="shared" si="42"/>
        <v>3.1270461465168438E-2</v>
      </c>
      <c r="AD77" s="4">
        <f t="shared" si="42"/>
        <v>4.5029464509842555E-2</v>
      </c>
      <c r="AE77" s="4">
        <f t="shared" si="74"/>
        <v>6.0616586840172675E-2</v>
      </c>
      <c r="AF77" s="4">
        <f t="shared" si="52"/>
        <v>7.6331998243180404E-2</v>
      </c>
      <c r="AG77" s="4">
        <f t="shared" si="52"/>
        <v>8.9962712215176904E-2</v>
      </c>
      <c r="AH77" s="4">
        <f t="shared" si="52"/>
        <v>9.9269199685712434E-2</v>
      </c>
      <c r="AI77" s="19">
        <f t="shared" si="75"/>
        <v>0.10257817300856951</v>
      </c>
      <c r="AJ77" s="4">
        <f t="shared" si="76"/>
        <v>9.9269199685712434E-2</v>
      </c>
      <c r="AK77" s="4">
        <f t="shared" si="52"/>
        <v>8.9962712215176904E-2</v>
      </c>
      <c r="AL77" s="4">
        <f t="shared" si="57"/>
        <v>7.6331998243180404E-2</v>
      </c>
      <c r="AM77" s="4">
        <f t="shared" si="49"/>
        <v>6.0616586840172647E-2</v>
      </c>
      <c r="AN77" s="4">
        <f t="shared" si="53"/>
        <v>4.5029464509842271E-2</v>
      </c>
      <c r="AO77" s="4">
        <f t="shared" si="54"/>
        <v>3.1270461465166183E-2</v>
      </c>
      <c r="AP77" s="4">
        <f t="shared" si="56"/>
        <v>2.0283542571988181E-2</v>
      </c>
      <c r="AQ77" s="4">
        <f t="shared" si="58"/>
        <v>1.2276881030364693E-2</v>
      </c>
      <c r="AR77" s="4">
        <f t="shared" ref="AR77:AR97" si="117">AQ76*$E$6 +AR76*$E$6</f>
        <v>6.9254200682433448E-3</v>
      </c>
      <c r="AS77" s="20">
        <f t="shared" ref="AS77:AS97" si="118">AR76*$E$6 +AS76*$E$6</f>
        <v>3.6358455353620442E-3</v>
      </c>
      <c r="AT77" s="4">
        <f>AS76*$E$6 +AT76*$E$6</f>
        <v>1.7735831869047447E-3</v>
      </c>
      <c r="AU77" s="4">
        <f>AT76*$E$6 +AU76*$E$6</f>
        <v>8.0233524912170021E-4</v>
      </c>
      <c r="AV77" s="4">
        <f t="shared" ref="AV77:AV97" si="119">AU76*$E$6 +AV76*$E$6</f>
        <v>3.3586126360147118E-4</v>
      </c>
      <c r="AW77" s="4">
        <f t="shared" ref="AW77:AW97" si="120">AV76*$E$6 +AW76*$E$6</f>
        <v>1.2976457419742755E-4</v>
      </c>
      <c r="AX77" s="4">
        <f t="shared" ref="AX77:AX97" si="121">AW76*$E$6 +AX76*$E$6</f>
        <v>4.6138509276188316E-5</v>
      </c>
      <c r="AY77" s="4">
        <f t="shared" ref="AY77:AY97" si="122">AX76*$E$6 +AY76*$E$6</f>
        <v>1.5045159778778738E-5</v>
      </c>
      <c r="AZ77" s="4">
        <f t="shared" ref="AZ77:AZ97" si="123">AY76*$E$6 +AZ76*$E$6</f>
        <v>4.4815312657923989E-6</v>
      </c>
      <c r="BA77" s="4">
        <f t="shared" ref="BA77:BA97" si="124">AZ76*$E$6 +BA76*$E$6</f>
        <v>1.2137436184713954E-6</v>
      </c>
      <c r="BB77" s="4">
        <f t="shared" ref="BB77:BB97" si="125">BA76*$E$6 +BB76*$E$6</f>
        <v>2.9724036909335033E-7</v>
      </c>
      <c r="BC77" s="4">
        <f t="shared" ref="BC77:BC96" si="126">BB76*$E$6 +BC76*$E$6</f>
        <v>6.5391184668472935E-8</v>
      </c>
      <c r="BD77" s="4">
        <f t="shared" ref="BD77:BD97" si="127">BC76*$E$6 +BD76*$E$6</f>
        <v>1.2820977252948895E-8</v>
      </c>
      <c r="BE77" s="4">
        <f t="shared" ref="BE77:BE97" si="128">BD76*$E$6 +BE76*$E$6</f>
        <v>2.2186792724213089E-9</v>
      </c>
      <c r="BF77" s="4">
        <f t="shared" ref="BF77:BF97" si="129">BE76*$E$6 +BF76*$E$6</f>
        <v>3.3478141266141126E-10</v>
      </c>
      <c r="BG77" s="4">
        <f t="shared" ref="BG77:BG97" si="130">BF76*$E$6 +BG76*$E$6</f>
        <v>4.336642156488324E-11</v>
      </c>
      <c r="BH77" s="4">
        <f t="shared" ref="BH77:BH97" si="131">BG76*$E$6 +BH76*$E$6</f>
        <v>4.7241394823815952E-12</v>
      </c>
      <c r="BI77" s="4">
        <f t="shared" ref="BI77:BI97" si="132">BH76*$E$6 +BI76*$E$6</f>
        <v>4.2070080058520531E-13</v>
      </c>
      <c r="BJ77" s="4">
        <f t="shared" ref="BJ77:BJ97" si="133">BI76*$E$6 +BJ76*$E$6</f>
        <v>2.9399226109116938E-14</v>
      </c>
      <c r="BK77" s="4">
        <f t="shared" ref="BK77:BK97" si="134">BJ76*$E$6 +BK76*$E$6</f>
        <v>1.5126788710517758E-15</v>
      </c>
      <c r="BL77" s="4">
        <f t="shared" ref="BL77:BM97" si="135">BK76*$E$6 +BL76*$E$6</f>
        <v>5.1174342541315809E-17</v>
      </c>
      <c r="BM77" s="4">
        <f t="shared" ref="BM77:BT78" si="136">BL76*$E$6</f>
        <v>8.6736173798840355E-19</v>
      </c>
      <c r="BN77" s="4">
        <f t="shared" si="136"/>
        <v>0</v>
      </c>
      <c r="BO77" s="4">
        <f t="shared" si="136"/>
        <v>0</v>
      </c>
      <c r="BP77" s="4">
        <f t="shared" si="136"/>
        <v>0</v>
      </c>
      <c r="BQ77" s="4">
        <f t="shared" si="136"/>
        <v>0</v>
      </c>
      <c r="BR77" s="4">
        <f t="shared" si="136"/>
        <v>0</v>
      </c>
      <c r="BS77" s="4">
        <f t="shared" si="136"/>
        <v>0</v>
      </c>
      <c r="BT77" s="4">
        <f t="shared" si="136"/>
        <v>0</v>
      </c>
      <c r="BU77" s="4">
        <f t="shared" si="64"/>
        <v>0</v>
      </c>
      <c r="BV77" s="4">
        <f t="shared" si="64"/>
        <v>0</v>
      </c>
      <c r="BW77" s="4">
        <f t="shared" si="64"/>
        <v>0</v>
      </c>
      <c r="BX77" s="4">
        <f t="shared" si="64"/>
        <v>0</v>
      </c>
      <c r="BY77" s="4">
        <f t="shared" si="64"/>
        <v>0</v>
      </c>
      <c r="BZ77" s="4">
        <f t="shared" si="64"/>
        <v>0</v>
      </c>
      <c r="CA77" s="4">
        <f t="shared" si="64"/>
        <v>0</v>
      </c>
      <c r="CB77" s="4">
        <f t="shared" si="113"/>
        <v>0</v>
      </c>
      <c r="CC77" s="4">
        <f t="shared" si="113"/>
        <v>0</v>
      </c>
      <c r="CD77" s="4">
        <f t="shared" si="113"/>
        <v>0</v>
      </c>
      <c r="CE77" s="4">
        <f t="shared" si="113"/>
        <v>0</v>
      </c>
      <c r="CF77" s="4">
        <f t="shared" si="113"/>
        <v>0</v>
      </c>
      <c r="CG77" s="4">
        <f t="shared" si="113"/>
        <v>0</v>
      </c>
      <c r="CH77" s="4">
        <f t="shared" si="113"/>
        <v>0</v>
      </c>
    </row>
    <row r="78" spans="1:86" x14ac:dyDescent="0.25">
      <c r="A78" s="13">
        <f t="shared" si="0"/>
        <v>0.10215864971182792</v>
      </c>
      <c r="B78" s="2">
        <f t="shared" si="1"/>
        <v>0.99999999994179212</v>
      </c>
      <c r="C78" s="4">
        <f t="shared" si="4"/>
        <v>20.109890109890109</v>
      </c>
      <c r="D78" s="18">
        <v>61</v>
      </c>
      <c r="E78" s="4">
        <f t="shared" si="2"/>
        <v>4.3368086899420177E-19</v>
      </c>
      <c r="F78" s="4">
        <f t="shared" si="9"/>
        <v>2.6454533008646308E-17</v>
      </c>
      <c r="G78" s="4">
        <f t="shared" si="10"/>
        <v>7.9363599025938925E-16</v>
      </c>
      <c r="H78" s="4">
        <f t="shared" si="22"/>
        <v>1.5608174475101322E-14</v>
      </c>
      <c r="I78" s="4">
        <f t="shared" si="23"/>
        <v>2.2631852988896917E-13</v>
      </c>
      <c r="J78" s="4">
        <f t="shared" si="24"/>
        <v>2.5800312407342485E-12</v>
      </c>
      <c r="K78" s="4">
        <f t="shared" si="25"/>
        <v>2.4080291580186319E-11</v>
      </c>
      <c r="L78" s="4">
        <f t="shared" si="26"/>
        <v>1.8920229098717822E-10</v>
      </c>
      <c r="M78" s="4">
        <f t="shared" si="27"/>
        <v>1.277115464163453E-9</v>
      </c>
      <c r="N78" s="4">
        <f t="shared" si="28"/>
        <v>7.5207910667403344E-9</v>
      </c>
      <c r="O78" s="4">
        <f t="shared" si="28"/>
        <v>3.9108113547049739E-8</v>
      </c>
      <c r="P78" s="4">
        <f t="shared" si="29"/>
        <v>1.8131943553632152E-7</v>
      </c>
      <c r="Q78" s="4">
        <f t="shared" si="30"/>
        <v>7.5549764806800632E-7</v>
      </c>
      <c r="R78" s="4">
        <f t="shared" si="30"/>
        <v>2.8476449811794084E-6</v>
      </c>
      <c r="S78" s="4">
        <f t="shared" si="30"/>
        <v>9.7633542211865432E-6</v>
      </c>
      <c r="T78" s="4">
        <f t="shared" si="32"/>
        <v>3.0591843226384502E-5</v>
      </c>
      <c r="U78" s="4">
        <f t="shared" si="32"/>
        <v>8.7951549275855443E-5</v>
      </c>
      <c r="V78" s="4">
        <f t="shared" si="32"/>
        <v>2.32812924553735E-4</v>
      </c>
      <c r="W78" s="4">
        <f t="shared" si="32"/>
        <v>5.690982600202411E-4</v>
      </c>
      <c r="X78" s="4">
        <f t="shared" si="32"/>
        <v>1.2879592200458088E-3</v>
      </c>
      <c r="Y78" s="4">
        <f t="shared" si="51"/>
        <v>2.7047143620961985E-3</v>
      </c>
      <c r="Z78" s="4">
        <f t="shared" si="42"/>
        <v>5.2806328021878166E-3</v>
      </c>
      <c r="AA78" s="4">
        <f t="shared" si="42"/>
        <v>9.6011505494323929E-3</v>
      </c>
      <c r="AB78" s="5">
        <f t="shared" si="42"/>
        <v>1.6280211801211447E-2</v>
      </c>
      <c r="AC78" s="4">
        <f t="shared" si="42"/>
        <v>2.5777002018584794E-2</v>
      </c>
      <c r="AD78" s="4">
        <f t="shared" si="42"/>
        <v>3.8149962987505497E-2</v>
      </c>
      <c r="AE78" s="4">
        <f t="shared" si="74"/>
        <v>5.2823025675007615E-2</v>
      </c>
      <c r="AF78" s="4">
        <f t="shared" si="52"/>
        <v>6.8474292541676543E-2</v>
      </c>
      <c r="AG78" s="4">
        <f t="shared" si="52"/>
        <v>8.3147355229178654E-2</v>
      </c>
      <c r="AH78" s="4">
        <f t="shared" si="52"/>
        <v>9.4615955950444669E-2</v>
      </c>
      <c r="AI78" s="4">
        <f t="shared" si="75"/>
        <v>0.10092368634714097</v>
      </c>
      <c r="AJ78" s="4">
        <f t="shared" si="52"/>
        <v>0.10092368634714097</v>
      </c>
      <c r="AK78" s="4">
        <f t="shared" si="52"/>
        <v>9.4615955950444669E-2</v>
      </c>
      <c r="AL78" s="4">
        <f t="shared" si="57"/>
        <v>8.3147355229178654E-2</v>
      </c>
      <c r="AM78" s="4">
        <f t="shared" si="49"/>
        <v>6.8474292541676529E-2</v>
      </c>
      <c r="AN78" s="4">
        <f t="shared" si="53"/>
        <v>5.2823025675007462E-2</v>
      </c>
      <c r="AO78" s="4">
        <f t="shared" si="54"/>
        <v>3.8149962987504227E-2</v>
      </c>
      <c r="AP78" s="4">
        <f t="shared" si="56"/>
        <v>2.5777002018577182E-2</v>
      </c>
      <c r="AQ78" s="4">
        <f t="shared" si="58"/>
        <v>1.6280211801176437E-2</v>
      </c>
      <c r="AR78" s="4">
        <f t="shared" si="117"/>
        <v>9.6011505493040182E-3</v>
      </c>
      <c r="AS78" s="20">
        <f t="shared" si="118"/>
        <v>5.2806328018026941E-3</v>
      </c>
      <c r="AT78" s="4">
        <f>AS77*$E$6 +AT77*$E$6</f>
        <v>2.7047143611333944E-3</v>
      </c>
      <c r="AU78" s="4">
        <f>AT77*$E$6 +AU77*$E$6</f>
        <v>1.2879592180132225E-3</v>
      </c>
      <c r="AV78" s="4">
        <f t="shared" si="119"/>
        <v>5.6909825636158569E-4</v>
      </c>
      <c r="AW78" s="4">
        <f t="shared" si="120"/>
        <v>2.3281291889944936E-4</v>
      </c>
      <c r="AX78" s="4">
        <f t="shared" si="121"/>
        <v>8.7951541736807932E-5</v>
      </c>
      <c r="AY78" s="4">
        <f t="shared" si="122"/>
        <v>3.0591834527483527E-5</v>
      </c>
      <c r="AZ78" s="4">
        <f t="shared" si="123"/>
        <v>9.7633455222855686E-6</v>
      </c>
      <c r="BA78" s="4">
        <f t="shared" si="124"/>
        <v>2.8476374421318972E-6</v>
      </c>
      <c r="BB78" s="4">
        <f t="shared" si="125"/>
        <v>7.5549199378237286E-7</v>
      </c>
      <c r="BC78" s="4">
        <f t="shared" si="126"/>
        <v>1.8131577688091163E-7</v>
      </c>
      <c r="BD78" s="4">
        <f t="shared" si="127"/>
        <v>3.9106080960710915E-8</v>
      </c>
      <c r="BE78" s="4">
        <f t="shared" si="128"/>
        <v>7.5198282626851021E-9</v>
      </c>
      <c r="BF78" s="4">
        <f t="shared" si="129"/>
        <v>1.2767303425413601E-9</v>
      </c>
      <c r="BG78" s="4">
        <f t="shared" si="130"/>
        <v>1.8907391711314725E-10</v>
      </c>
      <c r="BH78" s="4">
        <f t="shared" si="131"/>
        <v>2.4045280523632417E-11</v>
      </c>
      <c r="BI78" s="4">
        <f t="shared" si="132"/>
        <v>2.5724201414834003E-12</v>
      </c>
      <c r="BJ78" s="4">
        <f t="shared" si="133"/>
        <v>2.2505001334716113E-13</v>
      </c>
      <c r="BK78" s="4">
        <f t="shared" si="134"/>
        <v>1.5455952490084357E-14</v>
      </c>
      <c r="BL78" s="4">
        <f t="shared" si="135"/>
        <v>7.819266067965458E-16</v>
      </c>
      <c r="BM78" s="4">
        <f t="shared" si="136"/>
        <v>2.5587171270657905E-17</v>
      </c>
      <c r="BN78" s="4">
        <f t="shared" si="136"/>
        <v>4.3368086899420177E-19</v>
      </c>
      <c r="BO78" s="4">
        <f t="shared" si="136"/>
        <v>0</v>
      </c>
      <c r="BP78" s="4">
        <f t="shared" si="136"/>
        <v>0</v>
      </c>
      <c r="BQ78" s="4">
        <f t="shared" si="136"/>
        <v>0</v>
      </c>
      <c r="BR78" s="4">
        <f t="shared" si="136"/>
        <v>0</v>
      </c>
      <c r="BS78" s="4">
        <f t="shared" si="136"/>
        <v>0</v>
      </c>
      <c r="BT78" s="4">
        <f t="shared" si="136"/>
        <v>0</v>
      </c>
      <c r="BU78" s="4">
        <f t="shared" si="64"/>
        <v>0</v>
      </c>
      <c r="BV78" s="4">
        <f t="shared" si="64"/>
        <v>0</v>
      </c>
      <c r="BW78" s="4">
        <f t="shared" si="64"/>
        <v>0</v>
      </c>
      <c r="BX78" s="4">
        <f t="shared" si="64"/>
        <v>0</v>
      </c>
      <c r="BY78" s="4">
        <f t="shared" si="64"/>
        <v>0</v>
      </c>
      <c r="BZ78" s="4">
        <f t="shared" si="64"/>
        <v>0</v>
      </c>
      <c r="CA78" s="4">
        <f t="shared" si="64"/>
        <v>0</v>
      </c>
      <c r="CB78" s="4">
        <f t="shared" si="113"/>
        <v>0</v>
      </c>
      <c r="CC78" s="4">
        <f t="shared" si="113"/>
        <v>0</v>
      </c>
      <c r="CD78" s="4">
        <f t="shared" si="113"/>
        <v>0</v>
      </c>
      <c r="CE78" s="4">
        <f t="shared" si="113"/>
        <v>0</v>
      </c>
      <c r="CF78" s="4">
        <f t="shared" si="113"/>
        <v>0</v>
      </c>
      <c r="CG78" s="4">
        <f t="shared" si="113"/>
        <v>0</v>
      </c>
      <c r="CH78" s="4">
        <f t="shared" si="113"/>
        <v>0</v>
      </c>
    </row>
    <row r="79" spans="1:86" x14ac:dyDescent="0.25">
      <c r="A79" s="13">
        <f t="shared" si="0"/>
        <v>0.10133144055345512</v>
      </c>
      <c r="B79" s="2">
        <f t="shared" si="1"/>
        <v>0.99999999994179267</v>
      </c>
      <c r="C79" s="4">
        <f t="shared" si="4"/>
        <v>20.439560439560438</v>
      </c>
      <c r="D79" s="18">
        <v>62</v>
      </c>
      <c r="E79" s="4">
        <f t="shared" si="2"/>
        <v>2.1684043449710089E-19</v>
      </c>
      <c r="F79" s="4">
        <f t="shared" si="9"/>
        <v>1.3444106938820255E-17</v>
      </c>
      <c r="G79" s="4">
        <f t="shared" si="10"/>
        <v>4.1004526163401778E-16</v>
      </c>
      <c r="H79" s="4">
        <f t="shared" si="22"/>
        <v>8.2009052326803555E-15</v>
      </c>
      <c r="I79" s="4">
        <f t="shared" si="23"/>
        <v>1.2096335218203524E-13</v>
      </c>
      <c r="J79" s="4">
        <f t="shared" si="24"/>
        <v>1.4031748853116088E-12</v>
      </c>
      <c r="K79" s="4">
        <f t="shared" si="25"/>
        <v>1.3330161410460284E-11</v>
      </c>
      <c r="L79" s="4">
        <f t="shared" si="26"/>
        <v>1.0664129128368227E-10</v>
      </c>
      <c r="M79" s="4">
        <f t="shared" si="27"/>
        <v>7.3315887757531562E-10</v>
      </c>
      <c r="N79" s="4">
        <f t="shared" si="28"/>
        <v>4.3989532654518937E-9</v>
      </c>
      <c r="O79" s="4">
        <f t="shared" si="28"/>
        <v>2.3314452306895037E-8</v>
      </c>
      <c r="P79" s="4">
        <f t="shared" si="29"/>
        <v>1.1021377454168563E-7</v>
      </c>
      <c r="Q79" s="4">
        <f t="shared" si="30"/>
        <v>4.6840854180216392E-7</v>
      </c>
      <c r="R79" s="4">
        <f t="shared" si="30"/>
        <v>1.8015713146237074E-6</v>
      </c>
      <c r="S79" s="4">
        <f t="shared" si="30"/>
        <v>6.3054996011829758E-6</v>
      </c>
      <c r="T79" s="4">
        <f t="shared" si="32"/>
        <v>2.0177598723785523E-5</v>
      </c>
      <c r="U79" s="4">
        <f t="shared" si="32"/>
        <v>5.9271696251119972E-5</v>
      </c>
      <c r="V79" s="4">
        <f t="shared" si="32"/>
        <v>1.6038223691479522E-4</v>
      </c>
      <c r="W79" s="4">
        <f t="shared" si="32"/>
        <v>4.0095559228698805E-4</v>
      </c>
      <c r="X79" s="4">
        <f t="shared" si="32"/>
        <v>9.2852874003302496E-4</v>
      </c>
      <c r="Y79" s="4">
        <f t="shared" si="51"/>
        <v>1.9963367910710034E-3</v>
      </c>
      <c r="Z79" s="4">
        <f t="shared" si="42"/>
        <v>3.9926735821420077E-3</v>
      </c>
      <c r="AA79" s="4">
        <f t="shared" si="42"/>
        <v>7.4408916758101048E-3</v>
      </c>
      <c r="AB79" s="5">
        <f t="shared" si="42"/>
        <v>1.2940681175321919E-2</v>
      </c>
      <c r="AC79" s="4">
        <f t="shared" si="42"/>
        <v>2.102860690989812E-2</v>
      </c>
      <c r="AD79" s="4">
        <f t="shared" si="42"/>
        <v>3.1963482503045149E-2</v>
      </c>
      <c r="AE79" s="4">
        <f t="shared" si="74"/>
        <v>4.5486494331256552E-2</v>
      </c>
      <c r="AF79" s="4">
        <f t="shared" si="52"/>
        <v>6.0648659108342079E-2</v>
      </c>
      <c r="AG79" s="4">
        <f t="shared" si="52"/>
        <v>7.5810823885427592E-2</v>
      </c>
      <c r="AH79" s="4">
        <f t="shared" si="52"/>
        <v>8.8881655589811662E-2</v>
      </c>
      <c r="AI79" s="4">
        <f t="shared" si="75"/>
        <v>9.7769821148792818E-2</v>
      </c>
      <c r="AJ79" s="19">
        <f t="shared" si="52"/>
        <v>0.10092368634714097</v>
      </c>
      <c r="AK79" s="4">
        <f t="shared" si="52"/>
        <v>9.7769821148792818E-2</v>
      </c>
      <c r="AL79" s="4">
        <f t="shared" si="57"/>
        <v>8.8881655589811662E-2</v>
      </c>
      <c r="AM79" s="4">
        <f t="shared" si="49"/>
        <v>7.5810823885427592E-2</v>
      </c>
      <c r="AN79" s="4">
        <f t="shared" si="53"/>
        <v>6.0648659108341996E-2</v>
      </c>
      <c r="AO79" s="4">
        <f t="shared" si="54"/>
        <v>4.5486494331255845E-2</v>
      </c>
      <c r="AP79" s="4">
        <f t="shared" si="56"/>
        <v>3.1963482503040708E-2</v>
      </c>
      <c r="AQ79" s="4">
        <f t="shared" si="58"/>
        <v>2.1028606909876811E-2</v>
      </c>
      <c r="AR79" s="4">
        <f t="shared" si="117"/>
        <v>1.2940681175240228E-2</v>
      </c>
      <c r="AS79" s="20">
        <f t="shared" si="118"/>
        <v>7.4408916755533561E-3</v>
      </c>
      <c r="AT79" s="4">
        <f>AS78*$E$6 +AT78*$E$6</f>
        <v>3.9926735814680443E-3</v>
      </c>
      <c r="AU79" s="4">
        <f>AT78*$E$6 +AU78*$E$6</f>
        <v>1.9963367895733082E-3</v>
      </c>
      <c r="AV79" s="4">
        <f t="shared" si="119"/>
        <v>9.2852873718740408E-4</v>
      </c>
      <c r="AW79" s="4">
        <f t="shared" si="120"/>
        <v>4.0095558763051753E-4</v>
      </c>
      <c r="AX79" s="4">
        <f t="shared" si="121"/>
        <v>1.6038223031812865E-4</v>
      </c>
      <c r="AY79" s="4">
        <f t="shared" si="122"/>
        <v>5.927168813214573E-5</v>
      </c>
      <c r="AZ79" s="4">
        <f t="shared" si="123"/>
        <v>2.0177590024884548E-5</v>
      </c>
      <c r="BA79" s="4">
        <f t="shared" si="124"/>
        <v>6.3054914822087329E-6</v>
      </c>
      <c r="BB79" s="4">
        <f t="shared" si="125"/>
        <v>1.801564717957135E-6</v>
      </c>
      <c r="BC79" s="4">
        <f t="shared" si="126"/>
        <v>4.6840388533164225E-7</v>
      </c>
      <c r="BD79" s="4">
        <f t="shared" si="127"/>
        <v>1.1021092892081127E-7</v>
      </c>
      <c r="BE79" s="4">
        <f t="shared" si="128"/>
        <v>2.3312954611698009E-8</v>
      </c>
      <c r="BF79" s="4">
        <f t="shared" si="129"/>
        <v>4.3982793026132311E-9</v>
      </c>
      <c r="BG79" s="4">
        <f t="shared" si="130"/>
        <v>7.3290212982725367E-10</v>
      </c>
      <c r="BH79" s="4">
        <f t="shared" si="131"/>
        <v>1.0655959881838983E-10</v>
      </c>
      <c r="BI79" s="4">
        <f t="shared" si="132"/>
        <v>1.3308850332557909E-11</v>
      </c>
      <c r="BJ79" s="4">
        <f t="shared" si="133"/>
        <v>1.3987350774152807E-12</v>
      </c>
      <c r="BK79" s="4">
        <f t="shared" si="134"/>
        <v>1.2025298291862274E-13</v>
      </c>
      <c r="BL79" s="4">
        <f t="shared" si="135"/>
        <v>8.1189395484404514E-15</v>
      </c>
      <c r="BM79" s="4">
        <f t="shared" si="135"/>
        <v>4.0375688903360185E-16</v>
      </c>
      <c r="BN79" s="4">
        <f t="shared" ref="BN79:BT88" si="137">BM78*$E$6</f>
        <v>1.2793585635328952E-17</v>
      </c>
      <c r="BO79" s="4">
        <f t="shared" si="137"/>
        <v>2.1684043449710089E-19</v>
      </c>
      <c r="BP79" s="4">
        <f t="shared" si="137"/>
        <v>0</v>
      </c>
      <c r="BQ79" s="4">
        <f t="shared" si="137"/>
        <v>0</v>
      </c>
      <c r="BR79" s="4">
        <f t="shared" si="137"/>
        <v>0</v>
      </c>
      <c r="BS79" s="4">
        <f t="shared" si="137"/>
        <v>0</v>
      </c>
      <c r="BT79" s="4">
        <f t="shared" si="137"/>
        <v>0</v>
      </c>
      <c r="BU79" s="4">
        <f t="shared" si="64"/>
        <v>0</v>
      </c>
      <c r="BV79" s="4">
        <f t="shared" si="64"/>
        <v>0</v>
      </c>
      <c r="BW79" s="4">
        <f t="shared" si="64"/>
        <v>0</v>
      </c>
      <c r="BX79" s="4">
        <f t="shared" si="64"/>
        <v>0</v>
      </c>
      <c r="BY79" s="4">
        <f t="shared" si="64"/>
        <v>0</v>
      </c>
      <c r="BZ79" s="4">
        <f t="shared" si="64"/>
        <v>0</v>
      </c>
      <c r="CA79" s="4">
        <f t="shared" si="64"/>
        <v>0</v>
      </c>
      <c r="CB79" s="4">
        <f t="shared" si="113"/>
        <v>0</v>
      </c>
      <c r="CC79" s="4">
        <f t="shared" si="113"/>
        <v>0</v>
      </c>
      <c r="CD79" s="4">
        <f t="shared" si="113"/>
        <v>0</v>
      </c>
      <c r="CE79" s="4">
        <f t="shared" si="113"/>
        <v>0</v>
      </c>
      <c r="CF79" s="4">
        <f t="shared" si="113"/>
        <v>0</v>
      </c>
      <c r="CG79" s="4">
        <f t="shared" si="113"/>
        <v>0</v>
      </c>
      <c r="CH79" s="4">
        <f t="shared" si="113"/>
        <v>0</v>
      </c>
    </row>
    <row r="80" spans="1:86" x14ac:dyDescent="0.25">
      <c r="A80" s="13">
        <f t="shared" si="0"/>
        <v>0.10052400584868457</v>
      </c>
      <c r="B80" s="2">
        <f t="shared" si="1"/>
        <v>0.99999999994179234</v>
      </c>
      <c r="C80" s="4">
        <f t="shared" si="4"/>
        <v>20.76923076923077</v>
      </c>
      <c r="D80" s="18">
        <v>63</v>
      </c>
      <c r="E80" s="4">
        <f t="shared" si="2"/>
        <v>1.0842021724855044E-19</v>
      </c>
      <c r="F80" s="4">
        <f t="shared" si="9"/>
        <v>6.8304736866586779E-18</v>
      </c>
      <c r="G80" s="4">
        <f t="shared" si="10"/>
        <v>2.1174468428641902E-16</v>
      </c>
      <c r="H80" s="4">
        <f t="shared" si="22"/>
        <v>4.3054752471571867E-15</v>
      </c>
      <c r="I80" s="4">
        <f t="shared" si="23"/>
        <v>6.45821287073578E-14</v>
      </c>
      <c r="J80" s="4">
        <f t="shared" si="24"/>
        <v>7.6206911874682204E-13</v>
      </c>
      <c r="K80" s="4">
        <f t="shared" si="25"/>
        <v>7.3666681478859464E-12</v>
      </c>
      <c r="L80" s="4">
        <f t="shared" si="26"/>
        <v>5.9985726347071278E-11</v>
      </c>
      <c r="M80" s="4">
        <f t="shared" si="27"/>
        <v>4.1990008442949894E-10</v>
      </c>
      <c r="N80" s="4">
        <f t="shared" si="28"/>
        <v>2.5660560715136047E-9</v>
      </c>
      <c r="O80" s="4">
        <f t="shared" si="28"/>
        <v>1.3856702786173465E-8</v>
      </c>
      <c r="P80" s="4">
        <f t="shared" si="29"/>
        <v>6.6764113424290332E-8</v>
      </c>
      <c r="Q80" s="4">
        <f t="shared" si="30"/>
        <v>2.8931115817192477E-7</v>
      </c>
      <c r="R80" s="4">
        <f t="shared" si="30"/>
        <v>1.1349899282129356E-6</v>
      </c>
      <c r="S80" s="4">
        <f t="shared" si="30"/>
        <v>4.0535354579033416E-6</v>
      </c>
      <c r="T80" s="4">
        <f t="shared" si="32"/>
        <v>1.3241549162484249E-5</v>
      </c>
      <c r="U80" s="4">
        <f t="shared" si="32"/>
        <v>3.9724647487452748E-5</v>
      </c>
      <c r="V80" s="4">
        <f t="shared" si="32"/>
        <v>1.098269665829576E-4</v>
      </c>
      <c r="W80" s="4">
        <f t="shared" si="32"/>
        <v>2.8066891460089163E-4</v>
      </c>
      <c r="X80" s="4">
        <f t="shared" si="32"/>
        <v>6.647421661600065E-4</v>
      </c>
      <c r="Y80" s="4">
        <f t="shared" si="51"/>
        <v>1.4624327655520142E-3</v>
      </c>
      <c r="Z80" s="4">
        <f t="shared" si="42"/>
        <v>2.9945051866065056E-3</v>
      </c>
      <c r="AA80" s="4">
        <f t="shared" si="42"/>
        <v>5.7167826289760562E-3</v>
      </c>
      <c r="AB80" s="5">
        <f t="shared" si="42"/>
        <v>1.0190786425566012E-2</v>
      </c>
      <c r="AC80" s="4">
        <f t="shared" si="42"/>
        <v>1.698464404261002E-2</v>
      </c>
      <c r="AD80" s="4">
        <f t="shared" si="42"/>
        <v>2.6496044706471635E-2</v>
      </c>
      <c r="AE80" s="4">
        <f t="shared" si="74"/>
        <v>3.872498841715085E-2</v>
      </c>
      <c r="AF80" s="4">
        <f t="shared" si="52"/>
        <v>5.3067576719799316E-2</v>
      </c>
      <c r="AG80" s="4">
        <f t="shared" si="52"/>
        <v>6.8229741496884835E-2</v>
      </c>
      <c r="AH80" s="4">
        <f t="shared" si="52"/>
        <v>8.234623973761962E-2</v>
      </c>
      <c r="AI80" s="4">
        <f t="shared" si="75"/>
        <v>9.3325738369302247E-2</v>
      </c>
      <c r="AJ80" s="4">
        <f t="shared" si="52"/>
        <v>9.9346753747966893E-2</v>
      </c>
      <c r="AK80" s="4">
        <f t="shared" si="52"/>
        <v>9.9346753747966893E-2</v>
      </c>
      <c r="AL80" s="4">
        <f t="shared" si="57"/>
        <v>9.3325738369302247E-2</v>
      </c>
      <c r="AM80" s="4">
        <f t="shared" si="49"/>
        <v>8.234623973761962E-2</v>
      </c>
      <c r="AN80" s="4">
        <f t="shared" si="53"/>
        <v>6.8229741496884794E-2</v>
      </c>
      <c r="AO80" s="4">
        <f t="shared" si="54"/>
        <v>5.306757671979892E-2</v>
      </c>
      <c r="AP80" s="4">
        <f t="shared" si="56"/>
        <v>3.8724988417148276E-2</v>
      </c>
      <c r="AQ80" s="4">
        <f t="shared" si="58"/>
        <v>2.6496044706458759E-2</v>
      </c>
      <c r="AR80" s="4">
        <f t="shared" si="117"/>
        <v>1.6984644042558519E-2</v>
      </c>
      <c r="AS80" s="20">
        <f t="shared" si="118"/>
        <v>1.0190786425396791E-2</v>
      </c>
      <c r="AT80" s="4">
        <f>AS79*$E$6 +AT79*$E$6</f>
        <v>5.7167826285107002E-3</v>
      </c>
      <c r="AU80" s="4">
        <f>AT79*$E$6 +AU79*$E$6</f>
        <v>2.9945051855206762E-3</v>
      </c>
      <c r="AV80" s="4">
        <f t="shared" si="119"/>
        <v>1.4624327633803562E-3</v>
      </c>
      <c r="AW80" s="4">
        <f t="shared" si="120"/>
        <v>6.647421624089608E-4</v>
      </c>
      <c r="AX80" s="4">
        <f t="shared" si="121"/>
        <v>2.8066890897432309E-4</v>
      </c>
      <c r="AY80" s="4">
        <f t="shared" si="122"/>
        <v>1.0982695922513719E-4</v>
      </c>
      <c r="AZ80" s="4">
        <f t="shared" si="123"/>
        <v>3.9724639078515139E-5</v>
      </c>
      <c r="BA80" s="4">
        <f t="shared" si="124"/>
        <v>1.324154075354664E-5</v>
      </c>
      <c r="BB80" s="4">
        <f t="shared" si="125"/>
        <v>4.0535281000829339E-6</v>
      </c>
      <c r="BC80" s="4">
        <f t="shared" si="126"/>
        <v>1.1349843016443886E-6</v>
      </c>
      <c r="BD80" s="4">
        <f t="shared" si="127"/>
        <v>2.8930740712622676E-7</v>
      </c>
      <c r="BE80" s="4">
        <f t="shared" si="128"/>
        <v>6.6761941766254641E-8</v>
      </c>
      <c r="BF80" s="4">
        <f t="shared" si="129"/>
        <v>1.385561695715562E-8</v>
      </c>
      <c r="BG80" s="4">
        <f t="shared" si="130"/>
        <v>2.5655907162202424E-9</v>
      </c>
      <c r="BH80" s="4">
        <f t="shared" si="131"/>
        <v>4.1973086432282175E-10</v>
      </c>
      <c r="BI80" s="4">
        <f t="shared" si="132"/>
        <v>5.9934224575473871E-11</v>
      </c>
      <c r="BJ80" s="4">
        <f t="shared" si="133"/>
        <v>7.3537927049865948E-12</v>
      </c>
      <c r="BK80" s="4">
        <f t="shared" si="134"/>
        <v>7.5949403016695172E-13</v>
      </c>
      <c r="BL80" s="4">
        <f t="shared" si="135"/>
        <v>6.4185961233531597E-14</v>
      </c>
      <c r="BM80" s="4">
        <f t="shared" si="135"/>
        <v>4.2613482187370266E-15</v>
      </c>
      <c r="BN80" s="4">
        <f t="shared" si="137"/>
        <v>2.0187844451680093E-16</v>
      </c>
      <c r="BO80" s="4">
        <f t="shared" si="137"/>
        <v>6.3967928176644762E-18</v>
      </c>
      <c r="BP80" s="4">
        <f t="shared" si="137"/>
        <v>1.0842021724855044E-19</v>
      </c>
      <c r="BQ80" s="4">
        <f t="shared" si="137"/>
        <v>0</v>
      </c>
      <c r="BR80" s="4">
        <f t="shared" si="137"/>
        <v>0</v>
      </c>
      <c r="BS80" s="4">
        <f t="shared" si="137"/>
        <v>0</v>
      </c>
      <c r="BT80" s="4">
        <f t="shared" si="137"/>
        <v>0</v>
      </c>
      <c r="BU80" s="4">
        <f t="shared" si="64"/>
        <v>0</v>
      </c>
      <c r="BV80" s="4">
        <f t="shared" si="64"/>
        <v>0</v>
      </c>
      <c r="BW80" s="4">
        <f t="shared" si="64"/>
        <v>0</v>
      </c>
      <c r="BX80" s="4">
        <f t="shared" si="64"/>
        <v>0</v>
      </c>
      <c r="BY80" s="4">
        <f t="shared" si="64"/>
        <v>0</v>
      </c>
      <c r="BZ80" s="4">
        <f t="shared" si="64"/>
        <v>0</v>
      </c>
      <c r="CA80" s="4">
        <f t="shared" si="64"/>
        <v>0</v>
      </c>
      <c r="CB80" s="4">
        <f t="shared" si="113"/>
        <v>0</v>
      </c>
      <c r="CC80" s="4">
        <f t="shared" si="113"/>
        <v>0</v>
      </c>
      <c r="CD80" s="4">
        <f t="shared" si="113"/>
        <v>0</v>
      </c>
      <c r="CE80" s="4">
        <f t="shared" si="113"/>
        <v>0</v>
      </c>
      <c r="CF80" s="4">
        <f t="shared" si="113"/>
        <v>0</v>
      </c>
      <c r="CG80" s="4">
        <f t="shared" si="113"/>
        <v>0</v>
      </c>
      <c r="CH80" s="4">
        <f t="shared" si="113"/>
        <v>0</v>
      </c>
    </row>
    <row r="81" spans="1:86" x14ac:dyDescent="0.25">
      <c r="A81" s="13">
        <f t="shared" ref="A81:A97" si="138">(2/(SQRTPI(2*D81)))</f>
        <v>9.9735570100358176E-2</v>
      </c>
      <c r="B81" s="2">
        <f t="shared" si="1"/>
        <v>0.99999999994179223</v>
      </c>
      <c r="C81" s="4">
        <f t="shared" si="4"/>
        <v>21.098901098901099</v>
      </c>
      <c r="D81" s="18">
        <v>64</v>
      </c>
      <c r="E81" s="4">
        <f t="shared" si="2"/>
        <v>5.4210108624275222E-20</v>
      </c>
      <c r="F81" s="4">
        <f t="shared" si="9"/>
        <v>3.4694469519536142E-18</v>
      </c>
      <c r="G81" s="4">
        <f t="shared" si="10"/>
        <v>1.0928757898653885E-16</v>
      </c>
      <c r="H81" s="4">
        <f t="shared" si="22"/>
        <v>2.2586099657218028E-15</v>
      </c>
      <c r="I81" s="4">
        <f t="shared" si="23"/>
        <v>3.4443801977257493E-14</v>
      </c>
      <c r="J81" s="4">
        <f t="shared" si="24"/>
        <v>4.1332562372708992E-13</v>
      </c>
      <c r="K81" s="4">
        <f t="shared" si="25"/>
        <v>4.0643686333163842E-12</v>
      </c>
      <c r="L81" s="4">
        <f t="shared" si="26"/>
        <v>3.3676197247478612E-11</v>
      </c>
      <c r="M81" s="4">
        <f t="shared" si="27"/>
        <v>2.3994290538828511E-10</v>
      </c>
      <c r="N81" s="4">
        <f t="shared" si="28"/>
        <v>1.4929780779715518E-9</v>
      </c>
      <c r="O81" s="4">
        <f t="shared" si="28"/>
        <v>8.2113794288435349E-9</v>
      </c>
      <c r="P81" s="4">
        <f t="shared" si="29"/>
        <v>4.0310408105231899E-8</v>
      </c>
      <c r="Q81" s="4">
        <f t="shared" si="30"/>
        <v>1.7803763579810755E-7</v>
      </c>
      <c r="R81" s="4">
        <f t="shared" si="30"/>
        <v>7.1215054319243021E-7</v>
      </c>
      <c r="S81" s="4">
        <f t="shared" si="30"/>
        <v>2.5942626930581386E-6</v>
      </c>
      <c r="T81" s="4">
        <f t="shared" si="32"/>
        <v>8.6475423101937954E-6</v>
      </c>
      <c r="U81" s="4">
        <f t="shared" si="32"/>
        <v>2.6483098324968498E-5</v>
      </c>
      <c r="V81" s="4">
        <f t="shared" si="32"/>
        <v>7.4775807035205172E-5</v>
      </c>
      <c r="W81" s="4">
        <f t="shared" si="32"/>
        <v>1.9524794059192462E-4</v>
      </c>
      <c r="X81" s="4">
        <f t="shared" si="32"/>
        <v>4.7270554038044907E-4</v>
      </c>
      <c r="Y81" s="4">
        <f t="shared" si="51"/>
        <v>1.0635874658560104E-3</v>
      </c>
      <c r="Z81" s="4">
        <f t="shared" si="42"/>
        <v>2.2284689760792599E-3</v>
      </c>
      <c r="AA81" s="4">
        <f t="shared" si="42"/>
        <v>4.3556439077912807E-3</v>
      </c>
      <c r="AB81" s="5">
        <f t="shared" si="42"/>
        <v>7.9537845272710343E-3</v>
      </c>
      <c r="AC81" s="4">
        <f t="shared" si="42"/>
        <v>1.3587715234088017E-2</v>
      </c>
      <c r="AD81" s="4">
        <f t="shared" si="42"/>
        <v>2.1740344374540827E-2</v>
      </c>
      <c r="AE81" s="4">
        <f t="shared" si="74"/>
        <v>3.2610516561811242E-2</v>
      </c>
      <c r="AF81" s="4">
        <f t="shared" si="52"/>
        <v>4.5896282568475083E-2</v>
      </c>
      <c r="AG81" s="4">
        <f t="shared" si="52"/>
        <v>6.0648659108342079E-2</v>
      </c>
      <c r="AH81" s="4">
        <f t="shared" si="52"/>
        <v>7.5287990617252221E-2</v>
      </c>
      <c r="AI81" s="4">
        <f t="shared" si="75"/>
        <v>8.7835989053460933E-2</v>
      </c>
      <c r="AJ81" s="4">
        <f t="shared" si="52"/>
        <v>9.633624605863457E-2</v>
      </c>
      <c r="AK81" s="19">
        <f t="shared" si="52"/>
        <v>9.9346753747966893E-2</v>
      </c>
      <c r="AL81" s="4">
        <f t="shared" si="57"/>
        <v>9.633624605863457E-2</v>
      </c>
      <c r="AM81" s="4">
        <f t="shared" si="49"/>
        <v>8.7835989053460933E-2</v>
      </c>
      <c r="AN81" s="4">
        <f t="shared" si="53"/>
        <v>7.5287990617252207E-2</v>
      </c>
      <c r="AO81" s="4">
        <f t="shared" si="54"/>
        <v>6.0648659108341857E-2</v>
      </c>
      <c r="AP81" s="4">
        <f t="shared" si="56"/>
        <v>4.5896282568473598E-2</v>
      </c>
      <c r="AQ81" s="4">
        <f t="shared" si="58"/>
        <v>3.2610516561803519E-2</v>
      </c>
      <c r="AR81" s="4">
        <f t="shared" si="117"/>
        <v>2.1740344374508641E-2</v>
      </c>
      <c r="AS81" s="20">
        <f t="shared" si="118"/>
        <v>1.3587715233977655E-2</v>
      </c>
      <c r="AT81" s="4">
        <f>AS80*$E$6 +AT80*$E$6</f>
        <v>7.9537845269537465E-3</v>
      </c>
      <c r="AU81" s="4">
        <f>AT80*$E$6 +AU80*$E$6</f>
        <v>4.3556439070156884E-3</v>
      </c>
      <c r="AV81" s="4">
        <f t="shared" si="119"/>
        <v>2.2284689744505163E-3</v>
      </c>
      <c r="AW81" s="4">
        <f t="shared" si="120"/>
        <v>1.0635874628946585E-3</v>
      </c>
      <c r="AX81" s="4">
        <f t="shared" si="121"/>
        <v>4.7270553569164195E-4</v>
      </c>
      <c r="AY81" s="4">
        <f t="shared" si="122"/>
        <v>1.9524793409973014E-4</v>
      </c>
      <c r="AZ81" s="4">
        <f t="shared" si="123"/>
        <v>7.4775799151826164E-5</v>
      </c>
      <c r="BA81" s="4">
        <f t="shared" si="124"/>
        <v>2.648308991603089E-5</v>
      </c>
      <c r="BB81" s="4">
        <f t="shared" si="125"/>
        <v>8.6475344268147872E-6</v>
      </c>
      <c r="BC81" s="4">
        <f t="shared" si="126"/>
        <v>2.5942562008636613E-6</v>
      </c>
      <c r="BD81" s="4">
        <f t="shared" si="127"/>
        <v>7.1214585438530769E-7</v>
      </c>
      <c r="BE81" s="4">
        <f t="shared" si="128"/>
        <v>1.780346744462407E-7</v>
      </c>
      <c r="BF81" s="4">
        <f t="shared" si="129"/>
        <v>4.0308779361705131E-8</v>
      </c>
      <c r="BG81" s="4">
        <f t="shared" si="130"/>
        <v>8.2106038366879311E-9</v>
      </c>
      <c r="BH81" s="4">
        <f t="shared" si="131"/>
        <v>1.4926607902715321E-9</v>
      </c>
      <c r="BI81" s="4">
        <f t="shared" si="132"/>
        <v>2.3983254444914781E-10</v>
      </c>
      <c r="BJ81" s="4">
        <f t="shared" si="133"/>
        <v>3.3644008640230233E-11</v>
      </c>
      <c r="BK81" s="4">
        <f t="shared" si="134"/>
        <v>4.0566433675767732E-12</v>
      </c>
      <c r="BL81" s="4">
        <f t="shared" si="135"/>
        <v>4.1183999570024166E-13</v>
      </c>
      <c r="BM81" s="4">
        <f t="shared" si="135"/>
        <v>3.4223654726134312E-14</v>
      </c>
      <c r="BN81" s="4">
        <f t="shared" si="137"/>
        <v>2.1306741093685133E-15</v>
      </c>
      <c r="BO81" s="4">
        <f t="shared" si="137"/>
        <v>1.0093922225840046E-16</v>
      </c>
      <c r="BP81" s="4">
        <f t="shared" si="137"/>
        <v>3.1983964088322381E-18</v>
      </c>
      <c r="BQ81" s="4">
        <f t="shared" si="137"/>
        <v>5.4210108624275222E-20</v>
      </c>
      <c r="BR81" s="4">
        <f t="shared" si="137"/>
        <v>0</v>
      </c>
      <c r="BS81" s="4">
        <f t="shared" si="137"/>
        <v>0</v>
      </c>
      <c r="BT81" s="4">
        <f t="shared" si="137"/>
        <v>0</v>
      </c>
      <c r="BU81" s="4">
        <f t="shared" si="64"/>
        <v>0</v>
      </c>
      <c r="BV81" s="4">
        <f t="shared" si="64"/>
        <v>0</v>
      </c>
      <c r="BW81" s="4">
        <f t="shared" si="64"/>
        <v>0</v>
      </c>
      <c r="BX81" s="4">
        <f t="shared" si="64"/>
        <v>0</v>
      </c>
      <c r="BY81" s="4">
        <f t="shared" si="64"/>
        <v>0</v>
      </c>
      <c r="BZ81" s="4">
        <f t="shared" si="64"/>
        <v>0</v>
      </c>
      <c r="CA81" s="4">
        <f t="shared" si="64"/>
        <v>0</v>
      </c>
      <c r="CB81" s="4">
        <f t="shared" si="113"/>
        <v>0</v>
      </c>
      <c r="CC81" s="4">
        <f t="shared" si="113"/>
        <v>0</v>
      </c>
      <c r="CD81" s="4">
        <f t="shared" si="113"/>
        <v>0</v>
      </c>
      <c r="CE81" s="4">
        <f t="shared" si="113"/>
        <v>0</v>
      </c>
      <c r="CF81" s="4">
        <f t="shared" si="113"/>
        <v>0</v>
      </c>
      <c r="CG81" s="4">
        <f t="shared" si="113"/>
        <v>0</v>
      </c>
      <c r="CH81" s="4">
        <f t="shared" si="113"/>
        <v>0</v>
      </c>
    </row>
    <row r="82" spans="1:86" x14ac:dyDescent="0.25">
      <c r="A82" s="13">
        <f t="shared" si="138"/>
        <v>9.8965399732010559E-2</v>
      </c>
      <c r="B82" s="2">
        <f t="shared" ref="B82:B97" si="139">SUM(E82:CH82)</f>
        <v>0.99999999994179101</v>
      </c>
      <c r="C82" s="4">
        <f t="shared" ref="C82:C97" si="140">3600/10920*D82</f>
        <v>21.428571428571427</v>
      </c>
      <c r="D82" s="18">
        <v>65</v>
      </c>
      <c r="E82" s="4">
        <f t="shared" ref="E82:E96" si="141">E81*$E$6</f>
        <v>2.7105054312137611E-20</v>
      </c>
      <c r="F82" s="4">
        <f t="shared" si="9"/>
        <v>1.7618285302889447E-18</v>
      </c>
      <c r="G82" s="4">
        <f t="shared" si="10"/>
        <v>5.6378512969246231E-17</v>
      </c>
      <c r="H82" s="4">
        <f t="shared" si="22"/>
        <v>1.1839487723541708E-15</v>
      </c>
      <c r="I82" s="4">
        <f t="shared" si="23"/>
        <v>1.8351205971489648E-14</v>
      </c>
      <c r="J82" s="4">
        <f t="shared" si="24"/>
        <v>2.2388471285217371E-13</v>
      </c>
      <c r="K82" s="4">
        <f t="shared" si="25"/>
        <v>2.2388471285217371E-12</v>
      </c>
      <c r="L82" s="4">
        <f t="shared" si="26"/>
        <v>1.8870282940397498E-11</v>
      </c>
      <c r="M82" s="4">
        <f t="shared" si="27"/>
        <v>1.3680955131788186E-10</v>
      </c>
      <c r="N82" s="4">
        <f t="shared" si="28"/>
        <v>8.6646049167991845E-10</v>
      </c>
      <c r="O82" s="4">
        <f t="shared" si="28"/>
        <v>4.8521787534075433E-9</v>
      </c>
      <c r="P82" s="4">
        <f t="shared" si="29"/>
        <v>2.4260893767037717E-8</v>
      </c>
      <c r="Q82" s="4">
        <f t="shared" si="30"/>
        <v>1.0917402195166973E-7</v>
      </c>
      <c r="R82" s="4">
        <f t="shared" si="30"/>
        <v>4.4509408949526888E-7</v>
      </c>
      <c r="S82" s="4">
        <f t="shared" si="30"/>
        <v>1.6532066181252844E-6</v>
      </c>
      <c r="T82" s="4">
        <f t="shared" si="32"/>
        <v>5.620902501625967E-6</v>
      </c>
      <c r="U82" s="4">
        <f t="shared" si="32"/>
        <v>1.7565320317581147E-5</v>
      </c>
      <c r="V82" s="4">
        <f t="shared" si="32"/>
        <v>5.0629452680086835E-5</v>
      </c>
      <c r="W82" s="4">
        <f t="shared" si="32"/>
        <v>1.3501187381356489E-4</v>
      </c>
      <c r="X82" s="4">
        <f t="shared" si="32"/>
        <v>3.3397674048618684E-4</v>
      </c>
      <c r="Y82" s="4">
        <f t="shared" si="51"/>
        <v>7.6814650311822974E-4</v>
      </c>
      <c r="Z82" s="4">
        <f t="shared" si="42"/>
        <v>1.6460282209676351E-3</v>
      </c>
      <c r="AA82" s="4">
        <f t="shared" si="42"/>
        <v>3.2920564419352703E-3</v>
      </c>
      <c r="AB82" s="5">
        <f t="shared" si="42"/>
        <v>6.1547142175311575E-3</v>
      </c>
      <c r="AC82" s="4">
        <f t="shared" si="42"/>
        <v>1.0770749880679525E-2</v>
      </c>
      <c r="AD82" s="4">
        <f t="shared" si="42"/>
        <v>1.7664029804314422E-2</v>
      </c>
      <c r="AE82" s="4">
        <f t="shared" si="74"/>
        <v>2.7175430468176033E-2</v>
      </c>
      <c r="AF82" s="4">
        <f t="shared" si="52"/>
        <v>3.9253399565143163E-2</v>
      </c>
      <c r="AG82" s="4">
        <f t="shared" si="52"/>
        <v>5.3272470838408581E-2</v>
      </c>
      <c r="AH82" s="4">
        <f t="shared" si="52"/>
        <v>6.796832486279715E-2</v>
      </c>
      <c r="AI82" s="4">
        <f t="shared" si="52"/>
        <v>8.1561989835356577E-2</v>
      </c>
      <c r="AJ82" s="4">
        <f t="shared" si="52"/>
        <v>9.2086117556047759E-2</v>
      </c>
      <c r="AK82" s="4">
        <f t="shared" si="52"/>
        <v>9.7841499903300738E-2</v>
      </c>
      <c r="AL82" s="4">
        <f t="shared" si="57"/>
        <v>9.7841499903300738E-2</v>
      </c>
      <c r="AM82" s="4">
        <f t="shared" si="49"/>
        <v>9.2086117556047759E-2</v>
      </c>
      <c r="AN82" s="4">
        <f t="shared" si="53"/>
        <v>8.1561989835356563E-2</v>
      </c>
      <c r="AO82" s="4">
        <f t="shared" si="54"/>
        <v>6.7968324862797025E-2</v>
      </c>
      <c r="AP82" s="4">
        <f t="shared" si="56"/>
        <v>5.3272470838407728E-2</v>
      </c>
      <c r="AQ82" s="4">
        <f t="shared" si="58"/>
        <v>3.9253399565138555E-2</v>
      </c>
      <c r="AR82" s="4">
        <f t="shared" si="117"/>
        <v>2.717543046815608E-2</v>
      </c>
      <c r="AS82" s="20">
        <f t="shared" si="118"/>
        <v>1.7664029804243149E-2</v>
      </c>
      <c r="AT82" s="4">
        <f>AS81*$E$6 +AT81*$E$6</f>
        <v>1.07707498804657E-2</v>
      </c>
      <c r="AU82" s="4">
        <f>AT81*$E$6 +AU81*$E$6</f>
        <v>6.154714216984717E-3</v>
      </c>
      <c r="AV82" s="4">
        <f t="shared" si="119"/>
        <v>3.2920564407331026E-3</v>
      </c>
      <c r="AW82" s="4">
        <f t="shared" si="120"/>
        <v>1.6460282186725873E-3</v>
      </c>
      <c r="AX82" s="4">
        <f t="shared" si="121"/>
        <v>7.6814649929315027E-4</v>
      </c>
      <c r="AY82" s="4">
        <f t="shared" si="122"/>
        <v>3.3397673489568601E-4</v>
      </c>
      <c r="AZ82" s="4">
        <f t="shared" si="123"/>
        <v>1.3501186662577815E-4</v>
      </c>
      <c r="BA82" s="4">
        <f t="shared" si="124"/>
        <v>5.0629444533928527E-5</v>
      </c>
      <c r="BB82" s="4">
        <f t="shared" si="125"/>
        <v>1.7565312171422838E-5</v>
      </c>
      <c r="BC82" s="4">
        <f t="shared" si="126"/>
        <v>5.6208953138392242E-6</v>
      </c>
      <c r="BD82" s="4">
        <f t="shared" si="127"/>
        <v>1.6532010276244845E-6</v>
      </c>
      <c r="BE82" s="4">
        <f t="shared" si="128"/>
        <v>4.450902644157742E-7</v>
      </c>
      <c r="BF82" s="4">
        <f t="shared" si="129"/>
        <v>1.0917172690397292E-7</v>
      </c>
      <c r="BG82" s="4">
        <f t="shared" si="130"/>
        <v>2.4259691599196531E-8</v>
      </c>
      <c r="BH82" s="4">
        <f t="shared" si="131"/>
        <v>4.8516323134797316E-9</v>
      </c>
      <c r="BI82" s="4">
        <f t="shared" si="132"/>
        <v>8.6624666736033994E-10</v>
      </c>
      <c r="BJ82" s="4">
        <f t="shared" si="133"/>
        <v>1.3673827654468902E-10</v>
      </c>
      <c r="BK82" s="4">
        <f t="shared" si="134"/>
        <v>1.8850326003903503E-11</v>
      </c>
      <c r="BL82" s="4">
        <f t="shared" si="135"/>
        <v>2.2342416816385074E-12</v>
      </c>
      <c r="BM82" s="4">
        <f t="shared" si="135"/>
        <v>2.2303182521318798E-13</v>
      </c>
      <c r="BN82" s="4">
        <f t="shared" si="137"/>
        <v>1.7111827363067156E-14</v>
      </c>
      <c r="BO82" s="4">
        <f t="shared" si="137"/>
        <v>1.0653370546842567E-15</v>
      </c>
      <c r="BP82" s="4">
        <f t="shared" si="137"/>
        <v>5.0469611129200231E-17</v>
      </c>
      <c r="BQ82" s="4">
        <f t="shared" si="137"/>
        <v>1.599198204416119E-18</v>
      </c>
      <c r="BR82" s="4">
        <f t="shared" si="137"/>
        <v>2.7105054312137611E-20</v>
      </c>
      <c r="BS82" s="4">
        <f t="shared" si="137"/>
        <v>0</v>
      </c>
      <c r="BT82" s="4">
        <f t="shared" si="137"/>
        <v>0</v>
      </c>
      <c r="BU82" s="4">
        <f t="shared" si="64"/>
        <v>0</v>
      </c>
      <c r="BV82" s="4">
        <f t="shared" si="64"/>
        <v>0</v>
      </c>
      <c r="BW82" s="4">
        <f t="shared" si="64"/>
        <v>0</v>
      </c>
      <c r="BX82" s="4">
        <f t="shared" si="64"/>
        <v>0</v>
      </c>
      <c r="BY82" s="4">
        <f t="shared" si="64"/>
        <v>0</v>
      </c>
      <c r="BZ82" s="4">
        <f t="shared" si="64"/>
        <v>0</v>
      </c>
      <c r="CA82" s="4">
        <f t="shared" si="64"/>
        <v>0</v>
      </c>
      <c r="CB82" s="4">
        <f t="shared" si="113"/>
        <v>0</v>
      </c>
      <c r="CC82" s="4">
        <f t="shared" si="113"/>
        <v>0</v>
      </c>
      <c r="CD82" s="4">
        <f t="shared" si="113"/>
        <v>0</v>
      </c>
      <c r="CE82" s="4">
        <f t="shared" si="113"/>
        <v>0</v>
      </c>
      <c r="CF82" s="4">
        <f t="shared" si="113"/>
        <v>0</v>
      </c>
      <c r="CG82" s="4">
        <f t="shared" si="113"/>
        <v>0</v>
      </c>
      <c r="CH82" s="4">
        <f t="shared" si="113"/>
        <v>0</v>
      </c>
    </row>
    <row r="83" spans="1:86" x14ac:dyDescent="0.25">
      <c r="A83" s="13">
        <f t="shared" si="138"/>
        <v>9.8212800218614754E-2</v>
      </c>
      <c r="B83" s="2">
        <f t="shared" si="139"/>
        <v>0.99999999994178224</v>
      </c>
      <c r="C83" s="4">
        <f t="shared" si="140"/>
        <v>21.758241758241759</v>
      </c>
      <c r="D83" s="18">
        <v>66</v>
      </c>
      <c r="E83" s="4">
        <f t="shared" si="141"/>
        <v>1.3552527156068805E-20</v>
      </c>
      <c r="F83" s="4">
        <f t="shared" si="9"/>
        <v>8.9446679230054116E-19</v>
      </c>
      <c r="G83" s="4">
        <f t="shared" si="10"/>
        <v>2.9070170749767588E-17</v>
      </c>
      <c r="H83" s="4">
        <f t="shared" si="22"/>
        <v>6.2016364266170854E-16</v>
      </c>
      <c r="I83" s="4">
        <f t="shared" si="23"/>
        <v>9.7675773719219094E-15</v>
      </c>
      <c r="J83" s="4">
        <f t="shared" si="24"/>
        <v>1.2111795941183168E-13</v>
      </c>
      <c r="K83" s="4">
        <f t="shared" si="25"/>
        <v>1.2313659206869554E-12</v>
      </c>
      <c r="L83" s="4">
        <f t="shared" si="26"/>
        <v>1.0554565034459618E-11</v>
      </c>
      <c r="M83" s="4">
        <f t="shared" si="27"/>
        <v>7.783991712913968E-11</v>
      </c>
      <c r="N83" s="4">
        <f t="shared" si="28"/>
        <v>5.0163502149890016E-10</v>
      </c>
      <c r="O83" s="4">
        <f t="shared" si="28"/>
        <v>2.8593196225437309E-9</v>
      </c>
      <c r="P83" s="4">
        <f t="shared" si="29"/>
        <v>1.455653626022263E-8</v>
      </c>
      <c r="Q83" s="4">
        <f t="shared" si="30"/>
        <v>6.6717457859353721E-8</v>
      </c>
      <c r="R83" s="4">
        <f t="shared" si="30"/>
        <v>2.771340557234693E-7</v>
      </c>
      <c r="S83" s="4">
        <f t="shared" si="30"/>
        <v>1.0491503538102766E-6</v>
      </c>
      <c r="T83" s="4">
        <f t="shared" si="32"/>
        <v>3.6370545598756257E-6</v>
      </c>
      <c r="U83" s="4">
        <f t="shared" si="32"/>
        <v>1.1593111409603557E-5</v>
      </c>
      <c r="V83" s="4">
        <f t="shared" si="32"/>
        <v>3.4097386498833991E-5</v>
      </c>
      <c r="W83" s="4">
        <f t="shared" si="32"/>
        <v>9.2820663246825864E-5</v>
      </c>
      <c r="X83" s="4">
        <f t="shared" si="32"/>
        <v>2.3449430714987587E-4</v>
      </c>
      <c r="Y83" s="4">
        <f t="shared" si="51"/>
        <v>5.5106162180220829E-4</v>
      </c>
      <c r="Z83" s="4">
        <f t="shared" si="42"/>
        <v>1.2070873620429324E-3</v>
      </c>
      <c r="AA83" s="4">
        <f t="shared" si="42"/>
        <v>2.4690423314514525E-3</v>
      </c>
      <c r="AB83" s="5">
        <f t="shared" si="42"/>
        <v>4.7233853297332139E-3</v>
      </c>
      <c r="AC83" s="4">
        <f t="shared" si="42"/>
        <v>8.4627320491053419E-3</v>
      </c>
      <c r="AD83" s="4">
        <f t="shared" si="42"/>
        <v>1.4217389842496974E-2</v>
      </c>
      <c r="AE83" s="4">
        <f t="shared" si="74"/>
        <v>2.2419730136245229E-2</v>
      </c>
      <c r="AF83" s="4">
        <f t="shared" si="52"/>
        <v>3.3214415016659601E-2</v>
      </c>
      <c r="AG83" s="4">
        <f t="shared" si="52"/>
        <v>4.6262935201775872E-2</v>
      </c>
      <c r="AH83" s="4">
        <f t="shared" si="52"/>
        <v>6.0620397850602865E-2</v>
      </c>
      <c r="AI83" s="4">
        <f t="shared" si="52"/>
        <v>7.4765157349076863E-2</v>
      </c>
      <c r="AJ83" s="4">
        <f t="shared" si="52"/>
        <v>8.6824053695702175E-2</v>
      </c>
      <c r="AK83" s="4">
        <f t="shared" ref="AK83:AK97" si="142">AJ82*$E$6 +AK82*$E$6</f>
        <v>9.4963808729674248E-2</v>
      </c>
      <c r="AL83" s="19">
        <f t="shared" si="57"/>
        <v>9.7841499903300738E-2</v>
      </c>
      <c r="AM83" s="4">
        <f t="shared" si="49"/>
        <v>9.4963808729674248E-2</v>
      </c>
      <c r="AN83" s="4">
        <f t="shared" si="53"/>
        <v>8.6824053695702161E-2</v>
      </c>
      <c r="AO83" s="4">
        <f t="shared" si="54"/>
        <v>7.4765157349076794E-2</v>
      </c>
      <c r="AP83" s="4">
        <f t="shared" si="56"/>
        <v>6.0620397850602373E-2</v>
      </c>
      <c r="AQ83" s="4">
        <f t="shared" si="58"/>
        <v>4.6262935201773145E-2</v>
      </c>
      <c r="AR83" s="4">
        <f t="shared" si="117"/>
        <v>3.321441501664732E-2</v>
      </c>
      <c r="AS83" s="20">
        <f t="shared" si="118"/>
        <v>2.2419730136199613E-2</v>
      </c>
      <c r="AT83" s="4">
        <f>AS82*$E$6 +AT82*$E$6</f>
        <v>1.4217389842354424E-2</v>
      </c>
      <c r="AU83" s="4">
        <f>AT82*$E$6 +AU82*$E$6</f>
        <v>8.4627320487252085E-3</v>
      </c>
      <c r="AV83" s="4">
        <f t="shared" si="119"/>
        <v>4.7233853288589098E-3</v>
      </c>
      <c r="AW83" s="4">
        <f t="shared" si="120"/>
        <v>2.4690423297028452E-3</v>
      </c>
      <c r="AX83" s="4">
        <f t="shared" si="121"/>
        <v>1.2070873589828687E-3</v>
      </c>
      <c r="AY83" s="4">
        <f t="shared" si="122"/>
        <v>5.5106161709441814E-4</v>
      </c>
      <c r="AZ83" s="4">
        <f t="shared" si="123"/>
        <v>2.344943007607321E-4</v>
      </c>
      <c r="BA83" s="4">
        <f t="shared" si="124"/>
        <v>9.2820655579853339E-5</v>
      </c>
      <c r="BB83" s="4">
        <f t="shared" si="125"/>
        <v>3.4097378352675683E-5</v>
      </c>
      <c r="BC83" s="4">
        <f t="shared" si="126"/>
        <v>1.1593103742631031E-5</v>
      </c>
      <c r="BD83" s="4">
        <f t="shared" si="127"/>
        <v>3.6370481707318544E-6</v>
      </c>
      <c r="BE83" s="4">
        <f t="shared" si="128"/>
        <v>1.0491456460201293E-6</v>
      </c>
      <c r="BF83" s="4">
        <f t="shared" si="129"/>
        <v>2.7713099565987356E-7</v>
      </c>
      <c r="BG83" s="4">
        <f t="shared" si="130"/>
        <v>6.6715709251584723E-8</v>
      </c>
      <c r="BH83" s="4">
        <f t="shared" si="131"/>
        <v>1.4555661956338131E-8</v>
      </c>
      <c r="BI83" s="4">
        <f t="shared" si="132"/>
        <v>2.8589394904200358E-9</v>
      </c>
      <c r="BJ83" s="4">
        <f t="shared" si="133"/>
        <v>5.0149247195251448E-10</v>
      </c>
      <c r="BK83" s="4">
        <f t="shared" si="134"/>
        <v>7.7794301274296263E-11</v>
      </c>
      <c r="BL83" s="4">
        <f t="shared" si="135"/>
        <v>1.0542283842771005E-11</v>
      </c>
      <c r="BM83" s="4">
        <f t="shared" si="135"/>
        <v>1.2286367534258477E-12</v>
      </c>
      <c r="BN83" s="4">
        <f t="shared" si="137"/>
        <v>1.1151591260659399E-13</v>
      </c>
      <c r="BO83" s="4">
        <f t="shared" si="137"/>
        <v>8.5559136815335779E-15</v>
      </c>
      <c r="BP83" s="4">
        <f t="shared" si="137"/>
        <v>5.3266852734212833E-16</v>
      </c>
      <c r="BQ83" s="4">
        <f t="shared" si="137"/>
        <v>2.5234805564600116E-17</v>
      </c>
      <c r="BR83" s="4">
        <f t="shared" si="137"/>
        <v>7.9959910220805952E-19</v>
      </c>
      <c r="BS83" s="4">
        <f t="shared" si="137"/>
        <v>1.3552527156068805E-20</v>
      </c>
      <c r="BT83" s="4">
        <f t="shared" si="137"/>
        <v>0</v>
      </c>
      <c r="BU83" s="4">
        <f t="shared" si="64"/>
        <v>0</v>
      </c>
      <c r="BV83" s="4">
        <f t="shared" si="64"/>
        <v>0</v>
      </c>
      <c r="BW83" s="4">
        <f t="shared" si="64"/>
        <v>0</v>
      </c>
      <c r="BX83" s="4">
        <f t="shared" si="64"/>
        <v>0</v>
      </c>
      <c r="BY83" s="4">
        <f t="shared" si="64"/>
        <v>0</v>
      </c>
      <c r="BZ83" s="4">
        <f t="shared" si="64"/>
        <v>0</v>
      </c>
      <c r="CA83" s="4">
        <f t="shared" si="64"/>
        <v>0</v>
      </c>
      <c r="CB83" s="4">
        <f t="shared" si="113"/>
        <v>0</v>
      </c>
      <c r="CC83" s="4">
        <f t="shared" si="113"/>
        <v>0</v>
      </c>
      <c r="CD83" s="4">
        <f t="shared" si="113"/>
        <v>0</v>
      </c>
      <c r="CE83" s="4">
        <f t="shared" si="113"/>
        <v>0</v>
      </c>
      <c r="CF83" s="4">
        <f t="shared" si="113"/>
        <v>0</v>
      </c>
      <c r="CG83" s="4">
        <f t="shared" si="113"/>
        <v>0</v>
      </c>
      <c r="CH83" s="4">
        <f t="shared" si="113"/>
        <v>0</v>
      </c>
    </row>
    <row r="84" spans="1:86" x14ac:dyDescent="0.25">
      <c r="A84" s="13">
        <f t="shared" si="138"/>
        <v>9.74771134537607E-2</v>
      </c>
      <c r="B84" s="2">
        <f t="shared" si="139"/>
        <v>0.99999999994172173</v>
      </c>
      <c r="C84" s="4">
        <f t="shared" si="140"/>
        <v>22.087912087912088</v>
      </c>
      <c r="D84" s="18">
        <v>67</v>
      </c>
      <c r="E84" s="4">
        <f t="shared" si="141"/>
        <v>6.7762635780344027E-21</v>
      </c>
      <c r="F84" s="4">
        <f t="shared" si="9"/>
        <v>4.5400965972830498E-19</v>
      </c>
      <c r="G84" s="4">
        <f t="shared" si="10"/>
        <v>1.4982318771034064E-17</v>
      </c>
      <c r="H84" s="4">
        <f t="shared" si="22"/>
        <v>3.2461690670573806E-16</v>
      </c>
      <c r="I84" s="4">
        <f t="shared" si="23"/>
        <v>5.193870507291809E-15</v>
      </c>
      <c r="J84" s="4">
        <f t="shared" si="24"/>
        <v>6.5442768391876793E-14</v>
      </c>
      <c r="K84" s="4">
        <f t="shared" si="25"/>
        <v>6.7624194004939353E-13</v>
      </c>
      <c r="L84" s="4">
        <f t="shared" si="26"/>
        <v>5.8929654775732865E-12</v>
      </c>
      <c r="M84" s="4">
        <f t="shared" si="27"/>
        <v>4.4197241081799649E-11</v>
      </c>
      <c r="N84" s="4">
        <f t="shared" si="28"/>
        <v>2.8973746931401992E-10</v>
      </c>
      <c r="O84" s="4">
        <f t="shared" si="28"/>
        <v>1.6804773220213155E-9</v>
      </c>
      <c r="P84" s="4">
        <f t="shared" si="29"/>
        <v>8.7079279413831805E-9</v>
      </c>
      <c r="Q84" s="4">
        <f t="shared" si="30"/>
        <v>4.0636997059788176E-8</v>
      </c>
      <c r="R84" s="4">
        <f t="shared" si="30"/>
        <v>1.7192575679141151E-7</v>
      </c>
      <c r="S84" s="4">
        <f t="shared" si="30"/>
        <v>6.6314220476687297E-7</v>
      </c>
      <c r="T84" s="4">
        <f t="shared" si="32"/>
        <v>2.3431024568429512E-6</v>
      </c>
      <c r="U84" s="4">
        <f t="shared" si="32"/>
        <v>7.6150829847395913E-6</v>
      </c>
      <c r="V84" s="4">
        <f t="shared" si="32"/>
        <v>2.2845248954218774E-5</v>
      </c>
      <c r="W84" s="4">
        <f t="shared" si="32"/>
        <v>6.3459024872829928E-5</v>
      </c>
      <c r="X84" s="4">
        <f t="shared" si="32"/>
        <v>1.6365748519835087E-4</v>
      </c>
      <c r="Y84" s="4">
        <f t="shared" si="51"/>
        <v>3.9277796447604208E-4</v>
      </c>
      <c r="Z84" s="4">
        <f t="shared" si="42"/>
        <v>8.7907449192257037E-4</v>
      </c>
      <c r="AA84" s="4">
        <f t="shared" si="42"/>
        <v>1.8380648467471925E-3</v>
      </c>
      <c r="AB84" s="5">
        <f t="shared" si="42"/>
        <v>3.5962138305923332E-3</v>
      </c>
      <c r="AC84" s="4">
        <f t="shared" si="42"/>
        <v>6.5930586894192775E-3</v>
      </c>
      <c r="AD84" s="4">
        <f t="shared" si="42"/>
        <v>1.1340060945801159E-2</v>
      </c>
      <c r="AE84" s="4">
        <f t="shared" si="74"/>
        <v>1.8318559989371101E-2</v>
      </c>
      <c r="AF84" s="4">
        <f t="shared" si="52"/>
        <v>2.7817072576452415E-2</v>
      </c>
      <c r="AG84" s="4">
        <f t="shared" si="52"/>
        <v>3.9738675109217733E-2</v>
      </c>
      <c r="AH84" s="4">
        <f t="shared" si="52"/>
        <v>5.3441666526189369E-2</v>
      </c>
      <c r="AI84" s="4">
        <f t="shared" si="52"/>
        <v>6.7692777599839868E-2</v>
      </c>
      <c r="AJ84" s="4">
        <f t="shared" si="52"/>
        <v>8.0794605522389512E-2</v>
      </c>
      <c r="AK84" s="4">
        <f t="shared" si="142"/>
        <v>9.0893931212688212E-2</v>
      </c>
      <c r="AL84" s="4">
        <f t="shared" si="57"/>
        <v>9.6402654316487493E-2</v>
      </c>
      <c r="AM84" s="4">
        <f t="shared" si="49"/>
        <v>9.6402654316487493E-2</v>
      </c>
      <c r="AN84" s="4">
        <f t="shared" si="53"/>
        <v>9.0893931212688212E-2</v>
      </c>
      <c r="AO84" s="4">
        <f t="shared" si="54"/>
        <v>8.0794605522389484E-2</v>
      </c>
      <c r="AP84" s="4">
        <f t="shared" si="56"/>
        <v>6.7692777599839576E-2</v>
      </c>
      <c r="AQ84" s="4">
        <f t="shared" si="58"/>
        <v>5.3441666526187759E-2</v>
      </c>
      <c r="AR84" s="4">
        <f t="shared" si="117"/>
        <v>3.9738675109210232E-2</v>
      </c>
      <c r="AS84" s="20">
        <f t="shared" si="118"/>
        <v>2.7817072576423466E-2</v>
      </c>
      <c r="AT84" s="4">
        <f>AS83*$E$6 +AT83*$E$6</f>
        <v>1.831855998927702E-2</v>
      </c>
      <c r="AU84" s="4">
        <f>AT83*$E$6 +AU83*$E$6</f>
        <v>1.1340060945539816E-2</v>
      </c>
      <c r="AV84" s="4">
        <f t="shared" si="119"/>
        <v>6.5930586887920587E-3</v>
      </c>
      <c r="AW84" s="4">
        <f t="shared" si="120"/>
        <v>3.5962138292808775E-3</v>
      </c>
      <c r="AX84" s="4">
        <f t="shared" si="121"/>
        <v>1.8380648443428568E-3</v>
      </c>
      <c r="AY84" s="4">
        <f t="shared" si="122"/>
        <v>8.7907448803864344E-4</v>
      </c>
      <c r="AZ84" s="4">
        <f t="shared" si="123"/>
        <v>3.9277795892757512E-4</v>
      </c>
      <c r="BA84" s="4">
        <f t="shared" si="124"/>
        <v>1.6365747817029272E-4</v>
      </c>
      <c r="BB84" s="4">
        <f t="shared" si="125"/>
        <v>6.3459016966264511E-5</v>
      </c>
      <c r="BC84" s="4">
        <f t="shared" si="126"/>
        <v>2.2845241047653357E-5</v>
      </c>
      <c r="BD84" s="4">
        <f t="shared" si="127"/>
        <v>7.6150759566814428E-6</v>
      </c>
      <c r="BE84" s="4">
        <f t="shared" si="128"/>
        <v>2.3430969083759919E-6</v>
      </c>
      <c r="BF84" s="4">
        <f t="shared" si="129"/>
        <v>6.6313832084000145E-7</v>
      </c>
      <c r="BG84" s="4">
        <f t="shared" si="130"/>
        <v>1.7192335245572914E-7</v>
      </c>
      <c r="BH84" s="4">
        <f t="shared" si="131"/>
        <v>4.0635685603961427E-8</v>
      </c>
      <c r="BI84" s="4">
        <f t="shared" si="132"/>
        <v>8.7073007233790835E-9</v>
      </c>
      <c r="BJ84" s="4">
        <f t="shared" si="133"/>
        <v>1.6802159811862751E-9</v>
      </c>
      <c r="BK84" s="4">
        <f t="shared" si="134"/>
        <v>2.8964338661340537E-10</v>
      </c>
      <c r="BL84" s="4">
        <f t="shared" si="135"/>
        <v>4.4168292558533634E-11</v>
      </c>
      <c r="BM84" s="4">
        <f t="shared" si="135"/>
        <v>5.8854602980984265E-12</v>
      </c>
      <c r="BN84" s="4">
        <f t="shared" si="137"/>
        <v>6.1431837671292386E-13</v>
      </c>
      <c r="BO84" s="4">
        <f t="shared" si="137"/>
        <v>5.5757956303296996E-14</v>
      </c>
      <c r="BP84" s="4">
        <f t="shared" si="137"/>
        <v>4.2779568407667889E-15</v>
      </c>
      <c r="BQ84" s="4">
        <f t="shared" si="137"/>
        <v>2.6633426367106416E-16</v>
      </c>
      <c r="BR84" s="4">
        <f t="shared" si="137"/>
        <v>1.2617402782300058E-17</v>
      </c>
      <c r="BS84" s="4">
        <f t="shared" si="137"/>
        <v>3.9979955110402976E-19</v>
      </c>
      <c r="BT84" s="4">
        <f t="shared" si="137"/>
        <v>6.7762635780344027E-21</v>
      </c>
      <c r="BU84" s="4">
        <f t="shared" si="64"/>
        <v>0</v>
      </c>
      <c r="BV84" s="4">
        <f t="shared" si="64"/>
        <v>0</v>
      </c>
      <c r="BW84" s="4">
        <f t="shared" si="64"/>
        <v>0</v>
      </c>
      <c r="BX84" s="4">
        <f t="shared" si="64"/>
        <v>0</v>
      </c>
      <c r="BY84" s="4">
        <f t="shared" si="64"/>
        <v>0</v>
      </c>
      <c r="BZ84" s="4">
        <f t="shared" si="64"/>
        <v>0</v>
      </c>
      <c r="CA84" s="4">
        <f t="shared" si="64"/>
        <v>0</v>
      </c>
      <c r="CB84" s="4">
        <f t="shared" si="113"/>
        <v>0</v>
      </c>
      <c r="CC84" s="4">
        <f t="shared" si="113"/>
        <v>0</v>
      </c>
      <c r="CD84" s="4">
        <f t="shared" si="113"/>
        <v>0</v>
      </c>
      <c r="CE84" s="4">
        <f t="shared" si="113"/>
        <v>0</v>
      </c>
      <c r="CF84" s="4">
        <f t="shared" si="113"/>
        <v>0</v>
      </c>
      <c r="CG84" s="4">
        <f t="shared" si="113"/>
        <v>0</v>
      </c>
      <c r="CH84" s="4">
        <f t="shared" si="113"/>
        <v>0</v>
      </c>
    </row>
    <row r="85" spans="1:86" x14ac:dyDescent="0.25">
      <c r="A85" s="13">
        <f t="shared" si="138"/>
        <v>9.6757715330581487E-2</v>
      </c>
      <c r="B85" s="2">
        <f t="shared" si="139"/>
        <v>0.99999999994138467</v>
      </c>
      <c r="C85" s="4">
        <f t="shared" si="140"/>
        <v>22.417582417582416</v>
      </c>
      <c r="D85" s="18">
        <v>68</v>
      </c>
      <c r="E85" s="4">
        <f t="shared" si="141"/>
        <v>3.3881317890172014E-21</v>
      </c>
      <c r="F85" s="4">
        <f t="shared" si="9"/>
        <v>2.3039296165316969E-19</v>
      </c>
      <c r="G85" s="4">
        <f t="shared" si="10"/>
        <v>7.7181642153811847E-18</v>
      </c>
      <c r="H85" s="4">
        <f t="shared" si="22"/>
        <v>1.6979961273838606E-16</v>
      </c>
      <c r="I85" s="4">
        <f t="shared" si="23"/>
        <v>2.7592437069987735E-15</v>
      </c>
      <c r="J85" s="4">
        <f t="shared" si="24"/>
        <v>3.5318319449584301E-14</v>
      </c>
      <c r="K85" s="4">
        <f t="shared" si="25"/>
        <v>3.7084235422063516E-13</v>
      </c>
      <c r="L85" s="4">
        <f t="shared" si="26"/>
        <v>3.28460370881134E-12</v>
      </c>
      <c r="M85" s="4">
        <f t="shared" si="27"/>
        <v>2.5045103279686468E-11</v>
      </c>
      <c r="N85" s="4">
        <f t="shared" si="28"/>
        <v>1.6696735519790978E-10</v>
      </c>
      <c r="O85" s="4">
        <f t="shared" si="28"/>
        <v>9.8510739566766772E-10</v>
      </c>
      <c r="P85" s="4">
        <f t="shared" si="29"/>
        <v>5.194202631702248E-9</v>
      </c>
      <c r="Q85" s="4">
        <f t="shared" si="30"/>
        <v>2.4672462500585678E-8</v>
      </c>
      <c r="R85" s="4">
        <f t="shared" si="30"/>
        <v>1.0628137692559984E-7</v>
      </c>
      <c r="S85" s="4">
        <f t="shared" si="30"/>
        <v>4.1753398077914224E-7</v>
      </c>
      <c r="T85" s="4">
        <f t="shared" si="32"/>
        <v>1.5031223308049121E-6</v>
      </c>
      <c r="U85" s="4">
        <f t="shared" si="32"/>
        <v>4.9790927207912712E-6</v>
      </c>
      <c r="V85" s="4">
        <f t="shared" si="32"/>
        <v>1.5230165969479183E-5</v>
      </c>
      <c r="W85" s="4">
        <f t="shared" si="32"/>
        <v>4.3152136913524351E-5</v>
      </c>
      <c r="X85" s="4">
        <f t="shared" si="32"/>
        <v>1.135582550355904E-4</v>
      </c>
      <c r="Y85" s="4">
        <f t="shared" si="51"/>
        <v>2.7821772483719649E-4</v>
      </c>
      <c r="Z85" s="4">
        <f t="shared" si="42"/>
        <v>6.3592622819930622E-4</v>
      </c>
      <c r="AA85" s="4">
        <f t="shared" si="42"/>
        <v>1.3585696693348814E-3</v>
      </c>
      <c r="AB85" s="5">
        <f t="shared" si="42"/>
        <v>2.7171393386697627E-3</v>
      </c>
      <c r="AC85" s="4">
        <f t="shared" si="42"/>
        <v>5.0946362600058056E-3</v>
      </c>
      <c r="AD85" s="4">
        <f t="shared" si="42"/>
        <v>8.9665598176102181E-3</v>
      </c>
      <c r="AE85" s="4">
        <f t="shared" si="74"/>
        <v>1.482931046758613E-2</v>
      </c>
      <c r="AF85" s="4">
        <f t="shared" si="52"/>
        <v>2.3067816282911758E-2</v>
      </c>
      <c r="AG85" s="4">
        <f t="shared" si="52"/>
        <v>3.3777873842835072E-2</v>
      </c>
      <c r="AH85" s="4">
        <f t="shared" si="52"/>
        <v>4.6590170817703551E-2</v>
      </c>
      <c r="AI85" s="4">
        <f t="shared" si="52"/>
        <v>6.0567222063014618E-2</v>
      </c>
      <c r="AJ85" s="4">
        <f t="shared" si="52"/>
        <v>7.4243691561114683E-2</v>
      </c>
      <c r="AK85" s="4">
        <f t="shared" si="142"/>
        <v>8.5844268367538862E-2</v>
      </c>
      <c r="AL85" s="4">
        <f t="shared" si="57"/>
        <v>9.3648292764587859E-2</v>
      </c>
      <c r="AM85" s="19">
        <f t="shared" si="49"/>
        <v>9.6402654316487493E-2</v>
      </c>
      <c r="AN85" s="4">
        <f t="shared" si="53"/>
        <v>9.3648292764587859E-2</v>
      </c>
      <c r="AO85" s="4">
        <f t="shared" si="54"/>
        <v>8.5844268367538848E-2</v>
      </c>
      <c r="AP85" s="4">
        <f t="shared" si="56"/>
        <v>7.424369156111453E-2</v>
      </c>
      <c r="AQ85" s="4">
        <f t="shared" si="58"/>
        <v>6.0567222063013668E-2</v>
      </c>
      <c r="AR85" s="4">
        <f t="shared" si="117"/>
        <v>4.6590170817698992E-2</v>
      </c>
      <c r="AS85" s="20">
        <f t="shared" si="118"/>
        <v>3.3777873842816851E-2</v>
      </c>
      <c r="AT85" s="4">
        <f>AS84*$E$6 +AT84*$E$6</f>
        <v>2.3067816282850241E-2</v>
      </c>
      <c r="AU85" s="4">
        <f>AT84*$E$6 +AU84*$E$6</f>
        <v>1.4829310467408418E-2</v>
      </c>
      <c r="AV85" s="4">
        <f t="shared" si="119"/>
        <v>8.966559817165938E-3</v>
      </c>
      <c r="AW85" s="4">
        <f t="shared" si="120"/>
        <v>5.0946362590364681E-3</v>
      </c>
      <c r="AX85" s="4">
        <f t="shared" si="121"/>
        <v>2.717139336811867E-3</v>
      </c>
      <c r="AY85" s="4">
        <f t="shared" si="122"/>
        <v>1.3585696661907501E-3</v>
      </c>
      <c r="AZ85" s="4">
        <f t="shared" si="123"/>
        <v>6.3592622348310928E-4</v>
      </c>
      <c r="BA85" s="4">
        <f t="shared" si="124"/>
        <v>2.7821771854893393E-4</v>
      </c>
      <c r="BB85" s="4">
        <f t="shared" si="125"/>
        <v>1.1355824756827861E-4</v>
      </c>
      <c r="BC85" s="4">
        <f t="shared" si="126"/>
        <v>4.3152129006958934E-5</v>
      </c>
      <c r="BD85" s="4">
        <f t="shared" si="127"/>
        <v>1.52301585021674E-5</v>
      </c>
      <c r="BE85" s="4">
        <f t="shared" si="128"/>
        <v>4.9790864325287173E-6</v>
      </c>
      <c r="BF85" s="4">
        <f t="shared" si="129"/>
        <v>1.5031176146079967E-6</v>
      </c>
      <c r="BG85" s="4">
        <f t="shared" si="130"/>
        <v>4.175308366478653E-7</v>
      </c>
      <c r="BH85" s="4">
        <f t="shared" si="131"/>
        <v>1.0627951902984528E-7</v>
      </c>
      <c r="BI85" s="4">
        <f t="shared" si="132"/>
        <v>2.4671493163670255E-8</v>
      </c>
      <c r="BJ85" s="4">
        <f t="shared" si="133"/>
        <v>5.1937583522826793E-9</v>
      </c>
      <c r="BK85" s="4">
        <f t="shared" si="134"/>
        <v>9.8492968389984024E-10</v>
      </c>
      <c r="BL85" s="4">
        <f t="shared" si="135"/>
        <v>1.669058395859695E-10</v>
      </c>
      <c r="BM85" s="4">
        <f t="shared" si="135"/>
        <v>2.502687642831603E-11</v>
      </c>
      <c r="BN85" s="4">
        <f t="shared" si="137"/>
        <v>2.9427301490492132E-12</v>
      </c>
      <c r="BO85" s="4">
        <f t="shared" si="137"/>
        <v>3.0715918835646193E-13</v>
      </c>
      <c r="BP85" s="4">
        <f t="shared" si="137"/>
        <v>2.7878978151648498E-14</v>
      </c>
      <c r="BQ85" s="4">
        <f t="shared" si="137"/>
        <v>2.1389784203833945E-15</v>
      </c>
      <c r="BR85" s="4">
        <f t="shared" si="137"/>
        <v>1.3316713183553208E-16</v>
      </c>
      <c r="BS85" s="4">
        <f t="shared" si="137"/>
        <v>6.3087013911500289E-18</v>
      </c>
      <c r="BT85" s="4">
        <f t="shared" si="137"/>
        <v>1.9989977555201488E-19</v>
      </c>
      <c r="BU85" s="4">
        <f t="shared" si="64"/>
        <v>3.3881317890172014E-21</v>
      </c>
      <c r="BV85" s="4">
        <f t="shared" si="64"/>
        <v>0</v>
      </c>
      <c r="BW85" s="4">
        <f t="shared" si="64"/>
        <v>0</v>
      </c>
      <c r="BX85" s="4">
        <f t="shared" si="64"/>
        <v>0</v>
      </c>
      <c r="BY85" s="4">
        <f t="shared" si="64"/>
        <v>0</v>
      </c>
      <c r="BZ85" s="4">
        <f t="shared" si="64"/>
        <v>0</v>
      </c>
      <c r="CA85" s="4">
        <f t="shared" si="64"/>
        <v>0</v>
      </c>
      <c r="CB85" s="4">
        <f t="shared" si="113"/>
        <v>0</v>
      </c>
      <c r="CC85" s="4">
        <f t="shared" si="113"/>
        <v>0</v>
      </c>
      <c r="CD85" s="4">
        <f t="shared" si="113"/>
        <v>0</v>
      </c>
      <c r="CE85" s="4">
        <f t="shared" si="113"/>
        <v>0</v>
      </c>
      <c r="CF85" s="4">
        <f t="shared" si="113"/>
        <v>0</v>
      </c>
      <c r="CG85" s="4">
        <f t="shared" si="113"/>
        <v>0</v>
      </c>
      <c r="CH85" s="4">
        <f t="shared" si="113"/>
        <v>0</v>
      </c>
    </row>
    <row r="86" spans="1:86" x14ac:dyDescent="0.25">
      <c r="A86" s="13">
        <f t="shared" si="138"/>
        <v>9.6054013516217243E-2</v>
      </c>
      <c r="B86" s="2">
        <f t="shared" si="139"/>
        <v>0.99999999993974431</v>
      </c>
      <c r="C86" s="4">
        <f t="shared" si="140"/>
        <v>22.747252747252748</v>
      </c>
      <c r="D86" s="18">
        <v>69</v>
      </c>
      <c r="E86" s="4">
        <f t="shared" si="141"/>
        <v>1.6940658945086007E-21</v>
      </c>
      <c r="F86" s="4">
        <f t="shared" ref="F86:F97" si="143">E85*$E$6 +F85*$E$6</f>
        <v>1.1689054672109345E-19</v>
      </c>
      <c r="G86" s="4">
        <f t="shared" ref="G86:G97" si="144">F85*$E$6 +G85*$E$6</f>
        <v>3.9742785885171772E-18</v>
      </c>
      <c r="H86" s="4">
        <f t="shared" si="22"/>
        <v>8.8758888476883624E-17</v>
      </c>
      <c r="I86" s="4">
        <f t="shared" si="23"/>
        <v>1.4645216598685798E-15</v>
      </c>
      <c r="J86" s="4">
        <f t="shared" si="24"/>
        <v>1.9038781578291537E-14</v>
      </c>
      <c r="K86" s="4">
        <f t="shared" si="25"/>
        <v>2.0308033683510973E-13</v>
      </c>
      <c r="L86" s="4">
        <f t="shared" si="26"/>
        <v>1.8277230315159876E-12</v>
      </c>
      <c r="M86" s="4">
        <f t="shared" si="27"/>
        <v>1.4164853494248904E-11</v>
      </c>
      <c r="N86" s="4">
        <f t="shared" si="28"/>
        <v>9.6006229238798126E-11</v>
      </c>
      <c r="O86" s="4">
        <f t="shared" si="28"/>
        <v>5.7603737543278875E-10</v>
      </c>
      <c r="P86" s="4">
        <f t="shared" si="29"/>
        <v>3.0896550136849579E-9</v>
      </c>
      <c r="Q86" s="4">
        <f t="shared" si="30"/>
        <v>1.4933332566143963E-8</v>
      </c>
      <c r="R86" s="4">
        <f t="shared" si="30"/>
        <v>6.5476919713092761E-8</v>
      </c>
      <c r="S86" s="4">
        <f t="shared" si="30"/>
        <v>2.6190767885237104E-7</v>
      </c>
      <c r="T86" s="4">
        <f t="shared" si="32"/>
        <v>9.6032815579202716E-7</v>
      </c>
      <c r="U86" s="4">
        <f t="shared" si="32"/>
        <v>3.2411075257980917E-6</v>
      </c>
      <c r="V86" s="4">
        <f t="shared" si="32"/>
        <v>1.0104629345135227E-5</v>
      </c>
      <c r="W86" s="4">
        <f t="shared" si="32"/>
        <v>2.9191151441501767E-5</v>
      </c>
      <c r="X86" s="4">
        <f t="shared" si="32"/>
        <v>7.8355195974557374E-5</v>
      </c>
      <c r="Y86" s="4">
        <f t="shared" si="51"/>
        <v>1.9588798993639344E-4</v>
      </c>
      <c r="Z86" s="4">
        <f t="shared" si="42"/>
        <v>4.5707197651825133E-4</v>
      </c>
      <c r="AA86" s="4">
        <f t="shared" si="42"/>
        <v>9.9724794876709369E-4</v>
      </c>
      <c r="AB86" s="5">
        <f t="shared" si="42"/>
        <v>2.037854504002322E-3</v>
      </c>
      <c r="AC86" s="4">
        <f t="shared" si="42"/>
        <v>3.9058877993377841E-3</v>
      </c>
      <c r="AD86" s="4">
        <f t="shared" si="42"/>
        <v>7.0305980388080114E-3</v>
      </c>
      <c r="AE86" s="4">
        <f t="shared" si="74"/>
        <v>1.1897935142598175E-2</v>
      </c>
      <c r="AF86" s="4">
        <f t="shared" si="52"/>
        <v>1.8948563375248945E-2</v>
      </c>
      <c r="AG86" s="4">
        <f t="shared" si="52"/>
        <v>2.8422845062873417E-2</v>
      </c>
      <c r="AH86" s="4">
        <f t="shared" si="52"/>
        <v>4.0184022330269312E-2</v>
      </c>
      <c r="AI86" s="4">
        <f t="shared" si="52"/>
        <v>5.3578696440359085E-2</v>
      </c>
      <c r="AJ86" s="4">
        <f t="shared" si="52"/>
        <v>6.7405456812064654E-2</v>
      </c>
      <c r="AK86" s="4">
        <f t="shared" si="142"/>
        <v>8.0043979964326772E-2</v>
      </c>
      <c r="AL86" s="4">
        <f t="shared" si="57"/>
        <v>8.9746280566063361E-2</v>
      </c>
      <c r="AM86" s="4">
        <f t="shared" si="49"/>
        <v>9.5025473540537669E-2</v>
      </c>
      <c r="AN86" s="4">
        <f t="shared" si="53"/>
        <v>9.5025473540537669E-2</v>
      </c>
      <c r="AO86" s="4">
        <f t="shared" si="54"/>
        <v>8.9746280566063347E-2</v>
      </c>
      <c r="AP86" s="4">
        <f t="shared" si="56"/>
        <v>8.0043979964326689E-2</v>
      </c>
      <c r="AQ86" s="4">
        <f t="shared" si="58"/>
        <v>6.7405456812064099E-2</v>
      </c>
      <c r="AR86" s="4">
        <f t="shared" si="117"/>
        <v>5.357869644035633E-2</v>
      </c>
      <c r="AS86" s="20">
        <f t="shared" si="118"/>
        <v>4.0184022330257918E-2</v>
      </c>
      <c r="AT86" s="4">
        <f>AS85*$E$6 +AT85*$E$6</f>
        <v>2.8422845062833546E-2</v>
      </c>
      <c r="AU86" s="4">
        <f>AT85*$E$6 +AU85*$E$6</f>
        <v>1.8948563375129329E-2</v>
      </c>
      <c r="AV86" s="4">
        <f t="shared" si="119"/>
        <v>1.1897935142287177E-2</v>
      </c>
      <c r="AW86" s="4">
        <f t="shared" si="120"/>
        <v>7.0305980381012035E-3</v>
      </c>
      <c r="AX86" s="4">
        <f t="shared" si="121"/>
        <v>3.9058877979241675E-3</v>
      </c>
      <c r="AY86" s="4">
        <f t="shared" si="122"/>
        <v>2.0378545015013088E-3</v>
      </c>
      <c r="AZ86" s="4">
        <f t="shared" si="123"/>
        <v>9.9724794483692977E-4</v>
      </c>
      <c r="BA86" s="4">
        <f t="shared" si="124"/>
        <v>4.5707197101602158E-4</v>
      </c>
      <c r="BB86" s="4">
        <f t="shared" si="125"/>
        <v>1.9588798305860626E-4</v>
      </c>
      <c r="BC86" s="4">
        <f t="shared" si="126"/>
        <v>7.8355188287618764E-5</v>
      </c>
      <c r="BD86" s="4">
        <f t="shared" si="127"/>
        <v>2.9191143754563167E-5</v>
      </c>
      <c r="BE86" s="4">
        <f t="shared" si="128"/>
        <v>1.0104622467348059E-5</v>
      </c>
      <c r="BF86" s="4">
        <f t="shared" si="129"/>
        <v>3.241102023568357E-6</v>
      </c>
      <c r="BG86" s="4">
        <f t="shared" si="130"/>
        <v>9.6032422562793097E-7</v>
      </c>
      <c r="BH86" s="4">
        <f t="shared" si="131"/>
        <v>2.6190517783885529E-7</v>
      </c>
      <c r="BI86" s="4">
        <f t="shared" si="132"/>
        <v>6.5475506096757769E-8</v>
      </c>
      <c r="BJ86" s="4">
        <f t="shared" si="133"/>
        <v>1.4932625757976467E-8</v>
      </c>
      <c r="BK86" s="4">
        <f t="shared" si="134"/>
        <v>3.0893440180912598E-9</v>
      </c>
      <c r="BL86" s="4">
        <f t="shared" si="135"/>
        <v>5.7591776174290487E-10</v>
      </c>
      <c r="BM86" s="4">
        <f t="shared" si="135"/>
        <v>9.5966358007142766E-11</v>
      </c>
      <c r="BN86" s="4">
        <f t="shared" si="137"/>
        <v>1.2513438214158015E-11</v>
      </c>
      <c r="BO86" s="4">
        <f t="shared" si="137"/>
        <v>1.4713650745246066E-12</v>
      </c>
      <c r="BP86" s="4">
        <f t="shared" si="137"/>
        <v>1.5357959417823096E-13</v>
      </c>
      <c r="BQ86" s="4">
        <f t="shared" si="137"/>
        <v>1.3939489075824249E-14</v>
      </c>
      <c r="BR86" s="4">
        <f t="shared" si="137"/>
        <v>1.0694892101916972E-15</v>
      </c>
      <c r="BS86" s="4">
        <f t="shared" si="137"/>
        <v>6.6583565917766041E-17</v>
      </c>
      <c r="BT86" s="4">
        <f t="shared" si="137"/>
        <v>3.1543506955750145E-18</v>
      </c>
      <c r="BU86" s="4">
        <f t="shared" si="64"/>
        <v>9.994988777600744E-20</v>
      </c>
      <c r="BV86" s="4">
        <f t="shared" si="64"/>
        <v>1.6940658945086007E-21</v>
      </c>
      <c r="BW86" s="4">
        <f t="shared" si="64"/>
        <v>0</v>
      </c>
      <c r="BX86" s="4">
        <f t="shared" si="64"/>
        <v>0</v>
      </c>
      <c r="BY86" s="4">
        <f t="shared" si="64"/>
        <v>0</v>
      </c>
      <c r="BZ86" s="4">
        <f t="shared" si="64"/>
        <v>0</v>
      </c>
      <c r="CA86" s="4">
        <f t="shared" si="64"/>
        <v>0</v>
      </c>
      <c r="CB86" s="4">
        <f t="shared" si="113"/>
        <v>0</v>
      </c>
      <c r="CC86" s="4">
        <f t="shared" si="113"/>
        <v>0</v>
      </c>
      <c r="CD86" s="4">
        <f t="shared" si="113"/>
        <v>0</v>
      </c>
      <c r="CE86" s="4">
        <f t="shared" si="113"/>
        <v>0</v>
      </c>
      <c r="CF86" s="4">
        <f t="shared" si="113"/>
        <v>0</v>
      </c>
      <c r="CG86" s="4">
        <f t="shared" si="113"/>
        <v>0</v>
      </c>
      <c r="CH86" s="4">
        <f t="shared" si="113"/>
        <v>0</v>
      </c>
    </row>
    <row r="87" spans="1:86" x14ac:dyDescent="0.25">
      <c r="A87" s="13">
        <f t="shared" si="138"/>
        <v>9.5365445401779214E-2</v>
      </c>
      <c r="B87" s="2">
        <f t="shared" si="139"/>
        <v>0.99999999993266775</v>
      </c>
      <c r="C87" s="4">
        <f t="shared" si="140"/>
        <v>23.076923076923077</v>
      </c>
      <c r="D87" s="18">
        <v>70</v>
      </c>
      <c r="E87" s="4">
        <f t="shared" si="141"/>
        <v>8.4703294725430034E-22</v>
      </c>
      <c r="F87" s="4">
        <f t="shared" si="143"/>
        <v>5.9292306307801024E-20</v>
      </c>
      <c r="G87" s="4">
        <f t="shared" si="144"/>
        <v>2.0455845676191353E-18</v>
      </c>
      <c r="H87" s="4">
        <f t="shared" si="22"/>
        <v>4.6366583532700401E-17</v>
      </c>
      <c r="I87" s="4">
        <f t="shared" si="23"/>
        <v>7.7664027417273171E-16</v>
      </c>
      <c r="J87" s="4">
        <f t="shared" si="24"/>
        <v>1.0251651619080059E-14</v>
      </c>
      <c r="K87" s="4">
        <f t="shared" si="25"/>
        <v>1.1105955920670063E-13</v>
      </c>
      <c r="L87" s="4">
        <f t="shared" si="26"/>
        <v>1.0154016841755487E-12</v>
      </c>
      <c r="M87" s="4">
        <f t="shared" si="27"/>
        <v>7.9962882628824457E-12</v>
      </c>
      <c r="N87" s="4">
        <f t="shared" si="28"/>
        <v>5.5085541366523515E-11</v>
      </c>
      <c r="O87" s="4">
        <f t="shared" si="28"/>
        <v>3.3602180233579344E-10</v>
      </c>
      <c r="P87" s="4">
        <f t="shared" si="29"/>
        <v>1.8328461945588733E-9</v>
      </c>
      <c r="Q87" s="4">
        <f t="shared" si="30"/>
        <v>9.0114937899144604E-9</v>
      </c>
      <c r="R87" s="4">
        <f t="shared" si="30"/>
        <v>4.0205126139618362E-8</v>
      </c>
      <c r="S87" s="4">
        <f t="shared" si="30"/>
        <v>1.636922992827319E-7</v>
      </c>
      <c r="T87" s="4">
        <f t="shared" si="32"/>
        <v>6.111179173221991E-7</v>
      </c>
      <c r="U87" s="4">
        <f t="shared" si="32"/>
        <v>2.1007178407950594E-6</v>
      </c>
      <c r="V87" s="4">
        <f t="shared" si="32"/>
        <v>6.6728684354666593E-6</v>
      </c>
      <c r="W87" s="4">
        <f t="shared" si="32"/>
        <v>1.9647890393318497E-5</v>
      </c>
      <c r="X87" s="4">
        <f t="shared" si="32"/>
        <v>5.377317370802957E-5</v>
      </c>
      <c r="Y87" s="4">
        <f t="shared" si="51"/>
        <v>1.3712159295547541E-4</v>
      </c>
      <c r="Z87" s="4">
        <f t="shared" si="42"/>
        <v>3.2647998322732238E-4</v>
      </c>
      <c r="AA87" s="4">
        <f t="shared" si="42"/>
        <v>7.2715996264267251E-4</v>
      </c>
      <c r="AB87" s="5">
        <f t="shared" si="42"/>
        <v>1.5175512263847079E-3</v>
      </c>
      <c r="AC87" s="4">
        <f t="shared" si="42"/>
        <v>2.9718711516700533E-3</v>
      </c>
      <c r="AD87" s="4">
        <f t="shared" si="42"/>
        <v>5.4682429190728975E-3</v>
      </c>
      <c r="AE87" s="4">
        <f t="shared" si="74"/>
        <v>9.464266590703093E-3</v>
      </c>
      <c r="AF87" s="4">
        <f t="shared" si="52"/>
        <v>1.542324925892356E-2</v>
      </c>
      <c r="AG87" s="4">
        <f t="shared" si="52"/>
        <v>2.3685704219061181E-2</v>
      </c>
      <c r="AH87" s="4">
        <f t="shared" si="52"/>
        <v>3.4303433696571364E-2</v>
      </c>
      <c r="AI87" s="4">
        <f t="shared" si="52"/>
        <v>4.6881359385314195E-2</v>
      </c>
      <c r="AJ87" s="4">
        <f t="shared" si="52"/>
        <v>6.0492076626211866E-2</v>
      </c>
      <c r="AK87" s="4">
        <f t="shared" si="142"/>
        <v>7.372471838819572E-2</v>
      </c>
      <c r="AL87" s="4">
        <f t="shared" si="57"/>
        <v>8.4895130265195073E-2</v>
      </c>
      <c r="AM87" s="4">
        <f t="shared" si="49"/>
        <v>9.2385877053300508E-2</v>
      </c>
      <c r="AN87" s="19">
        <f t="shared" si="53"/>
        <v>9.5025473540537669E-2</v>
      </c>
      <c r="AO87" s="4">
        <f t="shared" si="54"/>
        <v>9.2385877053300508E-2</v>
      </c>
      <c r="AP87" s="4">
        <f t="shared" si="56"/>
        <v>8.4895130265195018E-2</v>
      </c>
      <c r="AQ87" s="4">
        <f t="shared" si="58"/>
        <v>7.3724718388195387E-2</v>
      </c>
      <c r="AR87" s="4">
        <f t="shared" si="117"/>
        <v>6.0492076626210214E-2</v>
      </c>
      <c r="AS87" s="20">
        <f t="shared" si="118"/>
        <v>4.6881359385307124E-2</v>
      </c>
      <c r="AT87" s="4">
        <f>AS86*$E$6 +AT86*$E$6</f>
        <v>3.4303433696545732E-2</v>
      </c>
      <c r="AU87" s="4">
        <f>AT86*$E$6 +AU86*$E$6</f>
        <v>2.3685704218981439E-2</v>
      </c>
      <c r="AV87" s="4">
        <f t="shared" si="119"/>
        <v>1.5423249258708253E-2</v>
      </c>
      <c r="AW87" s="4">
        <f t="shared" si="120"/>
        <v>9.4642665901941911E-3</v>
      </c>
      <c r="AX87" s="4">
        <f t="shared" si="121"/>
        <v>5.4682429180126857E-3</v>
      </c>
      <c r="AY87" s="4">
        <f t="shared" si="122"/>
        <v>2.9718711497127379E-3</v>
      </c>
      <c r="AZ87" s="4">
        <f t="shared" si="123"/>
        <v>1.5175512231691193E-3</v>
      </c>
      <c r="BA87" s="4">
        <f t="shared" si="124"/>
        <v>7.2715995792647567E-4</v>
      </c>
      <c r="BB87" s="4">
        <f t="shared" si="125"/>
        <v>3.2647997703731392E-4</v>
      </c>
      <c r="BC87" s="4">
        <f t="shared" si="126"/>
        <v>1.3712158567311252E-4</v>
      </c>
      <c r="BD87" s="4">
        <f t="shared" si="127"/>
        <v>5.3773166021090967E-5</v>
      </c>
      <c r="BE87" s="4">
        <f t="shared" si="128"/>
        <v>1.9647883110955613E-5</v>
      </c>
      <c r="BF87" s="4">
        <f t="shared" si="129"/>
        <v>6.6728622454582078E-6</v>
      </c>
      <c r="BG87" s="4">
        <f t="shared" si="130"/>
        <v>2.100713124598144E-6</v>
      </c>
      <c r="BH87" s="4">
        <f t="shared" si="131"/>
        <v>6.1111470173339313E-7</v>
      </c>
      <c r="BI87" s="4">
        <f t="shared" si="132"/>
        <v>1.6369034196780653E-7</v>
      </c>
      <c r="BJ87" s="4">
        <f t="shared" si="133"/>
        <v>4.0204065927367118E-8</v>
      </c>
      <c r="BK87" s="4">
        <f t="shared" si="134"/>
        <v>9.0109848880338636E-9</v>
      </c>
      <c r="BL87" s="4">
        <f t="shared" si="135"/>
        <v>1.8326308899170823E-9</v>
      </c>
      <c r="BM87" s="4">
        <f t="shared" si="135"/>
        <v>3.3594205987502382E-10</v>
      </c>
      <c r="BN87" s="4">
        <f t="shared" si="137"/>
        <v>4.7983179003571383E-11</v>
      </c>
      <c r="BO87" s="4">
        <f t="shared" si="137"/>
        <v>6.2567191070790075E-12</v>
      </c>
      <c r="BP87" s="4">
        <f t="shared" si="137"/>
        <v>7.3568253726230331E-13</v>
      </c>
      <c r="BQ87" s="4">
        <f t="shared" si="137"/>
        <v>7.6789797089115482E-14</v>
      </c>
      <c r="BR87" s="4">
        <f t="shared" si="137"/>
        <v>6.9697445379121245E-15</v>
      </c>
      <c r="BS87" s="4">
        <f t="shared" si="137"/>
        <v>5.3474460509584862E-16</v>
      </c>
      <c r="BT87" s="4">
        <f t="shared" si="137"/>
        <v>3.3291782958883021E-17</v>
      </c>
      <c r="BU87" s="4">
        <f t="shared" si="64"/>
        <v>1.5771753477875072E-18</v>
      </c>
      <c r="BV87" s="4">
        <f t="shared" si="64"/>
        <v>4.997494388800372E-20</v>
      </c>
      <c r="BW87" s="4">
        <f t="shared" si="64"/>
        <v>8.4703294725430034E-22</v>
      </c>
      <c r="BX87" s="4">
        <f t="shared" si="64"/>
        <v>0</v>
      </c>
      <c r="BY87" s="4">
        <f t="shared" si="64"/>
        <v>0</v>
      </c>
      <c r="BZ87" s="4">
        <f t="shared" si="64"/>
        <v>0</v>
      </c>
      <c r="CA87" s="4">
        <f t="shared" si="64"/>
        <v>0</v>
      </c>
      <c r="CB87" s="4">
        <f t="shared" si="113"/>
        <v>0</v>
      </c>
      <c r="CC87" s="4">
        <f t="shared" si="113"/>
        <v>0</v>
      </c>
      <c r="CD87" s="4">
        <f t="shared" si="113"/>
        <v>0</v>
      </c>
      <c r="CE87" s="4">
        <f t="shared" si="113"/>
        <v>0</v>
      </c>
      <c r="CF87" s="4">
        <f t="shared" si="113"/>
        <v>0</v>
      </c>
      <c r="CG87" s="4">
        <f t="shared" si="113"/>
        <v>0</v>
      </c>
      <c r="CH87" s="4">
        <f t="shared" si="113"/>
        <v>0</v>
      </c>
    </row>
    <row r="88" spans="1:86" x14ac:dyDescent="0.25">
      <c r="A88" s="13">
        <f t="shared" si="138"/>
        <v>9.4691476211689884E-2</v>
      </c>
      <c r="B88" s="2">
        <f t="shared" si="139"/>
        <v>0.99999999990513755</v>
      </c>
      <c r="C88" s="4">
        <f t="shared" si="140"/>
        <v>23.406593406593405</v>
      </c>
      <c r="D88" s="18">
        <v>71</v>
      </c>
      <c r="E88" s="4">
        <f t="shared" si="141"/>
        <v>4.2351647362715017E-22</v>
      </c>
      <c r="F88" s="4">
        <f t="shared" si="143"/>
        <v>3.0069669627527662E-20</v>
      </c>
      <c r="G88" s="4">
        <f t="shared" si="144"/>
        <v>1.0524384369634682E-18</v>
      </c>
      <c r="H88" s="4">
        <f t="shared" si="22"/>
        <v>2.4206084050159768E-17</v>
      </c>
      <c r="I88" s="4">
        <f t="shared" si="23"/>
        <v>4.1150342885271605E-16</v>
      </c>
      <c r="J88" s="4">
        <f t="shared" si="24"/>
        <v>5.5141459466263951E-15</v>
      </c>
      <c r="K88" s="4">
        <f t="shared" si="25"/>
        <v>6.0655605412890347E-14</v>
      </c>
      <c r="L88" s="4">
        <f t="shared" si="26"/>
        <v>5.6323062169112465E-13</v>
      </c>
      <c r="M88" s="4">
        <f t="shared" si="27"/>
        <v>4.5058449735289972E-12</v>
      </c>
      <c r="N88" s="4">
        <f t="shared" si="28"/>
        <v>3.154091481470298E-11</v>
      </c>
      <c r="O88" s="4">
        <f t="shared" si="28"/>
        <v>1.9555367185115848E-10</v>
      </c>
      <c r="P88" s="4">
        <f t="shared" si="29"/>
        <v>1.0844339984473334E-9</v>
      </c>
      <c r="Q88" s="4">
        <f t="shared" si="30"/>
        <v>5.4221699922366669E-9</v>
      </c>
      <c r="R88" s="4">
        <f t="shared" si="30"/>
        <v>2.4608309964766411E-8</v>
      </c>
      <c r="S88" s="4">
        <f t="shared" si="30"/>
        <v>1.0194871271117513E-7</v>
      </c>
      <c r="T88" s="4">
        <f t="shared" si="32"/>
        <v>3.874051083024655E-7</v>
      </c>
      <c r="U88" s="4">
        <f t="shared" si="32"/>
        <v>1.3559178790586293E-6</v>
      </c>
      <c r="V88" s="4">
        <f t="shared" si="32"/>
        <v>4.3867931381308594E-6</v>
      </c>
      <c r="W88" s="4">
        <f t="shared" si="32"/>
        <v>1.3160379414392578E-5</v>
      </c>
      <c r="X88" s="4">
        <f t="shared" si="32"/>
        <v>3.6710532050674032E-5</v>
      </c>
      <c r="Y88" s="4">
        <f t="shared" si="51"/>
        <v>9.5447383331752486E-5</v>
      </c>
      <c r="Z88" s="4">
        <f t="shared" si="42"/>
        <v>2.3180078809139889E-4</v>
      </c>
      <c r="AA88" s="4">
        <f t="shared" si="42"/>
        <v>5.2681997293499742E-4</v>
      </c>
      <c r="AB88" s="5">
        <f t="shared" si="42"/>
        <v>1.1223555945136902E-3</v>
      </c>
      <c r="AC88" s="4">
        <f t="shared" si="42"/>
        <v>2.2447111890273805E-3</v>
      </c>
      <c r="AD88" s="4">
        <f t="shared" si="42"/>
        <v>4.2200570353714759E-3</v>
      </c>
      <c r="AE88" s="4">
        <f t="shared" si="74"/>
        <v>7.4662547548879953E-3</v>
      </c>
      <c r="AF88" s="4">
        <f t="shared" si="52"/>
        <v>1.2443757924813326E-2</v>
      </c>
      <c r="AG88" s="4">
        <f t="shared" si="52"/>
        <v>1.9554476738992368E-2</v>
      </c>
      <c r="AH88" s="4">
        <f t="shared" si="52"/>
        <v>2.8994568957816273E-2</v>
      </c>
      <c r="AI88" s="4">
        <f t="shared" si="52"/>
        <v>4.0592396540942779E-2</v>
      </c>
      <c r="AJ88" s="4">
        <f t="shared" si="52"/>
        <v>5.368671800576303E-2</v>
      </c>
      <c r="AK88" s="4">
        <f t="shared" si="142"/>
        <v>6.7108397507203793E-2</v>
      </c>
      <c r="AL88" s="4">
        <f t="shared" si="57"/>
        <v>7.9309924326695397E-2</v>
      </c>
      <c r="AM88" s="4">
        <f t="shared" si="49"/>
        <v>8.8640503659247791E-2</v>
      </c>
      <c r="AN88" s="4">
        <f t="shared" si="53"/>
        <v>9.3705675296919089E-2</v>
      </c>
      <c r="AO88" s="4">
        <f t="shared" si="54"/>
        <v>9.3705675296919089E-2</v>
      </c>
      <c r="AP88" s="4">
        <f t="shared" si="56"/>
        <v>8.8640503659247763E-2</v>
      </c>
      <c r="AQ88" s="4">
        <f t="shared" si="58"/>
        <v>7.9309924326695203E-2</v>
      </c>
      <c r="AR88" s="4">
        <f t="shared" si="117"/>
        <v>6.7108397507202794E-2</v>
      </c>
      <c r="AS88" s="20">
        <f t="shared" si="118"/>
        <v>5.3686718005758666E-2</v>
      </c>
      <c r="AT88" s="4">
        <f>AS87*$E$6 +AT87*$E$6</f>
        <v>4.0592396540926431E-2</v>
      </c>
      <c r="AU88" s="4">
        <f>AT87*$E$6 +AU87*$E$6</f>
        <v>2.8994568957763586E-2</v>
      </c>
      <c r="AV88" s="4">
        <f t="shared" si="119"/>
        <v>1.9554476738844848E-2</v>
      </c>
      <c r="AW88" s="4">
        <f t="shared" si="120"/>
        <v>1.2443757924451222E-2</v>
      </c>
      <c r="AX88" s="4">
        <f t="shared" si="121"/>
        <v>7.466254754103438E-3</v>
      </c>
      <c r="AY88" s="4">
        <f t="shared" si="122"/>
        <v>4.2200570338627123E-3</v>
      </c>
      <c r="AZ88" s="4">
        <f t="shared" si="123"/>
        <v>2.2447111864409286E-3</v>
      </c>
      <c r="BA88" s="4">
        <f t="shared" si="124"/>
        <v>1.1223555905477975E-3</v>
      </c>
      <c r="BB88" s="4">
        <f t="shared" si="125"/>
        <v>5.2681996748189482E-4</v>
      </c>
      <c r="BC88" s="4">
        <f t="shared" si="126"/>
        <v>2.3180078135521322E-4</v>
      </c>
      <c r="BD88" s="4">
        <f t="shared" si="127"/>
        <v>9.5447375847101742E-5</v>
      </c>
      <c r="BE88" s="4">
        <f t="shared" si="128"/>
        <v>3.6710524566023288E-5</v>
      </c>
      <c r="BF88" s="4">
        <f t="shared" si="129"/>
        <v>1.3160372678206911E-5</v>
      </c>
      <c r="BG88" s="4">
        <f t="shared" si="130"/>
        <v>4.3867876850281759E-6</v>
      </c>
      <c r="BH88" s="4">
        <f t="shared" si="131"/>
        <v>1.3559139131657686E-6</v>
      </c>
      <c r="BI88" s="4">
        <f t="shared" si="132"/>
        <v>3.8740252185059983E-7</v>
      </c>
      <c r="BJ88" s="4">
        <f t="shared" si="133"/>
        <v>1.0194720394758682E-7</v>
      </c>
      <c r="BK88" s="4">
        <f t="shared" si="134"/>
        <v>2.4607525407700491E-8</v>
      </c>
      <c r="BL88" s="4">
        <f t="shared" si="135"/>
        <v>5.4218078889754729E-9</v>
      </c>
      <c r="BM88" s="4">
        <f t="shared" si="135"/>
        <v>1.0842864748960531E-9</v>
      </c>
      <c r="BN88" s="4">
        <f t="shared" si="137"/>
        <v>1.6797102993751191E-10</v>
      </c>
      <c r="BO88" s="4">
        <f t="shared" si="137"/>
        <v>2.3991589501785692E-11</v>
      </c>
      <c r="BP88" s="4">
        <f t="shared" si="137"/>
        <v>3.1283595535395038E-12</v>
      </c>
      <c r="BQ88" s="4">
        <f t="shared" si="137"/>
        <v>3.6784126863115166E-13</v>
      </c>
      <c r="BR88" s="4">
        <f t="shared" si="137"/>
        <v>3.8394898544557741E-14</v>
      </c>
      <c r="BS88" s="4">
        <f t="shared" si="137"/>
        <v>3.4848722689560623E-15</v>
      </c>
      <c r="BT88" s="4">
        <f t="shared" si="137"/>
        <v>2.6737230254792431E-16</v>
      </c>
      <c r="BU88" s="4">
        <f t="shared" si="64"/>
        <v>1.664589147944151E-17</v>
      </c>
      <c r="BV88" s="4">
        <f t="shared" si="64"/>
        <v>7.8858767389375362E-19</v>
      </c>
      <c r="BW88" s="4">
        <f t="shared" si="64"/>
        <v>2.498747194400186E-20</v>
      </c>
      <c r="BX88" s="4">
        <f t="shared" si="64"/>
        <v>4.2351647362715017E-22</v>
      </c>
      <c r="BY88" s="4">
        <f t="shared" si="64"/>
        <v>0</v>
      </c>
      <c r="BZ88" s="4">
        <f t="shared" si="64"/>
        <v>0</v>
      </c>
      <c r="CA88" s="4">
        <f t="shared" si="64"/>
        <v>0</v>
      </c>
      <c r="CB88" s="4">
        <f t="shared" si="113"/>
        <v>0</v>
      </c>
      <c r="CC88" s="4">
        <f t="shared" si="113"/>
        <v>0</v>
      </c>
      <c r="CD88" s="4">
        <f t="shared" si="113"/>
        <v>0</v>
      </c>
      <c r="CE88" s="4">
        <f t="shared" si="113"/>
        <v>0</v>
      </c>
      <c r="CF88" s="4">
        <f t="shared" si="113"/>
        <v>0</v>
      </c>
      <c r="CG88" s="4">
        <f t="shared" si="113"/>
        <v>0</v>
      </c>
      <c r="CH88" s="4">
        <f t="shared" si="113"/>
        <v>0</v>
      </c>
    </row>
    <row r="89" spans="1:86" x14ac:dyDescent="0.25">
      <c r="A89" s="13">
        <f t="shared" si="138"/>
        <v>9.4031597257959385E-2</v>
      </c>
      <c r="B89" s="2">
        <f t="shared" si="139"/>
        <v>0.9999999998073873</v>
      </c>
      <c r="C89" s="4">
        <f t="shared" si="140"/>
        <v>23.736263736263737</v>
      </c>
      <c r="D89" s="18">
        <v>72</v>
      </c>
      <c r="E89" s="4">
        <f t="shared" si="141"/>
        <v>2.1175823681357508E-22</v>
      </c>
      <c r="F89" s="4">
        <f t="shared" si="143"/>
        <v>1.5246593050577406E-20</v>
      </c>
      <c r="G89" s="4">
        <f t="shared" si="144"/>
        <v>5.4125405329549792E-19</v>
      </c>
      <c r="H89" s="4">
        <f t="shared" si="22"/>
        <v>1.2629261243561618E-17</v>
      </c>
      <c r="I89" s="4">
        <f t="shared" si="23"/>
        <v>2.1785475645143791E-16</v>
      </c>
      <c r="J89" s="4">
        <f t="shared" si="24"/>
        <v>2.9628246877395556E-15</v>
      </c>
      <c r="K89" s="4">
        <f t="shared" si="25"/>
        <v>3.3084875679758371E-14</v>
      </c>
      <c r="L89" s="4">
        <f t="shared" si="26"/>
        <v>3.119431135520075E-13</v>
      </c>
      <c r="M89" s="4">
        <f t="shared" si="27"/>
        <v>2.5345377976100609E-12</v>
      </c>
      <c r="N89" s="4">
        <f t="shared" si="28"/>
        <v>1.8023379894115989E-11</v>
      </c>
      <c r="O89" s="4">
        <f t="shared" si="28"/>
        <v>1.1354729333293073E-10</v>
      </c>
      <c r="P89" s="4">
        <f t="shared" si="29"/>
        <v>6.3999383514924593E-10</v>
      </c>
      <c r="Q89" s="4">
        <f t="shared" si="30"/>
        <v>3.2533019953420001E-9</v>
      </c>
      <c r="R89" s="4">
        <f t="shared" si="30"/>
        <v>1.5015239978501539E-8</v>
      </c>
      <c r="S89" s="4">
        <f t="shared" si="30"/>
        <v>6.3278511337970772E-8</v>
      </c>
      <c r="T89" s="4">
        <f t="shared" si="32"/>
        <v>2.4467691050682032E-7</v>
      </c>
      <c r="U89" s="4">
        <f t="shared" si="32"/>
        <v>8.7166149368054738E-7</v>
      </c>
      <c r="V89" s="4">
        <f t="shared" si="32"/>
        <v>2.8713555085947443E-6</v>
      </c>
      <c r="W89" s="4">
        <f t="shared" si="32"/>
        <v>8.7735862762617187E-6</v>
      </c>
      <c r="X89" s="4">
        <f t="shared" si="32"/>
        <v>2.4935455732533306E-5</v>
      </c>
      <c r="Y89" s="4">
        <f t="shared" si="51"/>
        <v>6.6078957691213265E-5</v>
      </c>
      <c r="Z89" s="4">
        <f t="shared" si="42"/>
        <v>1.6362408571157569E-4</v>
      </c>
      <c r="AA89" s="4">
        <f t="shared" si="42"/>
        <v>3.7931038051319815E-4</v>
      </c>
      <c r="AB89" s="5">
        <f t="shared" si="42"/>
        <v>8.2458778372434378E-4</v>
      </c>
      <c r="AC89" s="4">
        <f t="shared" si="42"/>
        <v>1.6835333917705354E-3</v>
      </c>
      <c r="AD89" s="4">
        <f t="shared" si="42"/>
        <v>3.2323841121994282E-3</v>
      </c>
      <c r="AE89" s="4">
        <f t="shared" si="74"/>
        <v>5.8431558951297351E-3</v>
      </c>
      <c r="AF89" s="4">
        <f t="shared" si="52"/>
        <v>9.9550063398506604E-3</v>
      </c>
      <c r="AG89" s="4">
        <f t="shared" si="52"/>
        <v>1.5999117331902846E-2</v>
      </c>
      <c r="AH89" s="4">
        <f t="shared" si="52"/>
        <v>2.4274522848404319E-2</v>
      </c>
      <c r="AI89" s="4">
        <f t="shared" si="52"/>
        <v>3.4793482749379524E-2</v>
      </c>
      <c r="AJ89" s="4">
        <f t="shared" si="52"/>
        <v>4.7139557273352908E-2</v>
      </c>
      <c r="AK89" s="4">
        <f t="shared" si="142"/>
        <v>6.0397557756483408E-2</v>
      </c>
      <c r="AL89" s="4">
        <f t="shared" si="57"/>
        <v>7.3209160916949595E-2</v>
      </c>
      <c r="AM89" s="4">
        <f t="shared" si="49"/>
        <v>8.3975213992971587E-2</v>
      </c>
      <c r="AN89" s="4">
        <f t="shared" si="53"/>
        <v>9.1173089478083447E-2</v>
      </c>
      <c r="AO89" s="19">
        <f t="shared" si="54"/>
        <v>9.3705675296919089E-2</v>
      </c>
      <c r="AP89" s="4">
        <f t="shared" si="56"/>
        <v>9.1173089478083419E-2</v>
      </c>
      <c r="AQ89" s="4">
        <f t="shared" si="58"/>
        <v>8.3975213992971476E-2</v>
      </c>
      <c r="AR89" s="4">
        <f t="shared" si="117"/>
        <v>7.3209160916948998E-2</v>
      </c>
      <c r="AS89" s="20">
        <f t="shared" si="118"/>
        <v>6.039755775648073E-2</v>
      </c>
      <c r="AT89" s="4">
        <f>AS88*$E$6 +AT88*$E$6</f>
        <v>4.7139557273342549E-2</v>
      </c>
      <c r="AU89" s="4">
        <f>AT88*$E$6 +AU88*$E$6</f>
        <v>3.479348274934501E-2</v>
      </c>
      <c r="AV89" s="4">
        <f t="shared" si="119"/>
        <v>2.4274522848304218E-2</v>
      </c>
      <c r="AW89" s="4">
        <f t="shared" si="120"/>
        <v>1.5999117331648036E-2</v>
      </c>
      <c r="AX89" s="4">
        <f t="shared" si="121"/>
        <v>9.9550063392773308E-3</v>
      </c>
      <c r="AY89" s="4">
        <f t="shared" si="122"/>
        <v>5.8431558939830751E-3</v>
      </c>
      <c r="AZ89" s="4">
        <f t="shared" si="123"/>
        <v>3.2323841101518204E-3</v>
      </c>
      <c r="BA89" s="4">
        <f t="shared" si="124"/>
        <v>1.6835333884943631E-3</v>
      </c>
      <c r="BB89" s="4">
        <f t="shared" si="125"/>
        <v>8.2458777901484623E-4</v>
      </c>
      <c r="BC89" s="4">
        <f t="shared" si="126"/>
        <v>3.7931037441855399E-4</v>
      </c>
      <c r="BD89" s="4">
        <f t="shared" si="127"/>
        <v>1.6362407860115747E-4</v>
      </c>
      <c r="BE89" s="4">
        <f t="shared" si="128"/>
        <v>6.6078950206562508E-5</v>
      </c>
      <c r="BF89" s="4">
        <f t="shared" si="129"/>
        <v>2.4935448622115101E-5</v>
      </c>
      <c r="BG89" s="4">
        <f t="shared" si="130"/>
        <v>8.7735801816175439E-6</v>
      </c>
      <c r="BH89" s="4">
        <f t="shared" si="131"/>
        <v>2.8713507990969722E-6</v>
      </c>
      <c r="BI89" s="4">
        <f t="shared" si="132"/>
        <v>8.716582175081842E-7</v>
      </c>
      <c r="BJ89" s="4">
        <f t="shared" si="133"/>
        <v>2.4467486289909333E-7</v>
      </c>
      <c r="BK89" s="4">
        <f t="shared" si="134"/>
        <v>6.3277364677643657E-8</v>
      </c>
      <c r="BL89" s="4">
        <f t="shared" si="135"/>
        <v>1.5014666648337982E-8</v>
      </c>
      <c r="BM89" s="4">
        <f t="shared" si="135"/>
        <v>3.253047181935763E-9</v>
      </c>
      <c r="BN89" s="4">
        <f t="shared" ref="BN89:BQ95" si="145">BM88*$E$6</f>
        <v>5.4214323744802654E-10</v>
      </c>
      <c r="BO89" s="4">
        <f t="shared" si="145"/>
        <v>8.3985514968755955E-11</v>
      </c>
      <c r="BP89" s="4">
        <f t="shared" si="145"/>
        <v>1.1995794750892846E-11</v>
      </c>
      <c r="BQ89" s="4">
        <f t="shared" si="145"/>
        <v>1.5641797767697519E-12</v>
      </c>
      <c r="BR89" s="4">
        <f t="shared" ref="BR89:BT95" si="146">BQ88*$E$6</f>
        <v>1.8392063431557583E-13</v>
      </c>
      <c r="BS89" s="4">
        <f t="shared" si="146"/>
        <v>1.9197449272278871E-14</v>
      </c>
      <c r="BT89" s="4">
        <f t="shared" si="146"/>
        <v>1.7424361344780311E-15</v>
      </c>
      <c r="BU89" s="4">
        <f t="shared" si="64"/>
        <v>1.3368615127396215E-16</v>
      </c>
      <c r="BV89" s="4">
        <f t="shared" si="64"/>
        <v>8.3229457397207551E-18</v>
      </c>
      <c r="BW89" s="4">
        <f t="shared" si="64"/>
        <v>3.9429383694687681E-19</v>
      </c>
      <c r="BX89" s="4">
        <f t="shared" si="64"/>
        <v>1.249373597200093E-20</v>
      </c>
      <c r="BY89" s="4">
        <f t="shared" si="64"/>
        <v>2.1175823681357508E-22</v>
      </c>
      <c r="BZ89" s="4">
        <f t="shared" si="64"/>
        <v>0</v>
      </c>
      <c r="CA89" s="4">
        <f t="shared" si="64"/>
        <v>0</v>
      </c>
      <c r="CB89" s="4">
        <f t="shared" si="113"/>
        <v>0</v>
      </c>
      <c r="CC89" s="4">
        <f t="shared" si="113"/>
        <v>0</v>
      </c>
      <c r="CD89" s="4">
        <f t="shared" si="113"/>
        <v>0</v>
      </c>
      <c r="CE89" s="4">
        <f t="shared" si="113"/>
        <v>0</v>
      </c>
      <c r="CF89" s="4">
        <f t="shared" si="113"/>
        <v>0</v>
      </c>
      <c r="CG89" s="4">
        <f t="shared" si="113"/>
        <v>0</v>
      </c>
      <c r="CH89" s="4">
        <f t="shared" si="113"/>
        <v>0</v>
      </c>
    </row>
    <row r="90" spans="1:86" x14ac:dyDescent="0.25">
      <c r="A90" s="13">
        <f t="shared" si="138"/>
        <v>9.3385324326448152E-2</v>
      </c>
      <c r="B90" s="2">
        <f t="shared" si="139"/>
        <v>0.99999999948744001</v>
      </c>
      <c r="C90" s="4">
        <f t="shared" si="140"/>
        <v>24.065934065934066</v>
      </c>
      <c r="D90" s="18">
        <v>73</v>
      </c>
      <c r="E90" s="4">
        <f t="shared" si="141"/>
        <v>1.0587911840678754E-22</v>
      </c>
      <c r="F90" s="4">
        <f t="shared" si="143"/>
        <v>7.7291756436954906E-21</v>
      </c>
      <c r="G90" s="4">
        <f t="shared" si="144"/>
        <v>2.7825032317303766E-19</v>
      </c>
      <c r="H90" s="4">
        <f t="shared" si="22"/>
        <v>6.585257648428558E-18</v>
      </c>
      <c r="I90" s="4">
        <f t="shared" si="23"/>
        <v>1.1524200884749976E-16</v>
      </c>
      <c r="J90" s="4">
        <f t="shared" si="24"/>
        <v>1.5903397220954968E-15</v>
      </c>
      <c r="K90" s="4">
        <f t="shared" si="25"/>
        <v>1.8023850183748963E-14</v>
      </c>
      <c r="L90" s="4">
        <f t="shared" si="26"/>
        <v>1.7251399461588293E-13</v>
      </c>
      <c r="M90" s="4">
        <f t="shared" si="27"/>
        <v>1.4232404555810342E-12</v>
      </c>
      <c r="N90" s="4">
        <f t="shared" si="28"/>
        <v>1.0278958845863025E-11</v>
      </c>
      <c r="O90" s="4">
        <f t="shared" si="28"/>
        <v>6.5785336613523359E-11</v>
      </c>
      <c r="P90" s="4">
        <f t="shared" si="29"/>
        <v>3.7677056424108833E-10</v>
      </c>
      <c r="Q90" s="4">
        <f t="shared" si="30"/>
        <v>1.946647915245623E-9</v>
      </c>
      <c r="R90" s="4">
        <f t="shared" si="30"/>
        <v>9.1342709869217696E-9</v>
      </c>
      <c r="S90" s="4">
        <f t="shared" si="30"/>
        <v>3.9146875658236155E-8</v>
      </c>
      <c r="T90" s="4">
        <f t="shared" si="32"/>
        <v>1.5397771092239554E-7</v>
      </c>
      <c r="U90" s="4">
        <f t="shared" si="32"/>
        <v>5.5816920209368385E-7</v>
      </c>
      <c r="V90" s="4">
        <f t="shared" si="32"/>
        <v>1.8715085011376458E-6</v>
      </c>
      <c r="W90" s="4">
        <f t="shared" si="32"/>
        <v>5.8224708924282315E-6</v>
      </c>
      <c r="X90" s="4">
        <f t="shared" si="32"/>
        <v>1.6854521004397514E-5</v>
      </c>
      <c r="Y90" s="4">
        <f t="shared" si="51"/>
        <v>4.5507206711873282E-5</v>
      </c>
      <c r="Z90" s="4">
        <f t="shared" si="42"/>
        <v>1.1485152170139448E-4</v>
      </c>
      <c r="AA90" s="4">
        <f t="shared" si="42"/>
        <v>2.7146723311238693E-4</v>
      </c>
      <c r="AB90" s="5">
        <f t="shared" si="42"/>
        <v>6.0194908211877094E-4</v>
      </c>
      <c r="AC90" s="4">
        <f t="shared" si="42"/>
        <v>1.2540605877474397E-3</v>
      </c>
      <c r="AD90" s="4">
        <f t="shared" si="42"/>
        <v>2.4579587519849818E-3</v>
      </c>
      <c r="AE90" s="4">
        <f t="shared" si="74"/>
        <v>4.5377700036645817E-3</v>
      </c>
      <c r="AF90" s="4">
        <f t="shared" si="52"/>
        <v>7.8990811174901969E-3</v>
      </c>
      <c r="AG90" s="4">
        <f t="shared" si="52"/>
        <v>1.2977061835876753E-2</v>
      </c>
      <c r="AH90" s="4">
        <f t="shared" si="52"/>
        <v>2.0136820090153582E-2</v>
      </c>
      <c r="AI90" s="4">
        <f t="shared" si="52"/>
        <v>2.9534002798891922E-2</v>
      </c>
      <c r="AJ90" s="4">
        <f t="shared" si="52"/>
        <v>4.096652001136622E-2</v>
      </c>
      <c r="AK90" s="4">
        <f t="shared" si="142"/>
        <v>5.3768557514918158E-2</v>
      </c>
      <c r="AL90" s="4">
        <f t="shared" si="57"/>
        <v>6.6803359336716495E-2</v>
      </c>
      <c r="AM90" s="4">
        <f t="shared" si="49"/>
        <v>7.8592187454960591E-2</v>
      </c>
      <c r="AN90" s="4">
        <f t="shared" si="53"/>
        <v>8.7574151735527517E-2</v>
      </c>
      <c r="AO90" s="4">
        <f t="shared" si="54"/>
        <v>9.2439382387501268E-2</v>
      </c>
      <c r="AP90" s="4">
        <f t="shared" si="56"/>
        <v>9.2439382387501254E-2</v>
      </c>
      <c r="AQ90" s="4">
        <f t="shared" si="58"/>
        <v>8.7574151735527447E-2</v>
      </c>
      <c r="AR90" s="4">
        <f t="shared" si="117"/>
        <v>7.8592187454960244E-2</v>
      </c>
      <c r="AS90" s="20">
        <f t="shared" si="118"/>
        <v>6.6803359336714857E-2</v>
      </c>
      <c r="AT90" s="4">
        <f>AS89*$E$6 +AT89*$E$6</f>
        <v>5.3768557514911636E-2</v>
      </c>
      <c r="AU90" s="4">
        <f>AT89*$E$6 +AU89*$E$6</f>
        <v>4.0966520011343779E-2</v>
      </c>
      <c r="AV90" s="4">
        <f t="shared" si="119"/>
        <v>2.9534002798824614E-2</v>
      </c>
      <c r="AW90" s="4">
        <f t="shared" si="120"/>
        <v>2.0136820089976127E-2</v>
      </c>
      <c r="AX90" s="4">
        <f t="shared" si="121"/>
        <v>1.2977061835462683E-2</v>
      </c>
      <c r="AY90" s="4">
        <f t="shared" si="122"/>
        <v>7.8990811166302025E-3</v>
      </c>
      <c r="AZ90" s="4">
        <f t="shared" si="123"/>
        <v>4.5377700020674478E-3</v>
      </c>
      <c r="BA90" s="4">
        <f t="shared" si="124"/>
        <v>2.457958749323092E-3</v>
      </c>
      <c r="BB90" s="4">
        <f t="shared" si="125"/>
        <v>1.2540605837546045E-3</v>
      </c>
      <c r="BC90" s="4">
        <f t="shared" si="126"/>
        <v>6.0194907671670011E-4</v>
      </c>
      <c r="BD90" s="4">
        <f t="shared" si="127"/>
        <v>2.7146722650985575E-4</v>
      </c>
      <c r="BE90" s="4">
        <f t="shared" si="128"/>
        <v>1.1485151440385999E-4</v>
      </c>
      <c r="BF90" s="4">
        <f t="shared" si="129"/>
        <v>4.5507199414338805E-5</v>
      </c>
      <c r="BG90" s="4">
        <f t="shared" si="130"/>
        <v>1.6854514401866323E-5</v>
      </c>
      <c r="BH90" s="4">
        <f t="shared" si="131"/>
        <v>5.8224654903572579E-6</v>
      </c>
      <c r="BI90" s="4">
        <f t="shared" si="132"/>
        <v>1.8715045083025782E-6</v>
      </c>
      <c r="BJ90" s="4">
        <f t="shared" si="133"/>
        <v>5.5816654020363876E-7</v>
      </c>
      <c r="BK90" s="4">
        <f t="shared" si="134"/>
        <v>1.5397611378836849E-7</v>
      </c>
      <c r="BL90" s="4">
        <f t="shared" si="135"/>
        <v>3.914601566299082E-8</v>
      </c>
      <c r="BM90" s="4">
        <f t="shared" si="135"/>
        <v>9.1338569151368725E-9</v>
      </c>
      <c r="BN90" s="4">
        <f t="shared" si="145"/>
        <v>1.6265235909678815E-9</v>
      </c>
      <c r="BO90" s="4">
        <f t="shared" si="145"/>
        <v>2.7107161872401327E-10</v>
      </c>
      <c r="BP90" s="4">
        <f t="shared" si="145"/>
        <v>4.1992757484377977E-11</v>
      </c>
      <c r="BQ90" s="4">
        <f t="shared" si="145"/>
        <v>5.9978973754464229E-12</v>
      </c>
      <c r="BR90" s="4">
        <f t="shared" si="146"/>
        <v>7.8208988838487594E-13</v>
      </c>
      <c r="BS90" s="4">
        <f t="shared" si="146"/>
        <v>9.1960317157787914E-14</v>
      </c>
      <c r="BT90" s="4">
        <f t="shared" si="146"/>
        <v>9.5987246361394353E-15</v>
      </c>
      <c r="BU90" s="4">
        <f t="shared" si="64"/>
        <v>8.7121806723901556E-16</v>
      </c>
      <c r="BV90" s="4">
        <f t="shared" si="64"/>
        <v>6.6843075636981077E-17</v>
      </c>
      <c r="BW90" s="4">
        <f t="shared" si="64"/>
        <v>4.1614728698603776E-18</v>
      </c>
      <c r="BX90" s="4">
        <f t="shared" si="64"/>
        <v>1.971469184734384E-19</v>
      </c>
      <c r="BY90" s="4">
        <f t="shared" si="64"/>
        <v>6.246867986000465E-21</v>
      </c>
      <c r="BZ90" s="4">
        <f t="shared" si="64"/>
        <v>1.0587911840678754E-22</v>
      </c>
      <c r="CA90" s="4">
        <f t="shared" si="64"/>
        <v>0</v>
      </c>
      <c r="CB90" s="4">
        <f t="shared" si="113"/>
        <v>0</v>
      </c>
      <c r="CC90" s="4">
        <f t="shared" si="113"/>
        <v>0</v>
      </c>
      <c r="CD90" s="4">
        <f t="shared" si="113"/>
        <v>0</v>
      </c>
      <c r="CE90" s="4">
        <f t="shared" si="113"/>
        <v>0</v>
      </c>
      <c r="CF90" s="4">
        <f t="shared" si="113"/>
        <v>0</v>
      </c>
      <c r="CG90" s="4">
        <f t="shared" si="113"/>
        <v>0</v>
      </c>
      <c r="CH90" s="4">
        <f t="shared" si="113"/>
        <v>0</v>
      </c>
    </row>
    <row r="91" spans="1:86" x14ac:dyDescent="0.25">
      <c r="A91" s="13">
        <f t="shared" si="138"/>
        <v>9.2752196183482391E-2</v>
      </c>
      <c r="B91" s="2">
        <f t="shared" si="139"/>
        <v>0.99999999851420529</v>
      </c>
      <c r="C91" s="4">
        <f t="shared" si="140"/>
        <v>24.395604395604394</v>
      </c>
      <c r="D91" s="18">
        <v>74</v>
      </c>
      <c r="E91" s="4">
        <f t="shared" si="141"/>
        <v>5.2939559203393771E-23</v>
      </c>
      <c r="F91" s="4">
        <f t="shared" si="143"/>
        <v>3.9175273810511391E-21</v>
      </c>
      <c r="G91" s="4">
        <f t="shared" si="144"/>
        <v>1.4298974940836658E-19</v>
      </c>
      <c r="H91" s="4">
        <f t="shared" si="22"/>
        <v>3.4317539858007978E-18</v>
      </c>
      <c r="I91" s="4">
        <f t="shared" si="23"/>
        <v>6.0913633247964161E-17</v>
      </c>
      <c r="J91" s="4">
        <f t="shared" si="24"/>
        <v>8.5279086547149826E-16</v>
      </c>
      <c r="K91" s="4">
        <f t="shared" si="25"/>
        <v>9.80709495292223E-15</v>
      </c>
      <c r="L91" s="4">
        <f t="shared" si="26"/>
        <v>9.5268922399815948E-14</v>
      </c>
      <c r="M91" s="4">
        <f t="shared" si="27"/>
        <v>7.9787722509845857E-13</v>
      </c>
      <c r="N91" s="4">
        <f t="shared" si="28"/>
        <v>5.8510996507220295E-12</v>
      </c>
      <c r="O91" s="4">
        <f t="shared" si="28"/>
        <v>3.8032147729693192E-11</v>
      </c>
      <c r="P91" s="4">
        <f t="shared" si="29"/>
        <v>2.2127795042730584E-10</v>
      </c>
      <c r="Q91" s="4">
        <f t="shared" si="30"/>
        <v>1.1617092397433557E-9</v>
      </c>
      <c r="R91" s="4">
        <f t="shared" si="30"/>
        <v>5.5404594510836963E-9</v>
      </c>
      <c r="S91" s="4">
        <f t="shared" si="30"/>
        <v>2.4140573322578962E-8</v>
      </c>
      <c r="T91" s="4">
        <f t="shared" si="32"/>
        <v>9.656229329031585E-8</v>
      </c>
      <c r="U91" s="4">
        <f t="shared" si="32"/>
        <v>3.560734565080397E-7</v>
      </c>
      <c r="V91" s="4">
        <f t="shared" si="32"/>
        <v>1.2148388516156648E-6</v>
      </c>
      <c r="W91" s="4">
        <f t="shared" si="32"/>
        <v>3.8469896967829385E-6</v>
      </c>
      <c r="X91" s="4">
        <f t="shared" si="32"/>
        <v>1.1338495948412874E-5</v>
      </c>
      <c r="Y91" s="4">
        <f t="shared" si="51"/>
        <v>3.1180863858135398E-5</v>
      </c>
      <c r="Z91" s="4">
        <f t="shared" si="42"/>
        <v>8.0179364206633879E-5</v>
      </c>
      <c r="AA91" s="4">
        <f t="shared" si="42"/>
        <v>1.9315937740689072E-4</v>
      </c>
      <c r="AB91" s="5">
        <f t="shared" si="42"/>
        <v>4.3670815761557896E-4</v>
      </c>
      <c r="AC91" s="4">
        <f t="shared" si="42"/>
        <v>9.2800483493310536E-4</v>
      </c>
      <c r="AD91" s="4">
        <f t="shared" si="42"/>
        <v>1.8560096698662107E-3</v>
      </c>
      <c r="AE91" s="4">
        <f t="shared" si="74"/>
        <v>3.4978643778247817E-3</v>
      </c>
      <c r="AF91" s="4">
        <f t="shared" si="52"/>
        <v>6.2184255605773897E-3</v>
      </c>
      <c r="AG91" s="4">
        <f t="shared" si="52"/>
        <v>1.0438071476683474E-2</v>
      </c>
      <c r="AH91" s="4">
        <f t="shared" si="52"/>
        <v>1.6556940963015167E-2</v>
      </c>
      <c r="AI91" s="4">
        <f t="shared" si="52"/>
        <v>2.4835411444522754E-2</v>
      </c>
      <c r="AJ91" s="4">
        <f t="shared" si="52"/>
        <v>3.5250261405129074E-2</v>
      </c>
      <c r="AK91" s="4">
        <f t="shared" si="142"/>
        <v>4.7367538763142189E-2</v>
      </c>
      <c r="AL91" s="4">
        <f t="shared" si="57"/>
        <v>6.0285958425817326E-2</v>
      </c>
      <c r="AM91" s="4">
        <f t="shared" si="49"/>
        <v>7.269777339583855E-2</v>
      </c>
      <c r="AN91" s="4">
        <f t="shared" si="53"/>
        <v>8.3083169595244061E-2</v>
      </c>
      <c r="AO91" s="4">
        <f t="shared" si="54"/>
        <v>9.0006767061514392E-2</v>
      </c>
      <c r="AP91" s="19">
        <f t="shared" si="56"/>
        <v>9.2439382387501268E-2</v>
      </c>
      <c r="AQ91" s="4">
        <f t="shared" si="58"/>
        <v>9.0006767061514351E-2</v>
      </c>
      <c r="AR91" s="4">
        <f t="shared" si="117"/>
        <v>8.3083169595243839E-2</v>
      </c>
      <c r="AS91" s="20">
        <f t="shared" si="118"/>
        <v>7.269777339583755E-2</v>
      </c>
      <c r="AT91" s="4">
        <f>AS90*$E$6 +AT90*$E$6</f>
        <v>6.0285958425813246E-2</v>
      </c>
      <c r="AU91" s="4">
        <f>AT90*$E$6 +AU90*$E$6</f>
        <v>4.7367538763127708E-2</v>
      </c>
      <c r="AV91" s="4">
        <f t="shared" si="119"/>
        <v>3.5250261405084193E-2</v>
      </c>
      <c r="AW91" s="4">
        <f t="shared" si="120"/>
        <v>2.4835411444400372E-2</v>
      </c>
      <c r="AX91" s="4">
        <f t="shared" si="121"/>
        <v>1.6556940962719403E-2</v>
      </c>
      <c r="AY91" s="4">
        <f t="shared" si="122"/>
        <v>1.0438071476046442E-2</v>
      </c>
      <c r="AZ91" s="4">
        <f t="shared" si="123"/>
        <v>6.2184255593488256E-3</v>
      </c>
      <c r="BA91" s="4">
        <f t="shared" si="124"/>
        <v>3.4978643756952699E-3</v>
      </c>
      <c r="BB91" s="4">
        <f t="shared" si="125"/>
        <v>1.8560096665388482E-3</v>
      </c>
      <c r="BC91" s="4">
        <f t="shared" si="126"/>
        <v>9.2800483023565232E-4</v>
      </c>
      <c r="BD91" s="4">
        <f t="shared" si="127"/>
        <v>4.3670815161327793E-4</v>
      </c>
      <c r="BE91" s="4">
        <f t="shared" si="128"/>
        <v>1.9315937045685788E-4</v>
      </c>
      <c r="BF91" s="4">
        <f t="shared" si="129"/>
        <v>8.0179356909099395E-5</v>
      </c>
      <c r="BG91" s="4">
        <f t="shared" si="130"/>
        <v>3.1180856908102564E-5</v>
      </c>
      <c r="BH91" s="4">
        <f t="shared" si="131"/>
        <v>1.133848994611179E-5</v>
      </c>
      <c r="BI91" s="4">
        <f t="shared" si="132"/>
        <v>3.8469849993299177E-6</v>
      </c>
      <c r="BJ91" s="4">
        <f t="shared" si="133"/>
        <v>1.2148355242531086E-6</v>
      </c>
      <c r="BK91" s="4">
        <f t="shared" si="134"/>
        <v>3.5607132699600363E-7</v>
      </c>
      <c r="BL91" s="4">
        <f t="shared" si="135"/>
        <v>9.6561064725679656E-8</v>
      </c>
      <c r="BM91" s="4">
        <f t="shared" si="135"/>
        <v>2.4139936289063846E-8</v>
      </c>
      <c r="BN91" s="4">
        <f t="shared" si="145"/>
        <v>4.5669284575684362E-9</v>
      </c>
      <c r="BO91" s="4">
        <f t="shared" si="145"/>
        <v>8.1326179548394075E-10</v>
      </c>
      <c r="BP91" s="4">
        <f t="shared" si="145"/>
        <v>1.3553580936200663E-10</v>
      </c>
      <c r="BQ91" s="4">
        <f t="shared" si="145"/>
        <v>2.0996378742188989E-11</v>
      </c>
      <c r="BR91" s="4">
        <f t="shared" si="146"/>
        <v>2.9989486877232114E-12</v>
      </c>
      <c r="BS91" s="4">
        <f t="shared" si="146"/>
        <v>3.9104494419243797E-13</v>
      </c>
      <c r="BT91" s="4">
        <f t="shared" si="146"/>
        <v>4.5980158578893957E-14</v>
      </c>
      <c r="BU91" s="4">
        <f t="shared" si="64"/>
        <v>4.7993623180697176E-15</v>
      </c>
      <c r="BV91" s="4">
        <f t="shared" si="64"/>
        <v>4.3560903361950778E-16</v>
      </c>
      <c r="BW91" s="4">
        <f t="shared" si="64"/>
        <v>3.3421537818490539E-17</v>
      </c>
      <c r="BX91" s="4">
        <f t="shared" si="64"/>
        <v>2.0807364349301888E-18</v>
      </c>
      <c r="BY91" s="4">
        <f t="shared" si="64"/>
        <v>9.8573459236719202E-20</v>
      </c>
      <c r="BZ91" s="4">
        <f t="shared" si="64"/>
        <v>3.1234339930002325E-21</v>
      </c>
      <c r="CA91" s="4">
        <f t="shared" si="64"/>
        <v>5.2939559203393771E-23</v>
      </c>
      <c r="CB91" s="4">
        <f t="shared" ref="CB91:CH94" si="147">CA90*$E$6</f>
        <v>0</v>
      </c>
      <c r="CC91" s="4">
        <f t="shared" si="147"/>
        <v>0</v>
      </c>
      <c r="CD91" s="4">
        <f t="shared" si="147"/>
        <v>0</v>
      </c>
      <c r="CE91" s="4">
        <f t="shared" si="147"/>
        <v>0</v>
      </c>
      <c r="CF91" s="4">
        <f t="shared" si="147"/>
        <v>0</v>
      </c>
      <c r="CG91" s="4">
        <f t="shared" si="147"/>
        <v>0</v>
      </c>
      <c r="CH91" s="4">
        <f t="shared" si="147"/>
        <v>0</v>
      </c>
    </row>
    <row r="92" spans="1:86" x14ac:dyDescent="0.25">
      <c r="A92" s="13">
        <f t="shared" si="138"/>
        <v>9.2131773192356131E-2</v>
      </c>
      <c r="B92" s="2">
        <f t="shared" si="139"/>
        <v>0.99999999574412324</v>
      </c>
      <c r="C92" s="4">
        <f t="shared" si="140"/>
        <v>24.725274725274726</v>
      </c>
      <c r="D92" s="18">
        <v>75</v>
      </c>
      <c r="E92" s="4">
        <f t="shared" si="141"/>
        <v>2.6469779601696886E-23</v>
      </c>
      <c r="F92" s="4">
        <f t="shared" si="143"/>
        <v>1.9852334701272664E-21</v>
      </c>
      <c r="G92" s="4">
        <f t="shared" si="144"/>
        <v>7.3453638394708858E-20</v>
      </c>
      <c r="H92" s="4">
        <f t="shared" si="22"/>
        <v>1.7873718676045822E-18</v>
      </c>
      <c r="I92" s="4">
        <f t="shared" si="23"/>
        <v>3.217269361688248E-17</v>
      </c>
      <c r="J92" s="4">
        <f t="shared" si="24"/>
        <v>4.5685224935973121E-16</v>
      </c>
      <c r="K92" s="4">
        <f t="shared" si="25"/>
        <v>5.3299429091968641E-15</v>
      </c>
      <c r="L92" s="4">
        <f t="shared" si="26"/>
        <v>5.2538008676369089E-14</v>
      </c>
      <c r="M92" s="4">
        <f t="shared" si="27"/>
        <v>4.4657307374913726E-13</v>
      </c>
      <c r="N92" s="4">
        <f t="shared" si="28"/>
        <v>3.324488437910244E-12</v>
      </c>
      <c r="O92" s="4">
        <f t="shared" si="28"/>
        <v>2.1941623690207611E-11</v>
      </c>
      <c r="P92" s="4">
        <f t="shared" si="29"/>
        <v>1.2965504907849952E-10</v>
      </c>
      <c r="Q92" s="4">
        <f t="shared" si="30"/>
        <v>6.9149359508533076E-10</v>
      </c>
      <c r="R92" s="4">
        <f t="shared" si="30"/>
        <v>3.351084345413526E-9</v>
      </c>
      <c r="S92" s="4">
        <f t="shared" si="30"/>
        <v>1.4840516386831329E-8</v>
      </c>
      <c r="T92" s="4">
        <f t="shared" si="32"/>
        <v>6.0351433306447406E-8</v>
      </c>
      <c r="U92" s="4">
        <f t="shared" si="32"/>
        <v>2.2631787489917777E-7</v>
      </c>
      <c r="V92" s="4">
        <f t="shared" si="32"/>
        <v>7.8545615406185227E-7</v>
      </c>
      <c r="W92" s="4">
        <f t="shared" si="32"/>
        <v>2.5309142741993014E-6</v>
      </c>
      <c r="X92" s="4">
        <f t="shared" si="32"/>
        <v>7.592742822597906E-6</v>
      </c>
      <c r="Y92" s="4">
        <f t="shared" si="51"/>
        <v>2.1259679903274138E-5</v>
      </c>
      <c r="Z92" s="4">
        <f t="shared" si="42"/>
        <v>5.5680114032384638E-5</v>
      </c>
      <c r="AA92" s="4">
        <f t="shared" si="42"/>
        <v>1.3666937080676229E-4</v>
      </c>
      <c r="AB92" s="5">
        <f t="shared" si="42"/>
        <v>3.1493376751123484E-4</v>
      </c>
      <c r="AC92" s="4">
        <f t="shared" si="42"/>
        <v>6.8235649627434222E-4</v>
      </c>
      <c r="AD92" s="4">
        <f t="shared" si="42"/>
        <v>1.392007252399658E-3</v>
      </c>
      <c r="AE92" s="4">
        <f t="shared" si="74"/>
        <v>2.6769370238454962E-3</v>
      </c>
      <c r="AF92" s="4">
        <f t="shared" si="52"/>
        <v>4.8581449692010857E-3</v>
      </c>
      <c r="AG92" s="4">
        <f t="shared" si="52"/>
        <v>8.3282485186304319E-3</v>
      </c>
      <c r="AH92" s="4">
        <f t="shared" si="52"/>
        <v>1.349750621984932E-2</v>
      </c>
      <c r="AI92" s="4">
        <f t="shared" si="52"/>
        <v>2.069617620376896E-2</v>
      </c>
      <c r="AJ92" s="4">
        <f t="shared" si="52"/>
        <v>3.0042836424825914E-2</v>
      </c>
      <c r="AK92" s="4">
        <f t="shared" si="142"/>
        <v>4.1308900084135632E-2</v>
      </c>
      <c r="AL92" s="4">
        <f t="shared" si="57"/>
        <v>5.3826748594479758E-2</v>
      </c>
      <c r="AM92" s="4">
        <f t="shared" si="49"/>
        <v>6.6491865910827938E-2</v>
      </c>
      <c r="AN92" s="4">
        <f t="shared" si="53"/>
        <v>7.7890471495541305E-2</v>
      </c>
      <c r="AO92" s="4">
        <f t="shared" si="54"/>
        <v>8.6544968328379226E-2</v>
      </c>
      <c r="AP92" s="4">
        <f t="shared" si="56"/>
        <v>9.122307472450783E-2</v>
      </c>
      <c r="AQ92" s="4">
        <f t="shared" si="58"/>
        <v>9.1223074724507802E-2</v>
      </c>
      <c r="AR92" s="4">
        <f t="shared" si="117"/>
        <v>8.6544968328379102E-2</v>
      </c>
      <c r="AS92" s="20">
        <f t="shared" si="118"/>
        <v>7.7890471495540695E-2</v>
      </c>
      <c r="AT92" s="4">
        <f>AS91*$E$6 +AT91*$E$6</f>
        <v>6.6491865910825398E-2</v>
      </c>
      <c r="AU92" s="4">
        <f>AT91*$E$6 +AU91*$E$6</f>
        <v>5.382674859447048E-2</v>
      </c>
      <c r="AV92" s="4">
        <f t="shared" si="119"/>
        <v>4.1308900084105954E-2</v>
      </c>
      <c r="AW92" s="4">
        <f t="shared" si="120"/>
        <v>3.0042836424742283E-2</v>
      </c>
      <c r="AX92" s="4">
        <f t="shared" si="121"/>
        <v>2.0696176203559888E-2</v>
      </c>
      <c r="AY92" s="4">
        <f t="shared" si="122"/>
        <v>1.3497506219382923E-2</v>
      </c>
      <c r="AZ92" s="4">
        <f t="shared" si="123"/>
        <v>8.3282485176976347E-3</v>
      </c>
      <c r="BA92" s="4">
        <f t="shared" si="124"/>
        <v>4.8581449675220477E-3</v>
      </c>
      <c r="BB92" s="4">
        <f t="shared" si="125"/>
        <v>2.6769370211170589E-3</v>
      </c>
      <c r="BC92" s="4">
        <f t="shared" si="126"/>
        <v>1.3920072483872502E-3</v>
      </c>
      <c r="BD92" s="4">
        <f t="shared" si="127"/>
        <v>6.823564909244651E-4</v>
      </c>
      <c r="BE92" s="4">
        <f t="shared" si="128"/>
        <v>3.1493376103506791E-4</v>
      </c>
      <c r="BF92" s="4">
        <f t="shared" si="129"/>
        <v>1.3666936368297863E-4</v>
      </c>
      <c r="BG92" s="4">
        <f t="shared" si="130"/>
        <v>5.5680106908600979E-5</v>
      </c>
      <c r="BH92" s="4">
        <f t="shared" si="131"/>
        <v>2.1259673427107177E-5</v>
      </c>
      <c r="BI92" s="4">
        <f t="shared" si="132"/>
        <v>7.5927374727208536E-6</v>
      </c>
      <c r="BJ92" s="4">
        <f t="shared" si="133"/>
        <v>2.5309102617915129E-6</v>
      </c>
      <c r="BK92" s="4">
        <f t="shared" si="134"/>
        <v>7.8545342562455611E-7</v>
      </c>
      <c r="BL92" s="4">
        <f t="shared" si="135"/>
        <v>2.2631619586084164E-7</v>
      </c>
      <c r="BM92" s="4">
        <f t="shared" si="135"/>
        <v>6.0350500507371751E-8</v>
      </c>
      <c r="BN92" s="4">
        <f t="shared" si="145"/>
        <v>1.2069968144531923E-8</v>
      </c>
      <c r="BO92" s="4">
        <f t="shared" si="145"/>
        <v>2.2834642287842181E-9</v>
      </c>
      <c r="BP92" s="4">
        <f t="shared" si="145"/>
        <v>4.0663089774197038E-10</v>
      </c>
      <c r="BQ92" s="4">
        <f t="shared" si="145"/>
        <v>6.7767904681003317E-11</v>
      </c>
      <c r="BR92" s="4">
        <f t="shared" si="146"/>
        <v>1.0498189371094494E-11</v>
      </c>
      <c r="BS92" s="4">
        <f t="shared" si="146"/>
        <v>1.4994743438616057E-12</v>
      </c>
      <c r="BT92" s="4">
        <f t="shared" si="146"/>
        <v>1.9552247209621899E-13</v>
      </c>
      <c r="BU92" s="4">
        <f t="shared" si="64"/>
        <v>2.2990079289446978E-14</v>
      </c>
      <c r="BV92" s="4">
        <f t="shared" si="64"/>
        <v>2.3996811590348588E-15</v>
      </c>
      <c r="BW92" s="4">
        <f t="shared" si="64"/>
        <v>2.1780451680975389E-16</v>
      </c>
      <c r="BX92" s="4">
        <f t="shared" si="64"/>
        <v>1.6710768909245269E-17</v>
      </c>
      <c r="BY92" s="4">
        <f t="shared" si="64"/>
        <v>1.0403682174650944E-18</v>
      </c>
      <c r="BZ92" s="4">
        <f t="shared" si="64"/>
        <v>4.9286729618359601E-20</v>
      </c>
      <c r="CA92" s="4">
        <f t="shared" si="64"/>
        <v>1.5617169965001163E-21</v>
      </c>
      <c r="CB92" s="4">
        <f t="shared" si="147"/>
        <v>2.6469779601696886E-23</v>
      </c>
      <c r="CC92" s="4">
        <f t="shared" si="147"/>
        <v>0</v>
      </c>
      <c r="CD92" s="4">
        <f t="shared" si="147"/>
        <v>0</v>
      </c>
      <c r="CE92" s="4">
        <f t="shared" si="147"/>
        <v>0</v>
      </c>
      <c r="CF92" s="4">
        <f t="shared" si="147"/>
        <v>0</v>
      </c>
      <c r="CG92" s="4">
        <f t="shared" si="147"/>
        <v>0</v>
      </c>
      <c r="CH92" s="4">
        <f t="shared" si="147"/>
        <v>0</v>
      </c>
    </row>
    <row r="93" spans="1:86" x14ac:dyDescent="0.25">
      <c r="A93" s="13">
        <f t="shared" si="138"/>
        <v>9.1523636030290109E-2</v>
      </c>
      <c r="B93" s="2">
        <f t="shared" si="139"/>
        <v>0.99999998832409853</v>
      </c>
      <c r="C93" s="4">
        <f t="shared" si="140"/>
        <v>25.054945054945055</v>
      </c>
      <c r="D93" s="18">
        <v>76</v>
      </c>
      <c r="E93" s="4">
        <f t="shared" si="141"/>
        <v>1.3234889800848443E-23</v>
      </c>
      <c r="F93" s="4">
        <f t="shared" si="143"/>
        <v>1.0058516248644817E-21</v>
      </c>
      <c r="G93" s="4">
        <f t="shared" si="144"/>
        <v>3.7719435932418062E-20</v>
      </c>
      <c r="H93" s="4">
        <f t="shared" si="22"/>
        <v>9.3041275299964553E-19</v>
      </c>
      <c r="I93" s="4">
        <f t="shared" si="23"/>
        <v>1.6980032742243531E-17</v>
      </c>
      <c r="J93" s="4">
        <f t="shared" si="24"/>
        <v>2.4451247148830684E-16</v>
      </c>
      <c r="K93" s="4">
        <f t="shared" si="25"/>
        <v>2.8933975792782977E-15</v>
      </c>
      <c r="L93" s="4">
        <f t="shared" si="26"/>
        <v>2.8933975792782977E-14</v>
      </c>
      <c r="M93" s="4">
        <f t="shared" si="27"/>
        <v>2.4955554121275317E-13</v>
      </c>
      <c r="N93" s="4">
        <f t="shared" si="28"/>
        <v>1.8855307558296906E-12</v>
      </c>
      <c r="O93" s="4">
        <f t="shared" si="28"/>
        <v>1.2633056064058927E-11</v>
      </c>
      <c r="P93" s="4">
        <f t="shared" si="29"/>
        <v>7.5798336384353564E-11</v>
      </c>
      <c r="Q93" s="4">
        <f t="shared" si="30"/>
        <v>4.1057432208191514E-10</v>
      </c>
      <c r="R93" s="4">
        <f t="shared" si="30"/>
        <v>2.0212889702494284E-9</v>
      </c>
      <c r="S93" s="4">
        <f t="shared" si="30"/>
        <v>9.0958003661224277E-9</v>
      </c>
      <c r="T93" s="4">
        <f t="shared" si="32"/>
        <v>3.7595974846639368E-8</v>
      </c>
      <c r="U93" s="4">
        <f t="shared" si="32"/>
        <v>1.4333465410281259E-7</v>
      </c>
      <c r="V93" s="4">
        <f t="shared" si="32"/>
        <v>5.0588701448051502E-7</v>
      </c>
      <c r="W93" s="4">
        <f t="shared" si="32"/>
        <v>1.6581852141305769E-6</v>
      </c>
      <c r="X93" s="4">
        <f t="shared" si="32"/>
        <v>5.0618285483986037E-6</v>
      </c>
      <c r="Y93" s="4">
        <f t="shared" si="51"/>
        <v>1.4426211362936021E-5</v>
      </c>
      <c r="Z93" s="4">
        <f t="shared" si="42"/>
        <v>3.8469896967829385E-5</v>
      </c>
      <c r="AA93" s="4">
        <f t="shared" si="42"/>
        <v>9.6174742419573468E-5</v>
      </c>
      <c r="AB93" s="5">
        <f t="shared" si="42"/>
        <v>2.2580156915899855E-4</v>
      </c>
      <c r="AC93" s="4">
        <f t="shared" si="42"/>
        <v>4.986451318927885E-4</v>
      </c>
      <c r="AD93" s="4">
        <f t="shared" si="42"/>
        <v>1.0371818743370002E-3</v>
      </c>
      <c r="AE93" s="4">
        <f t="shared" si="74"/>
        <v>2.034472138122577E-3</v>
      </c>
      <c r="AF93" s="4">
        <f t="shared" si="52"/>
        <v>3.7675409965232907E-3</v>
      </c>
      <c r="AG93" s="4">
        <f t="shared" si="52"/>
        <v>6.5931967439157588E-3</v>
      </c>
      <c r="AH93" s="4">
        <f t="shared" si="52"/>
        <v>1.0912877369239876E-2</v>
      </c>
      <c r="AI93" s="4">
        <f t="shared" si="52"/>
        <v>1.7096841211809141E-2</v>
      </c>
      <c r="AJ93" s="4">
        <f t="shared" si="52"/>
        <v>2.5369506314297435E-2</v>
      </c>
      <c r="AK93" s="4">
        <f t="shared" si="142"/>
        <v>3.5675868254480769E-2</v>
      </c>
      <c r="AL93" s="4">
        <f t="shared" si="57"/>
        <v>4.7567824339307695E-2</v>
      </c>
      <c r="AM93" s="4">
        <f t="shared" si="49"/>
        <v>6.0159307252653851E-2</v>
      </c>
      <c r="AN93" s="4">
        <f t="shared" si="53"/>
        <v>7.2191168703184622E-2</v>
      </c>
      <c r="AO93" s="4">
        <f t="shared" si="54"/>
        <v>8.2217719911960266E-2</v>
      </c>
      <c r="AP93" s="4">
        <f t="shared" si="56"/>
        <v>8.8884021526443535E-2</v>
      </c>
      <c r="AQ93" s="19">
        <f t="shared" si="58"/>
        <v>9.1223074724507816E-2</v>
      </c>
      <c r="AR93" s="4">
        <f t="shared" si="117"/>
        <v>8.8884021526443452E-2</v>
      </c>
      <c r="AS93" s="20">
        <f t="shared" si="118"/>
        <v>8.2217719911959891E-2</v>
      </c>
      <c r="AT93" s="4">
        <f>AS92*$E$6 +AT92*$E$6</f>
        <v>7.219116870318304E-2</v>
      </c>
      <c r="AU93" s="4">
        <f>AT92*$E$6 +AU92*$E$6</f>
        <v>6.0159307252647939E-2</v>
      </c>
      <c r="AV93" s="4">
        <f t="shared" si="119"/>
        <v>4.7567824339288217E-2</v>
      </c>
      <c r="AW93" s="4">
        <f t="shared" si="120"/>
        <v>3.567586825442412E-2</v>
      </c>
      <c r="AX93" s="4">
        <f t="shared" si="121"/>
        <v>2.5369506314151087E-2</v>
      </c>
      <c r="AY93" s="4">
        <f t="shared" si="122"/>
        <v>1.7096841211471404E-2</v>
      </c>
      <c r="AZ93" s="4">
        <f t="shared" si="123"/>
        <v>1.091287736854028E-2</v>
      </c>
      <c r="BA93" s="4">
        <f t="shared" si="124"/>
        <v>6.5931967426098408E-3</v>
      </c>
      <c r="BB93" s="4">
        <f t="shared" si="125"/>
        <v>3.7675409943195536E-3</v>
      </c>
      <c r="BC93" s="4">
        <f t="shared" si="126"/>
        <v>2.0344721347521546E-3</v>
      </c>
      <c r="BD93" s="4">
        <f t="shared" si="127"/>
        <v>1.0371818696558576E-3</v>
      </c>
      <c r="BE93" s="4">
        <f t="shared" si="128"/>
        <v>4.9864512597976648E-4</v>
      </c>
      <c r="BF93" s="4">
        <f t="shared" si="129"/>
        <v>2.2580156235902326E-4</v>
      </c>
      <c r="BG93" s="4">
        <f t="shared" si="130"/>
        <v>9.6174735295789809E-5</v>
      </c>
      <c r="BH93" s="4">
        <f t="shared" si="131"/>
        <v>3.8469890167854075E-5</v>
      </c>
      <c r="BI93" s="4">
        <f t="shared" si="132"/>
        <v>1.4426205449914016E-5</v>
      </c>
      <c r="BJ93" s="4">
        <f t="shared" si="133"/>
        <v>5.0618238672561833E-6</v>
      </c>
      <c r="BK93" s="4">
        <f t="shared" si="134"/>
        <v>1.6581818437080346E-6</v>
      </c>
      <c r="BL93" s="4">
        <f t="shared" si="135"/>
        <v>5.0588481074269888E-7</v>
      </c>
      <c r="BM93" s="4">
        <f t="shared" si="135"/>
        <v>1.4333334818410671E-7</v>
      </c>
      <c r="BN93" s="4">
        <f t="shared" si="145"/>
        <v>3.0175250253685876E-8</v>
      </c>
      <c r="BO93" s="4">
        <f t="shared" si="145"/>
        <v>6.0349840722659615E-9</v>
      </c>
      <c r="BP93" s="4">
        <f t="shared" si="145"/>
        <v>1.1417321143921091E-9</v>
      </c>
      <c r="BQ93" s="4">
        <f t="shared" si="145"/>
        <v>2.0331544887098519E-10</v>
      </c>
      <c r="BR93" s="4">
        <f t="shared" si="146"/>
        <v>3.3883952340501658E-11</v>
      </c>
      <c r="BS93" s="4">
        <f t="shared" si="146"/>
        <v>5.2490946855472472E-12</v>
      </c>
      <c r="BT93" s="4">
        <f t="shared" si="146"/>
        <v>7.4973717193080286E-13</v>
      </c>
      <c r="BU93" s="4">
        <f t="shared" si="64"/>
        <v>9.7761236048109493E-14</v>
      </c>
      <c r="BV93" s="4">
        <f t="shared" si="64"/>
        <v>1.1495039644723489E-14</v>
      </c>
      <c r="BW93" s="4">
        <f t="shared" si="64"/>
        <v>1.1998405795174294E-15</v>
      </c>
      <c r="BX93" s="4">
        <f t="shared" si="64"/>
        <v>1.0890225840487695E-16</v>
      </c>
      <c r="BY93" s="4">
        <f t="shared" si="64"/>
        <v>8.3553844546226347E-18</v>
      </c>
      <c r="BZ93" s="4">
        <f t="shared" si="64"/>
        <v>5.201841087325472E-19</v>
      </c>
      <c r="CA93" s="4">
        <f t="shared" si="64"/>
        <v>2.46433648091798E-20</v>
      </c>
      <c r="CB93" s="4">
        <f t="shared" si="147"/>
        <v>7.8085849825005813E-22</v>
      </c>
      <c r="CC93" s="4">
        <f t="shared" si="147"/>
        <v>1.3234889800848443E-23</v>
      </c>
      <c r="CD93" s="4">
        <f t="shared" si="147"/>
        <v>0</v>
      </c>
      <c r="CE93" s="4">
        <f t="shared" si="147"/>
        <v>0</v>
      </c>
      <c r="CF93" s="4">
        <f t="shared" si="147"/>
        <v>0</v>
      </c>
      <c r="CG93" s="4">
        <f t="shared" si="147"/>
        <v>0</v>
      </c>
      <c r="CH93" s="4">
        <f t="shared" si="147"/>
        <v>0</v>
      </c>
    </row>
    <row r="94" spans="1:86" x14ac:dyDescent="0.25">
      <c r="A94" s="13">
        <f t="shared" si="138"/>
        <v>9.0927384497339586E-2</v>
      </c>
      <c r="B94" s="2">
        <f t="shared" si="139"/>
        <v>0.99999996952646053</v>
      </c>
      <c r="C94" s="4">
        <f t="shared" si="140"/>
        <v>25.384615384615383</v>
      </c>
      <c r="D94" s="18">
        <v>77</v>
      </c>
      <c r="E94" s="4">
        <f t="shared" si="141"/>
        <v>6.6174449004242214E-24</v>
      </c>
      <c r="F94" s="4">
        <f t="shared" si="143"/>
        <v>5.0954325733266505E-22</v>
      </c>
      <c r="G94" s="4">
        <f t="shared" si="144"/>
        <v>1.9362643778641272E-20</v>
      </c>
      <c r="H94" s="4">
        <f t="shared" si="22"/>
        <v>4.840660944660318E-19</v>
      </c>
      <c r="I94" s="4">
        <f t="shared" si="23"/>
        <v>8.9552227476215882E-18</v>
      </c>
      <c r="J94" s="4">
        <f t="shared" si="24"/>
        <v>1.3074625211527519E-16</v>
      </c>
      <c r="K94" s="4">
        <f t="shared" si="25"/>
        <v>1.5689550253833023E-15</v>
      </c>
      <c r="L94" s="4">
        <f t="shared" si="26"/>
        <v>1.5913686686030637E-14</v>
      </c>
      <c r="M94" s="4">
        <f t="shared" si="27"/>
        <v>1.3924475850276808E-13</v>
      </c>
      <c r="N94" s="4">
        <f t="shared" si="28"/>
        <v>1.0675431485212219E-12</v>
      </c>
      <c r="O94" s="4">
        <f t="shared" si="28"/>
        <v>7.259293409944309E-12</v>
      </c>
      <c r="P94" s="4">
        <f t="shared" si="29"/>
        <v>4.4215696224206246E-11</v>
      </c>
      <c r="Q94" s="4">
        <f t="shared" si="30"/>
        <v>2.4318632923313435E-10</v>
      </c>
      <c r="R94" s="4">
        <f t="shared" si="30"/>
        <v>1.2159316461656718E-9</v>
      </c>
      <c r="S94" s="4">
        <f t="shared" si="30"/>
        <v>5.558544668185928E-9</v>
      </c>
      <c r="T94" s="4">
        <f t="shared" si="32"/>
        <v>2.3345887606380898E-8</v>
      </c>
      <c r="U94" s="4">
        <f t="shared" si="32"/>
        <v>9.0465314474725979E-8</v>
      </c>
      <c r="V94" s="4">
        <f t="shared" si="32"/>
        <v>3.2461083429166378E-7</v>
      </c>
      <c r="W94" s="4">
        <f t="shared" si="32"/>
        <v>1.0820361143055459E-6</v>
      </c>
      <c r="X94" s="4">
        <f t="shared" si="32"/>
        <v>3.3600068812645901E-6</v>
      </c>
      <c r="Y94" s="4">
        <f t="shared" si="51"/>
        <v>9.7440199556673119E-6</v>
      </c>
      <c r="Z94" s="4">
        <f t="shared" si="42"/>
        <v>2.6448054165382704E-5</v>
      </c>
      <c r="AA94" s="4">
        <f t="shared" si="42"/>
        <v>6.732231969370142E-5</v>
      </c>
      <c r="AB94" s="5">
        <f t="shared" si="42"/>
        <v>1.6098815578928602E-4</v>
      </c>
      <c r="AC94" s="4">
        <f t="shared" si="42"/>
        <v>3.6222335052589353E-4</v>
      </c>
      <c r="AD94" s="4">
        <f t="shared" si="42"/>
        <v>7.6791350311489442E-4</v>
      </c>
      <c r="AE94" s="4">
        <f t="shared" si="74"/>
        <v>1.5358270062297886E-3</v>
      </c>
      <c r="AF94" s="4">
        <f t="shared" si="52"/>
        <v>2.9010065673229337E-3</v>
      </c>
      <c r="AG94" s="4">
        <f t="shared" si="52"/>
        <v>5.1803688702195243E-3</v>
      </c>
      <c r="AH94" s="4">
        <f t="shared" si="52"/>
        <v>8.7530370565778171E-3</v>
      </c>
      <c r="AI94" s="4">
        <f t="shared" si="52"/>
        <v>1.4004859290524509E-2</v>
      </c>
      <c r="AJ94" s="4">
        <f t="shared" si="52"/>
        <v>2.1233173763053288E-2</v>
      </c>
      <c r="AK94" s="4">
        <f t="shared" si="142"/>
        <v>3.0522687284389102E-2</v>
      </c>
      <c r="AL94" s="4">
        <f t="shared" si="57"/>
        <v>4.1621846296894235E-2</v>
      </c>
      <c r="AM94" s="4">
        <f t="shared" si="49"/>
        <v>5.386356579598077E-2</v>
      </c>
      <c r="AN94" s="4">
        <f t="shared" si="53"/>
        <v>6.6175237977919243E-2</v>
      </c>
      <c r="AO94" s="4">
        <f t="shared" si="54"/>
        <v>7.7204444307572451E-2</v>
      </c>
      <c r="AP94" s="4">
        <f t="shared" si="56"/>
        <v>8.5550870719201894E-2</v>
      </c>
      <c r="AQ94" s="4">
        <f t="shared" si="58"/>
        <v>9.0053548125475669E-2</v>
      </c>
      <c r="AR94" s="4">
        <f t="shared" si="117"/>
        <v>9.0053548125475641E-2</v>
      </c>
      <c r="AS94" s="20">
        <f t="shared" si="118"/>
        <v>8.5550870719201672E-2</v>
      </c>
      <c r="AT94" s="4">
        <f>AS93*$E$6 +AT93*$E$6</f>
        <v>7.7204444307571465E-2</v>
      </c>
      <c r="AU94" s="4">
        <f>AT93*$E$6 +AU93*$E$6</f>
        <v>6.6175237977915496E-2</v>
      </c>
      <c r="AV94" s="4">
        <f t="shared" si="119"/>
        <v>5.3863565795968078E-2</v>
      </c>
      <c r="AW94" s="4">
        <f t="shared" si="120"/>
        <v>4.1621846296856169E-2</v>
      </c>
      <c r="AX94" s="4">
        <f t="shared" si="121"/>
        <v>3.0522687284287604E-2</v>
      </c>
      <c r="AY94" s="4">
        <f t="shared" si="122"/>
        <v>2.1233173762811246E-2</v>
      </c>
      <c r="AZ94" s="4">
        <f t="shared" si="123"/>
        <v>1.4004859290005842E-2</v>
      </c>
      <c r="BA94" s="4">
        <f t="shared" si="124"/>
        <v>8.7530370555750601E-3</v>
      </c>
      <c r="BB94" s="4">
        <f t="shared" si="125"/>
        <v>5.1803688684646972E-3</v>
      </c>
      <c r="BC94" s="4">
        <f t="shared" si="126"/>
        <v>2.9010065645358541E-3</v>
      </c>
      <c r="BD94" s="4">
        <f t="shared" si="127"/>
        <v>1.5358270022040061E-3</v>
      </c>
      <c r="BE94" s="4">
        <f t="shared" si="128"/>
        <v>7.6791349781781199E-4</v>
      </c>
      <c r="BF94" s="4">
        <f t="shared" si="129"/>
        <v>3.6222334416939487E-4</v>
      </c>
      <c r="BG94" s="4">
        <f t="shared" si="130"/>
        <v>1.6098814882740655E-4</v>
      </c>
      <c r="BH94" s="4">
        <f t="shared" si="131"/>
        <v>6.7322312731821942E-5</v>
      </c>
      <c r="BI94" s="4">
        <f t="shared" si="132"/>
        <v>2.6448047808884044E-5</v>
      </c>
      <c r="BJ94" s="4">
        <f t="shared" si="133"/>
        <v>9.7440146585850997E-6</v>
      </c>
      <c r="BK94" s="4">
        <f t="shared" si="134"/>
        <v>3.360002855482109E-6</v>
      </c>
      <c r="BL94" s="4">
        <f t="shared" si="135"/>
        <v>1.0820333272253667E-6</v>
      </c>
      <c r="BM94" s="4">
        <f t="shared" si="135"/>
        <v>3.2460907946340277E-7</v>
      </c>
      <c r="BN94" s="4">
        <f t="shared" si="145"/>
        <v>7.1666674092053355E-8</v>
      </c>
      <c r="BO94" s="4">
        <f t="shared" si="145"/>
        <v>1.5087625126842938E-8</v>
      </c>
      <c r="BP94" s="4">
        <f t="shared" si="145"/>
        <v>3.0174920361329808E-9</v>
      </c>
      <c r="BQ94" s="4">
        <f t="shared" si="145"/>
        <v>5.7086605719605453E-10</v>
      </c>
      <c r="BR94" s="4">
        <f t="shared" si="146"/>
        <v>1.0165772443549259E-10</v>
      </c>
      <c r="BS94" s="4">
        <f t="shared" si="146"/>
        <v>1.6941976170250829E-11</v>
      </c>
      <c r="BT94" s="4">
        <f t="shared" si="146"/>
        <v>2.6245473427736236E-12</v>
      </c>
      <c r="BU94" s="4">
        <f t="shared" si="64"/>
        <v>3.7486858596540143E-13</v>
      </c>
      <c r="BV94" s="4">
        <f t="shared" si="64"/>
        <v>4.8880618024054746E-14</v>
      </c>
      <c r="BW94" s="4">
        <f t="shared" si="64"/>
        <v>5.7475198223617446E-15</v>
      </c>
      <c r="BX94" s="4">
        <f t="shared" si="64"/>
        <v>5.9992028975871471E-16</v>
      </c>
      <c r="BY94" s="4">
        <f t="shared" si="64"/>
        <v>5.4451129202438473E-17</v>
      </c>
      <c r="BZ94" s="4">
        <f t="shared" si="64"/>
        <v>4.1776922273113173E-18</v>
      </c>
      <c r="CA94" s="4">
        <f t="shared" si="64"/>
        <v>2.600920543662736E-19</v>
      </c>
      <c r="CB94" s="4">
        <f t="shared" si="147"/>
        <v>1.23216824045899E-20</v>
      </c>
      <c r="CC94" s="4">
        <f t="shared" si="147"/>
        <v>3.9042924912502906E-22</v>
      </c>
      <c r="CD94" s="4">
        <f t="shared" si="147"/>
        <v>6.6174449004242214E-24</v>
      </c>
      <c r="CE94" s="4">
        <f t="shared" si="147"/>
        <v>0</v>
      </c>
      <c r="CF94" s="4">
        <f t="shared" si="147"/>
        <v>0</v>
      </c>
      <c r="CG94" s="4">
        <f t="shared" si="147"/>
        <v>0</v>
      </c>
      <c r="CH94" s="4">
        <f t="shared" si="147"/>
        <v>0</v>
      </c>
    </row>
    <row r="95" spans="1:86" s="5" customFormat="1" x14ac:dyDescent="0.25">
      <c r="A95" s="13">
        <f t="shared" si="138"/>
        <v>9.0342636409563179E-2</v>
      </c>
      <c r="B95" s="3">
        <f t="shared" si="139"/>
        <v>0.99999992429430473</v>
      </c>
      <c r="C95" s="5">
        <f t="shared" si="140"/>
        <v>25.714285714285715</v>
      </c>
      <c r="D95" s="18">
        <v>78</v>
      </c>
      <c r="E95" s="5">
        <f t="shared" si="141"/>
        <v>3.3087224502121107E-24</v>
      </c>
      <c r="F95" s="5">
        <f t="shared" si="143"/>
        <v>2.5808035111654463E-22</v>
      </c>
      <c r="G95" s="5">
        <f t="shared" si="144"/>
        <v>9.9360935179869684E-21</v>
      </c>
      <c r="H95" s="5">
        <f t="shared" si="22"/>
        <v>2.5171436912233653E-19</v>
      </c>
      <c r="I95" s="5">
        <f t="shared" si="23"/>
        <v>4.71964442104381E-18</v>
      </c>
      <c r="J95" s="5">
        <f t="shared" si="24"/>
        <v>6.9850737431448388E-17</v>
      </c>
      <c r="K95" s="5">
        <f t="shared" si="25"/>
        <v>8.4985063874928872E-16</v>
      </c>
      <c r="L95" s="5">
        <f t="shared" si="26"/>
        <v>8.7413208557069697E-15</v>
      </c>
      <c r="M95" s="5">
        <f t="shared" si="27"/>
        <v>7.7579222594399356E-14</v>
      </c>
      <c r="N95" s="5">
        <f t="shared" si="28"/>
        <v>6.0339395351199499E-13</v>
      </c>
      <c r="O95" s="5">
        <f t="shared" si="28"/>
        <v>4.1634182792327654E-12</v>
      </c>
      <c r="P95" s="5">
        <f t="shared" si="29"/>
        <v>2.5737494817075277E-11</v>
      </c>
      <c r="Q95" s="5">
        <f t="shared" si="30"/>
        <v>1.437010127286703E-10</v>
      </c>
      <c r="R95" s="5">
        <f t="shared" si="30"/>
        <v>7.2955898769940305E-10</v>
      </c>
      <c r="S95" s="5">
        <f t="shared" si="30"/>
        <v>3.3872381571757999E-9</v>
      </c>
      <c r="T95" s="5">
        <f t="shared" si="32"/>
        <v>1.4452216137283413E-8</v>
      </c>
      <c r="U95" s="5">
        <f t="shared" si="32"/>
        <v>5.6905601040553438E-8</v>
      </c>
      <c r="V95" s="5">
        <f t="shared" si="32"/>
        <v>2.0753807438319487E-7</v>
      </c>
      <c r="W95" s="5">
        <f t="shared" si="32"/>
        <v>7.0332347429860487E-7</v>
      </c>
      <c r="X95" s="5">
        <f t="shared" si="32"/>
        <v>2.2210214977850682E-6</v>
      </c>
      <c r="Y95" s="5">
        <f t="shared" si="51"/>
        <v>6.5520134184659514E-6</v>
      </c>
      <c r="Z95" s="5">
        <f t="shared" si="42"/>
        <v>1.8096037060525009E-5</v>
      </c>
      <c r="AA95" s="5">
        <f t="shared" si="42"/>
        <v>4.6885186929542059E-5</v>
      </c>
      <c r="AB95" s="5">
        <f t="shared" si="42"/>
        <v>1.1415523774149372E-4</v>
      </c>
      <c r="AC95" s="5">
        <f t="shared" si="42"/>
        <v>2.6160575315758977E-4</v>
      </c>
      <c r="AD95" s="5">
        <f t="shared" si="42"/>
        <v>5.6506842682039397E-4</v>
      </c>
      <c r="AE95" s="5">
        <f t="shared" si="74"/>
        <v>1.1518702546723415E-3</v>
      </c>
      <c r="AF95" s="5">
        <f t="shared" si="52"/>
        <v>2.218416786776361E-3</v>
      </c>
      <c r="AG95" s="5">
        <f t="shared" si="52"/>
        <v>4.0406877187712294E-3</v>
      </c>
      <c r="AH95" s="5">
        <f t="shared" si="52"/>
        <v>6.9667029633986707E-3</v>
      </c>
      <c r="AI95" s="5">
        <f t="shared" si="52"/>
        <v>1.1378948173551163E-2</v>
      </c>
      <c r="AJ95" s="5">
        <f t="shared" si="52"/>
        <v>1.7619016526788898E-2</v>
      </c>
      <c r="AK95" s="5">
        <f t="shared" si="142"/>
        <v>2.5877930523721195E-2</v>
      </c>
      <c r="AL95" s="5">
        <f t="shared" si="57"/>
        <v>3.6072266790641669E-2</v>
      </c>
      <c r="AM95" s="5">
        <f t="shared" si="49"/>
        <v>4.7742706046437502E-2</v>
      </c>
      <c r="AN95" s="5">
        <f t="shared" si="53"/>
        <v>6.0019401886950006E-2</v>
      </c>
      <c r="AO95" s="5">
        <f t="shared" si="54"/>
        <v>7.1689841142745847E-2</v>
      </c>
      <c r="AP95" s="5">
        <f t="shared" si="56"/>
        <v>8.1377657513387172E-2</v>
      </c>
      <c r="AQ95" s="5">
        <f t="shared" si="58"/>
        <v>8.7802209422338781E-2</v>
      </c>
      <c r="AR95" s="19">
        <f t="shared" si="117"/>
        <v>9.0053548125475655E-2</v>
      </c>
      <c r="AS95" s="20">
        <f t="shared" si="118"/>
        <v>8.7802209422338656E-2</v>
      </c>
      <c r="AT95" s="5">
        <f>AS94*$E$6 +AT94*$E$6</f>
        <v>8.1377657513386575E-2</v>
      </c>
      <c r="AU95" s="5">
        <f>AT94*$E$6 +AU94*$E$6</f>
        <v>7.1689841142743488E-2</v>
      </c>
      <c r="AV95" s="5">
        <f t="shared" si="119"/>
        <v>6.0019401886941784E-2</v>
      </c>
      <c r="AW95" s="5">
        <f t="shared" si="120"/>
        <v>4.774270604641212E-2</v>
      </c>
      <c r="AX95" s="5">
        <f t="shared" si="121"/>
        <v>3.6072266790571884E-2</v>
      </c>
      <c r="AY95" s="5">
        <f t="shared" si="122"/>
        <v>2.5877930523549426E-2</v>
      </c>
      <c r="AZ95" s="5">
        <f t="shared" si="123"/>
        <v>1.7619016526408543E-2</v>
      </c>
      <c r="BA95" s="5">
        <f t="shared" si="124"/>
        <v>1.1378948172790452E-2</v>
      </c>
      <c r="BB95" s="5">
        <f t="shared" si="125"/>
        <v>6.9667029620198787E-3</v>
      </c>
      <c r="BC95" s="5">
        <f t="shared" si="126"/>
        <v>4.0406877165002752E-3</v>
      </c>
      <c r="BD95" s="5">
        <f t="shared" si="127"/>
        <v>2.2184167833699301E-3</v>
      </c>
      <c r="BE95" s="5">
        <f t="shared" si="128"/>
        <v>1.151870250010909E-3</v>
      </c>
      <c r="BF95" s="5">
        <f t="shared" si="129"/>
        <v>5.6506842099360343E-4</v>
      </c>
      <c r="BG95" s="5">
        <f t="shared" si="130"/>
        <v>2.6160574649840068E-4</v>
      </c>
      <c r="BH95" s="5">
        <f t="shared" si="131"/>
        <v>1.1415523077961424E-4</v>
      </c>
      <c r="BI95" s="5">
        <f t="shared" si="132"/>
        <v>4.6885180270352989E-5</v>
      </c>
      <c r="BJ95" s="5">
        <f t="shared" si="133"/>
        <v>1.809603123373457E-5</v>
      </c>
      <c r="BK95" s="5">
        <f t="shared" si="134"/>
        <v>6.5520087570336039E-6</v>
      </c>
      <c r="BL95" s="5">
        <f t="shared" si="135"/>
        <v>2.221018091353738E-6</v>
      </c>
      <c r="BM95" s="5">
        <f t="shared" si="135"/>
        <v>7.033212033443848E-7</v>
      </c>
      <c r="BN95" s="5">
        <f t="shared" si="145"/>
        <v>1.6230453973170138E-7</v>
      </c>
      <c r="BO95" s="5">
        <f t="shared" si="145"/>
        <v>3.5833337046026677E-8</v>
      </c>
      <c r="BP95" s="5">
        <f t="shared" si="145"/>
        <v>7.5438125634214689E-9</v>
      </c>
      <c r="BQ95" s="5">
        <f t="shared" si="145"/>
        <v>1.5087460180664904E-9</v>
      </c>
      <c r="BR95" s="5">
        <f t="shared" si="146"/>
        <v>2.8543302859802727E-10</v>
      </c>
      <c r="BS95" s="5">
        <f t="shared" si="146"/>
        <v>5.0828862217746297E-11</v>
      </c>
      <c r="BT95" s="5">
        <f t="shared" si="146"/>
        <v>8.4709880851254146E-12</v>
      </c>
      <c r="BU95" s="5">
        <f t="shared" si="64"/>
        <v>1.3122736713868118E-12</v>
      </c>
      <c r="BV95" s="5">
        <f t="shared" si="64"/>
        <v>1.8743429298270072E-13</v>
      </c>
      <c r="BW95" s="5">
        <f t="shared" si="64"/>
        <v>2.4440309012027373E-14</v>
      </c>
      <c r="BX95" s="5">
        <f t="shared" ref="BX95:CH95" si="148">BW94*$E$6</f>
        <v>2.8737599111808723E-15</v>
      </c>
      <c r="BY95" s="5">
        <f t="shared" si="148"/>
        <v>2.9996014487935735E-16</v>
      </c>
      <c r="BZ95" s="5">
        <f t="shared" si="148"/>
        <v>2.7225564601219236E-17</v>
      </c>
      <c r="CA95" s="5">
        <f t="shared" si="148"/>
        <v>2.0888461136556587E-18</v>
      </c>
      <c r="CB95" s="5">
        <f t="shared" si="148"/>
        <v>1.300460271831368E-19</v>
      </c>
      <c r="CC95" s="5">
        <f t="shared" si="148"/>
        <v>6.1608412022949501E-21</v>
      </c>
      <c r="CD95" s="5">
        <f t="shared" si="148"/>
        <v>1.9521462456251453E-22</v>
      </c>
      <c r="CE95" s="5">
        <f t="shared" si="148"/>
        <v>3.3087224502121107E-24</v>
      </c>
      <c r="CF95" s="5">
        <f t="shared" si="148"/>
        <v>0</v>
      </c>
      <c r="CG95" s="5">
        <f t="shared" si="148"/>
        <v>0</v>
      </c>
      <c r="CH95" s="5">
        <f t="shared" si="148"/>
        <v>0</v>
      </c>
    </row>
    <row r="96" spans="1:86" s="5" customFormat="1" x14ac:dyDescent="0.25">
      <c r="A96" s="13">
        <f t="shared" si="138"/>
        <v>8.9769026569497826E-2</v>
      </c>
      <c r="B96" s="3">
        <f t="shared" si="139"/>
        <v>0.99999992429430462</v>
      </c>
      <c r="C96" s="5">
        <f t="shared" si="140"/>
        <v>26.043956043956044</v>
      </c>
      <c r="D96" s="18">
        <v>79</v>
      </c>
      <c r="E96" s="5">
        <f t="shared" si="141"/>
        <v>1.6543612251060553E-24</v>
      </c>
      <c r="F96" s="5">
        <f t="shared" si="143"/>
        <v>1.3069453678337837E-22</v>
      </c>
      <c r="G96" s="5">
        <f t="shared" si="144"/>
        <v>5.0970869345517565E-21</v>
      </c>
      <c r="H96" s="5">
        <f t="shared" si="22"/>
        <v>1.3082523132016175E-19</v>
      </c>
      <c r="I96" s="5">
        <f t="shared" si="23"/>
        <v>2.4856793950830733E-18</v>
      </c>
      <c r="J96" s="5">
        <f t="shared" si="24"/>
        <v>3.7285190926246099E-17</v>
      </c>
      <c r="K96" s="5">
        <f t="shared" si="25"/>
        <v>4.5985068809036855E-16</v>
      </c>
      <c r="L96" s="5">
        <f t="shared" si="26"/>
        <v>4.7955857472281292E-15</v>
      </c>
      <c r="M96" s="5">
        <f t="shared" si="27"/>
        <v>4.3160271725053163E-14</v>
      </c>
      <c r="N96" s="5">
        <f t="shared" si="28"/>
        <v>3.4048658805319717E-13</v>
      </c>
      <c r="O96" s="5">
        <f t="shared" si="28"/>
        <v>2.3834061163723802E-12</v>
      </c>
      <c r="P96" s="5">
        <f t="shared" si="29"/>
        <v>1.4950456548154021E-11</v>
      </c>
      <c r="Q96" s="5">
        <f t="shared" si="30"/>
        <v>8.4719253772872788E-11</v>
      </c>
      <c r="R96" s="5">
        <f t="shared" si="30"/>
        <v>4.3663000021403668E-10</v>
      </c>
      <c r="S96" s="5">
        <f t="shared" si="30"/>
        <v>2.0583985724376015E-9</v>
      </c>
      <c r="T96" s="5">
        <f t="shared" si="32"/>
        <v>8.9197271472296064E-9</v>
      </c>
      <c r="U96" s="5">
        <f t="shared" si="32"/>
        <v>3.5678908588918425E-8</v>
      </c>
      <c r="V96" s="5">
        <f t="shared" si="32"/>
        <v>1.3222183771187415E-7</v>
      </c>
      <c r="W96" s="5">
        <f t="shared" si="32"/>
        <v>4.554307743408999E-7</v>
      </c>
      <c r="X96" s="5">
        <f t="shared" si="32"/>
        <v>1.4621724860418365E-6</v>
      </c>
      <c r="Y96" s="5">
        <f t="shared" si="51"/>
        <v>4.3865174581255098E-6</v>
      </c>
      <c r="Z96" s="5">
        <f t="shared" si="42"/>
        <v>1.232402523949548E-5</v>
      </c>
      <c r="AA96" s="5">
        <f t="shared" si="42"/>
        <v>3.249061199503353E-5</v>
      </c>
      <c r="AB96" s="5">
        <f t="shared" si="42"/>
        <v>8.0520212335517897E-5</v>
      </c>
      <c r="AC96" s="5">
        <f t="shared" si="42"/>
        <v>1.8788049544954174E-4</v>
      </c>
      <c r="AD96" s="5">
        <f t="shared" si="42"/>
        <v>4.133370899889919E-4</v>
      </c>
      <c r="AE96" s="5">
        <f t="shared" si="74"/>
        <v>8.584693407463677E-4</v>
      </c>
      <c r="AF96" s="5">
        <f t="shared" si="52"/>
        <v>1.6851435207243513E-3</v>
      </c>
      <c r="AG96" s="5">
        <f t="shared" si="52"/>
        <v>3.1295522527737952E-3</v>
      </c>
      <c r="AH96" s="5">
        <f t="shared" si="52"/>
        <v>5.5036953410849496E-3</v>
      </c>
      <c r="AI96" s="5">
        <f t="shared" si="52"/>
        <v>9.1728255684749172E-3</v>
      </c>
      <c r="AJ96" s="5">
        <f t="shared" si="52"/>
        <v>1.4498982350170031E-2</v>
      </c>
      <c r="AK96" s="5">
        <f t="shared" si="142"/>
        <v>2.1748473525255045E-2</v>
      </c>
      <c r="AL96" s="5">
        <f t="shared" si="57"/>
        <v>3.0975098657181434E-2</v>
      </c>
      <c r="AM96" s="5">
        <f t="shared" si="49"/>
        <v>4.1907486418539586E-2</v>
      </c>
      <c r="AN96" s="5">
        <f t="shared" si="53"/>
        <v>5.3881053966693751E-2</v>
      </c>
      <c r="AO96" s="5">
        <f t="shared" si="54"/>
        <v>6.585462151484793E-2</v>
      </c>
      <c r="AP96" s="5">
        <f t="shared" si="56"/>
        <v>7.6533749328066503E-2</v>
      </c>
      <c r="AQ96" s="5">
        <f t="shared" si="58"/>
        <v>8.4589933467862977E-2</v>
      </c>
      <c r="AR96" s="5">
        <f t="shared" si="117"/>
        <v>8.8927878773907218E-2</v>
      </c>
      <c r="AS96" s="20">
        <f t="shared" si="118"/>
        <v>8.8927878773907149E-2</v>
      </c>
      <c r="AT96" s="5">
        <f>AS95*$E$6 +AT95*$E$6</f>
        <v>8.4589933467862616E-2</v>
      </c>
      <c r="AU96" s="5">
        <f>AT95*$E$6 +AU95*$E$6</f>
        <v>7.6533749328065032E-2</v>
      </c>
      <c r="AV96" s="5">
        <f t="shared" si="119"/>
        <v>6.5854621514842643E-2</v>
      </c>
      <c r="AW96" s="5">
        <f t="shared" si="120"/>
        <v>5.3881053966676952E-2</v>
      </c>
      <c r="AX96" s="5">
        <f t="shared" si="121"/>
        <v>4.1907486418491999E-2</v>
      </c>
      <c r="AY96" s="5">
        <f t="shared" si="122"/>
        <v>3.0975098657060655E-2</v>
      </c>
      <c r="AZ96" s="5">
        <f t="shared" si="123"/>
        <v>2.1748473524978985E-2</v>
      </c>
      <c r="BA96" s="5">
        <f t="shared" si="124"/>
        <v>1.4498982349599497E-2</v>
      </c>
      <c r="BB96" s="5">
        <f t="shared" si="125"/>
        <v>9.1728255674051653E-3</v>
      </c>
      <c r="BC96" s="5">
        <f t="shared" si="126"/>
        <v>5.5036953392600769E-3</v>
      </c>
      <c r="BD96" s="5">
        <f t="shared" si="127"/>
        <v>3.1295522499351029E-3</v>
      </c>
      <c r="BE96" s="5">
        <f t="shared" si="128"/>
        <v>1.6851435166904197E-3</v>
      </c>
      <c r="BF96" s="5">
        <f t="shared" si="129"/>
        <v>8.5846933550225624E-4</v>
      </c>
      <c r="BG96" s="5">
        <f t="shared" si="130"/>
        <v>4.1333708374600205E-4</v>
      </c>
      <c r="BH96" s="5">
        <f t="shared" si="131"/>
        <v>1.8788048863900745E-4</v>
      </c>
      <c r="BI96" s="5">
        <f t="shared" si="132"/>
        <v>8.052020552498361E-5</v>
      </c>
      <c r="BJ96" s="5">
        <f t="shared" si="133"/>
        <v>3.2490605752043776E-5</v>
      </c>
      <c r="BK96" s="5">
        <f t="shared" si="134"/>
        <v>1.2324019995384088E-5</v>
      </c>
      <c r="BL96" s="5">
        <f t="shared" si="135"/>
        <v>4.3865134241936714E-6</v>
      </c>
      <c r="BM96" s="5">
        <f t="shared" ref="BM96" si="149">BL95*$E$6 +BM95*$E$6</f>
        <v>1.4621696473490613E-6</v>
      </c>
      <c r="BN96" s="5">
        <f t="shared" ref="BN96" si="150">BM95*$E$6 +BN95*$E$6</f>
        <v>4.3281287153804306E-7</v>
      </c>
      <c r="BO96" s="5">
        <f t="shared" ref="BO96" si="151">BN95*$E$6 +BO95*$E$6</f>
        <v>9.9068938388864024E-8</v>
      </c>
      <c r="BP96" s="5">
        <f t="shared" ref="BP96" si="152">BO95*$E$6 +BP95*$E$6</f>
        <v>2.1688574804724075E-8</v>
      </c>
      <c r="BQ96" s="5">
        <f t="shared" ref="BQ96" si="153">BP95*$E$6 +BQ95*$E$6</f>
        <v>4.5262792907439796E-9</v>
      </c>
      <c r="BR96" s="5">
        <f t="shared" ref="BR96" si="154">BQ95*$E$6 +BR95*$E$6</f>
        <v>8.9708952333225882E-10</v>
      </c>
      <c r="BS96" s="5">
        <f t="shared" ref="BS96" si="155">BR95*$E$6 +BS95*$E$6</f>
        <v>1.6813094540788678E-10</v>
      </c>
      <c r="BT96" s="5">
        <f t="shared" ref="BT96" si="156">BS95*$E$6 +BT95*$E$6</f>
        <v>2.9649925151435856E-11</v>
      </c>
      <c r="BU96" s="5">
        <f t="shared" ref="BU96" si="157">BT95*$E$6 +BU95*$E$6</f>
        <v>4.8916308782561132E-12</v>
      </c>
      <c r="BV96" s="5">
        <f t="shared" ref="BV96" si="158">BU95*$E$6 +BV95*$E$6</f>
        <v>7.4985398218475626E-13</v>
      </c>
      <c r="BW96" s="5">
        <f t="shared" ref="BW96" si="159">BV95*$E$6 +BW95*$E$6</f>
        <v>1.0593730099736404E-13</v>
      </c>
      <c r="BX96" s="5">
        <f t="shared" ref="BX96" si="160">BW95*$E$6 +BX95*$E$6</f>
        <v>1.3657034461604123E-14</v>
      </c>
      <c r="BY96" s="5">
        <f t="shared" ref="BY96" si="161">BX95*$E$6 +BY95*$E$6</f>
        <v>1.5868600280301148E-15</v>
      </c>
      <c r="BZ96" s="5">
        <f t="shared" ref="BZ96" si="162">BY95*$E$6 +BZ95*$E$6</f>
        <v>1.6359285474028829E-16</v>
      </c>
      <c r="CA96" s="5">
        <f t="shared" ref="CA96" si="163">BZ95*$E$6 +CA95*$E$6</f>
        <v>1.4657205357437448E-17</v>
      </c>
      <c r="CB96" s="5">
        <f t="shared" ref="CB96" si="164">CA95*$E$6 +CB95*$E$6</f>
        <v>1.1094460704193977E-18</v>
      </c>
      <c r="CC96" s="5">
        <f t="shared" ref="CC96" si="165">CB95*$E$6 +CC95*$E$6</f>
        <v>6.8103434192715875E-20</v>
      </c>
      <c r="CD96" s="5">
        <f t="shared" ref="CD96" si="166">CC95*$E$6 +CD95*$E$6</f>
        <v>3.1780279134287323E-21</v>
      </c>
      <c r="CE96" s="5">
        <f t="shared" ref="CE96" si="167">CD95*$E$6 +CE95*$E$6</f>
        <v>9.9261673506363321E-23</v>
      </c>
      <c r="CF96" s="5">
        <f>CE95*$E$6</f>
        <v>1.6543612251060553E-24</v>
      </c>
      <c r="CG96" s="5">
        <f>CF95*$E$6</f>
        <v>0</v>
      </c>
      <c r="CH96" s="5">
        <f>CG95*$E$6</f>
        <v>0</v>
      </c>
    </row>
    <row r="97" spans="1:86" x14ac:dyDescent="0.25">
      <c r="A97" s="13">
        <f t="shared" si="138"/>
        <v>8.920620580763855E-2</v>
      </c>
      <c r="B97" s="2">
        <f t="shared" si="139"/>
        <v>0.99999992429430506</v>
      </c>
      <c r="C97" s="4">
        <f t="shared" si="140"/>
        <v>26.373626373626372</v>
      </c>
      <c r="D97" s="4">
        <v>80</v>
      </c>
      <c r="E97" s="17">
        <f t="shared" ref="E97" si="168">E96*$E$6</f>
        <v>8.2718061255302767E-25</v>
      </c>
      <c r="F97" s="17">
        <f t="shared" si="143"/>
        <v>6.6174449004242214E-23</v>
      </c>
      <c r="G97" s="17">
        <f t="shared" si="144"/>
        <v>2.6138907356675675E-21</v>
      </c>
      <c r="H97" s="17">
        <f t="shared" si="22"/>
        <v>6.7961159127356754E-20</v>
      </c>
      <c r="I97" s="17">
        <f t="shared" si="23"/>
        <v>1.3082523132016175E-18</v>
      </c>
      <c r="J97" s="17">
        <f t="shared" si="24"/>
        <v>1.9885435160664586E-17</v>
      </c>
      <c r="K97" s="17">
        <f t="shared" si="25"/>
        <v>2.4856793950830733E-16</v>
      </c>
      <c r="L97" s="17">
        <f t="shared" si="26"/>
        <v>2.6277182176592489E-15</v>
      </c>
      <c r="M97" s="17">
        <f t="shared" si="27"/>
        <v>2.3977928736140646E-14</v>
      </c>
      <c r="N97" s="17">
        <f t="shared" si="28"/>
        <v>1.9182342988912517E-13</v>
      </c>
      <c r="O97" s="17">
        <f t="shared" si="28"/>
        <v>1.3619463522127887E-12</v>
      </c>
      <c r="P97" s="17">
        <f t="shared" si="29"/>
        <v>8.6669313322632008E-12</v>
      </c>
      <c r="Q97" s="17">
        <f t="shared" si="30"/>
        <v>4.9834855160513405E-11</v>
      </c>
      <c r="R97" s="17">
        <f t="shared" si="30"/>
        <v>2.6067462699345473E-10</v>
      </c>
      <c r="S97" s="17">
        <f t="shared" si="30"/>
        <v>1.2475142863258191E-9</v>
      </c>
      <c r="T97" s="17">
        <f t="shared" si="32"/>
        <v>5.4890628598336039E-9</v>
      </c>
      <c r="U97" s="17">
        <f t="shared" si="32"/>
        <v>2.2299317868074015E-8</v>
      </c>
      <c r="V97" s="17">
        <f t="shared" si="32"/>
        <v>8.3950373150396282E-8</v>
      </c>
      <c r="W97" s="17">
        <f t="shared" si="32"/>
        <v>2.9382630602638701E-7</v>
      </c>
      <c r="X97" s="17">
        <f t="shared" si="32"/>
        <v>9.5880163019136827E-7</v>
      </c>
      <c r="Y97" s="17">
        <f t="shared" si="51"/>
        <v>2.9243449720836731E-6</v>
      </c>
      <c r="Z97" s="17">
        <f t="shared" si="42"/>
        <v>8.3552713488104954E-6</v>
      </c>
      <c r="AA97" s="17">
        <f t="shared" si="42"/>
        <v>2.2407318617264507E-5</v>
      </c>
      <c r="AB97" s="17">
        <f t="shared" si="42"/>
        <v>5.6505412165275714E-5</v>
      </c>
      <c r="AC97" s="17">
        <f t="shared" si="42"/>
        <v>1.3420035389252982E-4</v>
      </c>
      <c r="AD97" s="17">
        <f t="shared" si="42"/>
        <v>3.0060879271926681E-4</v>
      </c>
      <c r="AE97" s="17">
        <f t="shared" si="74"/>
        <v>6.359032153676798E-4</v>
      </c>
      <c r="AF97" s="17">
        <f t="shared" si="52"/>
        <v>1.2718064307353596E-3</v>
      </c>
      <c r="AG97" s="17">
        <f t="shared" si="52"/>
        <v>2.4073478867490733E-3</v>
      </c>
      <c r="AH97" s="17">
        <f t="shared" si="52"/>
        <v>4.3166237969293727E-3</v>
      </c>
      <c r="AI97" s="17">
        <f t="shared" si="52"/>
        <v>7.3382604547799334E-3</v>
      </c>
      <c r="AJ97" s="17">
        <f t="shared" si="52"/>
        <v>1.1835903959322474E-2</v>
      </c>
      <c r="AK97" s="17">
        <f t="shared" si="142"/>
        <v>1.8123727937712539E-2</v>
      </c>
      <c r="AL97" s="17">
        <f t="shared" si="57"/>
        <v>2.6361786091218239E-2</v>
      </c>
      <c r="AM97" s="17">
        <f t="shared" si="49"/>
        <v>3.6441292537860506E-2</v>
      </c>
      <c r="AN97" s="17">
        <f t="shared" si="53"/>
        <v>4.7894270192616668E-2</v>
      </c>
      <c r="AO97" s="17">
        <f t="shared" si="54"/>
        <v>5.9867837740770841E-2</v>
      </c>
      <c r="AP97" s="17">
        <f t="shared" si="56"/>
        <v>7.1194185421457223E-2</v>
      </c>
      <c r="AQ97" s="17">
        <f t="shared" si="58"/>
        <v>8.056184139796474E-2</v>
      </c>
      <c r="AR97" s="17">
        <f t="shared" si="117"/>
        <v>8.6758906120885104E-2</v>
      </c>
      <c r="AS97" s="19">
        <f t="shared" si="118"/>
        <v>8.8927878773907176E-2</v>
      </c>
      <c r="AT97" s="17">
        <f>AS96*$E$6 +AT96*$E$6</f>
        <v>8.6758906120884882E-2</v>
      </c>
      <c r="AU97" s="17">
        <f>AT96*$E$6 +AU96*$E$6</f>
        <v>8.0561841397963824E-2</v>
      </c>
      <c r="AV97" s="17">
        <f t="shared" si="119"/>
        <v>7.1194185421453837E-2</v>
      </c>
      <c r="AW97" s="17">
        <f t="shared" si="120"/>
        <v>5.9867837740759794E-2</v>
      </c>
      <c r="AX97" s="17">
        <f t="shared" si="121"/>
        <v>4.7894270192584479E-2</v>
      </c>
      <c r="AY97" s="17">
        <f t="shared" si="122"/>
        <v>3.6441292537776324E-2</v>
      </c>
      <c r="AZ97" s="17">
        <f t="shared" si="123"/>
        <v>2.6361786091019822E-2</v>
      </c>
      <c r="BA97" s="17">
        <f t="shared" si="124"/>
        <v>1.8123727937289242E-2</v>
      </c>
      <c r="BB97" s="17">
        <f t="shared" si="125"/>
        <v>1.1835903958502331E-2</v>
      </c>
      <c r="BC97" s="17">
        <f>BB96*$E$6 +BC96*$E$6</f>
        <v>7.3382604533326207E-3</v>
      </c>
      <c r="BD97" s="17">
        <f t="shared" si="127"/>
        <v>4.3166237945975895E-3</v>
      </c>
      <c r="BE97" s="17">
        <f t="shared" si="128"/>
        <v>2.4073478833127613E-3</v>
      </c>
      <c r="BF97" s="17">
        <f t="shared" si="129"/>
        <v>1.271806426096338E-3</v>
      </c>
      <c r="BG97" s="17">
        <f t="shared" si="130"/>
        <v>6.359032096241292E-4</v>
      </c>
      <c r="BH97" s="17">
        <f t="shared" si="131"/>
        <v>3.0060878619250477E-4</v>
      </c>
      <c r="BI97" s="17">
        <f t="shared" si="132"/>
        <v>1.3420034708199553E-4</v>
      </c>
      <c r="BJ97" s="17">
        <f t="shared" si="133"/>
        <v>5.6505405638513693E-5</v>
      </c>
      <c r="BK97" s="17">
        <f t="shared" si="134"/>
        <v>2.2407312873713934E-5</v>
      </c>
      <c r="BL97" s="17">
        <f t="shared" si="135"/>
        <v>8.3552667097888796E-6</v>
      </c>
      <c r="BM97" s="17">
        <f t="shared" ref="BM97" si="169">BL96*$E$6 +BM96*$E$6</f>
        <v>2.9243415357713663E-6</v>
      </c>
      <c r="BN97" s="17">
        <f t="shared" ref="BN97" si="170">BM96*$E$6 +BN96*$E$6</f>
        <v>9.4749125944355217E-7</v>
      </c>
      <c r="BO97" s="17">
        <f t="shared" ref="BO97" si="171">BN96*$E$6 +BO96*$E$6</f>
        <v>2.6594090496345356E-7</v>
      </c>
      <c r="BP97" s="17">
        <f t="shared" ref="BP97" si="172">BO96*$E$6 +BP96*$E$6</f>
        <v>6.0378756596794046E-8</v>
      </c>
      <c r="BQ97" s="17">
        <f t="shared" ref="BQ97" si="173">BP96*$E$6 +BQ96*$E$6</f>
        <v>1.3107427047734027E-8</v>
      </c>
      <c r="BR97" s="17">
        <f t="shared" ref="BR97" si="174">BQ96*$E$6 +BR96*$E$6</f>
        <v>2.7116844070381192E-9</v>
      </c>
      <c r="BS97" s="17">
        <f t="shared" ref="BS97" si="175">BR96*$E$6 +BS96*$E$6</f>
        <v>5.326102343700728E-10</v>
      </c>
      <c r="BT97" s="17">
        <f t="shared" ref="BT97" si="176">BS96*$E$6 +BT96*$E$6</f>
        <v>9.8890435279661318E-11</v>
      </c>
      <c r="BU97" s="17">
        <f t="shared" ref="BU97" si="177">BT96*$E$6 +BU96*$E$6</f>
        <v>1.7270778014845984E-11</v>
      </c>
      <c r="BV97" s="17">
        <f t="shared" ref="BV97" si="178">BU96*$E$6 +BV96*$E$6</f>
        <v>2.8207424302204347E-12</v>
      </c>
      <c r="BW97" s="17">
        <f t="shared" ref="BW97" si="179">BV96*$E$6 +BW96*$E$6</f>
        <v>4.2789564159106015E-13</v>
      </c>
      <c r="BX97" s="17">
        <f t="shared" ref="BX97" si="180">BW96*$E$6 +BX96*$E$6</f>
        <v>5.9797167729484084E-14</v>
      </c>
      <c r="BY97" s="17">
        <f t="shared" ref="BY97" si="181">BX96*$E$6 +BY96*$E$6</f>
        <v>7.6219472448171188E-15</v>
      </c>
      <c r="BZ97" s="17">
        <f t="shared" ref="BZ97" si="182">BY96*$E$6 +BZ96*$E$6</f>
        <v>8.7522644138520156E-16</v>
      </c>
      <c r="CA97" s="17">
        <f t="shared" ref="CA97" si="183">BZ96*$E$6 +CA96*$E$6</f>
        <v>8.9125030048862871E-17</v>
      </c>
      <c r="CB97" s="17">
        <f t="shared" ref="CB97" si="184">CA96*$E$6 +CB96*$E$6</f>
        <v>7.8833257139284226E-18</v>
      </c>
      <c r="CC97" s="17">
        <f t="shared" ref="CC97" si="185">CB96*$E$6 +CC96*$E$6</f>
        <v>5.887747523060568E-19</v>
      </c>
      <c r="CD97" s="17">
        <f t="shared" ref="CD97" si="186">CC96*$E$6 +CD96*$E$6</f>
        <v>3.5640731053072303E-20</v>
      </c>
      <c r="CE97" s="17">
        <f t="shared" ref="CE97" si="187">CD96*$E$6 +CE96*$E$6</f>
        <v>1.6386447934675478E-21</v>
      </c>
      <c r="CF97" s="17">
        <f t="shared" ref="CF97" si="188">CE96*$E$6 +CF96*$E$6</f>
        <v>5.0458017365734688E-23</v>
      </c>
      <c r="CG97" s="17">
        <f>CF96*$E$6</f>
        <v>8.2718061255302767E-25</v>
      </c>
      <c r="CH97" s="4">
        <f>CG96*$E$6</f>
        <v>0</v>
      </c>
    </row>
    <row r="98" spans="1:86" s="5" customFormat="1" x14ac:dyDescent="0.25">
      <c r="A98" s="22"/>
      <c r="B98" s="3"/>
    </row>
    <row r="99" spans="1:86" s="5" customFormat="1" x14ac:dyDescent="0.25">
      <c r="A99" s="22"/>
      <c r="B99" s="3"/>
      <c r="AS99" s="19" t="s">
        <v>28</v>
      </c>
    </row>
    <row r="100" spans="1:86" s="5" customFormat="1" ht="15.75" thickBot="1" x14ac:dyDescent="0.3">
      <c r="B100" s="3"/>
      <c r="BF100" s="23"/>
    </row>
    <row r="101" spans="1:86" x14ac:dyDescent="0.25">
      <c r="E101" s="7">
        <v>-80</v>
      </c>
      <c r="F101" s="8">
        <f>E101+2</f>
        <v>-78</v>
      </c>
      <c r="G101" s="8">
        <f t="shared" ref="G101:BR101" si="189">F101+2</f>
        <v>-76</v>
      </c>
      <c r="H101" s="8">
        <f t="shared" si="189"/>
        <v>-74</v>
      </c>
      <c r="I101" s="8">
        <f t="shared" si="189"/>
        <v>-72</v>
      </c>
      <c r="J101" s="8">
        <f t="shared" si="189"/>
        <v>-70</v>
      </c>
      <c r="K101" s="8">
        <f t="shared" si="189"/>
        <v>-68</v>
      </c>
      <c r="L101" s="8">
        <f t="shared" si="189"/>
        <v>-66</v>
      </c>
      <c r="M101" s="8">
        <f t="shared" si="189"/>
        <v>-64</v>
      </c>
      <c r="N101" s="8">
        <f t="shared" si="189"/>
        <v>-62</v>
      </c>
      <c r="O101" s="8">
        <f t="shared" si="189"/>
        <v>-60</v>
      </c>
      <c r="P101" s="8">
        <f t="shared" si="189"/>
        <v>-58</v>
      </c>
      <c r="Q101" s="8">
        <f t="shared" si="189"/>
        <v>-56</v>
      </c>
      <c r="R101" s="8">
        <f t="shared" si="189"/>
        <v>-54</v>
      </c>
      <c r="S101" s="8">
        <f t="shared" si="189"/>
        <v>-52</v>
      </c>
      <c r="T101" s="8">
        <f t="shared" si="189"/>
        <v>-50</v>
      </c>
      <c r="U101" s="8">
        <f t="shared" si="189"/>
        <v>-48</v>
      </c>
      <c r="V101" s="8">
        <f t="shared" si="189"/>
        <v>-46</v>
      </c>
      <c r="W101" s="8">
        <f t="shared" si="189"/>
        <v>-44</v>
      </c>
      <c r="X101" s="8">
        <f t="shared" si="189"/>
        <v>-42</v>
      </c>
      <c r="Y101" s="8">
        <f t="shared" si="189"/>
        <v>-40</v>
      </c>
      <c r="Z101" s="8">
        <f t="shared" si="189"/>
        <v>-38</v>
      </c>
      <c r="AA101" s="8">
        <f t="shared" si="189"/>
        <v>-36</v>
      </c>
      <c r="AB101" s="8">
        <f t="shared" si="189"/>
        <v>-34</v>
      </c>
      <c r="AC101" s="8">
        <f t="shared" si="189"/>
        <v>-32</v>
      </c>
      <c r="AD101" s="8">
        <f t="shared" si="189"/>
        <v>-30</v>
      </c>
      <c r="AE101" s="8">
        <f t="shared" si="189"/>
        <v>-28</v>
      </c>
      <c r="AF101" s="8">
        <f t="shared" si="189"/>
        <v>-26</v>
      </c>
      <c r="AG101" s="8">
        <f t="shared" si="189"/>
        <v>-24</v>
      </c>
      <c r="AH101" s="8">
        <f t="shared" si="189"/>
        <v>-22</v>
      </c>
      <c r="AI101" s="8">
        <f t="shared" si="189"/>
        <v>-20</v>
      </c>
      <c r="AJ101" s="8">
        <f t="shared" si="189"/>
        <v>-18</v>
      </c>
      <c r="AK101" s="8">
        <f t="shared" si="189"/>
        <v>-16</v>
      </c>
      <c r="AL101" s="8">
        <f t="shared" si="189"/>
        <v>-14</v>
      </c>
      <c r="AM101" s="8">
        <f t="shared" si="189"/>
        <v>-12</v>
      </c>
      <c r="AN101" s="8">
        <f t="shared" si="189"/>
        <v>-10</v>
      </c>
      <c r="AO101" s="8">
        <f t="shared" si="189"/>
        <v>-8</v>
      </c>
      <c r="AP101" s="8">
        <f t="shared" si="189"/>
        <v>-6</v>
      </c>
      <c r="AQ101" s="8">
        <f t="shared" si="189"/>
        <v>-4</v>
      </c>
      <c r="AR101" s="8">
        <f t="shared" si="189"/>
        <v>-2</v>
      </c>
      <c r="AS101" s="51">
        <f t="shared" si="189"/>
        <v>0</v>
      </c>
      <c r="AT101" s="8">
        <f>AS101+2</f>
        <v>2</v>
      </c>
      <c r="AU101" s="8">
        <f>AT101+2</f>
        <v>4</v>
      </c>
      <c r="AV101" s="8">
        <f t="shared" si="189"/>
        <v>6</v>
      </c>
      <c r="AW101" s="8">
        <f t="shared" si="189"/>
        <v>8</v>
      </c>
      <c r="AX101" s="8">
        <f t="shared" si="189"/>
        <v>10</v>
      </c>
      <c r="AY101" s="8">
        <f t="shared" si="189"/>
        <v>12</v>
      </c>
      <c r="AZ101" s="8">
        <f t="shared" si="189"/>
        <v>14</v>
      </c>
      <c r="BA101" s="8">
        <f t="shared" si="189"/>
        <v>16</v>
      </c>
      <c r="BB101" s="8">
        <f t="shared" si="189"/>
        <v>18</v>
      </c>
      <c r="BC101" s="8">
        <f t="shared" si="189"/>
        <v>20</v>
      </c>
      <c r="BD101" s="8">
        <f t="shared" si="189"/>
        <v>22</v>
      </c>
      <c r="BE101" s="8">
        <f t="shared" si="189"/>
        <v>24</v>
      </c>
      <c r="BF101" s="8">
        <f t="shared" si="189"/>
        <v>26</v>
      </c>
      <c r="BG101" s="8">
        <f t="shared" si="189"/>
        <v>28</v>
      </c>
      <c r="BH101" s="8">
        <f t="shared" si="189"/>
        <v>30</v>
      </c>
      <c r="BI101" s="8">
        <f t="shared" si="189"/>
        <v>32</v>
      </c>
      <c r="BJ101" s="8">
        <f t="shared" si="189"/>
        <v>34</v>
      </c>
      <c r="BK101" s="8">
        <f t="shared" si="189"/>
        <v>36</v>
      </c>
      <c r="BL101" s="8">
        <f t="shared" si="189"/>
        <v>38</v>
      </c>
      <c r="BM101" s="8">
        <f t="shared" si="189"/>
        <v>40</v>
      </c>
      <c r="BN101" s="8">
        <f t="shared" si="189"/>
        <v>42</v>
      </c>
      <c r="BO101" s="8">
        <f t="shared" si="189"/>
        <v>44</v>
      </c>
      <c r="BP101" s="8">
        <f t="shared" si="189"/>
        <v>46</v>
      </c>
      <c r="BQ101" s="8">
        <f t="shared" si="189"/>
        <v>48</v>
      </c>
      <c r="BR101" s="8">
        <f t="shared" si="189"/>
        <v>50</v>
      </c>
      <c r="BS101" s="8">
        <f t="shared" ref="BS101:CG101" si="190">BR101+2</f>
        <v>52</v>
      </c>
      <c r="BT101" s="8">
        <f t="shared" si="190"/>
        <v>54</v>
      </c>
      <c r="BU101" s="8">
        <f t="shared" si="190"/>
        <v>56</v>
      </c>
      <c r="BV101" s="8">
        <f t="shared" si="190"/>
        <v>58</v>
      </c>
      <c r="BW101" s="8">
        <f t="shared" si="190"/>
        <v>60</v>
      </c>
      <c r="BX101" s="8">
        <f t="shared" si="190"/>
        <v>62</v>
      </c>
      <c r="BY101" s="8">
        <f t="shared" si="190"/>
        <v>64</v>
      </c>
      <c r="BZ101" s="8">
        <f t="shared" si="190"/>
        <v>66</v>
      </c>
      <c r="CA101" s="8">
        <f t="shared" si="190"/>
        <v>68</v>
      </c>
      <c r="CB101" s="8">
        <f t="shared" si="190"/>
        <v>70</v>
      </c>
      <c r="CC101" s="8">
        <f t="shared" si="190"/>
        <v>72</v>
      </c>
      <c r="CD101" s="8">
        <f t="shared" si="190"/>
        <v>74</v>
      </c>
      <c r="CE101" s="8">
        <f t="shared" si="190"/>
        <v>76</v>
      </c>
      <c r="CF101" s="8">
        <f t="shared" si="190"/>
        <v>78</v>
      </c>
      <c r="CG101" s="9">
        <f t="shared" si="190"/>
        <v>80</v>
      </c>
    </row>
    <row r="102" spans="1:86" x14ac:dyDescent="0.25">
      <c r="E102" s="52">
        <f>(FACT(80))/(FACT(40-E101/2)*FACT(40+E101/2))*2^-80</f>
        <v>8.2718061255302767E-25</v>
      </c>
      <c r="F102" s="53">
        <f t="shared" ref="F102:BQ102" si="191">(FACT(80))/(FACT(40-F101/2)*FACT(40+F101/2))*2^-80</f>
        <v>6.6174449004242179E-23</v>
      </c>
      <c r="G102" s="53">
        <f t="shared" si="191"/>
        <v>2.6138907356675678E-21</v>
      </c>
      <c r="H102" s="53">
        <f t="shared" si="191"/>
        <v>6.7961159127356742E-20</v>
      </c>
      <c r="I102" s="53">
        <f t="shared" si="191"/>
        <v>1.3082523132016171E-18</v>
      </c>
      <c r="J102" s="53">
        <f t="shared" si="191"/>
        <v>1.988543516066458E-17</v>
      </c>
      <c r="K102" s="53">
        <f t="shared" si="191"/>
        <v>2.4856793950830728E-16</v>
      </c>
      <c r="L102" s="53">
        <f t="shared" si="191"/>
        <v>2.6277182176592481E-15</v>
      </c>
      <c r="M102" s="53">
        <f t="shared" si="191"/>
        <v>2.3977928736140633E-14</v>
      </c>
      <c r="N102" s="53">
        <f t="shared" si="191"/>
        <v>1.9182342988912514E-13</v>
      </c>
      <c r="O102" s="53">
        <f t="shared" si="191"/>
        <v>1.3619463522127887E-12</v>
      </c>
      <c r="P102" s="53">
        <f t="shared" si="191"/>
        <v>8.6669313322632024E-12</v>
      </c>
      <c r="Q102" s="53">
        <f t="shared" si="191"/>
        <v>4.9834855160513411E-11</v>
      </c>
      <c r="R102" s="53">
        <f t="shared" si="191"/>
        <v>2.6067462699345452E-10</v>
      </c>
      <c r="S102" s="53">
        <f t="shared" si="191"/>
        <v>1.2475142863258187E-9</v>
      </c>
      <c r="T102" s="53">
        <f t="shared" si="191"/>
        <v>5.4890628598336031E-9</v>
      </c>
      <c r="U102" s="53">
        <f t="shared" si="191"/>
        <v>2.2299317868074018E-8</v>
      </c>
      <c r="V102" s="53">
        <f t="shared" si="191"/>
        <v>8.3950373150396309E-8</v>
      </c>
      <c r="W102" s="53">
        <f t="shared" si="191"/>
        <v>2.9382630602638701E-7</v>
      </c>
      <c r="X102" s="53">
        <f t="shared" si="191"/>
        <v>9.5880163019136848E-7</v>
      </c>
      <c r="Y102" s="53">
        <f t="shared" si="191"/>
        <v>2.9243449720836726E-6</v>
      </c>
      <c r="Z102" s="53">
        <f t="shared" si="191"/>
        <v>8.3552713488104954E-6</v>
      </c>
      <c r="AA102" s="53">
        <f t="shared" si="191"/>
        <v>2.24073186172645E-5</v>
      </c>
      <c r="AB102" s="53">
        <f t="shared" si="191"/>
        <v>5.6505412165275693E-5</v>
      </c>
      <c r="AC102" s="53">
        <f t="shared" si="191"/>
        <v>1.3420035389252987E-4</v>
      </c>
      <c r="AD102" s="53">
        <f t="shared" si="191"/>
        <v>3.0060879271926713E-4</v>
      </c>
      <c r="AE102" s="53">
        <f t="shared" si="191"/>
        <v>6.359032153676798E-4</v>
      </c>
      <c r="AF102" s="53">
        <f t="shared" si="191"/>
        <v>1.2718064307353598E-3</v>
      </c>
      <c r="AG102" s="53">
        <f t="shared" si="191"/>
        <v>2.4073478867490733E-3</v>
      </c>
      <c r="AH102" s="53">
        <f t="shared" si="191"/>
        <v>4.3166237969293753E-3</v>
      </c>
      <c r="AI102" s="53">
        <f t="shared" si="191"/>
        <v>7.3382604547799334E-3</v>
      </c>
      <c r="AJ102" s="53">
        <f t="shared" si="191"/>
        <v>1.1835903959322465E-2</v>
      </c>
      <c r="AK102" s="53">
        <f t="shared" si="191"/>
        <v>1.8123727937712542E-2</v>
      </c>
      <c r="AL102" s="53">
        <f t="shared" si="191"/>
        <v>2.6361786091218215E-2</v>
      </c>
      <c r="AM102" s="53">
        <f t="shared" si="191"/>
        <v>3.6441292537860506E-2</v>
      </c>
      <c r="AN102" s="53">
        <f t="shared" si="191"/>
        <v>4.7894270192616661E-2</v>
      </c>
      <c r="AO102" s="53">
        <f t="shared" si="191"/>
        <v>5.9867837740770792E-2</v>
      </c>
      <c r="AP102" s="53">
        <f t="shared" si="191"/>
        <v>7.1194185421457196E-2</v>
      </c>
      <c r="AQ102" s="53">
        <f t="shared" si="191"/>
        <v>8.0561841397964726E-2</v>
      </c>
      <c r="AR102" s="53">
        <f t="shared" si="191"/>
        <v>8.675890612088509E-2</v>
      </c>
      <c r="AS102" s="54">
        <f t="shared" si="191"/>
        <v>8.8927878773907162E-2</v>
      </c>
      <c r="AT102" s="53">
        <f t="shared" si="191"/>
        <v>8.675890612088509E-2</v>
      </c>
      <c r="AU102" s="53">
        <f t="shared" si="191"/>
        <v>8.0561841397964726E-2</v>
      </c>
      <c r="AV102" s="53">
        <f t="shared" si="191"/>
        <v>7.1194185421457196E-2</v>
      </c>
      <c r="AW102" s="53">
        <f t="shared" si="191"/>
        <v>5.9867837740770792E-2</v>
      </c>
      <c r="AX102" s="53">
        <f t="shared" si="191"/>
        <v>4.7894270192616661E-2</v>
      </c>
      <c r="AY102" s="53">
        <f t="shared" si="191"/>
        <v>3.6441292537860506E-2</v>
      </c>
      <c r="AZ102" s="53">
        <f t="shared" si="191"/>
        <v>2.6361786091218215E-2</v>
      </c>
      <c r="BA102" s="53">
        <f t="shared" si="191"/>
        <v>1.8123727937712542E-2</v>
      </c>
      <c r="BB102" s="53">
        <f t="shared" si="191"/>
        <v>1.1835903959322465E-2</v>
      </c>
      <c r="BC102" s="53">
        <f t="shared" si="191"/>
        <v>7.3382604547799334E-3</v>
      </c>
      <c r="BD102" s="53">
        <f t="shared" si="191"/>
        <v>4.3166237969293753E-3</v>
      </c>
      <c r="BE102" s="53">
        <f t="shared" si="191"/>
        <v>2.4073478867490733E-3</v>
      </c>
      <c r="BF102" s="53">
        <f t="shared" si="191"/>
        <v>1.2718064307353598E-3</v>
      </c>
      <c r="BG102" s="53">
        <f t="shared" si="191"/>
        <v>6.359032153676798E-4</v>
      </c>
      <c r="BH102" s="53">
        <f t="shared" si="191"/>
        <v>3.0060879271926713E-4</v>
      </c>
      <c r="BI102" s="53">
        <f t="shared" si="191"/>
        <v>1.3420035389252987E-4</v>
      </c>
      <c r="BJ102" s="53">
        <f t="shared" si="191"/>
        <v>5.6505412165275693E-5</v>
      </c>
      <c r="BK102" s="53">
        <f t="shared" si="191"/>
        <v>2.24073186172645E-5</v>
      </c>
      <c r="BL102" s="53">
        <f t="shared" si="191"/>
        <v>8.3552713488104954E-6</v>
      </c>
      <c r="BM102" s="53">
        <f t="shared" si="191"/>
        <v>2.9243449720836726E-6</v>
      </c>
      <c r="BN102" s="53">
        <f t="shared" si="191"/>
        <v>9.5880163019136848E-7</v>
      </c>
      <c r="BO102" s="53">
        <f t="shared" si="191"/>
        <v>2.9382630602638701E-7</v>
      </c>
      <c r="BP102" s="53">
        <f t="shared" si="191"/>
        <v>8.3950373150396309E-8</v>
      </c>
      <c r="BQ102" s="53">
        <f t="shared" si="191"/>
        <v>2.2299317868074018E-8</v>
      </c>
      <c r="BR102" s="53">
        <f t="shared" ref="BR102:CG102" si="192">(FACT(80))/(FACT(40-BR101/2)*FACT(40+BR101/2))*2^-80</f>
        <v>5.4890628598336031E-9</v>
      </c>
      <c r="BS102" s="53">
        <f t="shared" si="192"/>
        <v>1.2475142863258187E-9</v>
      </c>
      <c r="BT102" s="53">
        <f t="shared" si="192"/>
        <v>2.6067462699345452E-10</v>
      </c>
      <c r="BU102" s="53">
        <f t="shared" si="192"/>
        <v>4.9834855160513411E-11</v>
      </c>
      <c r="BV102" s="53">
        <f t="shared" si="192"/>
        <v>8.6669313322632024E-12</v>
      </c>
      <c r="BW102" s="53">
        <f t="shared" si="192"/>
        <v>1.3619463522127887E-12</v>
      </c>
      <c r="BX102" s="53">
        <f t="shared" si="192"/>
        <v>1.9182342988912514E-13</v>
      </c>
      <c r="BY102" s="53">
        <f t="shared" si="192"/>
        <v>2.3977928736140633E-14</v>
      </c>
      <c r="BZ102" s="53">
        <f t="shared" si="192"/>
        <v>2.6277182176592481E-15</v>
      </c>
      <c r="CA102" s="53">
        <f t="shared" si="192"/>
        <v>2.4856793950830728E-16</v>
      </c>
      <c r="CB102" s="53">
        <f t="shared" si="192"/>
        <v>1.988543516066458E-17</v>
      </c>
      <c r="CC102" s="53">
        <f t="shared" si="192"/>
        <v>1.3082523132016171E-18</v>
      </c>
      <c r="CD102" s="53">
        <f t="shared" si="192"/>
        <v>6.7961159127356742E-20</v>
      </c>
      <c r="CE102" s="53">
        <f t="shared" si="192"/>
        <v>2.6138907356675678E-21</v>
      </c>
      <c r="CF102" s="53">
        <f t="shared" si="192"/>
        <v>6.6174449004242179E-23</v>
      </c>
      <c r="CG102" s="55">
        <f t="shared" si="192"/>
        <v>8.2718061255302767E-25</v>
      </c>
    </row>
    <row r="103" spans="1:86" x14ac:dyDescent="0.25">
      <c r="E103" s="10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22"/>
      <c r="AC103" s="11"/>
      <c r="AD103" s="11">
        <f>SUM(AG103:BE103)</f>
        <v>1</v>
      </c>
      <c r="AE103" s="11"/>
      <c r="AF103" s="11"/>
      <c r="AG103" s="56">
        <v>5.9604644775390625E-8</v>
      </c>
      <c r="AH103" s="56">
        <v>1.430511474609375E-6</v>
      </c>
      <c r="AI103" s="56">
        <v>1.6450881958007813E-5</v>
      </c>
      <c r="AJ103" s="56">
        <v>1.2063980102539063E-4</v>
      </c>
      <c r="AK103" s="56">
        <v>6.3335895538330078E-4</v>
      </c>
      <c r="AL103" s="56">
        <v>2.5334358215332031E-3</v>
      </c>
      <c r="AM103" s="56">
        <v>8.0225467681884766E-3</v>
      </c>
      <c r="AN103" s="56">
        <v>2.0629405975341797E-2</v>
      </c>
      <c r="AO103" s="56">
        <v>4.3837487697601318E-2</v>
      </c>
      <c r="AP103" s="56">
        <v>7.7933311462402344E-2</v>
      </c>
      <c r="AQ103" s="56">
        <v>0.11689996719360352</v>
      </c>
      <c r="AR103" s="56">
        <v>0.14878177642822266</v>
      </c>
      <c r="AS103" s="57">
        <v>0.16118025779724121</v>
      </c>
      <c r="AT103" s="56">
        <v>0.14878177642822266</v>
      </c>
      <c r="AU103" s="56">
        <v>0.11689996719360352</v>
      </c>
      <c r="AV103" s="56">
        <v>7.7933311462402344E-2</v>
      </c>
      <c r="AW103" s="56">
        <v>4.3837487697601318E-2</v>
      </c>
      <c r="AX103" s="56">
        <v>2.0629405975341797E-2</v>
      </c>
      <c r="AY103" s="56">
        <v>8.0225467681884766E-3</v>
      </c>
      <c r="AZ103" s="56">
        <v>2.5334358215332031E-3</v>
      </c>
      <c r="BA103" s="56">
        <v>6.3335895538330078E-4</v>
      </c>
      <c r="BB103" s="56">
        <v>1.2063980102539063E-4</v>
      </c>
      <c r="BC103" s="56">
        <v>1.6450881958007813E-5</v>
      </c>
      <c r="BD103" s="56">
        <v>1.430511474609375E-6</v>
      </c>
      <c r="BE103" s="56">
        <v>5.9604644775390625E-8</v>
      </c>
      <c r="BF103" s="58"/>
      <c r="BG103" s="11"/>
      <c r="BH103" s="11"/>
      <c r="BI103" s="11"/>
      <c r="BJ103" s="11"/>
      <c r="BK103" s="11"/>
      <c r="BL103" s="11"/>
      <c r="BM103" s="11"/>
      <c r="BN103" s="11"/>
      <c r="BO103" s="11"/>
      <c r="BP103" s="11"/>
      <c r="BQ103" s="11"/>
      <c r="BR103" s="11"/>
      <c r="BS103" s="11"/>
      <c r="BT103" s="11"/>
      <c r="BU103" s="11"/>
      <c r="BV103" s="11"/>
      <c r="BW103" s="11"/>
      <c r="BX103" s="11"/>
      <c r="BY103" s="11"/>
      <c r="BZ103" s="11"/>
      <c r="CA103" s="11"/>
      <c r="CB103" s="11"/>
      <c r="CC103" s="11"/>
      <c r="CD103" s="11"/>
      <c r="CE103" s="11"/>
      <c r="CF103" s="11"/>
      <c r="CG103" s="12"/>
    </row>
    <row r="104" spans="1:86" x14ac:dyDescent="0.25">
      <c r="E104" s="10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22"/>
      <c r="AC104" s="11"/>
      <c r="AD104" s="11" t="s">
        <v>19</v>
      </c>
      <c r="AE104" s="11"/>
      <c r="AF104" s="11"/>
      <c r="AG104" s="56">
        <f>3600/10920*24</f>
        <v>7.9120879120879124</v>
      </c>
      <c r="AH104" s="11">
        <f>AG104+$AD$105</f>
        <v>9.4505494505494507</v>
      </c>
      <c r="AI104" s="11">
        <f>AH104+$AD$105</f>
        <v>10.989010989010989</v>
      </c>
      <c r="AJ104" s="11">
        <f>AI104+$AD$105</f>
        <v>12.527472527472527</v>
      </c>
      <c r="AK104" s="11">
        <f>AJ104+$AD$105</f>
        <v>14.065934065934066</v>
      </c>
      <c r="AL104" s="11">
        <f>AK104+$AD$105</f>
        <v>15.604395604395604</v>
      </c>
      <c r="AM104" s="11">
        <f>AL104+$AD$105</f>
        <v>17.142857142857142</v>
      </c>
      <c r="AN104" s="11">
        <f>AM104+$AD$105</f>
        <v>18.681318681318679</v>
      </c>
      <c r="AO104" s="11">
        <f>AN104+$AD$105</f>
        <v>20.219780219780219</v>
      </c>
      <c r="AP104" s="11">
        <f>AO104+$AD$105</f>
        <v>21.758241758241759</v>
      </c>
      <c r="AQ104" s="11">
        <f>AP104+$AD$105</f>
        <v>23.296703296703299</v>
      </c>
      <c r="AR104" s="11">
        <f>AQ104+$AD$105</f>
        <v>24.835164835164839</v>
      </c>
      <c r="AS104" s="57">
        <f>AR104+$AD$105</f>
        <v>26.373626373626379</v>
      </c>
      <c r="AT104" s="11">
        <f>AS104+$AD$105</f>
        <v>27.91208791208792</v>
      </c>
      <c r="AU104" s="11">
        <f>AT104+$AD$105</f>
        <v>29.45054945054946</v>
      </c>
      <c r="AV104" s="11">
        <f>AU104+$AD$105</f>
        <v>30.989010989011</v>
      </c>
      <c r="AW104" s="11">
        <f>AV104+$AD$105</f>
        <v>32.52747252747254</v>
      </c>
      <c r="AX104" s="11">
        <f>AW104+$AD$105</f>
        <v>34.06593406593408</v>
      </c>
      <c r="AY104" s="11">
        <f>AX104+$AD$105</f>
        <v>35.60439560439562</v>
      </c>
      <c r="AZ104" s="11">
        <f>AY104+$AD$105</f>
        <v>37.14285714285716</v>
      </c>
      <c r="BA104" s="11">
        <f>AZ104+$AD$105</f>
        <v>38.6813186813187</v>
      </c>
      <c r="BB104" s="11">
        <f>BA104+$AD$105</f>
        <v>40.21978021978024</v>
      </c>
      <c r="BC104" s="11">
        <f>BB104+$AD$105</f>
        <v>41.75824175824178</v>
      </c>
      <c r="BD104" s="11">
        <f>BC104+$AD$105</f>
        <v>43.296703296703321</v>
      </c>
      <c r="BE104" s="11">
        <f>BD104+$AD$105</f>
        <v>44.835164835164861</v>
      </c>
      <c r="BF104" s="59">
        <f>BE104+$AD$105</f>
        <v>46.373626373626401</v>
      </c>
      <c r="BG104" s="59">
        <f>BF104+$AD$105</f>
        <v>47.912087912087941</v>
      </c>
      <c r="BH104" s="59">
        <f>BG104+$AD$105</f>
        <v>49.450549450549481</v>
      </c>
      <c r="BI104" s="59">
        <f>BH104+$AD$105</f>
        <v>50.989010989011021</v>
      </c>
      <c r="BJ104" s="11"/>
      <c r="BK104" s="11"/>
      <c r="BL104" s="11"/>
      <c r="BM104" s="11"/>
      <c r="BN104" s="11"/>
      <c r="BO104" s="11"/>
      <c r="BP104" s="11"/>
      <c r="BQ104" s="11"/>
      <c r="BR104" s="11"/>
      <c r="BS104" s="11"/>
      <c r="BT104" s="11"/>
      <c r="BU104" s="11"/>
      <c r="BV104" s="11"/>
      <c r="BW104" s="11"/>
      <c r="BX104" s="11"/>
      <c r="BY104" s="11"/>
      <c r="BZ104" s="11"/>
      <c r="CA104" s="11"/>
      <c r="CB104" s="11"/>
      <c r="CC104" s="11"/>
      <c r="CD104" s="11"/>
      <c r="CE104" s="11"/>
      <c r="CF104" s="11"/>
      <c r="CG104" s="12"/>
    </row>
    <row r="105" spans="1:86" x14ac:dyDescent="0.25">
      <c r="E105" s="10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22"/>
      <c r="AC105" s="11"/>
      <c r="AD105" s="11">
        <f>(C97-C41)/12</f>
        <v>1.5384615384615383</v>
      </c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  <c r="AR105" s="11"/>
      <c r="AS105" s="11"/>
      <c r="AT105" s="11"/>
      <c r="AU105" s="11"/>
      <c r="AV105" s="11"/>
      <c r="AW105" s="11"/>
      <c r="AX105" s="11"/>
      <c r="AY105" s="11"/>
      <c r="AZ105" s="11"/>
      <c r="BA105" s="11"/>
      <c r="BB105" s="11"/>
      <c r="BC105" s="11"/>
      <c r="BD105" s="11"/>
      <c r="BE105" s="11"/>
      <c r="BF105" s="58"/>
      <c r="BG105" s="11"/>
      <c r="BH105" s="11"/>
      <c r="BI105" s="11"/>
      <c r="BJ105" s="11" t="s">
        <v>29</v>
      </c>
      <c r="BK105" s="11"/>
      <c r="BL105" s="11"/>
      <c r="BM105" s="11"/>
      <c r="BN105" s="11"/>
      <c r="BO105" s="11"/>
      <c r="BP105" s="11"/>
      <c r="BQ105" s="11"/>
      <c r="BR105" s="11"/>
      <c r="BS105" s="11"/>
      <c r="BT105" s="11"/>
      <c r="BU105" s="11"/>
      <c r="BV105" s="11"/>
      <c r="BW105" s="11"/>
      <c r="BX105" s="11"/>
      <c r="BY105" s="11"/>
      <c r="BZ105" s="11"/>
      <c r="CA105" s="11"/>
      <c r="CB105" s="11"/>
      <c r="CC105" s="11"/>
      <c r="CD105" s="11"/>
      <c r="CE105" s="11"/>
      <c r="CF105" s="11"/>
      <c r="CG105" s="12"/>
    </row>
    <row r="106" spans="1:86" ht="15.75" thickBot="1" x14ac:dyDescent="0.3">
      <c r="E106" s="14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60"/>
      <c r="AC106" s="15"/>
      <c r="AD106" s="15"/>
      <c r="AE106" s="15"/>
      <c r="AF106" s="15"/>
      <c r="AG106" s="15"/>
      <c r="AH106" s="15"/>
      <c r="AI106" s="15"/>
      <c r="AJ106" s="15"/>
      <c r="AK106" s="15"/>
      <c r="AL106" s="15"/>
      <c r="AM106" s="15"/>
      <c r="AN106" s="15"/>
      <c r="AO106" s="15"/>
      <c r="AP106" s="15"/>
      <c r="AQ106" s="15"/>
      <c r="AR106" s="15"/>
      <c r="AS106" s="15"/>
      <c r="AT106" s="15"/>
      <c r="AU106" s="15"/>
      <c r="AV106" s="15"/>
      <c r="AW106" s="15"/>
      <c r="AX106" s="15"/>
      <c r="AY106" s="15"/>
      <c r="AZ106" s="15"/>
      <c r="BA106" s="15"/>
      <c r="BB106" s="15"/>
      <c r="BC106" s="15"/>
      <c r="BD106" s="15"/>
      <c r="BE106" s="15"/>
      <c r="BF106" s="61"/>
      <c r="BG106" s="15"/>
      <c r="BH106" s="15"/>
      <c r="BI106" s="15"/>
      <c r="BJ106" s="15"/>
      <c r="BK106" s="15"/>
      <c r="BL106" s="15"/>
      <c r="BM106" s="15"/>
      <c r="BN106" s="15"/>
      <c r="BO106" s="15"/>
      <c r="BP106" s="15"/>
      <c r="BQ106" s="15"/>
      <c r="BR106" s="15"/>
      <c r="BS106" s="15"/>
      <c r="BT106" s="15"/>
      <c r="BU106" s="15"/>
      <c r="BV106" s="15"/>
      <c r="BW106" s="15"/>
      <c r="BX106" s="15"/>
      <c r="BY106" s="15"/>
      <c r="BZ106" s="15"/>
      <c r="CA106" s="15"/>
      <c r="CB106" s="15"/>
      <c r="CC106" s="15"/>
      <c r="CD106" s="15"/>
      <c r="CE106" s="15"/>
      <c r="CF106" s="15"/>
      <c r="CG106" s="16"/>
    </row>
    <row r="107" spans="1:86" ht="15.75" thickBot="1" x14ac:dyDescent="0.3"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22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  <c r="AP107" s="11"/>
      <c r="AQ107" s="11"/>
      <c r="AR107" s="11"/>
      <c r="AS107" s="11"/>
      <c r="AT107" s="11"/>
      <c r="AU107" s="11"/>
      <c r="AV107" s="11"/>
      <c r="AW107" s="11"/>
      <c r="AX107" s="11"/>
      <c r="AY107" s="11"/>
      <c r="AZ107" s="11"/>
      <c r="BA107" s="11"/>
      <c r="BB107" s="11"/>
      <c r="BC107" s="11"/>
      <c r="BD107" s="11"/>
      <c r="BE107" s="11"/>
      <c r="BF107" s="58"/>
      <c r="BG107" s="11"/>
      <c r="BH107" s="11"/>
      <c r="BI107" s="11"/>
      <c r="BJ107" s="11"/>
      <c r="BK107" s="11"/>
      <c r="BL107" s="11"/>
      <c r="BM107" s="11"/>
      <c r="BN107" s="11"/>
      <c r="BO107" s="11"/>
      <c r="BP107" s="11"/>
      <c r="BQ107" s="11"/>
      <c r="BR107" s="11"/>
      <c r="BS107" s="11"/>
      <c r="BT107" s="11"/>
      <c r="BU107" s="11"/>
      <c r="BV107" s="11"/>
      <c r="BW107" s="11"/>
      <c r="BX107" s="11"/>
      <c r="BY107" s="11"/>
      <c r="BZ107" s="11"/>
      <c r="CA107" s="11"/>
      <c r="CB107" s="11"/>
      <c r="CC107" s="11"/>
      <c r="CD107" s="11"/>
      <c r="CE107" s="11"/>
      <c r="CF107" s="11"/>
      <c r="CG107" s="11"/>
    </row>
    <row r="108" spans="1:86" x14ac:dyDescent="0.25">
      <c r="E108" s="43" t="s">
        <v>33</v>
      </c>
      <c r="F108" s="44"/>
      <c r="G108" s="44"/>
      <c r="H108" s="45"/>
      <c r="J108" s="20">
        <f>AD105/2</f>
        <v>0.76923076923076916</v>
      </c>
      <c r="K108" s="38" t="s">
        <v>32</v>
      </c>
      <c r="L108" s="38"/>
      <c r="M108" s="20"/>
    </row>
    <row r="109" spans="1:86" x14ac:dyDescent="0.25">
      <c r="E109" s="10"/>
      <c r="F109" s="11" t="s">
        <v>30</v>
      </c>
      <c r="G109" s="46" t="s">
        <v>31</v>
      </c>
      <c r="H109" s="47"/>
      <c r="AG109" s="5"/>
      <c r="BF109" s="4"/>
    </row>
    <row r="110" spans="1:86" x14ac:dyDescent="0.25">
      <c r="E110" s="48">
        <v>5.9604644775390625E-8</v>
      </c>
      <c r="F110" s="22">
        <f>3600/10920*24</f>
        <v>7.9120879120879124</v>
      </c>
      <c r="G110" s="11">
        <f>F110-$J$108</f>
        <v>7.1428571428571432</v>
      </c>
      <c r="H110" s="12">
        <f>F110+ $J$108</f>
        <v>8.6813186813186825</v>
      </c>
    </row>
    <row r="111" spans="1:86" x14ac:dyDescent="0.25">
      <c r="E111" s="48">
        <v>1.430511474609375E-6</v>
      </c>
      <c r="F111" s="11">
        <f t="shared" ref="F111:F137" si="193">F110+$AD$105</f>
        <v>9.4505494505494507</v>
      </c>
      <c r="G111" s="11">
        <f>F111-$J$108</f>
        <v>8.6813186813186825</v>
      </c>
      <c r="H111" s="12">
        <f>F111+ $J$108</f>
        <v>10.219780219780219</v>
      </c>
    </row>
    <row r="112" spans="1:86" x14ac:dyDescent="0.25">
      <c r="E112" s="48">
        <v>1.6450881958007813E-5</v>
      </c>
      <c r="F112" s="11">
        <f t="shared" si="193"/>
        <v>10.989010989010989</v>
      </c>
      <c r="G112" s="11">
        <f>F112-$J$108</f>
        <v>10.219780219780219</v>
      </c>
      <c r="H112" s="12">
        <f>F112+ $J$108</f>
        <v>11.758241758241759</v>
      </c>
    </row>
    <row r="113" spans="5:8" x14ac:dyDescent="0.25">
      <c r="E113" s="48">
        <v>1.2063980102539063E-4</v>
      </c>
      <c r="F113" s="11">
        <f t="shared" si="193"/>
        <v>12.527472527472527</v>
      </c>
      <c r="G113" s="11">
        <f>F113-$J$108</f>
        <v>11.758241758241759</v>
      </c>
      <c r="H113" s="12">
        <f>F113+ $J$108</f>
        <v>13.296703296703296</v>
      </c>
    </row>
    <row r="114" spans="5:8" x14ac:dyDescent="0.25">
      <c r="E114" s="48">
        <v>6.3335895538330078E-4</v>
      </c>
      <c r="F114" s="11">
        <f t="shared" si="193"/>
        <v>14.065934065934066</v>
      </c>
      <c r="G114" s="11">
        <f>F114-$J$108</f>
        <v>13.296703296703296</v>
      </c>
      <c r="H114" s="12">
        <f>F114+ $J$108</f>
        <v>14.835164835164836</v>
      </c>
    </row>
    <row r="115" spans="5:8" x14ac:dyDescent="0.25">
      <c r="E115" s="48">
        <v>2.5334358215332031E-3</v>
      </c>
      <c r="F115" s="11">
        <f t="shared" si="193"/>
        <v>15.604395604395604</v>
      </c>
      <c r="G115" s="11">
        <f>F115-$J$108</f>
        <v>14.835164835164836</v>
      </c>
      <c r="H115" s="12">
        <f>F115+ $J$108</f>
        <v>16.373626373626372</v>
      </c>
    </row>
    <row r="116" spans="5:8" x14ac:dyDescent="0.25">
      <c r="E116" s="48">
        <v>8.0225467681884766E-3</v>
      </c>
      <c r="F116" s="11">
        <f t="shared" si="193"/>
        <v>17.142857142857142</v>
      </c>
      <c r="G116" s="11">
        <f>F116-$J$108</f>
        <v>16.373626373626372</v>
      </c>
      <c r="H116" s="12">
        <f>F116+ $J$108</f>
        <v>17.912087912087912</v>
      </c>
    </row>
    <row r="117" spans="5:8" x14ac:dyDescent="0.25">
      <c r="E117" s="48">
        <v>2.0629405975341797E-2</v>
      </c>
      <c r="F117" s="11">
        <f t="shared" si="193"/>
        <v>18.681318681318679</v>
      </c>
      <c r="G117" s="11">
        <f>F117-$J$108</f>
        <v>17.912087912087909</v>
      </c>
      <c r="H117" s="12">
        <f>F117+ $J$108</f>
        <v>19.450549450549449</v>
      </c>
    </row>
    <row r="118" spans="5:8" x14ac:dyDescent="0.25">
      <c r="E118" s="48">
        <v>4.3837487697601318E-2</v>
      </c>
      <c r="F118" s="11">
        <f t="shared" si="193"/>
        <v>20.219780219780219</v>
      </c>
      <c r="G118" s="11">
        <f>F118-$J$108</f>
        <v>19.450549450549449</v>
      </c>
      <c r="H118" s="12">
        <f>F118+ $J$108</f>
        <v>20.989010989010989</v>
      </c>
    </row>
    <row r="119" spans="5:8" x14ac:dyDescent="0.25">
      <c r="E119" s="48">
        <v>7.7933311462402344E-2</v>
      </c>
      <c r="F119" s="11">
        <f t="shared" si="193"/>
        <v>21.758241758241759</v>
      </c>
      <c r="G119" s="11">
        <f>F119-$J$108</f>
        <v>20.989010989010989</v>
      </c>
      <c r="H119" s="12">
        <f>F119+ $J$108</f>
        <v>22.527472527472529</v>
      </c>
    </row>
    <row r="120" spans="5:8" x14ac:dyDescent="0.25">
      <c r="E120" s="48">
        <v>0.11689996719360352</v>
      </c>
      <c r="F120" s="11">
        <f t="shared" si="193"/>
        <v>23.296703296703299</v>
      </c>
      <c r="G120" s="11">
        <f>F120-$J$108</f>
        <v>22.527472527472529</v>
      </c>
      <c r="H120" s="12">
        <f>F120+ $J$108</f>
        <v>24.065934065934069</v>
      </c>
    </row>
    <row r="121" spans="5:8" x14ac:dyDescent="0.25">
      <c r="E121" s="48">
        <v>0.14878177642822266</v>
      </c>
      <c r="F121" s="11">
        <f t="shared" si="193"/>
        <v>24.835164835164839</v>
      </c>
      <c r="G121" s="11">
        <f>F121-$J$108</f>
        <v>24.065934065934069</v>
      </c>
      <c r="H121" s="12">
        <f>F121+ $J$108</f>
        <v>25.604395604395609</v>
      </c>
    </row>
    <row r="122" spans="5:8" x14ac:dyDescent="0.25">
      <c r="E122" s="49">
        <v>0.16118025779724121</v>
      </c>
      <c r="F122" s="13">
        <f t="shared" si="193"/>
        <v>26.373626373626379</v>
      </c>
      <c r="G122" s="13">
        <f>F122-$J$108</f>
        <v>25.604395604395609</v>
      </c>
      <c r="H122" s="50">
        <f>F122+ $J$108</f>
        <v>27.142857142857149</v>
      </c>
    </row>
    <row r="123" spans="5:8" x14ac:dyDescent="0.25">
      <c r="E123" s="48">
        <v>0.14878177642822266</v>
      </c>
      <c r="F123" s="11">
        <f t="shared" si="193"/>
        <v>27.91208791208792</v>
      </c>
      <c r="G123" s="11">
        <f>F123-$J$108</f>
        <v>27.142857142857149</v>
      </c>
      <c r="H123" s="12">
        <f>F123+ $J$108</f>
        <v>28.68131868131869</v>
      </c>
    </row>
    <row r="124" spans="5:8" x14ac:dyDescent="0.25">
      <c r="E124" s="48">
        <v>0.11689996719360352</v>
      </c>
      <c r="F124" s="11">
        <f t="shared" si="193"/>
        <v>29.45054945054946</v>
      </c>
      <c r="G124" s="11">
        <f>F124-$J$108</f>
        <v>28.68131868131869</v>
      </c>
      <c r="H124" s="12">
        <f>F124+ $J$108</f>
        <v>30.21978021978023</v>
      </c>
    </row>
    <row r="125" spans="5:8" x14ac:dyDescent="0.25">
      <c r="E125" s="48">
        <v>7.7933311462402344E-2</v>
      </c>
      <c r="F125" s="11">
        <f t="shared" si="193"/>
        <v>30.989010989011</v>
      </c>
      <c r="G125" s="11">
        <f>F125-$J$108</f>
        <v>30.21978021978023</v>
      </c>
      <c r="H125" s="12">
        <f>F125+ $J$108</f>
        <v>31.75824175824177</v>
      </c>
    </row>
    <row r="126" spans="5:8" x14ac:dyDescent="0.25">
      <c r="E126" s="48">
        <v>4.3837487697601318E-2</v>
      </c>
      <c r="F126" s="11">
        <f t="shared" si="193"/>
        <v>32.52747252747254</v>
      </c>
      <c r="G126" s="11">
        <f>F126-$J$108</f>
        <v>31.75824175824177</v>
      </c>
      <c r="H126" s="12">
        <f>F126+ $J$108</f>
        <v>33.296703296703306</v>
      </c>
    </row>
    <row r="127" spans="5:8" x14ac:dyDescent="0.25">
      <c r="E127" s="48">
        <v>2.0629405975341797E-2</v>
      </c>
      <c r="F127" s="11">
        <f t="shared" si="193"/>
        <v>34.06593406593408</v>
      </c>
      <c r="G127" s="11">
        <f>F127-$J$108</f>
        <v>33.296703296703313</v>
      </c>
      <c r="H127" s="12">
        <f>F127+ $J$108</f>
        <v>34.835164835164846</v>
      </c>
    </row>
    <row r="128" spans="5:8" x14ac:dyDescent="0.25">
      <c r="E128" s="48">
        <v>8.0225467681884766E-3</v>
      </c>
      <c r="F128" s="11">
        <f t="shared" si="193"/>
        <v>35.60439560439562</v>
      </c>
      <c r="G128" s="11">
        <f>F128-$J$108</f>
        <v>34.835164835164854</v>
      </c>
      <c r="H128" s="12">
        <f>F128+ $J$108</f>
        <v>36.373626373626387</v>
      </c>
    </row>
    <row r="129" spans="5:38" x14ac:dyDescent="0.25">
      <c r="E129" s="48">
        <v>2.5334358215332031E-3</v>
      </c>
      <c r="F129" s="11">
        <f t="shared" si="193"/>
        <v>37.14285714285716</v>
      </c>
      <c r="G129" s="11">
        <f>F129-$J$108</f>
        <v>36.373626373626394</v>
      </c>
      <c r="H129" s="12">
        <f>F129+ $J$108</f>
        <v>37.912087912087927</v>
      </c>
    </row>
    <row r="130" spans="5:38" x14ac:dyDescent="0.25">
      <c r="E130" s="48">
        <v>6.3335895538330078E-4</v>
      </c>
      <c r="F130" s="11">
        <f t="shared" si="193"/>
        <v>38.6813186813187</v>
      </c>
      <c r="G130" s="11">
        <f>F130-$J$108</f>
        <v>37.912087912087934</v>
      </c>
      <c r="H130" s="12">
        <f>F130+ $J$108</f>
        <v>39.450549450549467</v>
      </c>
    </row>
    <row r="131" spans="5:38" x14ac:dyDescent="0.25">
      <c r="E131" s="48">
        <v>1.2063980102539063E-4</v>
      </c>
      <c r="F131" s="11">
        <f t="shared" si="193"/>
        <v>40.21978021978024</v>
      </c>
      <c r="G131" s="11">
        <f>F131-$J$108</f>
        <v>39.450549450549474</v>
      </c>
      <c r="H131" s="12">
        <f>F131+ $J$108</f>
        <v>40.989010989011007</v>
      </c>
    </row>
    <row r="132" spans="5:38" x14ac:dyDescent="0.25">
      <c r="E132" s="48">
        <v>1.6450881958007813E-5</v>
      </c>
      <c r="F132" s="11">
        <f t="shared" si="193"/>
        <v>41.75824175824178</v>
      </c>
      <c r="G132" s="11">
        <f>F132-$J$108</f>
        <v>40.989010989011014</v>
      </c>
      <c r="H132" s="12">
        <f>F132+ $J$108</f>
        <v>42.527472527472547</v>
      </c>
    </row>
    <row r="133" spans="5:38" x14ac:dyDescent="0.25">
      <c r="E133" s="48">
        <v>1.430511474609375E-6</v>
      </c>
      <c r="F133" s="11">
        <f t="shared" si="193"/>
        <v>43.296703296703321</v>
      </c>
      <c r="G133" s="11">
        <f>F133-$J$108</f>
        <v>42.527472527472554</v>
      </c>
      <c r="H133" s="12">
        <f>F133+ $J$108</f>
        <v>44.065934065934087</v>
      </c>
    </row>
    <row r="134" spans="5:38" x14ac:dyDescent="0.25">
      <c r="E134" s="48">
        <v>5.9604644775390625E-8</v>
      </c>
      <c r="F134" s="11">
        <f t="shared" si="193"/>
        <v>44.835164835164861</v>
      </c>
      <c r="G134" s="11">
        <f>F134-$J$108</f>
        <v>44.065934065934094</v>
      </c>
      <c r="H134" s="12">
        <f>F134+ $J$108</f>
        <v>45.604395604395627</v>
      </c>
    </row>
    <row r="135" spans="5:38" x14ac:dyDescent="0.25">
      <c r="E135" s="10"/>
      <c r="F135" s="11">
        <f t="shared" si="193"/>
        <v>46.373626373626401</v>
      </c>
      <c r="G135" s="11">
        <f>F135-$J$108</f>
        <v>45.604395604395634</v>
      </c>
      <c r="H135" s="12">
        <f>F135+ $J$108</f>
        <v>47.142857142857167</v>
      </c>
    </row>
    <row r="136" spans="5:38" x14ac:dyDescent="0.25">
      <c r="E136" s="10"/>
      <c r="F136" s="11">
        <f t="shared" si="193"/>
        <v>47.912087912087941</v>
      </c>
      <c r="G136" s="11">
        <f>F136-$J$108</f>
        <v>47.142857142857174</v>
      </c>
      <c r="H136" s="12">
        <f>F136+ $J$108</f>
        <v>48.681318681318707</v>
      </c>
    </row>
    <row r="137" spans="5:38" ht="15.75" thickBot="1" x14ac:dyDescent="0.3">
      <c r="E137" s="14"/>
      <c r="F137" s="15">
        <f t="shared" si="193"/>
        <v>49.450549450549481</v>
      </c>
      <c r="G137" s="15">
        <f>F137-$J$108</f>
        <v>48.681318681318714</v>
      </c>
      <c r="H137" s="16">
        <f>F137+ $J$108</f>
        <v>50.219780219780247</v>
      </c>
    </row>
    <row r="141" spans="5:38" x14ac:dyDescent="0.25">
      <c r="AF141" s="24"/>
      <c r="AG141" s="24"/>
      <c r="AH141" s="24"/>
      <c r="AI141" s="24"/>
      <c r="AJ141" s="24"/>
      <c r="AK141" s="24"/>
      <c r="AL141" s="24"/>
    </row>
    <row r="142" spans="5:38" x14ac:dyDescent="0.25">
      <c r="AF142" s="24"/>
      <c r="AG142" s="24"/>
      <c r="AH142" s="24"/>
      <c r="AI142" s="24"/>
      <c r="AJ142" s="24"/>
      <c r="AK142" s="24"/>
      <c r="AL142" s="24"/>
    </row>
    <row r="143" spans="5:38" x14ac:dyDescent="0.25">
      <c r="AF143" s="24"/>
      <c r="AG143" s="24"/>
      <c r="AH143" s="24"/>
      <c r="AI143" s="24"/>
      <c r="AJ143" s="24"/>
      <c r="AK143" s="24"/>
      <c r="AL143" s="24"/>
    </row>
    <row r="144" spans="5:38" x14ac:dyDescent="0.25">
      <c r="AF144" s="24"/>
      <c r="AG144" s="24"/>
      <c r="AH144" s="24"/>
      <c r="AI144" s="24"/>
      <c r="AJ144" s="24"/>
      <c r="AK144" s="24"/>
      <c r="AL144" s="24"/>
    </row>
    <row r="145" spans="32:39" x14ac:dyDescent="0.25">
      <c r="AF145" s="24"/>
      <c r="AG145" s="24"/>
      <c r="AH145" s="24"/>
      <c r="AI145" s="24"/>
      <c r="AJ145" s="24"/>
      <c r="AK145" s="24"/>
      <c r="AL145" s="24"/>
    </row>
    <row r="146" spans="32:39" x14ac:dyDescent="0.25">
      <c r="AF146" s="24"/>
      <c r="AG146" s="24"/>
      <c r="AH146" s="24"/>
      <c r="AI146" s="24"/>
      <c r="AJ146" s="24"/>
      <c r="AK146" s="24"/>
      <c r="AL146" s="24"/>
    </row>
    <row r="147" spans="32:39" x14ac:dyDescent="0.25">
      <c r="AF147" s="24"/>
      <c r="AG147" s="24"/>
      <c r="AH147" s="24"/>
      <c r="AI147" s="24"/>
      <c r="AJ147" s="24"/>
      <c r="AK147" s="24"/>
      <c r="AL147" s="24"/>
    </row>
    <row r="148" spans="32:39" x14ac:dyDescent="0.25">
      <c r="AF148" s="24"/>
      <c r="AG148" s="24"/>
      <c r="AH148" s="24"/>
      <c r="AI148" s="24"/>
      <c r="AJ148" s="24"/>
      <c r="AK148" s="24"/>
      <c r="AL148" s="24"/>
    </row>
    <row r="149" spans="32:39" x14ac:dyDescent="0.25">
      <c r="AF149" s="24"/>
      <c r="AG149" s="24"/>
      <c r="AH149" s="24"/>
      <c r="AI149" s="24"/>
      <c r="AJ149" s="24"/>
      <c r="AK149" s="24"/>
      <c r="AL149" s="24"/>
    </row>
    <row r="150" spans="32:39" x14ac:dyDescent="0.25">
      <c r="AF150" s="24"/>
      <c r="AG150" s="24"/>
      <c r="AH150" s="24"/>
      <c r="AI150" s="24"/>
      <c r="AJ150" s="24"/>
      <c r="AK150" s="24"/>
      <c r="AL150" s="24"/>
    </row>
    <row r="151" spans="32:39" x14ac:dyDescent="0.25">
      <c r="AF151" s="24"/>
      <c r="AG151" s="24"/>
      <c r="AH151" s="24"/>
      <c r="AI151" s="24"/>
      <c r="AJ151" s="24"/>
      <c r="AK151" s="24"/>
      <c r="AL151" s="24"/>
    </row>
    <row r="152" spans="32:39" x14ac:dyDescent="0.25">
      <c r="AF152" s="24"/>
      <c r="AG152" s="24"/>
      <c r="AH152" s="24"/>
      <c r="AI152" s="24"/>
      <c r="AJ152" s="24"/>
      <c r="AK152" s="24"/>
      <c r="AL152" s="24"/>
    </row>
    <row r="153" spans="32:39" x14ac:dyDescent="0.25">
      <c r="AF153" s="24"/>
      <c r="AG153" s="24"/>
      <c r="AH153" s="24"/>
      <c r="AI153" s="24"/>
      <c r="AJ153" s="24"/>
      <c r="AK153" s="24"/>
      <c r="AL153" s="24"/>
    </row>
    <row r="154" spans="32:39" x14ac:dyDescent="0.25">
      <c r="AF154" s="24"/>
      <c r="AG154" s="24"/>
      <c r="AH154" s="24"/>
      <c r="AI154" s="24"/>
      <c r="AJ154" s="24"/>
      <c r="AK154" s="24"/>
      <c r="AL154" s="24"/>
    </row>
    <row r="155" spans="32:39" x14ac:dyDescent="0.25">
      <c r="AF155" s="24"/>
      <c r="AG155" s="27"/>
      <c r="AH155" s="27"/>
      <c r="AI155" s="27"/>
      <c r="AJ155" s="27"/>
      <c r="AK155" s="27"/>
      <c r="AL155" s="27"/>
      <c r="AM155" s="5"/>
    </row>
    <row r="156" spans="32:39" x14ac:dyDescent="0.25">
      <c r="AF156" s="24"/>
      <c r="AG156" s="24"/>
      <c r="AH156" s="24"/>
      <c r="AI156" s="24"/>
      <c r="AJ156" s="24"/>
      <c r="AK156" s="24"/>
      <c r="AL156" s="24"/>
    </row>
    <row r="157" spans="32:39" x14ac:dyDescent="0.25">
      <c r="AF157" s="24"/>
      <c r="AG157" s="24"/>
      <c r="AH157" s="24"/>
      <c r="AI157" s="24"/>
      <c r="AJ157" s="24"/>
      <c r="AK157" s="24"/>
      <c r="AL157" s="24"/>
    </row>
    <row r="158" spans="32:39" x14ac:dyDescent="0.25">
      <c r="AF158" s="24"/>
      <c r="AG158" s="24"/>
      <c r="AH158" s="24"/>
      <c r="AI158" s="24"/>
      <c r="AJ158" s="24"/>
      <c r="AK158" s="24"/>
      <c r="AL158" s="24"/>
    </row>
    <row r="159" spans="32:39" x14ac:dyDescent="0.25">
      <c r="AF159" s="24"/>
      <c r="AG159" s="24"/>
      <c r="AH159" s="24"/>
      <c r="AI159" s="24"/>
      <c r="AJ159" s="24"/>
      <c r="AK159" s="24"/>
      <c r="AL159" s="24"/>
    </row>
    <row r="160" spans="32:39" x14ac:dyDescent="0.25">
      <c r="AF160" s="24"/>
      <c r="AG160" s="24"/>
      <c r="AH160" s="24"/>
      <c r="AI160" s="24"/>
      <c r="AJ160" s="24"/>
      <c r="AK160" s="24"/>
      <c r="AL160" s="24"/>
    </row>
    <row r="161" spans="32:38" x14ac:dyDescent="0.25">
      <c r="AF161" s="24"/>
      <c r="AG161" s="24"/>
      <c r="AH161" s="24"/>
      <c r="AI161" s="24"/>
      <c r="AJ161" s="24"/>
      <c r="AK161" s="24"/>
      <c r="AL161" s="24"/>
    </row>
    <row r="162" spans="32:38" x14ac:dyDescent="0.25">
      <c r="AF162" s="24"/>
      <c r="AG162" s="24"/>
      <c r="AH162" s="24"/>
      <c r="AI162" s="24"/>
      <c r="AJ162" s="24"/>
      <c r="AK162" s="24"/>
      <c r="AL162" s="24"/>
    </row>
    <row r="163" spans="32:38" x14ac:dyDescent="0.25">
      <c r="AF163" s="24"/>
      <c r="AG163" s="24"/>
      <c r="AH163" s="24"/>
      <c r="AI163" s="24"/>
      <c r="AJ163" s="24"/>
      <c r="AK163" s="24"/>
      <c r="AL163" s="24"/>
    </row>
    <row r="164" spans="32:38" x14ac:dyDescent="0.25">
      <c r="AF164" s="24"/>
      <c r="AG164" s="24"/>
      <c r="AH164" s="24"/>
      <c r="AI164" s="24"/>
      <c r="AJ164" s="24"/>
      <c r="AK164" s="24"/>
      <c r="AL164" s="24"/>
    </row>
    <row r="165" spans="32:38" x14ac:dyDescent="0.25">
      <c r="AF165" s="24"/>
      <c r="AG165" s="24"/>
      <c r="AH165" s="24"/>
      <c r="AI165" s="24"/>
      <c r="AJ165" s="24"/>
      <c r="AK165" s="24"/>
      <c r="AL165" s="24"/>
    </row>
    <row r="166" spans="32:38" x14ac:dyDescent="0.25">
      <c r="AF166" s="24"/>
      <c r="AG166" s="24"/>
      <c r="AH166" s="24"/>
      <c r="AI166" s="24"/>
      <c r="AJ166" s="24"/>
      <c r="AK166" s="24"/>
      <c r="AL166" s="24"/>
    </row>
    <row r="167" spans="32:38" x14ac:dyDescent="0.25">
      <c r="AF167" s="24"/>
      <c r="AG167" s="24"/>
      <c r="AH167" s="24"/>
      <c r="AI167" s="24"/>
      <c r="AJ167" s="24"/>
      <c r="AK167" s="24"/>
      <c r="AL167" s="24"/>
    </row>
    <row r="168" spans="32:38" x14ac:dyDescent="0.25">
      <c r="AF168" s="24"/>
      <c r="AG168" s="24"/>
      <c r="AH168" s="24"/>
      <c r="AI168" s="24"/>
      <c r="AJ168" s="24"/>
      <c r="AK168" s="24"/>
      <c r="AL168" s="24"/>
    </row>
    <row r="169" spans="32:38" x14ac:dyDescent="0.25">
      <c r="AF169" s="24"/>
      <c r="AG169" s="24"/>
      <c r="AH169" s="24"/>
      <c r="AI169" s="24"/>
      <c r="AJ169" s="24"/>
      <c r="AK169" s="24"/>
      <c r="AL169" s="24"/>
    </row>
    <row r="170" spans="32:38" x14ac:dyDescent="0.25">
      <c r="AF170" s="24"/>
      <c r="AG170" s="24"/>
      <c r="AH170" s="24"/>
      <c r="AI170" s="24"/>
      <c r="AJ170" s="24"/>
      <c r="AK170" s="24"/>
      <c r="AL170" s="24"/>
    </row>
    <row r="171" spans="32:38" x14ac:dyDescent="0.25">
      <c r="AF171" s="24"/>
      <c r="AG171" s="24"/>
      <c r="AH171" s="24"/>
      <c r="AI171" s="24"/>
      <c r="AJ171" s="24"/>
      <c r="AK171" s="24"/>
      <c r="AL171" s="24"/>
    </row>
    <row r="172" spans="32:38" x14ac:dyDescent="0.25">
      <c r="AF172" s="24"/>
      <c r="AG172" s="24"/>
      <c r="AH172" s="24"/>
      <c r="AI172" s="24"/>
      <c r="AJ172" s="24"/>
      <c r="AK172" s="24"/>
      <c r="AL172" s="24"/>
    </row>
    <row r="173" spans="32:38" x14ac:dyDescent="0.25">
      <c r="AF173" s="24"/>
      <c r="AG173" s="24"/>
      <c r="AH173" s="24"/>
      <c r="AI173" s="24"/>
      <c r="AJ173" s="24"/>
      <c r="AK173" s="24"/>
      <c r="AL173" s="24"/>
    </row>
    <row r="174" spans="32:38" x14ac:dyDescent="0.25">
      <c r="AF174" s="24"/>
      <c r="AG174" s="24"/>
      <c r="AH174" s="24"/>
      <c r="AI174" s="24"/>
      <c r="AJ174" s="24"/>
      <c r="AK174" s="24"/>
      <c r="AL174" s="24"/>
    </row>
    <row r="175" spans="32:38" x14ac:dyDescent="0.25">
      <c r="AF175" s="24"/>
      <c r="AG175" s="24"/>
      <c r="AH175" s="24"/>
      <c r="AI175" s="24"/>
      <c r="AJ175" s="24"/>
      <c r="AK175" s="24"/>
      <c r="AL175" s="24"/>
    </row>
    <row r="176" spans="32:38" x14ac:dyDescent="0.25">
      <c r="AF176" s="24"/>
      <c r="AG176" s="24"/>
      <c r="AH176" s="24"/>
      <c r="AI176" s="24"/>
      <c r="AJ176" s="24"/>
      <c r="AK176" s="24"/>
      <c r="AL176" s="24"/>
    </row>
    <row r="177" spans="32:38" x14ac:dyDescent="0.25">
      <c r="AF177" s="24"/>
      <c r="AG177" s="24"/>
      <c r="AH177" s="24"/>
      <c r="AI177" s="24"/>
      <c r="AJ177" s="24"/>
      <c r="AK177" s="24"/>
      <c r="AL177" s="24"/>
    </row>
    <row r="178" spans="32:38" x14ac:dyDescent="0.25">
      <c r="AF178" s="24"/>
      <c r="AG178" s="24"/>
      <c r="AH178" s="24"/>
      <c r="AI178" s="24"/>
      <c r="AJ178" s="24"/>
      <c r="AK178" s="24"/>
      <c r="AL178" s="24"/>
    </row>
    <row r="179" spans="32:38" x14ac:dyDescent="0.25">
      <c r="AF179" s="24"/>
      <c r="AG179" s="24"/>
      <c r="AH179" s="24"/>
      <c r="AI179" s="24"/>
      <c r="AJ179" s="24"/>
      <c r="AK179" s="24"/>
      <c r="AL179" s="24"/>
    </row>
  </sheetData>
  <mergeCells count="2">
    <mergeCell ref="G109:H109"/>
    <mergeCell ref="E108:H108"/>
  </mergeCells>
  <pageMargins left="0.7" right="0.7" top="0.75" bottom="0.75" header="0.3" footer="0.3"/>
  <pageSetup orientation="portrait" horizontalDpi="4294967293" verticalDpi="0" r:id="rId1"/>
  <ignoredErrors>
    <ignoredError sqref="B17" formulaRange="1"/>
    <ignoredError sqref="I22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BF08C-84B9-43B7-9D88-A258CE3775A6}">
  <dimension ref="B2:AG87"/>
  <sheetViews>
    <sheetView workbookViewId="0">
      <selection activeCell="M18" sqref="M18"/>
    </sheetView>
  </sheetViews>
  <sheetFormatPr defaultRowHeight="15" x14ac:dyDescent="0.25"/>
  <cols>
    <col min="2" max="2" width="13.85546875" style="24" customWidth="1"/>
    <col min="3" max="3" width="10.85546875" style="24" customWidth="1"/>
    <col min="4" max="4" width="9.140625" style="24"/>
    <col min="5" max="5" width="15.28515625" style="24" customWidth="1"/>
    <col min="6" max="6" width="11" style="24" customWidth="1"/>
    <col min="7" max="8" width="9.7109375" style="24" customWidth="1"/>
    <col min="9" max="9" width="10.42578125" style="24" customWidth="1"/>
    <col min="10" max="10" width="9.140625" style="24"/>
    <col min="11" max="11" width="12" style="24" bestFit="1" customWidth="1"/>
    <col min="12" max="12" width="9.140625" style="24"/>
    <col min="13" max="13" width="11.85546875" style="24" customWidth="1"/>
    <col min="14" max="18" width="9.140625" style="24"/>
    <col min="19" max="19" width="18.140625" style="24" customWidth="1"/>
    <col min="20" max="33" width="9.140625" style="24"/>
  </cols>
  <sheetData>
    <row r="2" spans="2:13" ht="15.75" thickBot="1" x14ac:dyDescent="0.3"/>
    <row r="3" spans="2:13" x14ac:dyDescent="0.25">
      <c r="B3" s="39" t="s">
        <v>39</v>
      </c>
      <c r="C3" s="40"/>
      <c r="E3" s="39" t="s">
        <v>40</v>
      </c>
      <c r="F3" s="40"/>
      <c r="I3" s="39" t="s">
        <v>41</v>
      </c>
      <c r="J3" s="40"/>
      <c r="L3" s="28" t="s">
        <v>20</v>
      </c>
      <c r="M3" s="29"/>
    </row>
    <row r="4" spans="2:13" ht="15.75" thickBot="1" x14ac:dyDescent="0.3">
      <c r="B4" s="41" t="s">
        <v>18</v>
      </c>
      <c r="C4" s="42">
        <v>28</v>
      </c>
      <c r="E4" s="41">
        <f>3600/10920</f>
        <v>0.32967032967032966</v>
      </c>
      <c r="F4" s="42"/>
      <c r="I4" s="41">
        <f>E19/F19</f>
        <v>0.3</v>
      </c>
      <c r="J4" s="42"/>
      <c r="L4" s="30">
        <f>I4/0.5</f>
        <v>0.6</v>
      </c>
      <c r="M4" s="31">
        <f>1-L4</f>
        <v>0.4</v>
      </c>
    </row>
    <row r="6" spans="2:13" x14ac:dyDescent="0.25">
      <c r="C6" s="24" t="s">
        <v>36</v>
      </c>
      <c r="D6" s="24" t="s">
        <v>34</v>
      </c>
      <c r="E6" s="24" t="s">
        <v>37</v>
      </c>
      <c r="F6" s="24" t="s">
        <v>38</v>
      </c>
      <c r="G6" s="24" t="s">
        <v>34</v>
      </c>
      <c r="J6" s="24" t="s">
        <v>37</v>
      </c>
      <c r="K6" s="24" t="s">
        <v>35</v>
      </c>
      <c r="L6" s="24" t="s">
        <v>1</v>
      </c>
    </row>
    <row r="7" spans="2:13" x14ac:dyDescent="0.25">
      <c r="B7" s="24">
        <v>-24</v>
      </c>
      <c r="C7" s="24">
        <f>B7</f>
        <v>-24</v>
      </c>
      <c r="D7" s="24">
        <v>5.9604644775390625E-8</v>
      </c>
      <c r="E7" s="24">
        <v>0</v>
      </c>
      <c r="F7" s="24">
        <f>E7 + $C$4</f>
        <v>28</v>
      </c>
      <c r="G7" s="24">
        <f>(FACT(24))/(FACT(12-B7/2)*FACT(12+B7/2))*2^-24</f>
        <v>5.9604644775390625E-8</v>
      </c>
      <c r="I7" s="24">
        <f>-80</f>
        <v>-80</v>
      </c>
      <c r="J7" s="24">
        <v>0</v>
      </c>
      <c r="K7" s="25">
        <f>(FACT(80))/(FACT(40-I7/2)*FACT(40+I7/2))*2^-80</f>
        <v>8.2718061255302767E-25</v>
      </c>
      <c r="L7" s="24">
        <f>3600/10920*J7</f>
        <v>0</v>
      </c>
    </row>
    <row r="8" spans="2:13" x14ac:dyDescent="0.25">
      <c r="B8" s="24">
        <f>B7+2</f>
        <v>-22</v>
      </c>
      <c r="C8" s="24">
        <f>C7+2</f>
        <v>-22</v>
      </c>
      <c r="D8" s="24">
        <v>1.4305114746093748E-6</v>
      </c>
      <c r="E8" s="24">
        <v>1</v>
      </c>
      <c r="F8" s="24">
        <f t="shared" ref="F8:F31" si="0">E8 + $C$4</f>
        <v>29</v>
      </c>
      <c r="G8" s="24">
        <f>(FACT(24))/(FACT(12-B8/2)*FACT(12+B8/2))*2^-24</f>
        <v>1.4305114746093748E-6</v>
      </c>
      <c r="I8" s="24">
        <f>I7+2</f>
        <v>-78</v>
      </c>
      <c r="J8" s="24">
        <v>1</v>
      </c>
      <c r="K8" s="25">
        <f t="shared" ref="K8:K71" si="1">(FACT(80))/(FACT(40-I8/2)*FACT(40+I8/2))*2^-80</f>
        <v>6.6174449004242179E-23</v>
      </c>
      <c r="L8" s="24">
        <f t="shared" ref="L8:L71" si="2">3600/10920*J8</f>
        <v>0.32967032967032966</v>
      </c>
    </row>
    <row r="9" spans="2:13" x14ac:dyDescent="0.25">
      <c r="B9" s="24">
        <f t="shared" ref="B9:C31" si="3">B8+2</f>
        <v>-20</v>
      </c>
      <c r="C9" s="24">
        <f t="shared" si="3"/>
        <v>-20</v>
      </c>
      <c r="D9" s="24">
        <v>1.6450881958007813E-5</v>
      </c>
      <c r="E9" s="24">
        <v>2</v>
      </c>
      <c r="F9" s="24">
        <f t="shared" si="0"/>
        <v>30</v>
      </c>
      <c r="G9" s="24">
        <f>(FACT(24))/(FACT(12-B9/2)*FACT(12+B9/2))*2^-24</f>
        <v>1.6450881958007813E-5</v>
      </c>
      <c r="I9" s="24">
        <f t="shared" ref="I9:I72" si="4">I8+2</f>
        <v>-76</v>
      </c>
      <c r="J9" s="24">
        <v>2</v>
      </c>
      <c r="K9" s="25">
        <f t="shared" si="1"/>
        <v>2.6138907356675678E-21</v>
      </c>
      <c r="L9" s="24">
        <f t="shared" si="2"/>
        <v>0.65934065934065933</v>
      </c>
    </row>
    <row r="10" spans="2:13" x14ac:dyDescent="0.25">
      <c r="B10" s="24">
        <f t="shared" si="3"/>
        <v>-18</v>
      </c>
      <c r="C10" s="24">
        <f t="shared" si="3"/>
        <v>-18</v>
      </c>
      <c r="D10" s="24">
        <v>1.2063980102539063E-4</v>
      </c>
      <c r="E10" s="24">
        <v>3</v>
      </c>
      <c r="F10" s="24">
        <f t="shared" si="0"/>
        <v>31</v>
      </c>
      <c r="G10" s="24">
        <f>(FACT(24))/(FACT(12-B10/2)*FACT(12+B10/2))*2^-24</f>
        <v>1.2063980102539063E-4</v>
      </c>
      <c r="I10" s="24">
        <f t="shared" si="4"/>
        <v>-74</v>
      </c>
      <c r="J10" s="24">
        <v>3</v>
      </c>
      <c r="K10" s="25">
        <f t="shared" si="1"/>
        <v>6.7961159127356742E-20</v>
      </c>
      <c r="L10" s="24">
        <f t="shared" si="2"/>
        <v>0.98901098901098905</v>
      </c>
    </row>
    <row r="11" spans="2:13" x14ac:dyDescent="0.25">
      <c r="B11" s="24">
        <f t="shared" si="3"/>
        <v>-16</v>
      </c>
      <c r="C11" s="24">
        <f t="shared" si="3"/>
        <v>-16</v>
      </c>
      <c r="D11" s="24">
        <v>6.3335895538330078E-4</v>
      </c>
      <c r="E11" s="24">
        <v>4</v>
      </c>
      <c r="F11" s="24">
        <f t="shared" si="0"/>
        <v>32</v>
      </c>
      <c r="G11" s="24">
        <f>(FACT(24))/(FACT(12-B11/2)*FACT(12+B11/2))*2^-24</f>
        <v>6.3335895538330078E-4</v>
      </c>
      <c r="I11" s="24">
        <f t="shared" si="4"/>
        <v>-72</v>
      </c>
      <c r="J11" s="24">
        <v>4</v>
      </c>
      <c r="K11" s="25">
        <f t="shared" si="1"/>
        <v>1.3082523132016171E-18</v>
      </c>
      <c r="L11" s="24">
        <f t="shared" si="2"/>
        <v>1.3186813186813187</v>
      </c>
    </row>
    <row r="12" spans="2:13" x14ac:dyDescent="0.25">
      <c r="B12" s="24">
        <f t="shared" si="3"/>
        <v>-14</v>
      </c>
      <c r="C12" s="24">
        <f t="shared" si="3"/>
        <v>-14</v>
      </c>
      <c r="D12" s="24">
        <v>2.5334358215332031E-3</v>
      </c>
      <c r="E12" s="24">
        <v>5</v>
      </c>
      <c r="F12" s="24">
        <f t="shared" si="0"/>
        <v>33</v>
      </c>
      <c r="G12" s="24">
        <f>(FACT(24))/(FACT(12-B12/2)*FACT(12+B12/2))*2^-24</f>
        <v>2.5334358215332031E-3</v>
      </c>
      <c r="I12" s="24">
        <f t="shared" si="4"/>
        <v>-70</v>
      </c>
      <c r="J12" s="24">
        <v>5</v>
      </c>
      <c r="K12" s="25">
        <f t="shared" si="1"/>
        <v>1.988543516066458E-17</v>
      </c>
      <c r="L12" s="24">
        <f t="shared" si="2"/>
        <v>1.6483516483516483</v>
      </c>
    </row>
    <row r="13" spans="2:13" x14ac:dyDescent="0.25">
      <c r="B13" s="24">
        <f t="shared" si="3"/>
        <v>-12</v>
      </c>
      <c r="C13" s="24">
        <f t="shared" si="3"/>
        <v>-12</v>
      </c>
      <c r="D13" s="24">
        <v>8.0225467681884766E-3</v>
      </c>
      <c r="E13" s="24">
        <v>6</v>
      </c>
      <c r="F13" s="24">
        <f t="shared" si="0"/>
        <v>34</v>
      </c>
      <c r="G13" s="24">
        <f>(FACT(24))/(FACT(12-B13/2)*FACT(12+B13/2))*2^-24</f>
        <v>8.0225467681884766E-3</v>
      </c>
      <c r="I13" s="24">
        <f t="shared" si="4"/>
        <v>-68</v>
      </c>
      <c r="J13" s="24">
        <v>6</v>
      </c>
      <c r="K13" s="25">
        <f t="shared" si="1"/>
        <v>2.4856793950830728E-16</v>
      </c>
      <c r="L13" s="24">
        <f t="shared" si="2"/>
        <v>1.9780219780219781</v>
      </c>
    </row>
    <row r="14" spans="2:13" x14ac:dyDescent="0.25">
      <c r="B14" s="24">
        <f t="shared" si="3"/>
        <v>-10</v>
      </c>
      <c r="C14" s="24">
        <f t="shared" si="3"/>
        <v>-10</v>
      </c>
      <c r="D14" s="24">
        <v>2.0629405975341797E-2</v>
      </c>
      <c r="E14" s="24">
        <v>7</v>
      </c>
      <c r="F14" s="24">
        <f t="shared" si="0"/>
        <v>35</v>
      </c>
      <c r="G14" s="24">
        <f>(FACT(24))/(FACT(12-B14/2)*FACT(12+B14/2))*2^-24</f>
        <v>2.0629405975341797E-2</v>
      </c>
      <c r="I14" s="24">
        <f t="shared" si="4"/>
        <v>-66</v>
      </c>
      <c r="J14" s="24">
        <v>7</v>
      </c>
      <c r="K14" s="25">
        <f t="shared" si="1"/>
        <v>2.6277182176592481E-15</v>
      </c>
      <c r="L14" s="24">
        <f t="shared" si="2"/>
        <v>2.3076923076923075</v>
      </c>
    </row>
    <row r="15" spans="2:13" x14ac:dyDescent="0.25">
      <c r="B15" s="24">
        <f t="shared" si="3"/>
        <v>-8</v>
      </c>
      <c r="C15" s="24">
        <f t="shared" si="3"/>
        <v>-8</v>
      </c>
      <c r="D15" s="24">
        <v>4.3837487697601318E-2</v>
      </c>
      <c r="E15" s="24">
        <v>8</v>
      </c>
      <c r="F15" s="24">
        <f t="shared" si="0"/>
        <v>36</v>
      </c>
      <c r="G15" s="24">
        <f>(FACT(24))/(FACT(12-B15/2)*FACT(12+B15/2))*2^-24</f>
        <v>4.3837487697601318E-2</v>
      </c>
      <c r="I15" s="24">
        <f t="shared" si="4"/>
        <v>-64</v>
      </c>
      <c r="J15" s="24">
        <v>8</v>
      </c>
      <c r="K15" s="25">
        <f t="shared" si="1"/>
        <v>2.3977928736140633E-14</v>
      </c>
      <c r="L15" s="24">
        <f t="shared" si="2"/>
        <v>2.6373626373626373</v>
      </c>
    </row>
    <row r="16" spans="2:13" x14ac:dyDescent="0.25">
      <c r="B16" s="24">
        <f t="shared" si="3"/>
        <v>-6</v>
      </c>
      <c r="C16" s="24">
        <f t="shared" si="3"/>
        <v>-6</v>
      </c>
      <c r="D16" s="24">
        <v>7.7933311462402344E-2</v>
      </c>
      <c r="E16" s="24">
        <v>9</v>
      </c>
      <c r="F16" s="24">
        <f t="shared" si="0"/>
        <v>37</v>
      </c>
      <c r="G16" s="24">
        <f>(FACT(24))/(FACT(12-B16/2)*FACT(12+B16/2))*2^-24</f>
        <v>7.7933311462402344E-2</v>
      </c>
      <c r="I16" s="24">
        <f t="shared" si="4"/>
        <v>-62</v>
      </c>
      <c r="J16" s="24">
        <v>9</v>
      </c>
      <c r="K16" s="25">
        <f t="shared" si="1"/>
        <v>1.9182342988912514E-13</v>
      </c>
      <c r="L16" s="24">
        <f t="shared" si="2"/>
        <v>2.9670329670329672</v>
      </c>
    </row>
    <row r="17" spans="2:12" x14ac:dyDescent="0.25">
      <c r="B17" s="24">
        <f t="shared" si="3"/>
        <v>-4</v>
      </c>
      <c r="C17" s="24">
        <f t="shared" si="3"/>
        <v>-4</v>
      </c>
      <c r="D17" s="24">
        <v>0.11689996719360352</v>
      </c>
      <c r="E17" s="24">
        <v>10</v>
      </c>
      <c r="F17" s="24">
        <f t="shared" si="0"/>
        <v>38</v>
      </c>
      <c r="G17" s="24">
        <f>(FACT(24))/(FACT(12-B17/2)*FACT(12+B17/2))*2^-24</f>
        <v>0.11689996719360352</v>
      </c>
      <c r="I17" s="24">
        <f t="shared" si="4"/>
        <v>-60</v>
      </c>
      <c r="J17" s="24">
        <v>10</v>
      </c>
      <c r="K17" s="25">
        <f t="shared" si="1"/>
        <v>1.3619463522127887E-12</v>
      </c>
      <c r="L17" s="24">
        <f t="shared" si="2"/>
        <v>3.2967032967032965</v>
      </c>
    </row>
    <row r="18" spans="2:12" x14ac:dyDescent="0.25">
      <c r="B18" s="24">
        <f t="shared" si="3"/>
        <v>-2</v>
      </c>
      <c r="C18" s="24">
        <f t="shared" si="3"/>
        <v>-2</v>
      </c>
      <c r="D18" s="24">
        <v>0.14878177642822266</v>
      </c>
      <c r="E18" s="24">
        <v>11</v>
      </c>
      <c r="F18" s="24">
        <f t="shared" si="0"/>
        <v>39</v>
      </c>
      <c r="G18" s="24">
        <f>(FACT(24))/(FACT(12-B18/2)*FACT(12+B18/2))*2^-24</f>
        <v>0.14878177642822266</v>
      </c>
      <c r="I18" s="24">
        <f t="shared" si="4"/>
        <v>-58</v>
      </c>
      <c r="J18" s="24">
        <v>11</v>
      </c>
      <c r="K18" s="25">
        <f t="shared" si="1"/>
        <v>8.6669313322632024E-12</v>
      </c>
      <c r="L18" s="24">
        <f t="shared" si="2"/>
        <v>3.6263736263736264</v>
      </c>
    </row>
    <row r="19" spans="2:12" x14ac:dyDescent="0.25">
      <c r="B19" s="32">
        <f t="shared" si="3"/>
        <v>0</v>
      </c>
      <c r="C19" s="32">
        <f t="shared" si="3"/>
        <v>0</v>
      </c>
      <c r="D19" s="32">
        <v>0.16118025779724121</v>
      </c>
      <c r="E19" s="32">
        <v>12</v>
      </c>
      <c r="F19" s="32">
        <f t="shared" si="0"/>
        <v>40</v>
      </c>
      <c r="G19" s="32">
        <f>(FACT(24))/(FACT(12-B19/2)*FACT(12+B19/2))*2^-24</f>
        <v>0.16118025779724121</v>
      </c>
      <c r="H19" s="27"/>
      <c r="I19" s="24">
        <f t="shared" si="4"/>
        <v>-56</v>
      </c>
      <c r="J19" s="24">
        <v>12</v>
      </c>
      <c r="K19" s="25">
        <f t="shared" si="1"/>
        <v>4.9834855160513411E-11</v>
      </c>
      <c r="L19" s="24">
        <f t="shared" si="2"/>
        <v>3.9560439560439562</v>
      </c>
    </row>
    <row r="20" spans="2:12" x14ac:dyDescent="0.25">
      <c r="B20" s="24">
        <f t="shared" si="3"/>
        <v>2</v>
      </c>
      <c r="C20" s="24">
        <f t="shared" si="3"/>
        <v>2</v>
      </c>
      <c r="D20" s="24">
        <v>0.14878177642822266</v>
      </c>
      <c r="E20" s="24">
        <v>13</v>
      </c>
      <c r="F20" s="24">
        <f t="shared" si="0"/>
        <v>41</v>
      </c>
      <c r="G20" s="24">
        <f>(FACT(24))/(FACT(12-B20/2)*FACT(12+B20/2))*2^-24</f>
        <v>0.14878177642822266</v>
      </c>
      <c r="I20" s="24">
        <f t="shared" si="4"/>
        <v>-54</v>
      </c>
      <c r="J20" s="24">
        <v>13</v>
      </c>
      <c r="K20" s="25">
        <f t="shared" si="1"/>
        <v>2.6067462699345452E-10</v>
      </c>
      <c r="L20" s="24">
        <f t="shared" si="2"/>
        <v>4.2857142857142856</v>
      </c>
    </row>
    <row r="21" spans="2:12" x14ac:dyDescent="0.25">
      <c r="B21" s="24">
        <f t="shared" si="3"/>
        <v>4</v>
      </c>
      <c r="C21" s="24">
        <f t="shared" si="3"/>
        <v>4</v>
      </c>
      <c r="D21" s="24">
        <v>0.11689996719360352</v>
      </c>
      <c r="E21" s="24">
        <v>14</v>
      </c>
      <c r="F21" s="24">
        <f t="shared" si="0"/>
        <v>42</v>
      </c>
      <c r="G21" s="24">
        <f>(FACT(24))/(FACT(12-B21/2)*FACT(12+B21/2))*2^-24</f>
        <v>0.11689996719360352</v>
      </c>
      <c r="I21" s="24">
        <f t="shared" si="4"/>
        <v>-52</v>
      </c>
      <c r="J21" s="24">
        <v>14</v>
      </c>
      <c r="K21" s="25">
        <f t="shared" si="1"/>
        <v>1.2475142863258187E-9</v>
      </c>
      <c r="L21" s="24">
        <f t="shared" si="2"/>
        <v>4.615384615384615</v>
      </c>
    </row>
    <row r="22" spans="2:12" x14ac:dyDescent="0.25">
      <c r="B22" s="24">
        <f t="shared" si="3"/>
        <v>6</v>
      </c>
      <c r="C22" s="24">
        <f t="shared" si="3"/>
        <v>6</v>
      </c>
      <c r="D22" s="24">
        <v>7.7933311462402344E-2</v>
      </c>
      <c r="E22" s="24">
        <v>15</v>
      </c>
      <c r="F22" s="24">
        <f t="shared" si="0"/>
        <v>43</v>
      </c>
      <c r="G22" s="24">
        <f>(FACT(24))/(FACT(12-B22/2)*FACT(12+B22/2))*2^-24</f>
        <v>7.7933311462402344E-2</v>
      </c>
      <c r="I22" s="24">
        <f t="shared" si="4"/>
        <v>-50</v>
      </c>
      <c r="J22" s="24">
        <v>15</v>
      </c>
      <c r="K22" s="25">
        <f t="shared" si="1"/>
        <v>5.4890628598336031E-9</v>
      </c>
      <c r="L22" s="24">
        <f t="shared" si="2"/>
        <v>4.9450549450549453</v>
      </c>
    </row>
    <row r="23" spans="2:12" x14ac:dyDescent="0.25">
      <c r="B23" s="24">
        <f t="shared" si="3"/>
        <v>8</v>
      </c>
      <c r="C23" s="24">
        <f t="shared" si="3"/>
        <v>8</v>
      </c>
      <c r="D23" s="24">
        <v>4.3837487697601318E-2</v>
      </c>
      <c r="E23" s="24">
        <v>16</v>
      </c>
      <c r="F23" s="24">
        <f t="shared" si="0"/>
        <v>44</v>
      </c>
      <c r="G23" s="24">
        <f>(FACT(24))/(FACT(12-B23/2)*FACT(12+B23/2))*2^-24</f>
        <v>4.3837487697601318E-2</v>
      </c>
      <c r="I23" s="24">
        <f t="shared" si="4"/>
        <v>-48</v>
      </c>
      <c r="J23" s="24">
        <v>16</v>
      </c>
      <c r="K23" s="25">
        <f t="shared" si="1"/>
        <v>2.2299317868074018E-8</v>
      </c>
      <c r="L23" s="24">
        <f t="shared" si="2"/>
        <v>5.2747252747252746</v>
      </c>
    </row>
    <row r="24" spans="2:12" x14ac:dyDescent="0.25">
      <c r="B24" s="24">
        <f t="shared" si="3"/>
        <v>10</v>
      </c>
      <c r="C24" s="24">
        <f t="shared" si="3"/>
        <v>10</v>
      </c>
      <c r="D24" s="24">
        <v>2.0629405975341797E-2</v>
      </c>
      <c r="E24" s="24">
        <v>17</v>
      </c>
      <c r="F24" s="24">
        <f t="shared" si="0"/>
        <v>45</v>
      </c>
      <c r="G24" s="24">
        <f>(FACT(24))/(FACT(12-B24/2)*FACT(12+B24/2))*2^-24</f>
        <v>2.0629405975341797E-2</v>
      </c>
      <c r="I24" s="24">
        <f t="shared" si="4"/>
        <v>-46</v>
      </c>
      <c r="J24" s="24">
        <v>17</v>
      </c>
      <c r="K24" s="25">
        <f t="shared" si="1"/>
        <v>8.3950373150396309E-8</v>
      </c>
      <c r="L24" s="24">
        <f t="shared" si="2"/>
        <v>5.604395604395604</v>
      </c>
    </row>
    <row r="25" spans="2:12" x14ac:dyDescent="0.25">
      <c r="B25" s="24">
        <f t="shared" si="3"/>
        <v>12</v>
      </c>
      <c r="C25" s="24">
        <f t="shared" si="3"/>
        <v>12</v>
      </c>
      <c r="D25" s="24">
        <v>8.0225467681884766E-3</v>
      </c>
      <c r="E25" s="24">
        <v>18</v>
      </c>
      <c r="F25" s="24">
        <f t="shared" si="0"/>
        <v>46</v>
      </c>
      <c r="G25" s="24">
        <f>(FACT(24))/(FACT(12-B25/2)*FACT(12+B25/2))*2^-24</f>
        <v>8.0225467681884766E-3</v>
      </c>
      <c r="I25" s="24">
        <f t="shared" si="4"/>
        <v>-44</v>
      </c>
      <c r="J25" s="24">
        <v>18</v>
      </c>
      <c r="K25" s="25">
        <f t="shared" si="1"/>
        <v>2.9382630602638701E-7</v>
      </c>
      <c r="L25" s="24">
        <f t="shared" si="2"/>
        <v>5.9340659340659343</v>
      </c>
    </row>
    <row r="26" spans="2:12" x14ac:dyDescent="0.25">
      <c r="B26" s="24">
        <f t="shared" si="3"/>
        <v>14</v>
      </c>
      <c r="C26" s="24">
        <f t="shared" si="3"/>
        <v>14</v>
      </c>
      <c r="D26" s="24">
        <v>2.5334358215332031E-3</v>
      </c>
      <c r="E26" s="24">
        <v>19</v>
      </c>
      <c r="F26" s="24">
        <f t="shared" si="0"/>
        <v>47</v>
      </c>
      <c r="G26" s="24">
        <f>(FACT(24))/(FACT(12-B26/2)*FACT(12+B26/2))*2^-24</f>
        <v>2.5334358215332031E-3</v>
      </c>
      <c r="I26" s="24">
        <f t="shared" si="4"/>
        <v>-42</v>
      </c>
      <c r="J26" s="24">
        <v>19</v>
      </c>
      <c r="K26" s="25">
        <f t="shared" si="1"/>
        <v>9.5880163019136848E-7</v>
      </c>
      <c r="L26" s="24">
        <f t="shared" si="2"/>
        <v>6.2637362637362637</v>
      </c>
    </row>
    <row r="27" spans="2:12" x14ac:dyDescent="0.25">
      <c r="B27" s="24">
        <f t="shared" si="3"/>
        <v>16</v>
      </c>
      <c r="C27" s="24">
        <f t="shared" si="3"/>
        <v>16</v>
      </c>
      <c r="D27" s="24">
        <v>6.3335895538330078E-4</v>
      </c>
      <c r="E27" s="24">
        <v>20</v>
      </c>
      <c r="F27" s="24">
        <f t="shared" si="0"/>
        <v>48</v>
      </c>
      <c r="G27" s="24">
        <f>(FACT(24))/(FACT(12-B27/2)*FACT(12+B27/2))*2^-24</f>
        <v>6.3335895538330078E-4</v>
      </c>
      <c r="I27" s="24">
        <f t="shared" si="4"/>
        <v>-40</v>
      </c>
      <c r="J27" s="24">
        <v>20</v>
      </c>
      <c r="K27" s="25">
        <f t="shared" si="1"/>
        <v>2.9243449720836726E-6</v>
      </c>
      <c r="L27" s="24">
        <f t="shared" si="2"/>
        <v>6.5934065934065931</v>
      </c>
    </row>
    <row r="28" spans="2:12" x14ac:dyDescent="0.25">
      <c r="B28" s="24">
        <f t="shared" si="3"/>
        <v>18</v>
      </c>
      <c r="C28" s="24">
        <f t="shared" si="3"/>
        <v>18</v>
      </c>
      <c r="D28" s="24">
        <v>1.2063980102539063E-4</v>
      </c>
      <c r="E28" s="24">
        <v>21</v>
      </c>
      <c r="F28" s="24">
        <f t="shared" si="0"/>
        <v>49</v>
      </c>
      <c r="G28" s="24">
        <f>(FACT(24))/(FACT(12-B28/2)*FACT(12+B28/2))*2^-24</f>
        <v>1.2063980102539063E-4</v>
      </c>
      <c r="I28" s="24">
        <f t="shared" si="4"/>
        <v>-38</v>
      </c>
      <c r="J28" s="24">
        <v>21</v>
      </c>
      <c r="K28" s="25">
        <f t="shared" si="1"/>
        <v>8.3552713488104954E-6</v>
      </c>
      <c r="L28" s="24">
        <f t="shared" si="2"/>
        <v>6.9230769230769234</v>
      </c>
    </row>
    <row r="29" spans="2:12" x14ac:dyDescent="0.25">
      <c r="B29" s="24">
        <f t="shared" si="3"/>
        <v>20</v>
      </c>
      <c r="C29" s="24">
        <f t="shared" si="3"/>
        <v>20</v>
      </c>
      <c r="D29" s="24">
        <v>1.6450881958007813E-5</v>
      </c>
      <c r="E29" s="24">
        <v>22</v>
      </c>
      <c r="F29" s="24">
        <f t="shared" si="0"/>
        <v>50</v>
      </c>
      <c r="G29" s="24">
        <f>(FACT(24))/(FACT(12-B29/2)*FACT(12+B29/2))*2^-24</f>
        <v>1.6450881958007813E-5</v>
      </c>
      <c r="I29" s="24">
        <f t="shared" si="4"/>
        <v>-36</v>
      </c>
      <c r="J29" s="24">
        <v>22</v>
      </c>
      <c r="K29" s="25">
        <f t="shared" si="1"/>
        <v>2.24073186172645E-5</v>
      </c>
      <c r="L29" s="24">
        <f t="shared" si="2"/>
        <v>7.2527472527472527</v>
      </c>
    </row>
    <row r="30" spans="2:12" x14ac:dyDescent="0.25">
      <c r="B30" s="24">
        <f t="shared" si="3"/>
        <v>22</v>
      </c>
      <c r="C30" s="24">
        <f t="shared" si="3"/>
        <v>22</v>
      </c>
      <c r="D30" s="24">
        <v>1.4305114746093748E-6</v>
      </c>
      <c r="E30" s="24">
        <v>23</v>
      </c>
      <c r="F30" s="24">
        <f t="shared" si="0"/>
        <v>51</v>
      </c>
      <c r="G30" s="24">
        <f>(FACT(24))/(FACT(12-B30/2)*FACT(12+B30/2))*2^-24</f>
        <v>1.4305114746093748E-6</v>
      </c>
      <c r="I30" s="24">
        <f t="shared" si="4"/>
        <v>-34</v>
      </c>
      <c r="J30" s="24">
        <v>23</v>
      </c>
      <c r="K30" s="25">
        <f t="shared" si="1"/>
        <v>5.6505412165275693E-5</v>
      </c>
      <c r="L30" s="24">
        <f t="shared" si="2"/>
        <v>7.5824175824175821</v>
      </c>
    </row>
    <row r="31" spans="2:12" x14ac:dyDescent="0.25">
      <c r="B31" s="24">
        <f t="shared" si="3"/>
        <v>24</v>
      </c>
      <c r="C31" s="24">
        <f t="shared" si="3"/>
        <v>24</v>
      </c>
      <c r="D31" s="24">
        <v>5.9604644775390625E-8</v>
      </c>
      <c r="E31" s="24">
        <v>24</v>
      </c>
      <c r="F31" s="24">
        <f t="shared" si="0"/>
        <v>52</v>
      </c>
      <c r="G31" s="24">
        <f>(FACT(24))/(FACT(12-B31/2)*FACT(12+B31/2))*2^-24</f>
        <v>5.9604644775390625E-8</v>
      </c>
      <c r="I31" s="24">
        <f t="shared" si="4"/>
        <v>-32</v>
      </c>
      <c r="J31" s="24">
        <v>24</v>
      </c>
      <c r="K31" s="25">
        <f t="shared" si="1"/>
        <v>1.3420035389252987E-4</v>
      </c>
      <c r="L31" s="24">
        <f t="shared" si="2"/>
        <v>7.9120879120879124</v>
      </c>
    </row>
    <row r="32" spans="2:12" x14ac:dyDescent="0.25">
      <c r="I32" s="24">
        <f t="shared" si="4"/>
        <v>-30</v>
      </c>
      <c r="J32" s="24">
        <v>25</v>
      </c>
      <c r="K32" s="25">
        <f t="shared" si="1"/>
        <v>3.0060879271926713E-4</v>
      </c>
      <c r="L32" s="24">
        <f t="shared" si="2"/>
        <v>8.2417582417582409</v>
      </c>
    </row>
    <row r="33" spans="3:21" x14ac:dyDescent="0.25">
      <c r="I33" s="24">
        <f t="shared" si="4"/>
        <v>-28</v>
      </c>
      <c r="J33" s="24">
        <v>26</v>
      </c>
      <c r="K33" s="25">
        <f t="shared" si="1"/>
        <v>6.359032153676798E-4</v>
      </c>
      <c r="L33" s="24">
        <f t="shared" si="2"/>
        <v>8.5714285714285712</v>
      </c>
    </row>
    <row r="34" spans="3:21" x14ac:dyDescent="0.25">
      <c r="I34" s="24">
        <f t="shared" si="4"/>
        <v>-26</v>
      </c>
      <c r="J34" s="24">
        <v>27</v>
      </c>
      <c r="K34" s="25">
        <f t="shared" si="1"/>
        <v>1.2718064307353598E-3</v>
      </c>
      <c r="L34" s="24">
        <f t="shared" si="2"/>
        <v>8.9010989010989015</v>
      </c>
    </row>
    <row r="35" spans="3:21" x14ac:dyDescent="0.25">
      <c r="C35" s="33" t="s">
        <v>16</v>
      </c>
      <c r="D35" s="24" t="s">
        <v>17</v>
      </c>
      <c r="I35" s="24">
        <f t="shared" si="4"/>
        <v>-24</v>
      </c>
      <c r="J35" s="24">
        <v>28</v>
      </c>
      <c r="K35" s="25">
        <f t="shared" si="1"/>
        <v>2.4073478867490733E-3</v>
      </c>
      <c r="L35" s="24">
        <f t="shared" si="2"/>
        <v>9.2307692307692299</v>
      </c>
    </row>
    <row r="36" spans="3:21" x14ac:dyDescent="0.25">
      <c r="I36" s="24">
        <f t="shared" si="4"/>
        <v>-22</v>
      </c>
      <c r="J36" s="24">
        <v>29</v>
      </c>
      <c r="K36" s="25">
        <f t="shared" si="1"/>
        <v>4.3166237969293753E-3</v>
      </c>
      <c r="L36" s="24">
        <f t="shared" si="2"/>
        <v>9.5604395604395602</v>
      </c>
    </row>
    <row r="37" spans="3:21" x14ac:dyDescent="0.25">
      <c r="I37" s="24">
        <f t="shared" si="4"/>
        <v>-20</v>
      </c>
      <c r="J37" s="24">
        <v>30</v>
      </c>
      <c r="K37" s="25">
        <f t="shared" si="1"/>
        <v>7.3382604547799334E-3</v>
      </c>
      <c r="L37" s="24">
        <f t="shared" si="2"/>
        <v>9.8901098901098905</v>
      </c>
    </row>
    <row r="38" spans="3:21" x14ac:dyDescent="0.25">
      <c r="I38" s="24">
        <f t="shared" si="4"/>
        <v>-18</v>
      </c>
      <c r="J38" s="24">
        <v>31</v>
      </c>
      <c r="K38" s="25">
        <f t="shared" si="1"/>
        <v>1.1835903959322465E-2</v>
      </c>
      <c r="L38" s="24">
        <f t="shared" si="2"/>
        <v>10.219780219780219</v>
      </c>
    </row>
    <row r="39" spans="3:21" x14ac:dyDescent="0.25">
      <c r="I39" s="24">
        <f t="shared" si="4"/>
        <v>-16</v>
      </c>
      <c r="J39" s="24">
        <v>32</v>
      </c>
      <c r="K39" s="25">
        <f t="shared" si="1"/>
        <v>1.8123727937712542E-2</v>
      </c>
      <c r="L39" s="24">
        <f t="shared" si="2"/>
        <v>10.549450549450549</v>
      </c>
    </row>
    <row r="40" spans="3:21" x14ac:dyDescent="0.25">
      <c r="I40" s="24">
        <f t="shared" si="4"/>
        <v>-14</v>
      </c>
      <c r="J40" s="24">
        <v>33</v>
      </c>
      <c r="K40" s="25">
        <f t="shared" si="1"/>
        <v>2.6361786091218215E-2</v>
      </c>
      <c r="L40" s="24">
        <f t="shared" si="2"/>
        <v>10.87912087912088</v>
      </c>
    </row>
    <row r="41" spans="3:21" x14ac:dyDescent="0.25">
      <c r="I41" s="24">
        <f t="shared" si="4"/>
        <v>-12</v>
      </c>
      <c r="J41" s="24">
        <v>34</v>
      </c>
      <c r="K41" s="25">
        <f t="shared" si="1"/>
        <v>3.6441292537860506E-2</v>
      </c>
      <c r="L41" s="24">
        <f t="shared" si="2"/>
        <v>11.208791208791208</v>
      </c>
      <c r="S41" s="32" t="s">
        <v>26</v>
      </c>
    </row>
    <row r="42" spans="3:21" x14ac:dyDescent="0.25">
      <c r="I42" s="24">
        <f t="shared" si="4"/>
        <v>-10</v>
      </c>
      <c r="J42" s="24">
        <v>35</v>
      </c>
      <c r="K42" s="25">
        <f t="shared" si="1"/>
        <v>4.7894270192616661E-2</v>
      </c>
      <c r="L42" s="24">
        <f t="shared" si="2"/>
        <v>11.538461538461538</v>
      </c>
      <c r="S42" s="34" t="s">
        <v>21</v>
      </c>
      <c r="T42" s="35" t="s">
        <v>24</v>
      </c>
      <c r="U42" s="35"/>
    </row>
    <row r="43" spans="3:21" x14ac:dyDescent="0.25">
      <c r="I43" s="24">
        <f t="shared" si="4"/>
        <v>-8</v>
      </c>
      <c r="J43" s="24">
        <v>36</v>
      </c>
      <c r="K43" s="25">
        <f t="shared" si="1"/>
        <v>5.9867837740770792E-2</v>
      </c>
      <c r="L43" s="24">
        <f t="shared" si="2"/>
        <v>11.868131868131869</v>
      </c>
      <c r="S43" s="34" t="s">
        <v>23</v>
      </c>
      <c r="T43" s="24" t="s">
        <v>25</v>
      </c>
    </row>
    <row r="44" spans="3:21" x14ac:dyDescent="0.25">
      <c r="I44" s="24">
        <f t="shared" si="4"/>
        <v>-6</v>
      </c>
      <c r="J44" s="24">
        <v>37</v>
      </c>
      <c r="K44" s="25">
        <f t="shared" si="1"/>
        <v>7.1194185421457196E-2</v>
      </c>
      <c r="L44" s="24">
        <f t="shared" si="2"/>
        <v>12.197802197802197</v>
      </c>
    </row>
    <row r="45" spans="3:21" x14ac:dyDescent="0.25">
      <c r="I45" s="24">
        <f t="shared" si="4"/>
        <v>-4</v>
      </c>
      <c r="J45" s="24">
        <v>38</v>
      </c>
      <c r="K45" s="25">
        <f t="shared" si="1"/>
        <v>8.0561841397964726E-2</v>
      </c>
      <c r="L45" s="24">
        <f t="shared" si="2"/>
        <v>12.527472527472527</v>
      </c>
    </row>
    <row r="46" spans="3:21" x14ac:dyDescent="0.25">
      <c r="I46" s="24">
        <f t="shared" si="4"/>
        <v>-2</v>
      </c>
      <c r="J46" s="24">
        <v>39</v>
      </c>
      <c r="K46" s="25">
        <f t="shared" si="1"/>
        <v>8.675890612088509E-2</v>
      </c>
      <c r="L46" s="24">
        <f t="shared" si="2"/>
        <v>12.857142857142858</v>
      </c>
    </row>
    <row r="47" spans="3:21" x14ac:dyDescent="0.25">
      <c r="I47" s="32">
        <f t="shared" si="4"/>
        <v>0</v>
      </c>
      <c r="J47" s="32">
        <v>40</v>
      </c>
      <c r="K47" s="25">
        <f t="shared" si="1"/>
        <v>8.8927878773907162E-2</v>
      </c>
      <c r="L47" s="32">
        <f t="shared" si="2"/>
        <v>13.186813186813186</v>
      </c>
    </row>
    <row r="48" spans="3:21" x14ac:dyDescent="0.25">
      <c r="I48" s="24">
        <f t="shared" si="4"/>
        <v>2</v>
      </c>
      <c r="J48" s="24">
        <v>41</v>
      </c>
      <c r="K48" s="25">
        <f t="shared" si="1"/>
        <v>8.675890612088509E-2</v>
      </c>
      <c r="L48" s="24">
        <f t="shared" si="2"/>
        <v>13.516483516483516</v>
      </c>
    </row>
    <row r="49" spans="9:12" x14ac:dyDescent="0.25">
      <c r="I49" s="24">
        <f t="shared" si="4"/>
        <v>4</v>
      </c>
      <c r="J49" s="24">
        <v>42</v>
      </c>
      <c r="K49" s="25">
        <f t="shared" si="1"/>
        <v>8.0561841397964726E-2</v>
      </c>
      <c r="L49" s="24">
        <f t="shared" si="2"/>
        <v>13.846153846153847</v>
      </c>
    </row>
    <row r="50" spans="9:12" x14ac:dyDescent="0.25">
      <c r="I50" s="24">
        <f t="shared" si="4"/>
        <v>6</v>
      </c>
      <c r="J50" s="24">
        <v>43</v>
      </c>
      <c r="K50" s="25">
        <f t="shared" si="1"/>
        <v>7.1194185421457196E-2</v>
      </c>
      <c r="L50" s="24">
        <f t="shared" si="2"/>
        <v>14.175824175824175</v>
      </c>
    </row>
    <row r="51" spans="9:12" x14ac:dyDescent="0.25">
      <c r="I51" s="24">
        <f t="shared" si="4"/>
        <v>8</v>
      </c>
      <c r="J51" s="24">
        <v>44</v>
      </c>
      <c r="K51" s="25">
        <f t="shared" si="1"/>
        <v>5.9867837740770792E-2</v>
      </c>
      <c r="L51" s="24">
        <f t="shared" si="2"/>
        <v>14.505494505494505</v>
      </c>
    </row>
    <row r="52" spans="9:12" x14ac:dyDescent="0.25">
      <c r="I52" s="24">
        <f t="shared" si="4"/>
        <v>10</v>
      </c>
      <c r="J52" s="24">
        <v>45</v>
      </c>
      <c r="K52" s="25">
        <f t="shared" si="1"/>
        <v>4.7894270192616661E-2</v>
      </c>
      <c r="L52" s="24">
        <f t="shared" si="2"/>
        <v>14.835164835164836</v>
      </c>
    </row>
    <row r="53" spans="9:12" x14ac:dyDescent="0.25">
      <c r="I53" s="24">
        <f t="shared" si="4"/>
        <v>12</v>
      </c>
      <c r="J53" s="24">
        <v>46</v>
      </c>
      <c r="K53" s="25">
        <f t="shared" si="1"/>
        <v>3.6441292537860506E-2</v>
      </c>
      <c r="L53" s="24">
        <f t="shared" si="2"/>
        <v>15.164835164835164</v>
      </c>
    </row>
    <row r="54" spans="9:12" x14ac:dyDescent="0.25">
      <c r="I54" s="24">
        <f t="shared" si="4"/>
        <v>14</v>
      </c>
      <c r="J54" s="24">
        <v>47</v>
      </c>
      <c r="K54" s="25">
        <f t="shared" si="1"/>
        <v>2.6361786091218215E-2</v>
      </c>
      <c r="L54" s="24">
        <f t="shared" si="2"/>
        <v>15.494505494505495</v>
      </c>
    </row>
    <row r="55" spans="9:12" x14ac:dyDescent="0.25">
      <c r="I55" s="24">
        <f t="shared" si="4"/>
        <v>16</v>
      </c>
      <c r="J55" s="24">
        <v>48</v>
      </c>
      <c r="K55" s="25">
        <f t="shared" si="1"/>
        <v>1.8123727937712542E-2</v>
      </c>
      <c r="L55" s="24">
        <f t="shared" si="2"/>
        <v>15.824175824175825</v>
      </c>
    </row>
    <row r="56" spans="9:12" x14ac:dyDescent="0.25">
      <c r="I56" s="24">
        <f t="shared" si="4"/>
        <v>18</v>
      </c>
      <c r="J56" s="24">
        <v>49</v>
      </c>
      <c r="K56" s="25">
        <f t="shared" si="1"/>
        <v>1.1835903959322465E-2</v>
      </c>
      <c r="L56" s="24">
        <f t="shared" si="2"/>
        <v>16.153846153846153</v>
      </c>
    </row>
    <row r="57" spans="9:12" x14ac:dyDescent="0.25">
      <c r="I57" s="24">
        <f t="shared" si="4"/>
        <v>20</v>
      </c>
      <c r="J57" s="24">
        <v>50</v>
      </c>
      <c r="K57" s="25">
        <f t="shared" si="1"/>
        <v>7.3382604547799334E-3</v>
      </c>
      <c r="L57" s="24">
        <f t="shared" si="2"/>
        <v>16.483516483516482</v>
      </c>
    </row>
    <row r="58" spans="9:12" x14ac:dyDescent="0.25">
      <c r="I58" s="24">
        <f t="shared" si="4"/>
        <v>22</v>
      </c>
      <c r="J58" s="24">
        <v>51</v>
      </c>
      <c r="K58" s="25">
        <f t="shared" si="1"/>
        <v>4.3166237969293753E-3</v>
      </c>
      <c r="L58" s="24">
        <f t="shared" si="2"/>
        <v>16.813186813186814</v>
      </c>
    </row>
    <row r="59" spans="9:12" x14ac:dyDescent="0.25">
      <c r="I59" s="24">
        <f t="shared" si="4"/>
        <v>24</v>
      </c>
      <c r="J59" s="24">
        <v>52</v>
      </c>
      <c r="K59" s="25">
        <f t="shared" si="1"/>
        <v>2.4073478867490733E-3</v>
      </c>
      <c r="L59" s="24">
        <f t="shared" si="2"/>
        <v>17.142857142857142</v>
      </c>
    </row>
    <row r="60" spans="9:12" x14ac:dyDescent="0.25">
      <c r="I60" s="24">
        <f t="shared" si="4"/>
        <v>26</v>
      </c>
      <c r="J60" s="24">
        <v>53</v>
      </c>
      <c r="K60" s="25">
        <f t="shared" si="1"/>
        <v>1.2718064307353598E-3</v>
      </c>
      <c r="L60" s="24">
        <f t="shared" si="2"/>
        <v>17.472527472527471</v>
      </c>
    </row>
    <row r="61" spans="9:12" x14ac:dyDescent="0.25">
      <c r="I61" s="24">
        <f t="shared" si="4"/>
        <v>28</v>
      </c>
      <c r="J61" s="24">
        <v>54</v>
      </c>
      <c r="K61" s="25">
        <f t="shared" si="1"/>
        <v>6.359032153676798E-4</v>
      </c>
      <c r="L61" s="24">
        <f t="shared" si="2"/>
        <v>17.802197802197803</v>
      </c>
    </row>
    <row r="62" spans="9:12" x14ac:dyDescent="0.25">
      <c r="I62" s="24">
        <f t="shared" si="4"/>
        <v>30</v>
      </c>
      <c r="J62" s="24">
        <v>55</v>
      </c>
      <c r="K62" s="25">
        <f t="shared" si="1"/>
        <v>3.0060879271926713E-4</v>
      </c>
      <c r="L62" s="24">
        <f t="shared" si="2"/>
        <v>18.131868131868131</v>
      </c>
    </row>
    <row r="63" spans="9:12" x14ac:dyDescent="0.25">
      <c r="I63" s="24">
        <f t="shared" si="4"/>
        <v>32</v>
      </c>
      <c r="J63" s="24">
        <v>56</v>
      </c>
      <c r="K63" s="25">
        <f t="shared" si="1"/>
        <v>1.3420035389252987E-4</v>
      </c>
      <c r="L63" s="24">
        <f t="shared" si="2"/>
        <v>18.46153846153846</v>
      </c>
    </row>
    <row r="64" spans="9:12" x14ac:dyDescent="0.25">
      <c r="I64" s="24">
        <f t="shared" si="4"/>
        <v>34</v>
      </c>
      <c r="J64" s="24">
        <v>57</v>
      </c>
      <c r="K64" s="25">
        <f t="shared" si="1"/>
        <v>5.6505412165275693E-5</v>
      </c>
      <c r="L64" s="24">
        <f t="shared" si="2"/>
        <v>18.791208791208792</v>
      </c>
    </row>
    <row r="65" spans="9:12" x14ac:dyDescent="0.25">
      <c r="I65" s="24">
        <f t="shared" si="4"/>
        <v>36</v>
      </c>
      <c r="J65" s="24">
        <v>58</v>
      </c>
      <c r="K65" s="25">
        <f t="shared" si="1"/>
        <v>2.24073186172645E-5</v>
      </c>
      <c r="L65" s="24">
        <f t="shared" si="2"/>
        <v>19.12087912087912</v>
      </c>
    </row>
    <row r="66" spans="9:12" x14ac:dyDescent="0.25">
      <c r="I66" s="24">
        <f t="shared" si="4"/>
        <v>38</v>
      </c>
      <c r="J66" s="24">
        <v>59</v>
      </c>
      <c r="K66" s="25">
        <f t="shared" si="1"/>
        <v>8.3552713488104954E-6</v>
      </c>
      <c r="L66" s="24">
        <f t="shared" si="2"/>
        <v>19.450549450549449</v>
      </c>
    </row>
    <row r="67" spans="9:12" x14ac:dyDescent="0.25">
      <c r="I67" s="24">
        <f t="shared" si="4"/>
        <v>40</v>
      </c>
      <c r="J67" s="24">
        <v>60</v>
      </c>
      <c r="K67" s="25">
        <f t="shared" si="1"/>
        <v>2.9243449720836726E-6</v>
      </c>
      <c r="L67" s="24">
        <f t="shared" si="2"/>
        <v>19.780219780219781</v>
      </c>
    </row>
    <row r="68" spans="9:12" x14ac:dyDescent="0.25">
      <c r="I68" s="24">
        <f t="shared" si="4"/>
        <v>42</v>
      </c>
      <c r="J68" s="24">
        <v>61</v>
      </c>
      <c r="K68" s="25">
        <f t="shared" si="1"/>
        <v>9.5880163019136848E-7</v>
      </c>
      <c r="L68" s="24">
        <f t="shared" si="2"/>
        <v>20.109890109890109</v>
      </c>
    </row>
    <row r="69" spans="9:12" x14ac:dyDescent="0.25">
      <c r="I69" s="24">
        <f t="shared" si="4"/>
        <v>44</v>
      </c>
      <c r="J69" s="24">
        <v>62</v>
      </c>
      <c r="K69" s="25">
        <f t="shared" si="1"/>
        <v>2.9382630602638701E-7</v>
      </c>
      <c r="L69" s="24">
        <f t="shared" si="2"/>
        <v>20.439560439560438</v>
      </c>
    </row>
    <row r="70" spans="9:12" x14ac:dyDescent="0.25">
      <c r="I70" s="24">
        <f t="shared" si="4"/>
        <v>46</v>
      </c>
      <c r="J70" s="24">
        <v>63</v>
      </c>
      <c r="K70" s="25">
        <f t="shared" si="1"/>
        <v>8.3950373150396309E-8</v>
      </c>
      <c r="L70" s="24">
        <f t="shared" si="2"/>
        <v>20.76923076923077</v>
      </c>
    </row>
    <row r="71" spans="9:12" x14ac:dyDescent="0.25">
      <c r="I71" s="24">
        <f t="shared" si="4"/>
        <v>48</v>
      </c>
      <c r="J71" s="24">
        <v>64</v>
      </c>
      <c r="K71" s="25">
        <f t="shared" si="1"/>
        <v>2.2299317868074018E-8</v>
      </c>
      <c r="L71" s="24">
        <f t="shared" si="2"/>
        <v>21.098901098901099</v>
      </c>
    </row>
    <row r="72" spans="9:12" x14ac:dyDescent="0.25">
      <c r="I72" s="24">
        <f t="shared" si="4"/>
        <v>50</v>
      </c>
      <c r="J72" s="24">
        <v>65</v>
      </c>
      <c r="K72" s="25">
        <f t="shared" ref="K72:K87" si="5">(FACT(80))/(FACT(40-I72/2)*FACT(40+I72/2))*2^-80</f>
        <v>5.4890628598336031E-9</v>
      </c>
      <c r="L72" s="24">
        <f t="shared" ref="L72:L87" si="6">3600/10920*J72</f>
        <v>21.428571428571427</v>
      </c>
    </row>
    <row r="73" spans="9:12" x14ac:dyDescent="0.25">
      <c r="I73" s="24">
        <f t="shared" ref="I73:I87" si="7">I72+2</f>
        <v>52</v>
      </c>
      <c r="J73" s="24">
        <v>66</v>
      </c>
      <c r="K73" s="25">
        <f t="shared" si="5"/>
        <v>1.2475142863258187E-9</v>
      </c>
      <c r="L73" s="24">
        <f t="shared" si="6"/>
        <v>21.758241758241759</v>
      </c>
    </row>
    <row r="74" spans="9:12" x14ac:dyDescent="0.25">
      <c r="I74" s="24">
        <f t="shared" si="7"/>
        <v>54</v>
      </c>
      <c r="J74" s="24">
        <v>67</v>
      </c>
      <c r="K74" s="25">
        <f t="shared" si="5"/>
        <v>2.6067462699345452E-10</v>
      </c>
      <c r="L74" s="24">
        <f t="shared" si="6"/>
        <v>22.087912087912088</v>
      </c>
    </row>
    <row r="75" spans="9:12" x14ac:dyDescent="0.25">
      <c r="I75" s="24">
        <f t="shared" si="7"/>
        <v>56</v>
      </c>
      <c r="J75" s="24">
        <v>68</v>
      </c>
      <c r="K75" s="25">
        <f t="shared" si="5"/>
        <v>4.9834855160513411E-11</v>
      </c>
      <c r="L75" s="24">
        <f t="shared" si="6"/>
        <v>22.417582417582416</v>
      </c>
    </row>
    <row r="76" spans="9:12" x14ac:dyDescent="0.25">
      <c r="I76" s="24">
        <f t="shared" si="7"/>
        <v>58</v>
      </c>
      <c r="J76" s="24">
        <v>69</v>
      </c>
      <c r="K76" s="25">
        <f t="shared" si="5"/>
        <v>8.6669313322632024E-12</v>
      </c>
      <c r="L76" s="24">
        <f t="shared" si="6"/>
        <v>22.747252747252748</v>
      </c>
    </row>
    <row r="77" spans="9:12" x14ac:dyDescent="0.25">
      <c r="I77" s="24">
        <f t="shared" si="7"/>
        <v>60</v>
      </c>
      <c r="J77" s="24">
        <v>70</v>
      </c>
      <c r="K77" s="25">
        <f t="shared" si="5"/>
        <v>1.3619463522127887E-12</v>
      </c>
      <c r="L77" s="24">
        <f t="shared" si="6"/>
        <v>23.076923076923077</v>
      </c>
    </row>
    <row r="78" spans="9:12" x14ac:dyDescent="0.25">
      <c r="I78" s="24">
        <f t="shared" si="7"/>
        <v>62</v>
      </c>
      <c r="J78" s="24">
        <v>71</v>
      </c>
      <c r="K78" s="25">
        <f t="shared" si="5"/>
        <v>1.9182342988912514E-13</v>
      </c>
      <c r="L78" s="24">
        <f t="shared" si="6"/>
        <v>23.406593406593405</v>
      </c>
    </row>
    <row r="79" spans="9:12" x14ac:dyDescent="0.25">
      <c r="I79" s="24">
        <f t="shared" si="7"/>
        <v>64</v>
      </c>
      <c r="J79" s="24">
        <v>72</v>
      </c>
      <c r="K79" s="25">
        <f t="shared" si="5"/>
        <v>2.3977928736140633E-14</v>
      </c>
      <c r="L79" s="24">
        <f t="shared" si="6"/>
        <v>23.736263736263737</v>
      </c>
    </row>
    <row r="80" spans="9:12" x14ac:dyDescent="0.25">
      <c r="I80" s="24">
        <f t="shared" si="7"/>
        <v>66</v>
      </c>
      <c r="J80" s="24">
        <v>73</v>
      </c>
      <c r="K80" s="25">
        <f t="shared" si="5"/>
        <v>2.6277182176592481E-15</v>
      </c>
      <c r="L80" s="24">
        <f t="shared" si="6"/>
        <v>24.065934065934066</v>
      </c>
    </row>
    <row r="81" spans="9:12" x14ac:dyDescent="0.25">
      <c r="I81" s="24">
        <f t="shared" si="7"/>
        <v>68</v>
      </c>
      <c r="J81" s="24">
        <v>74</v>
      </c>
      <c r="K81" s="25">
        <f t="shared" si="5"/>
        <v>2.4856793950830728E-16</v>
      </c>
      <c r="L81" s="24">
        <f t="shared" si="6"/>
        <v>24.395604395604394</v>
      </c>
    </row>
    <row r="82" spans="9:12" x14ac:dyDescent="0.25">
      <c r="I82" s="24">
        <f t="shared" si="7"/>
        <v>70</v>
      </c>
      <c r="J82" s="24">
        <v>75</v>
      </c>
      <c r="K82" s="25">
        <f t="shared" si="5"/>
        <v>1.988543516066458E-17</v>
      </c>
      <c r="L82" s="24">
        <f t="shared" si="6"/>
        <v>24.725274725274726</v>
      </c>
    </row>
    <row r="83" spans="9:12" x14ac:dyDescent="0.25">
      <c r="I83" s="24">
        <f t="shared" si="7"/>
        <v>72</v>
      </c>
      <c r="J83" s="24">
        <v>76</v>
      </c>
      <c r="K83" s="25">
        <f t="shared" si="5"/>
        <v>1.3082523132016171E-18</v>
      </c>
      <c r="L83" s="24">
        <f t="shared" si="6"/>
        <v>25.054945054945055</v>
      </c>
    </row>
    <row r="84" spans="9:12" x14ac:dyDescent="0.25">
      <c r="I84" s="24">
        <f t="shared" si="7"/>
        <v>74</v>
      </c>
      <c r="J84" s="24">
        <v>77</v>
      </c>
      <c r="K84" s="25">
        <f t="shared" si="5"/>
        <v>6.7961159127356742E-20</v>
      </c>
      <c r="L84" s="24">
        <f t="shared" si="6"/>
        <v>25.384615384615383</v>
      </c>
    </row>
    <row r="85" spans="9:12" x14ac:dyDescent="0.25">
      <c r="I85" s="24">
        <f t="shared" si="7"/>
        <v>76</v>
      </c>
      <c r="J85" s="24">
        <v>78</v>
      </c>
      <c r="K85" s="25">
        <f t="shared" si="5"/>
        <v>2.6138907356675678E-21</v>
      </c>
      <c r="L85" s="24">
        <f t="shared" si="6"/>
        <v>25.714285714285715</v>
      </c>
    </row>
    <row r="86" spans="9:12" x14ac:dyDescent="0.25">
      <c r="I86" s="24">
        <f t="shared" si="7"/>
        <v>78</v>
      </c>
      <c r="J86" s="24">
        <v>79</v>
      </c>
      <c r="K86" s="25">
        <f t="shared" si="5"/>
        <v>6.6174449004242179E-23</v>
      </c>
      <c r="L86" s="24">
        <f t="shared" si="6"/>
        <v>26.043956043956044</v>
      </c>
    </row>
    <row r="87" spans="9:12" x14ac:dyDescent="0.25">
      <c r="I87" s="24">
        <f t="shared" si="7"/>
        <v>80</v>
      </c>
      <c r="J87" s="24">
        <v>80</v>
      </c>
      <c r="K87" s="25">
        <f t="shared" si="5"/>
        <v>8.2718061255302767E-25</v>
      </c>
      <c r="L87" s="24">
        <f t="shared" si="6"/>
        <v>26.373626373626372</v>
      </c>
    </row>
  </sheetData>
  <mergeCells count="4">
    <mergeCell ref="B3:C3"/>
    <mergeCell ref="E3:F3"/>
    <mergeCell ref="I3:J3"/>
    <mergeCell ref="L3:M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832FE-FD05-4887-A3E6-9B52F74E50EF}">
  <dimension ref="B12:U46"/>
  <sheetViews>
    <sheetView tabSelected="1" topLeftCell="A10" workbookViewId="0">
      <selection activeCell="P5" sqref="P5"/>
    </sheetView>
  </sheetViews>
  <sheetFormatPr defaultRowHeight="15" x14ac:dyDescent="0.25"/>
  <cols>
    <col min="2" max="2" width="9.140625" style="24"/>
    <col min="3" max="3" width="12.140625" style="24" customWidth="1"/>
    <col min="4" max="4" width="11.42578125" style="24" customWidth="1"/>
    <col min="5" max="5" width="13.140625" style="24" customWidth="1"/>
    <col min="6" max="10" width="9.140625" style="24"/>
    <col min="11" max="11" width="13.85546875" style="24" customWidth="1"/>
    <col min="12" max="12" width="11.42578125" style="24" customWidth="1"/>
    <col min="13" max="14" width="9.140625" style="24"/>
    <col min="15" max="15" width="12.140625" style="24" customWidth="1"/>
    <col min="16" max="18" width="9.140625" style="24"/>
    <col min="19" max="19" width="13" style="24" customWidth="1"/>
    <col min="20" max="20" width="9.140625" style="24"/>
    <col min="21" max="21" width="16.85546875" customWidth="1"/>
  </cols>
  <sheetData>
    <row r="12" spans="10:21" ht="15.75" thickBot="1" x14ac:dyDescent="0.3"/>
    <row r="13" spans="10:21" x14ac:dyDescent="0.25">
      <c r="J13" s="62" t="s">
        <v>54</v>
      </c>
      <c r="K13" s="63"/>
      <c r="L13" s="63"/>
      <c r="M13" s="63"/>
      <c r="N13" s="63"/>
      <c r="O13" s="64"/>
      <c r="P13" s="64"/>
      <c r="Q13" s="64"/>
      <c r="R13" s="64"/>
      <c r="S13" s="64"/>
      <c r="T13" s="64"/>
      <c r="U13" s="65"/>
    </row>
    <row r="14" spans="10:21" x14ac:dyDescent="0.25">
      <c r="J14" s="66"/>
      <c r="K14" s="67"/>
      <c r="L14" s="67"/>
      <c r="M14" s="67"/>
      <c r="N14" s="67"/>
      <c r="O14" s="68"/>
      <c r="P14" s="68"/>
      <c r="Q14" s="68"/>
      <c r="R14" s="68"/>
      <c r="S14" s="68"/>
      <c r="T14" s="68"/>
      <c r="U14" s="69"/>
    </row>
    <row r="15" spans="10:21" x14ac:dyDescent="0.25">
      <c r="J15" s="66" t="s">
        <v>85</v>
      </c>
      <c r="K15" s="67"/>
      <c r="L15" s="67"/>
      <c r="M15" s="67"/>
      <c r="N15" s="67"/>
      <c r="O15" s="68"/>
      <c r="P15" s="68"/>
      <c r="Q15" s="68"/>
      <c r="R15" s="68"/>
      <c r="S15" s="68"/>
      <c r="T15" s="68"/>
      <c r="U15" s="69"/>
    </row>
    <row r="16" spans="10:21" ht="15.75" thickBot="1" x14ac:dyDescent="0.3">
      <c r="J16" s="66"/>
      <c r="K16" s="67"/>
      <c r="L16" s="67"/>
      <c r="M16" s="67"/>
      <c r="N16" s="67"/>
      <c r="O16" s="68"/>
      <c r="P16" s="68"/>
      <c r="Q16" s="68"/>
      <c r="R16" s="68"/>
      <c r="S16" s="68"/>
      <c r="T16" s="68"/>
      <c r="U16" s="69"/>
    </row>
    <row r="17" spans="2:21" x14ac:dyDescent="0.25">
      <c r="B17" s="84"/>
      <c r="C17" s="64"/>
      <c r="D17" s="64" t="s">
        <v>53</v>
      </c>
      <c r="E17" s="64" t="s">
        <v>52</v>
      </c>
      <c r="F17" s="64" t="s">
        <v>51</v>
      </c>
      <c r="G17" s="64"/>
      <c r="H17" s="85" t="s">
        <v>1</v>
      </c>
      <c r="J17" s="70"/>
      <c r="K17" s="68"/>
      <c r="L17" s="68" t="s">
        <v>53</v>
      </c>
      <c r="M17" s="68" t="s">
        <v>52</v>
      </c>
      <c r="N17" s="68" t="s">
        <v>51</v>
      </c>
      <c r="O17" s="68"/>
      <c r="P17" s="68"/>
      <c r="Q17" s="68"/>
      <c r="R17" s="68"/>
      <c r="S17" s="68"/>
      <c r="T17" s="68"/>
      <c r="U17" s="69"/>
    </row>
    <row r="18" spans="2:21" x14ac:dyDescent="0.25">
      <c r="B18" s="70"/>
      <c r="C18" s="74" t="s">
        <v>55</v>
      </c>
      <c r="D18" s="74">
        <v>0</v>
      </c>
      <c r="E18" s="68">
        <f>D18/$D$46</f>
        <v>0</v>
      </c>
      <c r="F18" s="68">
        <v>5.9604644775390625E-8</v>
      </c>
      <c r="G18" s="68"/>
      <c r="H18" s="86">
        <v>7.4990943122811293</v>
      </c>
      <c r="J18" s="71"/>
      <c r="K18" s="72" t="s">
        <v>55</v>
      </c>
      <c r="L18" s="72">
        <v>0</v>
      </c>
      <c r="M18" s="73">
        <f>L18/$D$46</f>
        <v>0</v>
      </c>
      <c r="N18" s="73">
        <v>5.9604644775390625E-8</v>
      </c>
      <c r="O18" s="68"/>
      <c r="P18" s="68"/>
      <c r="Q18" s="68"/>
      <c r="R18" s="68"/>
      <c r="S18" s="68"/>
      <c r="T18" s="68"/>
      <c r="U18" s="69"/>
    </row>
    <row r="19" spans="2:21" x14ac:dyDescent="0.25">
      <c r="B19" s="70"/>
      <c r="C19" s="74" t="s">
        <v>56</v>
      </c>
      <c r="D19" s="74">
        <v>0</v>
      </c>
      <c r="E19" s="68">
        <f>D19/$D$46</f>
        <v>0</v>
      </c>
      <c r="F19" s="68">
        <v>1.430511474609375E-6</v>
      </c>
      <c r="G19" s="68"/>
      <c r="H19" s="86">
        <v>9.0719719840598998</v>
      </c>
      <c r="J19" s="71"/>
      <c r="K19" s="72" t="s">
        <v>56</v>
      </c>
      <c r="L19" s="72">
        <v>0</v>
      </c>
      <c r="M19" s="73">
        <f>L19/$D$46</f>
        <v>0</v>
      </c>
      <c r="N19" s="73">
        <v>1.430511474609375E-6</v>
      </c>
      <c r="O19" s="68"/>
      <c r="P19" s="68"/>
      <c r="Q19" s="68"/>
      <c r="R19" s="68"/>
      <c r="S19" s="68"/>
      <c r="T19" s="68"/>
      <c r="U19" s="69"/>
    </row>
    <row r="20" spans="2:21" x14ac:dyDescent="0.25">
      <c r="B20" s="70"/>
      <c r="C20" s="74" t="s">
        <v>57</v>
      </c>
      <c r="D20" s="74">
        <v>2</v>
      </c>
      <c r="E20" s="68">
        <f>D20/$D$46</f>
        <v>2.775002775002775E-5</v>
      </c>
      <c r="F20" s="68">
        <v>1.6450881958007813E-5</v>
      </c>
      <c r="G20" s="68"/>
      <c r="H20" s="86">
        <v>10.644849655838669</v>
      </c>
      <c r="J20" s="71"/>
      <c r="K20" s="72" t="s">
        <v>57</v>
      </c>
      <c r="L20" s="72">
        <v>2</v>
      </c>
      <c r="M20" s="73">
        <f>L20/$D$46</f>
        <v>2.775002775002775E-5</v>
      </c>
      <c r="N20" s="73">
        <v>1.6450881958007813E-5</v>
      </c>
      <c r="O20" s="68"/>
      <c r="P20" s="68"/>
      <c r="Q20" s="68"/>
      <c r="R20" s="68"/>
      <c r="S20" s="68"/>
      <c r="T20" s="68"/>
      <c r="U20" s="69"/>
    </row>
    <row r="21" spans="2:21" x14ac:dyDescent="0.25">
      <c r="B21" s="70"/>
      <c r="C21" s="74" t="s">
        <v>58</v>
      </c>
      <c r="D21" s="74">
        <v>14</v>
      </c>
      <c r="E21" s="68">
        <f>D21/$D$46</f>
        <v>1.9425019425019425E-4</v>
      </c>
      <c r="F21" s="68">
        <v>1.2063980102539063E-4</v>
      </c>
      <c r="G21" s="68"/>
      <c r="H21" s="86">
        <v>12.217727327617439</v>
      </c>
      <c r="J21" s="71"/>
      <c r="K21" s="72" t="s">
        <v>58</v>
      </c>
      <c r="L21" s="72">
        <v>14</v>
      </c>
      <c r="M21" s="73">
        <f>L21/$D$46</f>
        <v>1.9425019425019425E-4</v>
      </c>
      <c r="N21" s="73">
        <v>1.2063980102539063E-4</v>
      </c>
      <c r="O21" s="68"/>
      <c r="P21" s="68"/>
      <c r="Q21" s="68"/>
      <c r="R21" s="68"/>
      <c r="S21" s="68"/>
      <c r="T21" s="68"/>
      <c r="U21" s="69"/>
    </row>
    <row r="22" spans="2:21" x14ac:dyDescent="0.25">
      <c r="B22" s="70"/>
      <c r="C22" s="74" t="s">
        <v>59</v>
      </c>
      <c r="D22" s="74">
        <v>59</v>
      </c>
      <c r="E22" s="68">
        <f>D22/$D$46</f>
        <v>8.1862581862581863E-4</v>
      </c>
      <c r="F22" s="68">
        <v>6.3335895538330078E-4</v>
      </c>
      <c r="G22" s="68"/>
      <c r="H22" s="86">
        <v>13.790604999396209</v>
      </c>
      <c r="J22" s="71"/>
      <c r="K22" s="72" t="s">
        <v>59</v>
      </c>
      <c r="L22" s="72">
        <v>59</v>
      </c>
      <c r="M22" s="73">
        <f>L22/$D$46</f>
        <v>8.1862581862581863E-4</v>
      </c>
      <c r="N22" s="73">
        <v>6.3335895538330078E-4</v>
      </c>
      <c r="O22" s="68"/>
      <c r="P22" s="68"/>
      <c r="Q22" s="68"/>
      <c r="R22" s="68"/>
      <c r="S22" s="68"/>
      <c r="T22" s="68"/>
      <c r="U22" s="69"/>
    </row>
    <row r="23" spans="2:21" x14ac:dyDescent="0.25">
      <c r="B23" s="70"/>
      <c r="C23" s="74" t="s">
        <v>60</v>
      </c>
      <c r="D23" s="74">
        <v>360</v>
      </c>
      <c r="E23" s="68">
        <f>D23/$D$46</f>
        <v>4.995004995004995E-3</v>
      </c>
      <c r="F23" s="68">
        <v>2.5334358215332031E-3</v>
      </c>
      <c r="G23" s="68"/>
      <c r="H23" s="86">
        <v>15.363482671174978</v>
      </c>
      <c r="J23" s="71"/>
      <c r="K23" s="72" t="s">
        <v>60</v>
      </c>
      <c r="L23" s="72">
        <v>360</v>
      </c>
      <c r="M23" s="73">
        <f>L23/$D$46</f>
        <v>4.995004995004995E-3</v>
      </c>
      <c r="N23" s="73">
        <v>2.5334358215332031E-3</v>
      </c>
      <c r="O23" s="68"/>
      <c r="P23" s="68"/>
      <c r="Q23" s="68"/>
      <c r="R23" s="68"/>
      <c r="S23" s="68"/>
      <c r="T23" s="68"/>
      <c r="U23" s="69"/>
    </row>
    <row r="24" spans="2:21" x14ac:dyDescent="0.25">
      <c r="B24" s="70"/>
      <c r="C24" s="74" t="s">
        <v>61</v>
      </c>
      <c r="D24" s="74">
        <v>1236</v>
      </c>
      <c r="E24" s="68">
        <f>D24/$D$46</f>
        <v>1.7149517149517148E-2</v>
      </c>
      <c r="F24" s="68">
        <v>8.0225467681884766E-3</v>
      </c>
      <c r="G24" s="68"/>
      <c r="H24" s="86">
        <v>16.936360342953748</v>
      </c>
      <c r="J24" s="71"/>
      <c r="K24" s="72" t="s">
        <v>61</v>
      </c>
      <c r="L24" s="72">
        <v>1236</v>
      </c>
      <c r="M24" s="73">
        <f>L24/$D$46</f>
        <v>1.7149517149517148E-2</v>
      </c>
      <c r="N24" s="73">
        <v>8.0225467681884766E-3</v>
      </c>
      <c r="O24" s="68"/>
      <c r="P24" s="68"/>
      <c r="Q24" s="68"/>
      <c r="R24" s="68"/>
      <c r="S24" s="68" t="s">
        <v>50</v>
      </c>
      <c r="T24" s="68"/>
      <c r="U24" s="69"/>
    </row>
    <row r="25" spans="2:21" x14ac:dyDescent="0.25">
      <c r="B25" s="70"/>
      <c r="C25" s="74" t="s">
        <v>62</v>
      </c>
      <c r="D25" s="74">
        <v>2072</v>
      </c>
      <c r="E25" s="68">
        <f>D25/$D$46</f>
        <v>2.8749028749028748E-2</v>
      </c>
      <c r="F25" s="68">
        <v>2.0629405975341797E-2</v>
      </c>
      <c r="G25" s="68"/>
      <c r="H25" s="86">
        <v>18.509238014732517</v>
      </c>
      <c r="J25" s="71"/>
      <c r="K25" s="72" t="s">
        <v>62</v>
      </c>
      <c r="L25" s="72">
        <v>2072</v>
      </c>
      <c r="M25" s="73">
        <f>L25/$D$46</f>
        <v>2.8749028749028748E-2</v>
      </c>
      <c r="N25" s="73">
        <v>2.0629405975341797E-2</v>
      </c>
      <c r="O25" s="68" t="s">
        <v>83</v>
      </c>
      <c r="P25" s="68">
        <f>SUM(L18:L25)</f>
        <v>3743</v>
      </c>
      <c r="Q25" s="68">
        <f>SUM(M18:M25)</f>
        <v>5.1934176934176929E-2</v>
      </c>
      <c r="R25" s="68">
        <f>SUM(N18:N25)</f>
        <v>3.1957328319549561E-2</v>
      </c>
      <c r="S25" s="68">
        <f>((Q25-R25)^2)/R25</f>
        <v>1.2487729780828072E-2</v>
      </c>
      <c r="T25" s="68"/>
      <c r="U25" s="69"/>
    </row>
    <row r="26" spans="2:21" x14ac:dyDescent="0.25">
      <c r="B26" s="70"/>
      <c r="C26" s="74" t="s">
        <v>63</v>
      </c>
      <c r="D26" s="74">
        <v>5090</v>
      </c>
      <c r="E26" s="68">
        <f>D26/$D$46</f>
        <v>7.0623820623820624E-2</v>
      </c>
      <c r="F26" s="68">
        <v>4.3837487697601318E-2</v>
      </c>
      <c r="G26" s="68"/>
      <c r="H26" s="86">
        <v>20.082115686511287</v>
      </c>
      <c r="J26" s="70"/>
      <c r="K26" s="74" t="s">
        <v>63</v>
      </c>
      <c r="L26" s="74">
        <v>5090</v>
      </c>
      <c r="M26" s="68">
        <f>L26/$D$46</f>
        <v>7.0623820623820624E-2</v>
      </c>
      <c r="N26" s="68">
        <v>4.3837487697601318E-2</v>
      </c>
      <c r="O26" s="68" t="s">
        <v>63</v>
      </c>
      <c r="P26" s="68">
        <v>5090</v>
      </c>
      <c r="Q26" s="68">
        <f>P26/$D$46</f>
        <v>7.0623820623820624E-2</v>
      </c>
      <c r="R26" s="68">
        <v>4.3837487697601318E-2</v>
      </c>
      <c r="S26" s="68">
        <f>((Q26-R26)^2)/R26</f>
        <v>1.6367444151538839E-2</v>
      </c>
      <c r="T26" s="68"/>
      <c r="U26" s="69"/>
    </row>
    <row r="27" spans="2:21" x14ac:dyDescent="0.25">
      <c r="B27" s="70"/>
      <c r="C27" s="74" t="s">
        <v>64</v>
      </c>
      <c r="D27" s="74">
        <v>7755</v>
      </c>
      <c r="E27" s="68">
        <f>D27/$D$46</f>
        <v>0.10760073260073261</v>
      </c>
      <c r="F27" s="68">
        <v>7.7933311462402344E-2</v>
      </c>
      <c r="G27" s="68"/>
      <c r="H27" s="86">
        <v>21.654993358290056</v>
      </c>
      <c r="J27" s="70"/>
      <c r="K27" s="74" t="s">
        <v>64</v>
      </c>
      <c r="L27" s="74">
        <v>7755</v>
      </c>
      <c r="M27" s="68">
        <f>L27/$D$46</f>
        <v>0.10760073260073261</v>
      </c>
      <c r="N27" s="68">
        <v>7.7933311462402344E-2</v>
      </c>
      <c r="O27" s="68" t="s">
        <v>64</v>
      </c>
      <c r="P27" s="68">
        <v>7755</v>
      </c>
      <c r="Q27" s="68">
        <f>P27/$D$46</f>
        <v>0.10760073260073261</v>
      </c>
      <c r="R27" s="68">
        <v>7.7933311462402344E-2</v>
      </c>
      <c r="S27" s="68">
        <f>((Q27-R27)^2)/R27</f>
        <v>1.1293705611671104E-2</v>
      </c>
      <c r="T27" s="68"/>
      <c r="U27" s="69"/>
    </row>
    <row r="28" spans="2:21" x14ac:dyDescent="0.25">
      <c r="B28" s="70"/>
      <c r="C28" s="74" t="s">
        <v>65</v>
      </c>
      <c r="D28" s="74">
        <v>7653</v>
      </c>
      <c r="E28" s="68">
        <f>D28/$D$46</f>
        <v>0.10618548118548118</v>
      </c>
      <c r="F28" s="68">
        <v>0.11689996719360352</v>
      </c>
      <c r="G28" s="68"/>
      <c r="H28" s="86">
        <v>23.227871030068826</v>
      </c>
      <c r="J28" s="70"/>
      <c r="K28" s="74" t="s">
        <v>65</v>
      </c>
      <c r="L28" s="74">
        <v>7653</v>
      </c>
      <c r="M28" s="68">
        <f>L28/$D$46</f>
        <v>0.10618548118548118</v>
      </c>
      <c r="N28" s="68">
        <v>0.11689996719360352</v>
      </c>
      <c r="O28" s="68" t="s">
        <v>65</v>
      </c>
      <c r="P28" s="68">
        <v>7653</v>
      </c>
      <c r="Q28" s="68">
        <f>P28/$D$46</f>
        <v>0.10618548118548118</v>
      </c>
      <c r="R28" s="68">
        <v>0.11689996719360352</v>
      </c>
      <c r="S28" s="68">
        <f>((Q28-R28)^2)/R28</f>
        <v>9.8203800372435694E-4</v>
      </c>
      <c r="T28" s="68"/>
      <c r="U28" s="69"/>
    </row>
    <row r="29" spans="2:21" x14ac:dyDescent="0.25">
      <c r="B29" s="70"/>
      <c r="C29" s="74" t="s">
        <v>66</v>
      </c>
      <c r="D29" s="74">
        <v>10544</v>
      </c>
      <c r="E29" s="68">
        <f>D29/$D$46</f>
        <v>0.1462981462981463</v>
      </c>
      <c r="F29" s="68">
        <v>0.14878177642822266</v>
      </c>
      <c r="G29" s="68"/>
      <c r="H29" s="86">
        <v>24.800748701847596</v>
      </c>
      <c r="J29" s="70"/>
      <c r="K29" s="74" t="s">
        <v>66</v>
      </c>
      <c r="L29" s="74">
        <v>10544</v>
      </c>
      <c r="M29" s="68">
        <f>L29/$D$46</f>
        <v>0.1462981462981463</v>
      </c>
      <c r="N29" s="68">
        <v>0.14878177642822266</v>
      </c>
      <c r="O29" s="68" t="s">
        <v>66</v>
      </c>
      <c r="P29" s="68">
        <v>10544</v>
      </c>
      <c r="Q29" s="68">
        <f>P29/$D$46</f>
        <v>0.1462981462981463</v>
      </c>
      <c r="R29" s="68">
        <v>0.14878177642822266</v>
      </c>
      <c r="S29" s="68">
        <f>((Q29-R29)^2)/R29</f>
        <v>4.1459503785390917E-5</v>
      </c>
      <c r="T29" s="68"/>
      <c r="U29" s="69"/>
    </row>
    <row r="30" spans="2:21" x14ac:dyDescent="0.25">
      <c r="B30" s="75" t="s">
        <v>49</v>
      </c>
      <c r="C30" s="53" t="s">
        <v>67</v>
      </c>
      <c r="D30" s="53">
        <v>10496</v>
      </c>
      <c r="E30" s="76">
        <f>D30/$D$46</f>
        <v>0.14563214563214563</v>
      </c>
      <c r="F30" s="76">
        <v>0.16118025779724121</v>
      </c>
      <c r="G30" s="68"/>
      <c r="H30" s="87">
        <v>26.373626373626365</v>
      </c>
      <c r="J30" s="75" t="s">
        <v>49</v>
      </c>
      <c r="K30" s="53" t="s">
        <v>67</v>
      </c>
      <c r="L30" s="53">
        <v>10496</v>
      </c>
      <c r="M30" s="76">
        <f>L30/$D$46</f>
        <v>0.14563214563214563</v>
      </c>
      <c r="N30" s="76">
        <v>0.16118025779724121</v>
      </c>
      <c r="O30" s="76" t="s">
        <v>67</v>
      </c>
      <c r="P30" s="76">
        <v>10496</v>
      </c>
      <c r="Q30" s="76">
        <f>P30/$D$46</f>
        <v>0.14563214563214563</v>
      </c>
      <c r="R30" s="76">
        <v>0.16118025779724121</v>
      </c>
      <c r="S30" s="68">
        <f>((Q30-R30)^2)/R30</f>
        <v>1.4998349996591881E-3</v>
      </c>
      <c r="T30" s="68"/>
      <c r="U30" s="69"/>
    </row>
    <row r="31" spans="2:21" x14ac:dyDescent="0.25">
      <c r="B31" s="70"/>
      <c r="C31" s="74" t="s">
        <v>68</v>
      </c>
      <c r="D31" s="74">
        <v>7135</v>
      </c>
      <c r="E31" s="68">
        <f>D31/$D$46</f>
        <v>9.8998223998224E-2</v>
      </c>
      <c r="F31" s="68">
        <v>0.14878177642822266</v>
      </c>
      <c r="G31" s="68"/>
      <c r="H31" s="86">
        <v>27.946504045405135</v>
      </c>
      <c r="J31" s="70"/>
      <c r="K31" s="74" t="s">
        <v>68</v>
      </c>
      <c r="L31" s="74">
        <v>7135</v>
      </c>
      <c r="M31" s="68">
        <f>L31/$D$46</f>
        <v>9.8998223998224E-2</v>
      </c>
      <c r="N31" s="68">
        <v>0.14878177642822266</v>
      </c>
      <c r="O31" s="68" t="s">
        <v>68</v>
      </c>
      <c r="P31" s="68">
        <v>7135</v>
      </c>
      <c r="Q31" s="68">
        <f>P31/$D$46</f>
        <v>9.8998223998224E-2</v>
      </c>
      <c r="R31" s="68">
        <v>0.14878177642822266</v>
      </c>
      <c r="S31" s="68">
        <f>((Q31-R31)^2)/R31</f>
        <v>1.6657968146697656E-2</v>
      </c>
      <c r="T31" s="68"/>
      <c r="U31" s="69"/>
    </row>
    <row r="32" spans="2:21" x14ac:dyDescent="0.25">
      <c r="B32" s="70"/>
      <c r="C32" s="74" t="s">
        <v>69</v>
      </c>
      <c r="D32" s="74">
        <v>7176</v>
      </c>
      <c r="E32" s="68">
        <f>D32/$D$46</f>
        <v>9.9567099567099568E-2</v>
      </c>
      <c r="F32" s="68">
        <v>0.11689996719360352</v>
      </c>
      <c r="G32" s="68"/>
      <c r="H32" s="86">
        <v>29.519381717183904</v>
      </c>
      <c r="J32" s="70"/>
      <c r="K32" s="74" t="s">
        <v>69</v>
      </c>
      <c r="L32" s="74">
        <v>7176</v>
      </c>
      <c r="M32" s="68">
        <f>L32/$D$46</f>
        <v>9.9567099567099568E-2</v>
      </c>
      <c r="N32" s="68">
        <v>0.11689996719360352</v>
      </c>
      <c r="O32" s="68" t="s">
        <v>69</v>
      </c>
      <c r="P32" s="68">
        <v>7176</v>
      </c>
      <c r="Q32" s="68">
        <f>P32/$D$46</f>
        <v>9.9567099567099568E-2</v>
      </c>
      <c r="R32" s="68">
        <v>0.11689996719360352</v>
      </c>
      <c r="S32" s="68">
        <f>((Q32-R32)^2)/R32</f>
        <v>2.5699605172716192E-3</v>
      </c>
      <c r="T32" s="68"/>
      <c r="U32" s="69"/>
    </row>
    <row r="33" spans="2:21" x14ac:dyDescent="0.25">
      <c r="B33" s="70"/>
      <c r="C33" s="74" t="s">
        <v>70</v>
      </c>
      <c r="D33" s="74">
        <v>5000</v>
      </c>
      <c r="E33" s="68">
        <f>D33/$D$46</f>
        <v>6.9375069375069376E-2</v>
      </c>
      <c r="F33" s="68">
        <v>7.7933311462402344E-2</v>
      </c>
      <c r="G33" s="68"/>
      <c r="H33" s="86">
        <v>31.092259388962674</v>
      </c>
      <c r="J33" s="70"/>
      <c r="K33" s="74" t="s">
        <v>70</v>
      </c>
      <c r="L33" s="74">
        <v>5000</v>
      </c>
      <c r="M33" s="68">
        <f>L33/$D$46</f>
        <v>6.9375069375069376E-2</v>
      </c>
      <c r="N33" s="68">
        <v>7.7933311462402344E-2</v>
      </c>
      <c r="O33" s="68" t="s">
        <v>70</v>
      </c>
      <c r="P33" s="68">
        <v>5000</v>
      </c>
      <c r="Q33" s="68">
        <f>P33/$D$46</f>
        <v>6.9375069375069376E-2</v>
      </c>
      <c r="R33" s="68">
        <v>7.7933311462402344E-2</v>
      </c>
      <c r="S33" s="68">
        <f>((Q33-R33)^2)/R33</f>
        <v>9.3982285945506743E-4</v>
      </c>
      <c r="T33" s="68"/>
      <c r="U33" s="69"/>
    </row>
    <row r="34" spans="2:21" x14ac:dyDescent="0.25">
      <c r="B34" s="70"/>
      <c r="C34" s="74" t="s">
        <v>71</v>
      </c>
      <c r="D34" s="74">
        <v>2779</v>
      </c>
      <c r="E34" s="68">
        <f>D34/$D$46</f>
        <v>3.855866355866356E-2</v>
      </c>
      <c r="F34" s="68">
        <v>4.3837487697601318E-2</v>
      </c>
      <c r="G34" s="68"/>
      <c r="H34" s="86">
        <v>32.665137060741444</v>
      </c>
      <c r="J34" s="71"/>
      <c r="K34" s="72" t="s">
        <v>71</v>
      </c>
      <c r="L34" s="72">
        <v>2779</v>
      </c>
      <c r="M34" s="73">
        <f>L34/$D$46</f>
        <v>3.855866355866356E-2</v>
      </c>
      <c r="N34" s="73">
        <v>4.3837487697601318E-2</v>
      </c>
      <c r="O34" s="68" t="s">
        <v>84</v>
      </c>
      <c r="P34" s="68">
        <f>SUM(L34:L45)</f>
        <v>7480</v>
      </c>
      <c r="Q34" s="68">
        <f>SUM(M34:M45)</f>
        <v>0.1037851037851038</v>
      </c>
      <c r="R34" s="68">
        <f>SUM(N34:N45)</f>
        <v>7.5794816017150879E-2</v>
      </c>
      <c r="S34" s="68">
        <f>((Q34-R34)^2)/R34</f>
        <v>1.0336540815080736E-2</v>
      </c>
      <c r="T34" s="68"/>
      <c r="U34" s="69"/>
    </row>
    <row r="35" spans="2:21" x14ac:dyDescent="0.25">
      <c r="B35" s="70"/>
      <c r="C35" s="74" t="s">
        <v>72</v>
      </c>
      <c r="D35" s="74">
        <v>2123</v>
      </c>
      <c r="E35" s="68">
        <f>D35/$D$46</f>
        <v>2.9456654456654456E-2</v>
      </c>
      <c r="F35" s="68">
        <v>2.0629405975341797E-2</v>
      </c>
      <c r="G35" s="68"/>
      <c r="H35" s="86">
        <v>34.238014732520213</v>
      </c>
      <c r="J35" s="71"/>
      <c r="K35" s="72" t="s">
        <v>72</v>
      </c>
      <c r="L35" s="72">
        <v>2123</v>
      </c>
      <c r="M35" s="73">
        <f>L35/$D$46</f>
        <v>2.9456654456654456E-2</v>
      </c>
      <c r="N35" s="73">
        <v>2.0629405975341797E-2</v>
      </c>
      <c r="O35" s="68"/>
      <c r="P35" s="68"/>
      <c r="Q35" s="68"/>
      <c r="R35" s="68"/>
      <c r="S35" s="68"/>
      <c r="T35" s="68"/>
      <c r="U35" s="69"/>
    </row>
    <row r="36" spans="2:21" x14ac:dyDescent="0.25">
      <c r="B36" s="70"/>
      <c r="C36" s="74" t="s">
        <v>73</v>
      </c>
      <c r="D36" s="74">
        <v>1291</v>
      </c>
      <c r="E36" s="68">
        <f>D36/$D$46</f>
        <v>1.7912642912642912E-2</v>
      </c>
      <c r="F36" s="68">
        <v>8.0225467681884766E-3</v>
      </c>
      <c r="G36" s="68"/>
      <c r="H36" s="86">
        <v>35.810892404298983</v>
      </c>
      <c r="J36" s="71"/>
      <c r="K36" s="72" t="s">
        <v>73</v>
      </c>
      <c r="L36" s="72">
        <v>1291</v>
      </c>
      <c r="M36" s="73">
        <f>L36/$D$46</f>
        <v>1.7912642912642912E-2</v>
      </c>
      <c r="N36" s="73">
        <v>8.0225467681884766E-3</v>
      </c>
      <c r="O36" s="68"/>
      <c r="P36" s="68"/>
      <c r="Q36" s="68"/>
      <c r="R36" s="68"/>
      <c r="S36" s="68"/>
      <c r="T36" s="68"/>
      <c r="U36" s="69"/>
    </row>
    <row r="37" spans="2:21" x14ac:dyDescent="0.25">
      <c r="B37" s="70"/>
      <c r="C37" s="74" t="s">
        <v>74</v>
      </c>
      <c r="D37" s="74">
        <v>557</v>
      </c>
      <c r="E37" s="68">
        <f>D37/$D$46</f>
        <v>7.7283827283827281E-3</v>
      </c>
      <c r="F37" s="68">
        <v>2.5334358215332031E-3</v>
      </c>
      <c r="G37" s="68"/>
      <c r="H37" s="86">
        <v>37.383770076077752</v>
      </c>
      <c r="J37" s="71"/>
      <c r="K37" s="72" t="s">
        <v>74</v>
      </c>
      <c r="L37" s="72">
        <v>557</v>
      </c>
      <c r="M37" s="73">
        <f>L37/$D$46</f>
        <v>7.7283827283827281E-3</v>
      </c>
      <c r="N37" s="73">
        <v>2.5334358215332031E-3</v>
      </c>
      <c r="O37" s="68"/>
      <c r="P37" s="68"/>
      <c r="Q37" s="68"/>
      <c r="R37" s="68"/>
      <c r="S37" s="68"/>
      <c r="T37" s="68"/>
      <c r="U37" s="69"/>
    </row>
    <row r="38" spans="2:21" x14ac:dyDescent="0.25">
      <c r="B38" s="70"/>
      <c r="C38" s="74" t="s">
        <v>75</v>
      </c>
      <c r="D38" s="74">
        <v>405</v>
      </c>
      <c r="E38" s="68">
        <f>D38/$D$46</f>
        <v>5.6193806193806191E-3</v>
      </c>
      <c r="F38" s="68">
        <v>6.3335895538330078E-4</v>
      </c>
      <c r="G38" s="68"/>
      <c r="H38" s="86">
        <v>38.956647747856522</v>
      </c>
      <c r="J38" s="71"/>
      <c r="K38" s="72" t="s">
        <v>75</v>
      </c>
      <c r="L38" s="72">
        <v>405</v>
      </c>
      <c r="M38" s="73">
        <f>L38/$D$46</f>
        <v>5.6193806193806191E-3</v>
      </c>
      <c r="N38" s="73">
        <v>6.3335895538330078E-4</v>
      </c>
      <c r="O38" s="68"/>
      <c r="P38" s="68"/>
      <c r="Q38" s="68"/>
      <c r="R38" s="68"/>
      <c r="S38" s="68"/>
      <c r="T38" s="68"/>
      <c r="U38" s="69"/>
    </row>
    <row r="39" spans="2:21" x14ac:dyDescent="0.25">
      <c r="B39" s="70"/>
      <c r="C39" s="74" t="s">
        <v>76</v>
      </c>
      <c r="D39" s="74">
        <v>176</v>
      </c>
      <c r="E39" s="68">
        <f>D39/$D$46</f>
        <v>2.442002442002442E-3</v>
      </c>
      <c r="F39" s="68">
        <v>1.2063980102539063E-4</v>
      </c>
      <c r="G39" s="68"/>
      <c r="H39" s="86">
        <v>40.529525419635291</v>
      </c>
      <c r="J39" s="71"/>
      <c r="K39" s="72" t="s">
        <v>76</v>
      </c>
      <c r="L39" s="72">
        <v>176</v>
      </c>
      <c r="M39" s="73">
        <f>L39/$D$46</f>
        <v>2.442002442002442E-3</v>
      </c>
      <c r="N39" s="73">
        <v>1.2063980102539063E-4</v>
      </c>
      <c r="O39" s="68"/>
      <c r="P39" s="68"/>
      <c r="Q39" s="68"/>
      <c r="R39" s="68"/>
      <c r="S39" s="68"/>
      <c r="T39" s="68"/>
      <c r="U39" s="69"/>
    </row>
    <row r="40" spans="2:21" x14ac:dyDescent="0.25">
      <c r="B40" s="70"/>
      <c r="C40" s="74" t="s">
        <v>77</v>
      </c>
      <c r="D40" s="74">
        <v>70</v>
      </c>
      <c r="E40" s="68">
        <f>D40/$D$46</f>
        <v>9.7125097125097125E-4</v>
      </c>
      <c r="F40" s="68">
        <v>1.6450881958007813E-5</v>
      </c>
      <c r="G40" s="68"/>
      <c r="H40" s="86">
        <v>42.102403091414061</v>
      </c>
      <c r="J40" s="71"/>
      <c r="K40" s="72" t="s">
        <v>77</v>
      </c>
      <c r="L40" s="72">
        <v>70</v>
      </c>
      <c r="M40" s="73">
        <f>L40/$D$46</f>
        <v>9.7125097125097125E-4</v>
      </c>
      <c r="N40" s="73">
        <v>1.6450881958007813E-5</v>
      </c>
      <c r="O40" s="68"/>
      <c r="P40" s="68"/>
      <c r="Q40" s="68"/>
      <c r="R40" s="68"/>
      <c r="S40" s="68"/>
      <c r="T40" s="68"/>
      <c r="U40" s="69"/>
    </row>
    <row r="41" spans="2:21" x14ac:dyDescent="0.25">
      <c r="B41" s="70"/>
      <c r="C41" s="74" t="s">
        <v>78</v>
      </c>
      <c r="D41" s="74">
        <v>45</v>
      </c>
      <c r="E41" s="68">
        <f>D41/$D$46</f>
        <v>6.2437562437562438E-4</v>
      </c>
      <c r="F41" s="68">
        <v>1.430511474609375E-6</v>
      </c>
      <c r="G41" s="68"/>
      <c r="H41" s="86">
        <v>43.675280763192831</v>
      </c>
      <c r="J41" s="71"/>
      <c r="K41" s="72" t="s">
        <v>78</v>
      </c>
      <c r="L41" s="72">
        <v>45</v>
      </c>
      <c r="M41" s="73">
        <f>L41/$D$46</f>
        <v>6.2437562437562438E-4</v>
      </c>
      <c r="N41" s="73">
        <v>1.430511474609375E-6</v>
      </c>
      <c r="O41" s="68"/>
      <c r="P41" s="68"/>
      <c r="Q41" s="68"/>
      <c r="R41" s="68"/>
      <c r="S41" s="68"/>
      <c r="T41" s="68"/>
      <c r="U41" s="69"/>
    </row>
    <row r="42" spans="2:21" x14ac:dyDescent="0.25">
      <c r="B42" s="70"/>
      <c r="C42" s="74" t="s">
        <v>79</v>
      </c>
      <c r="D42" s="74">
        <v>18</v>
      </c>
      <c r="E42" s="68">
        <f>D42/$D$46</f>
        <v>2.4975024975024975E-4</v>
      </c>
      <c r="F42" s="68">
        <v>5.9604644775390625E-8</v>
      </c>
      <c r="G42" s="68"/>
      <c r="H42" s="86">
        <v>45.2481584349716</v>
      </c>
      <c r="J42" s="71"/>
      <c r="K42" s="72" t="s">
        <v>79</v>
      </c>
      <c r="L42" s="72">
        <v>18</v>
      </c>
      <c r="M42" s="73">
        <f>L42/$D$46</f>
        <v>2.4975024975024975E-4</v>
      </c>
      <c r="N42" s="73">
        <v>5.9604644775390625E-8</v>
      </c>
      <c r="O42" s="68"/>
      <c r="P42" s="68"/>
      <c r="Q42" s="68"/>
      <c r="R42" s="68"/>
      <c r="S42" s="68"/>
      <c r="T42" s="68"/>
      <c r="U42" s="69"/>
    </row>
    <row r="43" spans="2:21" x14ac:dyDescent="0.25">
      <c r="B43" s="70"/>
      <c r="C43" s="74" t="s">
        <v>80</v>
      </c>
      <c r="D43" s="74">
        <v>8</v>
      </c>
      <c r="E43" s="68">
        <f>D43/$D$46</f>
        <v>1.11000111000111E-4</v>
      </c>
      <c r="F43" s="68"/>
      <c r="G43" s="68"/>
      <c r="H43" s="86">
        <v>46.82103610675037</v>
      </c>
      <c r="J43" s="71"/>
      <c r="K43" s="72" t="s">
        <v>80</v>
      </c>
      <c r="L43" s="72">
        <v>8</v>
      </c>
      <c r="M43" s="73">
        <f>L43/$D$46</f>
        <v>1.11000111000111E-4</v>
      </c>
      <c r="N43" s="73"/>
      <c r="O43" s="68"/>
      <c r="P43" s="68"/>
      <c r="Q43" s="68"/>
      <c r="R43" s="68"/>
      <c r="S43" s="68"/>
      <c r="T43" s="68"/>
      <c r="U43" s="69"/>
    </row>
    <row r="44" spans="2:21" x14ac:dyDescent="0.25">
      <c r="B44" s="70"/>
      <c r="C44" s="74" t="s">
        <v>81</v>
      </c>
      <c r="D44" s="74">
        <v>7</v>
      </c>
      <c r="E44" s="68">
        <f>D44/$D$46</f>
        <v>9.7125097125097125E-5</v>
      </c>
      <c r="F44" s="68"/>
      <c r="G44" s="68"/>
      <c r="H44" s="86">
        <v>48.393913778529139</v>
      </c>
      <c r="J44" s="71"/>
      <c r="K44" s="72" t="s">
        <v>81</v>
      </c>
      <c r="L44" s="72">
        <v>7</v>
      </c>
      <c r="M44" s="73">
        <f>L44/$D$46</f>
        <v>9.7125097125097125E-5</v>
      </c>
      <c r="N44" s="73"/>
      <c r="O44" s="68"/>
      <c r="P44" s="68"/>
      <c r="Q44" s="68"/>
      <c r="R44" s="68"/>
      <c r="S44" s="68"/>
      <c r="T44" s="68"/>
      <c r="U44" s="69"/>
    </row>
    <row r="45" spans="2:21" x14ac:dyDescent="0.25">
      <c r="B45" s="70"/>
      <c r="C45" s="74" t="s">
        <v>82</v>
      </c>
      <c r="D45" s="74">
        <v>1</v>
      </c>
      <c r="E45" s="68">
        <f>D45/$D$46</f>
        <v>1.3875013875013875E-5</v>
      </c>
      <c r="F45" s="68"/>
      <c r="G45" s="68"/>
      <c r="H45" s="86">
        <v>49.966791450307909</v>
      </c>
      <c r="J45" s="71"/>
      <c r="K45" s="72" t="s">
        <v>82</v>
      </c>
      <c r="L45" s="72">
        <v>1</v>
      </c>
      <c r="M45" s="73">
        <f>L45/$D$46</f>
        <v>1.3875013875013875E-5</v>
      </c>
      <c r="N45" s="73"/>
      <c r="O45" s="68"/>
      <c r="P45" s="77" t="s">
        <v>48</v>
      </c>
      <c r="Q45" s="77"/>
      <c r="R45" s="68"/>
      <c r="S45" s="68"/>
      <c r="T45" s="68"/>
      <c r="U45" s="78" t="s">
        <v>47</v>
      </c>
    </row>
    <row r="46" spans="2:21" ht="18" thickBot="1" x14ac:dyDescent="0.3">
      <c r="B46" s="79"/>
      <c r="C46" s="80" t="s">
        <v>46</v>
      </c>
      <c r="D46" s="80">
        <f>SUM(D18:D45)</f>
        <v>72072</v>
      </c>
      <c r="E46" s="80">
        <f>SUM(E18:E45)</f>
        <v>1</v>
      </c>
      <c r="F46" s="80">
        <f>SUM(F18:F42)</f>
        <v>1</v>
      </c>
      <c r="G46" s="80"/>
      <c r="H46" s="88"/>
      <c r="J46" s="79"/>
      <c r="K46" s="80" t="s">
        <v>46</v>
      </c>
      <c r="L46" s="80">
        <f>SUM(L18:L45)</f>
        <v>72072</v>
      </c>
      <c r="M46" s="80">
        <f>SUM(M18:M45)</f>
        <v>1</v>
      </c>
      <c r="N46" s="80">
        <f>SUM(N18:N42)</f>
        <v>1</v>
      </c>
      <c r="O46" s="80"/>
      <c r="P46" s="81" t="s">
        <v>45</v>
      </c>
      <c r="Q46" s="81">
        <f>COUNTA(O25:O34)</f>
        <v>10</v>
      </c>
      <c r="R46" s="81" t="s">
        <v>44</v>
      </c>
      <c r="S46" s="81">
        <f>SUM(S25:S34)</f>
        <v>7.3176504389712016E-2</v>
      </c>
      <c r="T46" s="82" t="s">
        <v>43</v>
      </c>
      <c r="U46" s="83" t="s">
        <v>42</v>
      </c>
    </row>
  </sheetData>
  <mergeCells count="3">
    <mergeCell ref="P45:Q45"/>
    <mergeCell ref="J15:N16"/>
    <mergeCell ref="J13:N14"/>
  </mergeCells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RandomWalk1</vt:lpstr>
      <vt:lpstr>RandomWalk2</vt:lpstr>
      <vt:lpstr>Simulation-And-Validation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Tonderai Madamba</dc:creator>
  <cp:lastModifiedBy>Tonderai Madamba</cp:lastModifiedBy>
  <dcterms:created xsi:type="dcterms:W3CDTF">2020-12-08T15:56:39Z</dcterms:created>
  <dcterms:modified xsi:type="dcterms:W3CDTF">2020-12-17T03:05:42Z</dcterms:modified>
</cp:coreProperties>
</file>